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autoCompressPictures="0"/>
  <mc:AlternateContent xmlns:mc="http://schemas.openxmlformats.org/markup-compatibility/2006">
    <mc:Choice Requires="x15">
      <x15ac:absPath xmlns:x15ac="http://schemas.microsoft.com/office/spreadsheetml/2010/11/ac" url="F:\Sauvegardes\Excel\"/>
    </mc:Choice>
  </mc:AlternateContent>
  <xr:revisionPtr revIDLastSave="0" documentId="13_ncr:1_{9D5507ED-A426-44C8-AF5A-2C709A0CF9C1}" xr6:coauthVersionLast="47" xr6:coauthVersionMax="47" xr10:uidLastSave="{00000000-0000-0000-0000-000000000000}"/>
  <bookViews>
    <workbookView xWindow="-120" yWindow="-120" windowWidth="29040" windowHeight="15840" tabRatio="831" activeTab="1" xr2:uid="{00000000-000D-0000-FFFF-FFFF00000000}"/>
  </bookViews>
  <sheets>
    <sheet name="Article d'inventaire" sheetId="1" r:id="rId1"/>
    <sheet name="BS JANVIER" sheetId="7" r:id="rId2"/>
    <sheet name="BS FEVRIER" sheetId="8" r:id="rId3"/>
    <sheet name="BS MARS" sheetId="9" r:id="rId4"/>
    <sheet name="BS AVRIL" sheetId="10" r:id="rId5"/>
    <sheet name="BS MAI" sheetId="11" r:id="rId6"/>
    <sheet name="BS JUIN" sheetId="12" r:id="rId7"/>
    <sheet name="BS JUILLET" sheetId="13" r:id="rId8"/>
    <sheet name="BS AOUT" sheetId="14" r:id="rId9"/>
    <sheet name="BS SEPTEMBRE" sheetId="15" r:id="rId10"/>
    <sheet name="BS OCTOBRE" sheetId="16" r:id="rId11"/>
    <sheet name=" BS NOVEMBRE" sheetId="17" r:id="rId12"/>
    <sheet name="BS DECEMBRE" sheetId="18" r:id="rId13"/>
    <sheet name="TOTAL BS" sheetId="19" r:id="rId14"/>
    <sheet name="Données" sheetId="6" r:id="rId15"/>
  </sheets>
  <definedNames>
    <definedName name="_synthese_bs">_xlfn.LET(_xlpm._donnees,_xlfn.VSTACK(BS_Janvier[#Headers],BS_Janvier[],BS_Février[],BS_Mars[],BS_Avril[],BS_Mai[],BS_Juin[],BS_Juillet[],BS_Août[],BS_Septembre[],BS_Octobre[],BS_Novembre[],BS_Décembre[]), _xlpm._donneesFiltrees,_xlfn._xlws.FILTER(_xlpm._donnees,_xlfn.CHOOSECOLS(_xlpm._donnees,5)&gt;0,""),_xlpm._donneesFiltrees)</definedName>
    <definedName name="_synthese_description">_xlfn.CHOOSECOLS(_synthese_bs,2)</definedName>
    <definedName name="_synthese_emplacement_article">_xlfn.CHOOSECOLS(_synthese_bs,4)</definedName>
    <definedName name="_synthese_marque">_xlfn.CHOOSECOLS(_synthese_bs,3)</definedName>
    <definedName name="_synthese_n_article">_xlfn.CHOOSECOLS(_synthese_bs,1)</definedName>
    <definedName name="_synthese_quantite_sortie">_xlfn.CHOOSECOLS(_synthese_bs,5)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7" i="7" l="1"/>
  <c r="E8" i="7"/>
  <c r="F8" i="7"/>
  <c r="F7" i="7"/>
  <c r="F7" i="13"/>
  <c r="E7" i="13"/>
  <c r="F12" i="13"/>
  <c r="E12" i="13"/>
  <c r="F12" i="12"/>
  <c r="E12" i="12"/>
  <c r="F7" i="12"/>
  <c r="E7" i="12"/>
  <c r="F7" i="11"/>
  <c r="F9" i="11"/>
  <c r="E7" i="11"/>
  <c r="F12" i="11"/>
  <c r="E12" i="11"/>
  <c r="F12" i="10"/>
  <c r="E12" i="10"/>
  <c r="F7" i="10"/>
  <c r="E7" i="10"/>
  <c r="F7" i="9"/>
  <c r="E7" i="9"/>
  <c r="F12" i="9"/>
  <c r="E12" i="9"/>
  <c r="F7" i="8" l="1"/>
  <c r="E7" i="8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F99" i="18"/>
  <c r="E99" i="18"/>
  <c r="F98" i="18"/>
  <c r="E98" i="18"/>
  <c r="F97" i="18"/>
  <c r="E97" i="18"/>
  <c r="F96" i="18"/>
  <c r="E96" i="18"/>
  <c r="F95" i="18"/>
  <c r="E95" i="18"/>
  <c r="F94" i="18"/>
  <c r="E94" i="18"/>
  <c r="F93" i="18"/>
  <c r="E93" i="18"/>
  <c r="F92" i="18"/>
  <c r="E92" i="18"/>
  <c r="F91" i="18"/>
  <c r="E91" i="18"/>
  <c r="F90" i="18"/>
  <c r="E90" i="18"/>
  <c r="F89" i="18"/>
  <c r="E89" i="18"/>
  <c r="F88" i="18"/>
  <c r="E88" i="18"/>
  <c r="F87" i="18"/>
  <c r="E87" i="18"/>
  <c r="F86" i="18"/>
  <c r="E86" i="18"/>
  <c r="F85" i="18"/>
  <c r="E85" i="18"/>
  <c r="F84" i="18"/>
  <c r="E84" i="18"/>
  <c r="F83" i="18"/>
  <c r="E83" i="18"/>
  <c r="F82" i="18"/>
  <c r="E82" i="18"/>
  <c r="F81" i="18"/>
  <c r="E81" i="18"/>
  <c r="F80" i="18"/>
  <c r="E80" i="18"/>
  <c r="F79" i="18"/>
  <c r="E79" i="18"/>
  <c r="F78" i="18"/>
  <c r="E78" i="18"/>
  <c r="F77" i="18"/>
  <c r="E77" i="18"/>
  <c r="F76" i="18"/>
  <c r="E76" i="18"/>
  <c r="F75" i="18"/>
  <c r="E75" i="18"/>
  <c r="F74" i="18"/>
  <c r="E74" i="18"/>
  <c r="F73" i="18"/>
  <c r="E73" i="18"/>
  <c r="F72" i="18"/>
  <c r="E72" i="18"/>
  <c r="F71" i="18"/>
  <c r="E71" i="18"/>
  <c r="F70" i="18"/>
  <c r="E70" i="18"/>
  <c r="F69" i="18"/>
  <c r="E69" i="18"/>
  <c r="F68" i="18"/>
  <c r="E68" i="18"/>
  <c r="F67" i="18"/>
  <c r="E67" i="18"/>
  <c r="F66" i="18"/>
  <c r="E66" i="18"/>
  <c r="F65" i="18"/>
  <c r="E65" i="18"/>
  <c r="F64" i="18"/>
  <c r="E64" i="18"/>
  <c r="F63" i="18"/>
  <c r="E63" i="18"/>
  <c r="F62" i="18"/>
  <c r="E62" i="18"/>
  <c r="F61" i="18"/>
  <c r="E61" i="18"/>
  <c r="F60" i="18"/>
  <c r="E60" i="18"/>
  <c r="F59" i="18"/>
  <c r="E59" i="18"/>
  <c r="F58" i="18"/>
  <c r="E58" i="18"/>
  <c r="F57" i="18"/>
  <c r="E57" i="18"/>
  <c r="F56" i="18"/>
  <c r="E56" i="18"/>
  <c r="F55" i="18"/>
  <c r="E55" i="18"/>
  <c r="F54" i="18"/>
  <c r="E54" i="18"/>
  <c r="F53" i="18"/>
  <c r="E53" i="18"/>
  <c r="F52" i="18"/>
  <c r="E52" i="18"/>
  <c r="F51" i="18"/>
  <c r="E51" i="18"/>
  <c r="F50" i="18"/>
  <c r="E50" i="18"/>
  <c r="F49" i="18"/>
  <c r="E49" i="18"/>
  <c r="F48" i="18"/>
  <c r="E48" i="18"/>
  <c r="F47" i="18"/>
  <c r="E47" i="18"/>
  <c r="F46" i="18"/>
  <c r="E46" i="18"/>
  <c r="F45" i="18"/>
  <c r="E45" i="18"/>
  <c r="F44" i="18"/>
  <c r="E44" i="18"/>
  <c r="F43" i="18"/>
  <c r="E43" i="18"/>
  <c r="F42" i="18"/>
  <c r="E42" i="18"/>
  <c r="F41" i="18"/>
  <c r="E41" i="18"/>
  <c r="F40" i="18"/>
  <c r="E40" i="18"/>
  <c r="F39" i="18"/>
  <c r="E39" i="18"/>
  <c r="F38" i="18"/>
  <c r="E38" i="18"/>
  <c r="F37" i="18"/>
  <c r="E37" i="18"/>
  <c r="F36" i="18"/>
  <c r="E36" i="18"/>
  <c r="F35" i="18"/>
  <c r="E35" i="18"/>
  <c r="F34" i="18"/>
  <c r="E34" i="18"/>
  <c r="F33" i="18"/>
  <c r="E33" i="18"/>
  <c r="F32" i="18"/>
  <c r="E32" i="18"/>
  <c r="F31" i="18"/>
  <c r="E31" i="18"/>
  <c r="F30" i="18"/>
  <c r="E30" i="18"/>
  <c r="F29" i="18"/>
  <c r="E29" i="18"/>
  <c r="F28" i="18"/>
  <c r="E28" i="18"/>
  <c r="F27" i="18"/>
  <c r="E27" i="18"/>
  <c r="F26" i="18"/>
  <c r="E26" i="18"/>
  <c r="F25" i="18"/>
  <c r="E25" i="18"/>
  <c r="F24" i="18"/>
  <c r="E24" i="18"/>
  <c r="F23" i="18"/>
  <c r="E23" i="18"/>
  <c r="F22" i="18"/>
  <c r="E22" i="18"/>
  <c r="F21" i="18"/>
  <c r="E21" i="18"/>
  <c r="F20" i="18"/>
  <c r="E20" i="18"/>
  <c r="F19" i="18"/>
  <c r="E19" i="18"/>
  <c r="F18" i="18"/>
  <c r="E18" i="18"/>
  <c r="F17" i="18"/>
  <c r="E17" i="18"/>
  <c r="F16" i="18"/>
  <c r="E16" i="18"/>
  <c r="F15" i="18"/>
  <c r="E15" i="18"/>
  <c r="F14" i="18"/>
  <c r="E14" i="18"/>
  <c r="F13" i="18"/>
  <c r="E13" i="18"/>
  <c r="F11" i="18"/>
  <c r="E11" i="18"/>
  <c r="F10" i="18"/>
  <c r="E10" i="18"/>
  <c r="F9" i="18"/>
  <c r="E9" i="18"/>
  <c r="F8" i="18"/>
  <c r="E8" i="18"/>
  <c r="F99" i="17"/>
  <c r="E99" i="17"/>
  <c r="F98" i="17"/>
  <c r="E98" i="17"/>
  <c r="F97" i="17"/>
  <c r="E97" i="17"/>
  <c r="F96" i="17"/>
  <c r="E96" i="17"/>
  <c r="F95" i="17"/>
  <c r="E95" i="17"/>
  <c r="F94" i="17"/>
  <c r="E94" i="17"/>
  <c r="F93" i="17"/>
  <c r="E93" i="17"/>
  <c r="F92" i="17"/>
  <c r="E92" i="17"/>
  <c r="F91" i="17"/>
  <c r="E91" i="17"/>
  <c r="F90" i="17"/>
  <c r="E90" i="17"/>
  <c r="F89" i="17"/>
  <c r="E89" i="17"/>
  <c r="F88" i="17"/>
  <c r="E88" i="17"/>
  <c r="F87" i="17"/>
  <c r="E87" i="17"/>
  <c r="F86" i="17"/>
  <c r="E86" i="17"/>
  <c r="F85" i="17"/>
  <c r="E85" i="17"/>
  <c r="F84" i="17"/>
  <c r="E84" i="17"/>
  <c r="F83" i="17"/>
  <c r="E83" i="17"/>
  <c r="F82" i="17"/>
  <c r="E82" i="17"/>
  <c r="F81" i="17"/>
  <c r="E81" i="17"/>
  <c r="F80" i="17"/>
  <c r="E80" i="17"/>
  <c r="F79" i="17"/>
  <c r="E79" i="17"/>
  <c r="F78" i="17"/>
  <c r="E78" i="17"/>
  <c r="F77" i="17"/>
  <c r="E77" i="17"/>
  <c r="F76" i="17"/>
  <c r="E76" i="17"/>
  <c r="F75" i="17"/>
  <c r="E75" i="17"/>
  <c r="F74" i="17"/>
  <c r="E74" i="17"/>
  <c r="F73" i="17"/>
  <c r="E73" i="17"/>
  <c r="F72" i="17"/>
  <c r="E72" i="17"/>
  <c r="F71" i="17"/>
  <c r="E71" i="17"/>
  <c r="F70" i="17"/>
  <c r="E70" i="17"/>
  <c r="F69" i="17"/>
  <c r="E69" i="17"/>
  <c r="F68" i="17"/>
  <c r="E68" i="17"/>
  <c r="F67" i="17"/>
  <c r="E67" i="17"/>
  <c r="F66" i="17"/>
  <c r="E66" i="17"/>
  <c r="F65" i="17"/>
  <c r="E65" i="17"/>
  <c r="F64" i="17"/>
  <c r="E64" i="17"/>
  <c r="F63" i="17"/>
  <c r="E63" i="17"/>
  <c r="F62" i="17"/>
  <c r="E62" i="17"/>
  <c r="F61" i="17"/>
  <c r="E61" i="17"/>
  <c r="F60" i="17"/>
  <c r="E60" i="17"/>
  <c r="F59" i="17"/>
  <c r="E59" i="17"/>
  <c r="F58" i="17"/>
  <c r="E58" i="17"/>
  <c r="F57" i="17"/>
  <c r="E57" i="17"/>
  <c r="F56" i="17"/>
  <c r="E56" i="17"/>
  <c r="F55" i="17"/>
  <c r="E55" i="17"/>
  <c r="F54" i="17"/>
  <c r="E54" i="17"/>
  <c r="F53" i="17"/>
  <c r="E53" i="17"/>
  <c r="F52" i="17"/>
  <c r="E52" i="17"/>
  <c r="F51" i="17"/>
  <c r="E51" i="17"/>
  <c r="F50" i="17"/>
  <c r="E50" i="17"/>
  <c r="F49" i="17"/>
  <c r="E49" i="17"/>
  <c r="F48" i="17"/>
  <c r="E48" i="17"/>
  <c r="F47" i="17"/>
  <c r="E47" i="17"/>
  <c r="F46" i="17"/>
  <c r="E46" i="17"/>
  <c r="F45" i="17"/>
  <c r="E45" i="17"/>
  <c r="F44" i="17"/>
  <c r="E44" i="17"/>
  <c r="F43" i="17"/>
  <c r="E43" i="17"/>
  <c r="F42" i="17"/>
  <c r="E42" i="17"/>
  <c r="F41" i="17"/>
  <c r="E41" i="17"/>
  <c r="F40" i="17"/>
  <c r="E40" i="17"/>
  <c r="F39" i="17"/>
  <c r="E39" i="17"/>
  <c r="F38" i="17"/>
  <c r="E38" i="17"/>
  <c r="F37" i="17"/>
  <c r="E37" i="17"/>
  <c r="F36" i="17"/>
  <c r="E36" i="17"/>
  <c r="F35" i="17"/>
  <c r="E35" i="17"/>
  <c r="F34" i="17"/>
  <c r="E34" i="17"/>
  <c r="F33" i="17"/>
  <c r="E33" i="17"/>
  <c r="F32" i="17"/>
  <c r="E32" i="17"/>
  <c r="F31" i="17"/>
  <c r="E31" i="17"/>
  <c r="F30" i="17"/>
  <c r="E30" i="17"/>
  <c r="F29" i="17"/>
  <c r="E29" i="17"/>
  <c r="F28" i="17"/>
  <c r="E28" i="17"/>
  <c r="F27" i="17"/>
  <c r="E27" i="17"/>
  <c r="F26" i="17"/>
  <c r="E26" i="17"/>
  <c r="F25" i="17"/>
  <c r="E25" i="17"/>
  <c r="F24" i="17"/>
  <c r="E24" i="17"/>
  <c r="F23" i="17"/>
  <c r="E23" i="17"/>
  <c r="F22" i="17"/>
  <c r="E22" i="17"/>
  <c r="F21" i="17"/>
  <c r="E21" i="17"/>
  <c r="F20" i="17"/>
  <c r="E20" i="17"/>
  <c r="F19" i="17"/>
  <c r="E19" i="17"/>
  <c r="F18" i="17"/>
  <c r="E18" i="17"/>
  <c r="F17" i="17"/>
  <c r="E17" i="17"/>
  <c r="F16" i="17"/>
  <c r="E16" i="17"/>
  <c r="F15" i="17"/>
  <c r="E15" i="17"/>
  <c r="F14" i="17"/>
  <c r="E14" i="17"/>
  <c r="F13" i="17"/>
  <c r="E13" i="17"/>
  <c r="F11" i="17"/>
  <c r="E11" i="17"/>
  <c r="F10" i="17"/>
  <c r="E10" i="17"/>
  <c r="F9" i="17"/>
  <c r="E9" i="17"/>
  <c r="F8" i="17"/>
  <c r="E8" i="17"/>
  <c r="F99" i="16"/>
  <c r="E99" i="16"/>
  <c r="F98" i="16"/>
  <c r="E98" i="16"/>
  <c r="F97" i="16"/>
  <c r="E97" i="16"/>
  <c r="F96" i="16"/>
  <c r="E96" i="16"/>
  <c r="F95" i="16"/>
  <c r="E95" i="16"/>
  <c r="F94" i="16"/>
  <c r="E94" i="16"/>
  <c r="F93" i="16"/>
  <c r="E93" i="16"/>
  <c r="F92" i="16"/>
  <c r="E92" i="16"/>
  <c r="F91" i="16"/>
  <c r="E91" i="16"/>
  <c r="F90" i="16"/>
  <c r="E90" i="16"/>
  <c r="F89" i="16"/>
  <c r="E89" i="16"/>
  <c r="F88" i="16"/>
  <c r="E88" i="16"/>
  <c r="F87" i="16"/>
  <c r="E87" i="16"/>
  <c r="F86" i="16"/>
  <c r="E86" i="16"/>
  <c r="F85" i="16"/>
  <c r="E85" i="16"/>
  <c r="F84" i="16"/>
  <c r="E84" i="16"/>
  <c r="F83" i="16"/>
  <c r="E83" i="16"/>
  <c r="F82" i="16"/>
  <c r="E82" i="16"/>
  <c r="F81" i="16"/>
  <c r="E81" i="16"/>
  <c r="F80" i="16"/>
  <c r="E80" i="16"/>
  <c r="F79" i="16"/>
  <c r="E79" i="16"/>
  <c r="F78" i="16"/>
  <c r="E78" i="16"/>
  <c r="F77" i="16"/>
  <c r="E77" i="16"/>
  <c r="F76" i="16"/>
  <c r="E76" i="16"/>
  <c r="F75" i="16"/>
  <c r="E75" i="16"/>
  <c r="F74" i="16"/>
  <c r="E74" i="16"/>
  <c r="F73" i="16"/>
  <c r="E73" i="16"/>
  <c r="F72" i="16"/>
  <c r="E72" i="16"/>
  <c r="F71" i="16"/>
  <c r="E71" i="16"/>
  <c r="F70" i="16"/>
  <c r="E70" i="16"/>
  <c r="F69" i="16"/>
  <c r="E69" i="16"/>
  <c r="F68" i="16"/>
  <c r="E68" i="16"/>
  <c r="F67" i="16"/>
  <c r="E67" i="16"/>
  <c r="F66" i="16"/>
  <c r="E66" i="16"/>
  <c r="F65" i="16"/>
  <c r="E65" i="16"/>
  <c r="F64" i="16"/>
  <c r="E64" i="16"/>
  <c r="F63" i="16"/>
  <c r="E63" i="16"/>
  <c r="F62" i="16"/>
  <c r="E62" i="16"/>
  <c r="F61" i="16"/>
  <c r="E61" i="16"/>
  <c r="F60" i="16"/>
  <c r="E60" i="16"/>
  <c r="F59" i="16"/>
  <c r="E59" i="16"/>
  <c r="F58" i="16"/>
  <c r="E58" i="16"/>
  <c r="F57" i="16"/>
  <c r="E57" i="16"/>
  <c r="F56" i="16"/>
  <c r="E56" i="16"/>
  <c r="F55" i="16"/>
  <c r="E55" i="16"/>
  <c r="F54" i="16"/>
  <c r="E54" i="16"/>
  <c r="F53" i="16"/>
  <c r="E53" i="16"/>
  <c r="F52" i="16"/>
  <c r="E52" i="16"/>
  <c r="F51" i="16"/>
  <c r="E51" i="16"/>
  <c r="F50" i="16"/>
  <c r="E50" i="16"/>
  <c r="F49" i="16"/>
  <c r="E49" i="16"/>
  <c r="F48" i="16"/>
  <c r="E48" i="16"/>
  <c r="F47" i="16"/>
  <c r="E47" i="16"/>
  <c r="F46" i="16"/>
  <c r="E46" i="16"/>
  <c r="F45" i="16"/>
  <c r="E45" i="16"/>
  <c r="F44" i="16"/>
  <c r="E44" i="16"/>
  <c r="F43" i="16"/>
  <c r="E43" i="16"/>
  <c r="F42" i="16"/>
  <c r="E42" i="16"/>
  <c r="F41" i="16"/>
  <c r="E41" i="16"/>
  <c r="F40" i="16"/>
  <c r="E40" i="16"/>
  <c r="F39" i="16"/>
  <c r="E39" i="16"/>
  <c r="F38" i="16"/>
  <c r="E38" i="16"/>
  <c r="F37" i="16"/>
  <c r="E37" i="16"/>
  <c r="F36" i="16"/>
  <c r="E36" i="16"/>
  <c r="F35" i="16"/>
  <c r="E35" i="16"/>
  <c r="F34" i="16"/>
  <c r="E34" i="16"/>
  <c r="F33" i="16"/>
  <c r="E33" i="16"/>
  <c r="F32" i="16"/>
  <c r="E32" i="16"/>
  <c r="F31" i="16"/>
  <c r="E31" i="16"/>
  <c r="F30" i="16"/>
  <c r="E30" i="16"/>
  <c r="F29" i="16"/>
  <c r="E29" i="16"/>
  <c r="F28" i="16"/>
  <c r="E28" i="16"/>
  <c r="F27" i="16"/>
  <c r="E27" i="16"/>
  <c r="F26" i="16"/>
  <c r="E26" i="16"/>
  <c r="F25" i="16"/>
  <c r="E25" i="16"/>
  <c r="F24" i="16"/>
  <c r="E24" i="16"/>
  <c r="F23" i="16"/>
  <c r="E23" i="16"/>
  <c r="F22" i="16"/>
  <c r="E22" i="16"/>
  <c r="F21" i="16"/>
  <c r="E21" i="16"/>
  <c r="F20" i="16"/>
  <c r="E20" i="16"/>
  <c r="F19" i="16"/>
  <c r="E19" i="16"/>
  <c r="F18" i="16"/>
  <c r="E18" i="16"/>
  <c r="F17" i="16"/>
  <c r="E17" i="16"/>
  <c r="F16" i="16"/>
  <c r="E16" i="16"/>
  <c r="F15" i="16"/>
  <c r="E15" i="16"/>
  <c r="F14" i="16"/>
  <c r="E14" i="16"/>
  <c r="F13" i="16"/>
  <c r="E13" i="16"/>
  <c r="F11" i="16"/>
  <c r="E11" i="16"/>
  <c r="F10" i="16"/>
  <c r="E10" i="16"/>
  <c r="F9" i="16"/>
  <c r="E9" i="16"/>
  <c r="F8" i="16"/>
  <c r="E8" i="16"/>
  <c r="F99" i="15"/>
  <c r="E99" i="15"/>
  <c r="F98" i="15"/>
  <c r="E98" i="15"/>
  <c r="F97" i="15"/>
  <c r="E97" i="15"/>
  <c r="F96" i="15"/>
  <c r="E96" i="15"/>
  <c r="F95" i="15"/>
  <c r="E95" i="15"/>
  <c r="F94" i="15"/>
  <c r="E94" i="15"/>
  <c r="F93" i="15"/>
  <c r="E93" i="15"/>
  <c r="F92" i="15"/>
  <c r="E92" i="15"/>
  <c r="F91" i="15"/>
  <c r="E91" i="15"/>
  <c r="F90" i="15"/>
  <c r="E90" i="15"/>
  <c r="F89" i="15"/>
  <c r="E89" i="15"/>
  <c r="F88" i="15"/>
  <c r="E88" i="15"/>
  <c r="F87" i="15"/>
  <c r="E87" i="15"/>
  <c r="F86" i="15"/>
  <c r="E86" i="15"/>
  <c r="F85" i="15"/>
  <c r="E85" i="15"/>
  <c r="F84" i="15"/>
  <c r="E84" i="15"/>
  <c r="F83" i="15"/>
  <c r="E83" i="15"/>
  <c r="F82" i="15"/>
  <c r="E82" i="15"/>
  <c r="F81" i="15"/>
  <c r="E81" i="15"/>
  <c r="F80" i="15"/>
  <c r="E80" i="15"/>
  <c r="F79" i="15"/>
  <c r="E79" i="15"/>
  <c r="F78" i="15"/>
  <c r="E78" i="15"/>
  <c r="F77" i="15"/>
  <c r="E77" i="15"/>
  <c r="F76" i="15"/>
  <c r="E76" i="15"/>
  <c r="F75" i="15"/>
  <c r="E75" i="15"/>
  <c r="F74" i="15"/>
  <c r="E74" i="15"/>
  <c r="F73" i="15"/>
  <c r="E73" i="15"/>
  <c r="F72" i="15"/>
  <c r="E72" i="15"/>
  <c r="F71" i="15"/>
  <c r="E71" i="15"/>
  <c r="F70" i="15"/>
  <c r="E70" i="15"/>
  <c r="F69" i="15"/>
  <c r="E69" i="15"/>
  <c r="F68" i="15"/>
  <c r="E68" i="15"/>
  <c r="F67" i="15"/>
  <c r="E67" i="15"/>
  <c r="F66" i="15"/>
  <c r="E66" i="15"/>
  <c r="F65" i="15"/>
  <c r="E65" i="15"/>
  <c r="F64" i="15"/>
  <c r="E64" i="15"/>
  <c r="F63" i="15"/>
  <c r="E63" i="15"/>
  <c r="F62" i="15"/>
  <c r="E62" i="15"/>
  <c r="F61" i="15"/>
  <c r="E61" i="15"/>
  <c r="F60" i="15"/>
  <c r="E60" i="15"/>
  <c r="F59" i="15"/>
  <c r="E59" i="15"/>
  <c r="F58" i="15"/>
  <c r="E58" i="15"/>
  <c r="F57" i="15"/>
  <c r="E57" i="15"/>
  <c r="F56" i="15"/>
  <c r="E56" i="15"/>
  <c r="F55" i="15"/>
  <c r="E55" i="15"/>
  <c r="F54" i="15"/>
  <c r="E54" i="15"/>
  <c r="F53" i="15"/>
  <c r="E53" i="15"/>
  <c r="F52" i="15"/>
  <c r="E52" i="15"/>
  <c r="F51" i="15"/>
  <c r="E51" i="15"/>
  <c r="F50" i="15"/>
  <c r="E50" i="15"/>
  <c r="F49" i="15"/>
  <c r="E49" i="15"/>
  <c r="F48" i="15"/>
  <c r="E48" i="15"/>
  <c r="F47" i="15"/>
  <c r="E47" i="15"/>
  <c r="F46" i="15"/>
  <c r="E46" i="15"/>
  <c r="F45" i="15"/>
  <c r="E45" i="15"/>
  <c r="F44" i="15"/>
  <c r="E44" i="15"/>
  <c r="F43" i="15"/>
  <c r="E43" i="15"/>
  <c r="F42" i="15"/>
  <c r="E42" i="15"/>
  <c r="F41" i="15"/>
  <c r="E41" i="15"/>
  <c r="F40" i="15"/>
  <c r="E40" i="15"/>
  <c r="F39" i="15"/>
  <c r="E39" i="15"/>
  <c r="F38" i="15"/>
  <c r="E38" i="15"/>
  <c r="F37" i="15"/>
  <c r="E37" i="15"/>
  <c r="F36" i="15"/>
  <c r="E36" i="15"/>
  <c r="F35" i="15"/>
  <c r="E35" i="15"/>
  <c r="F34" i="15"/>
  <c r="E34" i="15"/>
  <c r="F33" i="15"/>
  <c r="E33" i="15"/>
  <c r="F32" i="15"/>
  <c r="E32" i="15"/>
  <c r="F31" i="15"/>
  <c r="E31" i="15"/>
  <c r="F30" i="15"/>
  <c r="E30" i="15"/>
  <c r="F29" i="15"/>
  <c r="E29" i="15"/>
  <c r="F28" i="15"/>
  <c r="E28" i="15"/>
  <c r="F27" i="15"/>
  <c r="E27" i="15"/>
  <c r="F26" i="15"/>
  <c r="E26" i="15"/>
  <c r="F25" i="15"/>
  <c r="E25" i="15"/>
  <c r="F24" i="15"/>
  <c r="E24" i="15"/>
  <c r="F23" i="15"/>
  <c r="E23" i="15"/>
  <c r="F22" i="15"/>
  <c r="E22" i="15"/>
  <c r="F21" i="15"/>
  <c r="E21" i="15"/>
  <c r="F20" i="15"/>
  <c r="E20" i="15"/>
  <c r="F19" i="15"/>
  <c r="E19" i="15"/>
  <c r="F18" i="15"/>
  <c r="E18" i="15"/>
  <c r="F17" i="15"/>
  <c r="E17" i="15"/>
  <c r="F16" i="15"/>
  <c r="E16" i="15"/>
  <c r="F15" i="15"/>
  <c r="E15" i="15"/>
  <c r="F14" i="15"/>
  <c r="E14" i="15"/>
  <c r="F13" i="15"/>
  <c r="E13" i="15"/>
  <c r="F11" i="15"/>
  <c r="E11" i="15"/>
  <c r="F10" i="15"/>
  <c r="E10" i="15"/>
  <c r="F9" i="15"/>
  <c r="E9" i="15"/>
  <c r="F8" i="15"/>
  <c r="E8" i="15"/>
  <c r="F99" i="14"/>
  <c r="E99" i="14"/>
  <c r="F98" i="14"/>
  <c r="E98" i="14"/>
  <c r="F97" i="14"/>
  <c r="E97" i="14"/>
  <c r="F96" i="14"/>
  <c r="E96" i="14"/>
  <c r="F95" i="14"/>
  <c r="E95" i="14"/>
  <c r="F94" i="14"/>
  <c r="E94" i="14"/>
  <c r="F93" i="14"/>
  <c r="E93" i="14"/>
  <c r="F92" i="14"/>
  <c r="E92" i="14"/>
  <c r="F91" i="14"/>
  <c r="E91" i="14"/>
  <c r="F90" i="14"/>
  <c r="E90" i="14"/>
  <c r="F89" i="14"/>
  <c r="E89" i="14"/>
  <c r="F88" i="14"/>
  <c r="E88" i="14"/>
  <c r="F87" i="14"/>
  <c r="E87" i="14"/>
  <c r="F86" i="14"/>
  <c r="E86" i="14"/>
  <c r="F85" i="14"/>
  <c r="E85" i="14"/>
  <c r="F84" i="14"/>
  <c r="E84" i="14"/>
  <c r="F83" i="14"/>
  <c r="E83" i="14"/>
  <c r="F82" i="14"/>
  <c r="E82" i="14"/>
  <c r="F81" i="14"/>
  <c r="E81" i="14"/>
  <c r="F80" i="14"/>
  <c r="E80" i="14"/>
  <c r="F79" i="14"/>
  <c r="E79" i="14"/>
  <c r="F78" i="14"/>
  <c r="E78" i="14"/>
  <c r="F77" i="14"/>
  <c r="E77" i="14"/>
  <c r="F76" i="14"/>
  <c r="E76" i="14"/>
  <c r="F75" i="14"/>
  <c r="E75" i="14"/>
  <c r="F74" i="14"/>
  <c r="E74" i="14"/>
  <c r="F73" i="14"/>
  <c r="E73" i="14"/>
  <c r="F72" i="14"/>
  <c r="E72" i="14"/>
  <c r="F71" i="14"/>
  <c r="E71" i="14"/>
  <c r="F70" i="14"/>
  <c r="E70" i="14"/>
  <c r="F69" i="14"/>
  <c r="E69" i="14"/>
  <c r="F68" i="14"/>
  <c r="E68" i="14"/>
  <c r="F67" i="14"/>
  <c r="E67" i="14"/>
  <c r="F66" i="14"/>
  <c r="E66" i="14"/>
  <c r="F65" i="14"/>
  <c r="E65" i="14"/>
  <c r="F64" i="14"/>
  <c r="E64" i="14"/>
  <c r="F63" i="14"/>
  <c r="E63" i="14"/>
  <c r="F62" i="14"/>
  <c r="E62" i="14"/>
  <c r="F61" i="14"/>
  <c r="E61" i="14"/>
  <c r="F60" i="14"/>
  <c r="E60" i="14"/>
  <c r="F59" i="14"/>
  <c r="E59" i="14"/>
  <c r="F58" i="14"/>
  <c r="E58" i="14"/>
  <c r="F57" i="14"/>
  <c r="E57" i="14"/>
  <c r="F56" i="14"/>
  <c r="E56" i="14"/>
  <c r="F55" i="14"/>
  <c r="E55" i="14"/>
  <c r="F54" i="14"/>
  <c r="E54" i="14"/>
  <c r="F53" i="14"/>
  <c r="E53" i="14"/>
  <c r="F52" i="14"/>
  <c r="E52" i="14"/>
  <c r="F51" i="14"/>
  <c r="E51" i="14"/>
  <c r="F50" i="14"/>
  <c r="E50" i="14"/>
  <c r="F49" i="14"/>
  <c r="E49" i="14"/>
  <c r="F48" i="14"/>
  <c r="E48" i="14"/>
  <c r="F47" i="14"/>
  <c r="E47" i="14"/>
  <c r="F46" i="14"/>
  <c r="E46" i="14"/>
  <c r="F45" i="14"/>
  <c r="E45" i="14"/>
  <c r="F44" i="14"/>
  <c r="E44" i="14"/>
  <c r="F43" i="14"/>
  <c r="E43" i="14"/>
  <c r="F42" i="14"/>
  <c r="E42" i="14"/>
  <c r="F41" i="14"/>
  <c r="E41" i="14"/>
  <c r="F40" i="14"/>
  <c r="E40" i="14"/>
  <c r="F39" i="14"/>
  <c r="E39" i="14"/>
  <c r="F38" i="14"/>
  <c r="E38" i="14"/>
  <c r="F37" i="14"/>
  <c r="E37" i="14"/>
  <c r="F36" i="14"/>
  <c r="E36" i="14"/>
  <c r="F35" i="14"/>
  <c r="E35" i="14"/>
  <c r="F34" i="14"/>
  <c r="E34" i="14"/>
  <c r="F33" i="14"/>
  <c r="E33" i="14"/>
  <c r="F32" i="14"/>
  <c r="E32" i="14"/>
  <c r="F31" i="14"/>
  <c r="E31" i="14"/>
  <c r="F30" i="14"/>
  <c r="E30" i="14"/>
  <c r="F29" i="14"/>
  <c r="E29" i="14"/>
  <c r="F28" i="14"/>
  <c r="E28" i="14"/>
  <c r="F27" i="14"/>
  <c r="E27" i="14"/>
  <c r="F26" i="14"/>
  <c r="E26" i="14"/>
  <c r="F25" i="14"/>
  <c r="E25" i="14"/>
  <c r="F24" i="14"/>
  <c r="E24" i="14"/>
  <c r="F23" i="14"/>
  <c r="E23" i="14"/>
  <c r="F22" i="14"/>
  <c r="E22" i="14"/>
  <c r="F21" i="14"/>
  <c r="E21" i="14"/>
  <c r="F20" i="14"/>
  <c r="E20" i="14"/>
  <c r="F19" i="14"/>
  <c r="E19" i="14"/>
  <c r="F18" i="14"/>
  <c r="E18" i="14"/>
  <c r="F17" i="14"/>
  <c r="E17" i="14"/>
  <c r="F16" i="14"/>
  <c r="E16" i="14"/>
  <c r="F15" i="14"/>
  <c r="E15" i="14"/>
  <c r="F14" i="14"/>
  <c r="E14" i="14"/>
  <c r="F13" i="14"/>
  <c r="E13" i="14"/>
  <c r="F11" i="14"/>
  <c r="E11" i="14"/>
  <c r="F10" i="14"/>
  <c r="E10" i="14"/>
  <c r="F9" i="14"/>
  <c r="E9" i="14"/>
  <c r="F8" i="14"/>
  <c r="E8" i="14"/>
  <c r="F99" i="13"/>
  <c r="E99" i="13"/>
  <c r="F98" i="13"/>
  <c r="E98" i="13"/>
  <c r="F97" i="13"/>
  <c r="E97" i="13"/>
  <c r="F96" i="13"/>
  <c r="E96" i="13"/>
  <c r="F95" i="13"/>
  <c r="E95" i="13"/>
  <c r="F94" i="13"/>
  <c r="E94" i="13"/>
  <c r="F93" i="13"/>
  <c r="E93" i="13"/>
  <c r="F92" i="13"/>
  <c r="E92" i="13"/>
  <c r="F91" i="13"/>
  <c r="E91" i="13"/>
  <c r="F90" i="13"/>
  <c r="E90" i="13"/>
  <c r="F89" i="13"/>
  <c r="E89" i="13"/>
  <c r="F88" i="13"/>
  <c r="E88" i="13"/>
  <c r="F87" i="13"/>
  <c r="E87" i="13"/>
  <c r="F86" i="13"/>
  <c r="E86" i="13"/>
  <c r="F85" i="13"/>
  <c r="E85" i="13"/>
  <c r="F84" i="13"/>
  <c r="E84" i="13"/>
  <c r="F83" i="13"/>
  <c r="E83" i="13"/>
  <c r="F82" i="13"/>
  <c r="E82" i="13"/>
  <c r="F81" i="13"/>
  <c r="E81" i="13"/>
  <c r="F80" i="13"/>
  <c r="E80" i="13"/>
  <c r="F79" i="13"/>
  <c r="E79" i="13"/>
  <c r="F78" i="13"/>
  <c r="E78" i="13"/>
  <c r="F77" i="13"/>
  <c r="E77" i="13"/>
  <c r="F76" i="13"/>
  <c r="E76" i="13"/>
  <c r="F75" i="13"/>
  <c r="E75" i="13"/>
  <c r="F74" i="13"/>
  <c r="E74" i="13"/>
  <c r="F73" i="13"/>
  <c r="E73" i="13"/>
  <c r="F72" i="13"/>
  <c r="E72" i="13"/>
  <c r="F71" i="13"/>
  <c r="E71" i="13"/>
  <c r="F70" i="13"/>
  <c r="E70" i="13"/>
  <c r="F69" i="13"/>
  <c r="E69" i="13"/>
  <c r="F68" i="13"/>
  <c r="E68" i="13"/>
  <c r="F67" i="13"/>
  <c r="E67" i="13"/>
  <c r="F66" i="13"/>
  <c r="E66" i="13"/>
  <c r="F65" i="13"/>
  <c r="E65" i="13"/>
  <c r="F64" i="13"/>
  <c r="E64" i="13"/>
  <c r="F63" i="13"/>
  <c r="E63" i="13"/>
  <c r="F62" i="13"/>
  <c r="E62" i="13"/>
  <c r="F61" i="13"/>
  <c r="E61" i="13"/>
  <c r="F60" i="13"/>
  <c r="E60" i="13"/>
  <c r="F59" i="13"/>
  <c r="E59" i="13"/>
  <c r="F58" i="13"/>
  <c r="E58" i="13"/>
  <c r="F57" i="13"/>
  <c r="E57" i="13"/>
  <c r="F56" i="13"/>
  <c r="E56" i="13"/>
  <c r="F55" i="13"/>
  <c r="E55" i="13"/>
  <c r="F54" i="13"/>
  <c r="E54" i="13"/>
  <c r="F53" i="13"/>
  <c r="E53" i="13"/>
  <c r="F52" i="13"/>
  <c r="E52" i="13"/>
  <c r="F51" i="13"/>
  <c r="E51" i="13"/>
  <c r="F50" i="13"/>
  <c r="E50" i="13"/>
  <c r="F49" i="13"/>
  <c r="E49" i="13"/>
  <c r="F48" i="13"/>
  <c r="E48" i="13"/>
  <c r="F47" i="13"/>
  <c r="E47" i="13"/>
  <c r="F46" i="13"/>
  <c r="E46" i="13"/>
  <c r="F45" i="13"/>
  <c r="E45" i="13"/>
  <c r="F44" i="13"/>
  <c r="E44" i="13"/>
  <c r="F43" i="13"/>
  <c r="E43" i="13"/>
  <c r="F42" i="13"/>
  <c r="E42" i="13"/>
  <c r="F41" i="13"/>
  <c r="E41" i="13"/>
  <c r="F40" i="13"/>
  <c r="E40" i="13"/>
  <c r="F39" i="13"/>
  <c r="E39" i="13"/>
  <c r="F38" i="13"/>
  <c r="E38" i="13"/>
  <c r="F37" i="13"/>
  <c r="E37" i="13"/>
  <c r="F36" i="13"/>
  <c r="E36" i="13"/>
  <c r="F35" i="13"/>
  <c r="E35" i="13"/>
  <c r="F34" i="13"/>
  <c r="E34" i="13"/>
  <c r="F33" i="13"/>
  <c r="E33" i="13"/>
  <c r="F32" i="13"/>
  <c r="E32" i="13"/>
  <c r="F31" i="13"/>
  <c r="E31" i="13"/>
  <c r="F30" i="13"/>
  <c r="E30" i="13"/>
  <c r="F29" i="13"/>
  <c r="E29" i="13"/>
  <c r="F28" i="13"/>
  <c r="E28" i="13"/>
  <c r="F27" i="13"/>
  <c r="E27" i="13"/>
  <c r="F26" i="13"/>
  <c r="E26" i="13"/>
  <c r="F25" i="13"/>
  <c r="E25" i="13"/>
  <c r="F24" i="13"/>
  <c r="E24" i="13"/>
  <c r="F23" i="13"/>
  <c r="E23" i="13"/>
  <c r="F22" i="13"/>
  <c r="E22" i="13"/>
  <c r="F21" i="13"/>
  <c r="E21" i="13"/>
  <c r="F20" i="13"/>
  <c r="E20" i="13"/>
  <c r="F19" i="13"/>
  <c r="E19" i="13"/>
  <c r="F18" i="13"/>
  <c r="E18" i="13"/>
  <c r="F17" i="13"/>
  <c r="E17" i="13"/>
  <c r="F16" i="13"/>
  <c r="E16" i="13"/>
  <c r="F15" i="13"/>
  <c r="E15" i="13"/>
  <c r="F14" i="13"/>
  <c r="E14" i="13"/>
  <c r="F13" i="13"/>
  <c r="E13" i="13"/>
  <c r="F11" i="13"/>
  <c r="E11" i="13"/>
  <c r="F10" i="13"/>
  <c r="E10" i="13"/>
  <c r="F9" i="13"/>
  <c r="E9" i="13"/>
  <c r="F8" i="13"/>
  <c r="E8" i="13"/>
  <c r="F99" i="12"/>
  <c r="E99" i="12"/>
  <c r="F98" i="12"/>
  <c r="E98" i="12"/>
  <c r="F97" i="12"/>
  <c r="E97" i="12"/>
  <c r="F96" i="12"/>
  <c r="E96" i="12"/>
  <c r="F95" i="12"/>
  <c r="E95" i="12"/>
  <c r="F94" i="12"/>
  <c r="E94" i="12"/>
  <c r="F93" i="12"/>
  <c r="E93" i="12"/>
  <c r="F92" i="12"/>
  <c r="E92" i="12"/>
  <c r="F91" i="12"/>
  <c r="E91" i="12"/>
  <c r="F90" i="12"/>
  <c r="E90" i="12"/>
  <c r="F89" i="12"/>
  <c r="E89" i="12"/>
  <c r="F88" i="12"/>
  <c r="E88" i="12"/>
  <c r="F87" i="12"/>
  <c r="E87" i="12"/>
  <c r="F86" i="12"/>
  <c r="E86" i="12"/>
  <c r="F85" i="12"/>
  <c r="E85" i="12"/>
  <c r="F84" i="12"/>
  <c r="E84" i="12"/>
  <c r="F83" i="12"/>
  <c r="E83" i="12"/>
  <c r="F82" i="12"/>
  <c r="E82" i="12"/>
  <c r="F81" i="12"/>
  <c r="E81" i="12"/>
  <c r="F80" i="12"/>
  <c r="E80" i="12"/>
  <c r="F79" i="12"/>
  <c r="E79" i="12"/>
  <c r="F78" i="12"/>
  <c r="E78" i="12"/>
  <c r="F77" i="12"/>
  <c r="E77" i="12"/>
  <c r="F76" i="12"/>
  <c r="E76" i="12"/>
  <c r="F75" i="12"/>
  <c r="E75" i="12"/>
  <c r="F74" i="12"/>
  <c r="E74" i="12"/>
  <c r="F73" i="12"/>
  <c r="E73" i="12"/>
  <c r="F72" i="12"/>
  <c r="E72" i="12"/>
  <c r="F71" i="12"/>
  <c r="E71" i="12"/>
  <c r="F70" i="12"/>
  <c r="E70" i="12"/>
  <c r="F69" i="12"/>
  <c r="E69" i="12"/>
  <c r="F68" i="12"/>
  <c r="E68" i="12"/>
  <c r="F67" i="12"/>
  <c r="E67" i="12"/>
  <c r="F66" i="12"/>
  <c r="E66" i="12"/>
  <c r="F65" i="12"/>
  <c r="E65" i="12"/>
  <c r="F64" i="12"/>
  <c r="E64" i="12"/>
  <c r="F63" i="12"/>
  <c r="E63" i="12"/>
  <c r="F62" i="12"/>
  <c r="E62" i="12"/>
  <c r="F61" i="12"/>
  <c r="E61" i="12"/>
  <c r="F60" i="12"/>
  <c r="E60" i="12"/>
  <c r="F59" i="12"/>
  <c r="E59" i="12"/>
  <c r="F58" i="12"/>
  <c r="E58" i="12"/>
  <c r="F57" i="12"/>
  <c r="E57" i="12"/>
  <c r="F56" i="12"/>
  <c r="E56" i="12"/>
  <c r="F55" i="12"/>
  <c r="E55" i="12"/>
  <c r="F54" i="12"/>
  <c r="E54" i="12"/>
  <c r="F53" i="12"/>
  <c r="E53" i="12"/>
  <c r="F52" i="12"/>
  <c r="E52" i="12"/>
  <c r="F51" i="12"/>
  <c r="E51" i="12"/>
  <c r="F50" i="12"/>
  <c r="E50" i="12"/>
  <c r="F49" i="12"/>
  <c r="E49" i="12"/>
  <c r="F48" i="12"/>
  <c r="E48" i="12"/>
  <c r="F47" i="12"/>
  <c r="E47" i="12"/>
  <c r="F46" i="12"/>
  <c r="E46" i="12"/>
  <c r="F45" i="12"/>
  <c r="E45" i="12"/>
  <c r="F44" i="12"/>
  <c r="E44" i="12"/>
  <c r="F43" i="12"/>
  <c r="E43" i="12"/>
  <c r="F42" i="12"/>
  <c r="E42" i="12"/>
  <c r="F41" i="12"/>
  <c r="E41" i="12"/>
  <c r="F40" i="12"/>
  <c r="E40" i="12"/>
  <c r="F39" i="12"/>
  <c r="E39" i="12"/>
  <c r="F38" i="12"/>
  <c r="E38" i="12"/>
  <c r="F37" i="12"/>
  <c r="E37" i="12"/>
  <c r="F36" i="12"/>
  <c r="E36" i="12"/>
  <c r="F35" i="12"/>
  <c r="E35" i="12"/>
  <c r="F34" i="12"/>
  <c r="E34" i="12"/>
  <c r="F33" i="12"/>
  <c r="E33" i="12"/>
  <c r="F32" i="12"/>
  <c r="E32" i="12"/>
  <c r="F31" i="12"/>
  <c r="E31" i="12"/>
  <c r="F30" i="12"/>
  <c r="E30" i="12"/>
  <c r="F29" i="12"/>
  <c r="E29" i="12"/>
  <c r="F28" i="12"/>
  <c r="E28" i="12"/>
  <c r="F27" i="12"/>
  <c r="E27" i="12"/>
  <c r="F26" i="12"/>
  <c r="E26" i="12"/>
  <c r="F25" i="12"/>
  <c r="E25" i="12"/>
  <c r="F24" i="12"/>
  <c r="E24" i="12"/>
  <c r="F23" i="12"/>
  <c r="E23" i="12"/>
  <c r="F22" i="12"/>
  <c r="E22" i="12"/>
  <c r="F21" i="12"/>
  <c r="E21" i="12"/>
  <c r="F20" i="12"/>
  <c r="E20" i="12"/>
  <c r="F19" i="12"/>
  <c r="E19" i="12"/>
  <c r="F18" i="12"/>
  <c r="E18" i="12"/>
  <c r="F17" i="12"/>
  <c r="E17" i="12"/>
  <c r="F16" i="12"/>
  <c r="E16" i="12"/>
  <c r="F15" i="12"/>
  <c r="E15" i="12"/>
  <c r="F14" i="12"/>
  <c r="E14" i="12"/>
  <c r="F13" i="12"/>
  <c r="E13" i="12"/>
  <c r="F11" i="12"/>
  <c r="E11" i="12"/>
  <c r="F10" i="12"/>
  <c r="E10" i="12"/>
  <c r="F9" i="12"/>
  <c r="E9" i="12"/>
  <c r="F8" i="12"/>
  <c r="E8" i="12"/>
  <c r="F99" i="11"/>
  <c r="E99" i="11"/>
  <c r="F98" i="11"/>
  <c r="E98" i="11"/>
  <c r="F97" i="11"/>
  <c r="E97" i="11"/>
  <c r="F96" i="11"/>
  <c r="E96" i="11"/>
  <c r="F95" i="11"/>
  <c r="E95" i="11"/>
  <c r="F94" i="11"/>
  <c r="E94" i="11"/>
  <c r="F93" i="11"/>
  <c r="E93" i="11"/>
  <c r="F92" i="11"/>
  <c r="E92" i="11"/>
  <c r="F91" i="11"/>
  <c r="E91" i="11"/>
  <c r="F90" i="11"/>
  <c r="E90" i="11"/>
  <c r="F89" i="11"/>
  <c r="E89" i="11"/>
  <c r="F88" i="11"/>
  <c r="E88" i="11"/>
  <c r="F87" i="11"/>
  <c r="E87" i="11"/>
  <c r="F86" i="11"/>
  <c r="E86" i="11"/>
  <c r="F85" i="11"/>
  <c r="E85" i="11"/>
  <c r="F84" i="11"/>
  <c r="E84" i="11"/>
  <c r="F83" i="11"/>
  <c r="E83" i="11"/>
  <c r="F82" i="11"/>
  <c r="E82" i="11"/>
  <c r="F81" i="11"/>
  <c r="E81" i="11"/>
  <c r="F80" i="11"/>
  <c r="E80" i="11"/>
  <c r="F79" i="11"/>
  <c r="E79" i="11"/>
  <c r="F78" i="11"/>
  <c r="E78" i="11"/>
  <c r="F77" i="11"/>
  <c r="E77" i="11"/>
  <c r="F76" i="11"/>
  <c r="E76" i="11"/>
  <c r="F75" i="11"/>
  <c r="E75" i="11"/>
  <c r="F74" i="11"/>
  <c r="E74" i="11"/>
  <c r="F73" i="11"/>
  <c r="E73" i="11"/>
  <c r="F72" i="11"/>
  <c r="E72" i="11"/>
  <c r="F71" i="11"/>
  <c r="E71" i="11"/>
  <c r="F70" i="11"/>
  <c r="E70" i="11"/>
  <c r="F69" i="11"/>
  <c r="E69" i="11"/>
  <c r="F68" i="11"/>
  <c r="E68" i="11"/>
  <c r="F67" i="11"/>
  <c r="E67" i="11"/>
  <c r="F66" i="11"/>
  <c r="E66" i="11"/>
  <c r="F65" i="11"/>
  <c r="E65" i="11"/>
  <c r="F64" i="11"/>
  <c r="E64" i="11"/>
  <c r="F63" i="11"/>
  <c r="E63" i="11"/>
  <c r="F62" i="11"/>
  <c r="E62" i="11"/>
  <c r="F61" i="11"/>
  <c r="E61" i="11"/>
  <c r="F60" i="11"/>
  <c r="E60" i="11"/>
  <c r="F59" i="11"/>
  <c r="E59" i="11"/>
  <c r="F58" i="11"/>
  <c r="E58" i="11"/>
  <c r="F57" i="11"/>
  <c r="E57" i="11"/>
  <c r="F56" i="11"/>
  <c r="E56" i="11"/>
  <c r="F55" i="11"/>
  <c r="E55" i="11"/>
  <c r="F54" i="11"/>
  <c r="E54" i="11"/>
  <c r="F53" i="11"/>
  <c r="E53" i="11"/>
  <c r="F52" i="11"/>
  <c r="E52" i="11"/>
  <c r="F51" i="11"/>
  <c r="E51" i="11"/>
  <c r="F50" i="11"/>
  <c r="E50" i="11"/>
  <c r="F49" i="11"/>
  <c r="E49" i="11"/>
  <c r="F48" i="11"/>
  <c r="E48" i="11"/>
  <c r="F47" i="11"/>
  <c r="E47" i="11"/>
  <c r="F46" i="11"/>
  <c r="E46" i="11"/>
  <c r="F45" i="11"/>
  <c r="E45" i="11"/>
  <c r="F44" i="11"/>
  <c r="E44" i="11"/>
  <c r="F43" i="11"/>
  <c r="E43" i="11"/>
  <c r="F42" i="11"/>
  <c r="E42" i="11"/>
  <c r="F41" i="11"/>
  <c r="E41" i="11"/>
  <c r="F40" i="11"/>
  <c r="E40" i="11"/>
  <c r="F39" i="11"/>
  <c r="E39" i="11"/>
  <c r="F38" i="11"/>
  <c r="E38" i="11"/>
  <c r="F37" i="11"/>
  <c r="E37" i="11"/>
  <c r="F36" i="11"/>
  <c r="E36" i="11"/>
  <c r="F35" i="11"/>
  <c r="E35" i="11"/>
  <c r="F34" i="11"/>
  <c r="E34" i="11"/>
  <c r="F33" i="11"/>
  <c r="E33" i="11"/>
  <c r="F32" i="11"/>
  <c r="E32" i="11"/>
  <c r="F31" i="11"/>
  <c r="E31" i="11"/>
  <c r="F30" i="11"/>
  <c r="E30" i="11"/>
  <c r="F29" i="11"/>
  <c r="E29" i="11"/>
  <c r="F28" i="11"/>
  <c r="E28" i="11"/>
  <c r="F27" i="11"/>
  <c r="E27" i="11"/>
  <c r="F26" i="11"/>
  <c r="E26" i="11"/>
  <c r="F25" i="11"/>
  <c r="E25" i="11"/>
  <c r="F24" i="11"/>
  <c r="E24" i="11"/>
  <c r="F23" i="11"/>
  <c r="E23" i="11"/>
  <c r="F22" i="11"/>
  <c r="E22" i="11"/>
  <c r="F21" i="11"/>
  <c r="E21" i="11"/>
  <c r="F20" i="11"/>
  <c r="E20" i="11"/>
  <c r="F19" i="11"/>
  <c r="E19" i="11"/>
  <c r="F18" i="11"/>
  <c r="E18" i="11"/>
  <c r="F17" i="11"/>
  <c r="E17" i="11"/>
  <c r="F16" i="11"/>
  <c r="E16" i="11"/>
  <c r="F15" i="11"/>
  <c r="E15" i="11"/>
  <c r="F14" i="11"/>
  <c r="E14" i="11"/>
  <c r="F13" i="11"/>
  <c r="E13" i="11"/>
  <c r="F11" i="11"/>
  <c r="E11" i="11"/>
  <c r="F10" i="11"/>
  <c r="E10" i="11"/>
  <c r="E9" i="11"/>
  <c r="F8" i="11"/>
  <c r="E8" i="11"/>
  <c r="F99" i="10"/>
  <c r="E99" i="10"/>
  <c r="F98" i="10"/>
  <c r="E98" i="10"/>
  <c r="F97" i="10"/>
  <c r="E97" i="10"/>
  <c r="F96" i="10"/>
  <c r="E96" i="10"/>
  <c r="F95" i="10"/>
  <c r="E95" i="10"/>
  <c r="F94" i="10"/>
  <c r="E94" i="10"/>
  <c r="F93" i="10"/>
  <c r="E93" i="10"/>
  <c r="F92" i="10"/>
  <c r="E92" i="10"/>
  <c r="F91" i="10"/>
  <c r="E91" i="10"/>
  <c r="F90" i="10"/>
  <c r="E90" i="10"/>
  <c r="F89" i="10"/>
  <c r="E89" i="10"/>
  <c r="F88" i="10"/>
  <c r="E88" i="10"/>
  <c r="F87" i="10"/>
  <c r="E87" i="10"/>
  <c r="F86" i="10"/>
  <c r="E86" i="10"/>
  <c r="F85" i="10"/>
  <c r="E85" i="10"/>
  <c r="F84" i="10"/>
  <c r="E84" i="10"/>
  <c r="F83" i="10"/>
  <c r="E83" i="10"/>
  <c r="F82" i="10"/>
  <c r="E82" i="10"/>
  <c r="F81" i="10"/>
  <c r="E81" i="10"/>
  <c r="F80" i="10"/>
  <c r="E80" i="10"/>
  <c r="F79" i="10"/>
  <c r="E79" i="10"/>
  <c r="F78" i="10"/>
  <c r="E78" i="10"/>
  <c r="F77" i="10"/>
  <c r="E77" i="10"/>
  <c r="F76" i="10"/>
  <c r="E76" i="10"/>
  <c r="F75" i="10"/>
  <c r="E75" i="10"/>
  <c r="F74" i="10"/>
  <c r="E74" i="10"/>
  <c r="F73" i="10"/>
  <c r="E73" i="10"/>
  <c r="F72" i="10"/>
  <c r="E72" i="10"/>
  <c r="F71" i="10"/>
  <c r="E71" i="10"/>
  <c r="F70" i="10"/>
  <c r="E70" i="10"/>
  <c r="F69" i="10"/>
  <c r="E69" i="10"/>
  <c r="F68" i="10"/>
  <c r="E68" i="10"/>
  <c r="F67" i="10"/>
  <c r="E67" i="10"/>
  <c r="F66" i="10"/>
  <c r="E66" i="10"/>
  <c r="F65" i="10"/>
  <c r="E65" i="10"/>
  <c r="F64" i="10"/>
  <c r="E64" i="10"/>
  <c r="F63" i="10"/>
  <c r="E63" i="10"/>
  <c r="F62" i="10"/>
  <c r="E62" i="10"/>
  <c r="F61" i="10"/>
  <c r="E61" i="10"/>
  <c r="F60" i="10"/>
  <c r="E60" i="10"/>
  <c r="F59" i="10"/>
  <c r="E59" i="10"/>
  <c r="F58" i="10"/>
  <c r="E58" i="10"/>
  <c r="F57" i="10"/>
  <c r="E57" i="10"/>
  <c r="F56" i="10"/>
  <c r="E56" i="10"/>
  <c r="F55" i="10"/>
  <c r="E55" i="10"/>
  <c r="F54" i="10"/>
  <c r="E54" i="10"/>
  <c r="F53" i="10"/>
  <c r="E53" i="10"/>
  <c r="F52" i="10"/>
  <c r="E52" i="10"/>
  <c r="F51" i="10"/>
  <c r="E51" i="10"/>
  <c r="F50" i="10"/>
  <c r="E50" i="10"/>
  <c r="F49" i="10"/>
  <c r="E49" i="10"/>
  <c r="F48" i="10"/>
  <c r="E48" i="10"/>
  <c r="F47" i="10"/>
  <c r="E47" i="10"/>
  <c r="F46" i="10"/>
  <c r="E46" i="10"/>
  <c r="F45" i="10"/>
  <c r="E45" i="10"/>
  <c r="F44" i="10"/>
  <c r="E44" i="10"/>
  <c r="F43" i="10"/>
  <c r="E43" i="10"/>
  <c r="F42" i="10"/>
  <c r="E42" i="10"/>
  <c r="F41" i="10"/>
  <c r="E41" i="10"/>
  <c r="F40" i="10"/>
  <c r="E40" i="10"/>
  <c r="F39" i="10"/>
  <c r="E39" i="10"/>
  <c r="F38" i="10"/>
  <c r="E38" i="10"/>
  <c r="F37" i="10"/>
  <c r="E37" i="10"/>
  <c r="F36" i="10"/>
  <c r="E36" i="10"/>
  <c r="F35" i="10"/>
  <c r="E35" i="10"/>
  <c r="F34" i="10"/>
  <c r="E34" i="10"/>
  <c r="F33" i="10"/>
  <c r="E33" i="10"/>
  <c r="F32" i="10"/>
  <c r="E32" i="10"/>
  <c r="F31" i="10"/>
  <c r="E31" i="10"/>
  <c r="F30" i="10"/>
  <c r="E30" i="10"/>
  <c r="F29" i="10"/>
  <c r="E29" i="10"/>
  <c r="F28" i="10"/>
  <c r="E28" i="10"/>
  <c r="F27" i="10"/>
  <c r="E27" i="10"/>
  <c r="F26" i="10"/>
  <c r="E26" i="10"/>
  <c r="F25" i="10"/>
  <c r="E25" i="10"/>
  <c r="F24" i="10"/>
  <c r="E24" i="10"/>
  <c r="F23" i="10"/>
  <c r="E23" i="10"/>
  <c r="F22" i="10"/>
  <c r="E22" i="10"/>
  <c r="F21" i="10"/>
  <c r="E21" i="10"/>
  <c r="F20" i="10"/>
  <c r="E20" i="10"/>
  <c r="F19" i="10"/>
  <c r="E19" i="10"/>
  <c r="F18" i="10"/>
  <c r="E18" i="10"/>
  <c r="F17" i="10"/>
  <c r="E17" i="10"/>
  <c r="F16" i="10"/>
  <c r="E16" i="10"/>
  <c r="F15" i="10"/>
  <c r="E15" i="10"/>
  <c r="F14" i="10"/>
  <c r="E14" i="10"/>
  <c r="F13" i="10"/>
  <c r="E13" i="10"/>
  <c r="F11" i="10"/>
  <c r="E11" i="10"/>
  <c r="F10" i="10"/>
  <c r="E10" i="10"/>
  <c r="F9" i="10"/>
  <c r="E9" i="10"/>
  <c r="F8" i="10"/>
  <c r="E8" i="10"/>
  <c r="F99" i="9"/>
  <c r="E99" i="9"/>
  <c r="F98" i="9"/>
  <c r="E98" i="9"/>
  <c r="F97" i="9"/>
  <c r="E97" i="9"/>
  <c r="F96" i="9"/>
  <c r="E96" i="9"/>
  <c r="F95" i="9"/>
  <c r="E95" i="9"/>
  <c r="F94" i="9"/>
  <c r="E94" i="9"/>
  <c r="F93" i="9"/>
  <c r="E93" i="9"/>
  <c r="F92" i="9"/>
  <c r="E92" i="9"/>
  <c r="F91" i="9"/>
  <c r="E91" i="9"/>
  <c r="F90" i="9"/>
  <c r="E90" i="9"/>
  <c r="F89" i="9"/>
  <c r="E89" i="9"/>
  <c r="F88" i="9"/>
  <c r="E88" i="9"/>
  <c r="F87" i="9"/>
  <c r="E87" i="9"/>
  <c r="F86" i="9"/>
  <c r="E86" i="9"/>
  <c r="F85" i="9"/>
  <c r="E85" i="9"/>
  <c r="F84" i="9"/>
  <c r="E84" i="9"/>
  <c r="F83" i="9"/>
  <c r="E83" i="9"/>
  <c r="F82" i="9"/>
  <c r="E82" i="9"/>
  <c r="F81" i="9"/>
  <c r="E81" i="9"/>
  <c r="F80" i="9"/>
  <c r="E80" i="9"/>
  <c r="F79" i="9"/>
  <c r="E79" i="9"/>
  <c r="F78" i="9"/>
  <c r="E78" i="9"/>
  <c r="F77" i="9"/>
  <c r="E77" i="9"/>
  <c r="F76" i="9"/>
  <c r="E76" i="9"/>
  <c r="F75" i="9"/>
  <c r="E75" i="9"/>
  <c r="F74" i="9"/>
  <c r="E74" i="9"/>
  <c r="F73" i="9"/>
  <c r="E73" i="9"/>
  <c r="F72" i="9"/>
  <c r="E72" i="9"/>
  <c r="F71" i="9"/>
  <c r="E71" i="9"/>
  <c r="F70" i="9"/>
  <c r="E70" i="9"/>
  <c r="F69" i="9"/>
  <c r="E69" i="9"/>
  <c r="F68" i="9"/>
  <c r="E68" i="9"/>
  <c r="F67" i="9"/>
  <c r="E67" i="9"/>
  <c r="F66" i="9"/>
  <c r="E66" i="9"/>
  <c r="F65" i="9"/>
  <c r="E65" i="9"/>
  <c r="F64" i="9"/>
  <c r="E64" i="9"/>
  <c r="F63" i="9"/>
  <c r="E63" i="9"/>
  <c r="F62" i="9"/>
  <c r="E62" i="9"/>
  <c r="F61" i="9"/>
  <c r="E61" i="9"/>
  <c r="F60" i="9"/>
  <c r="E60" i="9"/>
  <c r="F59" i="9"/>
  <c r="E59" i="9"/>
  <c r="F58" i="9"/>
  <c r="E58" i="9"/>
  <c r="F57" i="9"/>
  <c r="E57" i="9"/>
  <c r="F56" i="9"/>
  <c r="E56" i="9"/>
  <c r="F55" i="9"/>
  <c r="E55" i="9"/>
  <c r="F54" i="9"/>
  <c r="E54" i="9"/>
  <c r="F53" i="9"/>
  <c r="E53" i="9"/>
  <c r="F52" i="9"/>
  <c r="E52" i="9"/>
  <c r="F51" i="9"/>
  <c r="E51" i="9"/>
  <c r="F50" i="9"/>
  <c r="E50" i="9"/>
  <c r="F49" i="9"/>
  <c r="E49" i="9"/>
  <c r="F48" i="9"/>
  <c r="E48" i="9"/>
  <c r="F47" i="9"/>
  <c r="E47" i="9"/>
  <c r="F46" i="9"/>
  <c r="E46" i="9"/>
  <c r="F45" i="9"/>
  <c r="E45" i="9"/>
  <c r="F44" i="9"/>
  <c r="E44" i="9"/>
  <c r="F43" i="9"/>
  <c r="E43" i="9"/>
  <c r="F42" i="9"/>
  <c r="E42" i="9"/>
  <c r="F41" i="9"/>
  <c r="E41" i="9"/>
  <c r="F40" i="9"/>
  <c r="E40" i="9"/>
  <c r="F39" i="9"/>
  <c r="E39" i="9"/>
  <c r="F38" i="9"/>
  <c r="E38" i="9"/>
  <c r="F37" i="9"/>
  <c r="E37" i="9"/>
  <c r="F36" i="9"/>
  <c r="E36" i="9"/>
  <c r="F35" i="9"/>
  <c r="E35" i="9"/>
  <c r="F34" i="9"/>
  <c r="E34" i="9"/>
  <c r="F33" i="9"/>
  <c r="E33" i="9"/>
  <c r="F32" i="9"/>
  <c r="E32" i="9"/>
  <c r="F31" i="9"/>
  <c r="E31" i="9"/>
  <c r="F30" i="9"/>
  <c r="E30" i="9"/>
  <c r="F29" i="9"/>
  <c r="E29" i="9"/>
  <c r="F28" i="9"/>
  <c r="E28" i="9"/>
  <c r="F27" i="9"/>
  <c r="E27" i="9"/>
  <c r="F26" i="9"/>
  <c r="E26" i="9"/>
  <c r="F25" i="9"/>
  <c r="E25" i="9"/>
  <c r="F24" i="9"/>
  <c r="E24" i="9"/>
  <c r="F23" i="9"/>
  <c r="E23" i="9"/>
  <c r="F22" i="9"/>
  <c r="E22" i="9"/>
  <c r="F21" i="9"/>
  <c r="E21" i="9"/>
  <c r="F20" i="9"/>
  <c r="E20" i="9"/>
  <c r="F19" i="9"/>
  <c r="E19" i="9"/>
  <c r="F18" i="9"/>
  <c r="E18" i="9"/>
  <c r="F17" i="9"/>
  <c r="E17" i="9"/>
  <c r="F16" i="9"/>
  <c r="E16" i="9"/>
  <c r="F15" i="9"/>
  <c r="E15" i="9"/>
  <c r="F14" i="9"/>
  <c r="E14" i="9"/>
  <c r="F13" i="9"/>
  <c r="E13" i="9"/>
  <c r="F11" i="9"/>
  <c r="E11" i="9"/>
  <c r="F10" i="9"/>
  <c r="E10" i="9"/>
  <c r="F9" i="9"/>
  <c r="E9" i="9"/>
  <c r="F8" i="9"/>
  <c r="E8" i="9"/>
  <c r="F99" i="8"/>
  <c r="E99" i="8"/>
  <c r="F98" i="8"/>
  <c r="E98" i="8"/>
  <c r="F97" i="8"/>
  <c r="E97" i="8"/>
  <c r="F96" i="8"/>
  <c r="E96" i="8"/>
  <c r="F95" i="8"/>
  <c r="E95" i="8"/>
  <c r="F94" i="8"/>
  <c r="E94" i="8"/>
  <c r="F93" i="8"/>
  <c r="E93" i="8"/>
  <c r="F92" i="8"/>
  <c r="E92" i="8"/>
  <c r="F91" i="8"/>
  <c r="E91" i="8"/>
  <c r="F90" i="8"/>
  <c r="E90" i="8"/>
  <c r="F89" i="8"/>
  <c r="E89" i="8"/>
  <c r="F88" i="8"/>
  <c r="E88" i="8"/>
  <c r="F87" i="8"/>
  <c r="E87" i="8"/>
  <c r="F86" i="8"/>
  <c r="E86" i="8"/>
  <c r="F85" i="8"/>
  <c r="E85" i="8"/>
  <c r="F84" i="8"/>
  <c r="E84" i="8"/>
  <c r="F83" i="8"/>
  <c r="E83" i="8"/>
  <c r="F82" i="8"/>
  <c r="E82" i="8"/>
  <c r="F81" i="8"/>
  <c r="E81" i="8"/>
  <c r="F80" i="8"/>
  <c r="E80" i="8"/>
  <c r="F79" i="8"/>
  <c r="E79" i="8"/>
  <c r="F78" i="8"/>
  <c r="E78" i="8"/>
  <c r="F77" i="8"/>
  <c r="E77" i="8"/>
  <c r="F76" i="8"/>
  <c r="E76" i="8"/>
  <c r="F75" i="8"/>
  <c r="E75" i="8"/>
  <c r="F74" i="8"/>
  <c r="E74" i="8"/>
  <c r="F73" i="8"/>
  <c r="E73" i="8"/>
  <c r="F72" i="8"/>
  <c r="E72" i="8"/>
  <c r="F71" i="8"/>
  <c r="E71" i="8"/>
  <c r="F70" i="8"/>
  <c r="E70" i="8"/>
  <c r="F69" i="8"/>
  <c r="E69" i="8"/>
  <c r="F68" i="8"/>
  <c r="E68" i="8"/>
  <c r="F67" i="8"/>
  <c r="E67" i="8"/>
  <c r="F66" i="8"/>
  <c r="E66" i="8"/>
  <c r="F65" i="8"/>
  <c r="E65" i="8"/>
  <c r="F64" i="8"/>
  <c r="E64" i="8"/>
  <c r="F63" i="8"/>
  <c r="E63" i="8"/>
  <c r="F62" i="8"/>
  <c r="E62" i="8"/>
  <c r="F61" i="8"/>
  <c r="E61" i="8"/>
  <c r="F60" i="8"/>
  <c r="E60" i="8"/>
  <c r="F59" i="8"/>
  <c r="E59" i="8"/>
  <c r="F58" i="8"/>
  <c r="E58" i="8"/>
  <c r="F57" i="8"/>
  <c r="E57" i="8"/>
  <c r="F56" i="8"/>
  <c r="E56" i="8"/>
  <c r="F55" i="8"/>
  <c r="E55" i="8"/>
  <c r="F54" i="8"/>
  <c r="E54" i="8"/>
  <c r="F53" i="8"/>
  <c r="E53" i="8"/>
  <c r="F52" i="8"/>
  <c r="E52" i="8"/>
  <c r="F51" i="8"/>
  <c r="E51" i="8"/>
  <c r="F50" i="8"/>
  <c r="E50" i="8"/>
  <c r="F49" i="8"/>
  <c r="E49" i="8"/>
  <c r="F48" i="8"/>
  <c r="E48" i="8"/>
  <c r="F47" i="8"/>
  <c r="E47" i="8"/>
  <c r="F46" i="8"/>
  <c r="E46" i="8"/>
  <c r="F45" i="8"/>
  <c r="E45" i="8"/>
  <c r="F44" i="8"/>
  <c r="E44" i="8"/>
  <c r="F43" i="8"/>
  <c r="E43" i="8"/>
  <c r="F42" i="8"/>
  <c r="E42" i="8"/>
  <c r="F41" i="8"/>
  <c r="E41" i="8"/>
  <c r="F40" i="8"/>
  <c r="E40" i="8"/>
  <c r="F39" i="8"/>
  <c r="E39" i="8"/>
  <c r="F38" i="8"/>
  <c r="E38" i="8"/>
  <c r="F37" i="8"/>
  <c r="E37" i="8"/>
  <c r="F36" i="8"/>
  <c r="E36" i="8"/>
  <c r="F35" i="8"/>
  <c r="E35" i="8"/>
  <c r="F34" i="8"/>
  <c r="E34" i="8"/>
  <c r="F33" i="8"/>
  <c r="E33" i="8"/>
  <c r="F32" i="8"/>
  <c r="E32" i="8"/>
  <c r="F31" i="8"/>
  <c r="E31" i="8"/>
  <c r="F30" i="8"/>
  <c r="E30" i="8"/>
  <c r="F29" i="8"/>
  <c r="E29" i="8"/>
  <c r="F28" i="8"/>
  <c r="E28" i="8"/>
  <c r="F27" i="8"/>
  <c r="E27" i="8"/>
  <c r="F26" i="8"/>
  <c r="E26" i="8"/>
  <c r="F25" i="8"/>
  <c r="E25" i="8"/>
  <c r="F24" i="8"/>
  <c r="E24" i="8"/>
  <c r="F23" i="8"/>
  <c r="E23" i="8"/>
  <c r="F22" i="8"/>
  <c r="E22" i="8"/>
  <c r="F21" i="8"/>
  <c r="E21" i="8"/>
  <c r="F20" i="8"/>
  <c r="E20" i="8"/>
  <c r="F19" i="8"/>
  <c r="E19" i="8"/>
  <c r="F18" i="8"/>
  <c r="E18" i="8"/>
  <c r="F17" i="8"/>
  <c r="E17" i="8"/>
  <c r="F16" i="8"/>
  <c r="E16" i="8"/>
  <c r="F15" i="8"/>
  <c r="E15" i="8"/>
  <c r="F14" i="8"/>
  <c r="E14" i="8"/>
  <c r="F13" i="8"/>
  <c r="E13" i="8"/>
  <c r="F11" i="8"/>
  <c r="E11" i="8"/>
  <c r="F10" i="8"/>
  <c r="E10" i="8"/>
  <c r="F9" i="8"/>
  <c r="E9" i="8"/>
  <c r="F8" i="8"/>
  <c r="E8" i="8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D100" i="19" l="1" a="1"/>
  <c r="D100" i="19" s="1"/>
  <c r="D103" i="19" a="1"/>
  <c r="D103" i="19" s="1"/>
  <c r="D108" i="19" a="1"/>
  <c r="D108" i="19" s="1"/>
  <c r="D111" i="19" a="1"/>
  <c r="D111" i="19" s="1"/>
  <c r="D116" i="19" a="1"/>
  <c r="D116" i="19" s="1"/>
  <c r="D119" i="19" a="1"/>
  <c r="D119" i="19" s="1"/>
  <c r="D124" i="19" a="1"/>
  <c r="D124" i="19" s="1"/>
  <c r="D127" i="19" a="1"/>
  <c r="D127" i="19" s="1"/>
  <c r="D132" i="19" a="1"/>
  <c r="D132" i="19" s="1"/>
  <c r="D135" i="19" a="1"/>
  <c r="D135" i="19" s="1"/>
  <c r="D140" i="19" a="1"/>
  <c r="D140" i="19" s="1"/>
  <c r="D143" i="19" a="1"/>
  <c r="D143" i="19" s="1"/>
  <c r="D148" i="19" a="1"/>
  <c r="D148" i="19" s="1"/>
  <c r="D151" i="19" a="1"/>
  <c r="D151" i="19" s="1"/>
  <c r="D156" i="19" a="1"/>
  <c r="D156" i="19" s="1"/>
  <c r="D159" i="19" a="1"/>
  <c r="D159" i="19" s="1"/>
  <c r="D112" i="19" a="1"/>
  <c r="D112" i="19" s="1"/>
  <c r="D123" i="19" a="1"/>
  <c r="D123" i="19" s="1"/>
  <c r="D131" i="19" a="1"/>
  <c r="D131" i="19" s="1"/>
  <c r="D139" i="19" a="1"/>
  <c r="D139" i="19" s="1"/>
  <c r="D144" i="19" a="1"/>
  <c r="D144" i="19" s="1"/>
  <c r="D152" i="19" a="1"/>
  <c r="D152" i="19" s="1"/>
  <c r="D105" i="19" a="1"/>
  <c r="D105" i="19" s="1"/>
  <c r="D113" i="19" a="1"/>
  <c r="D113" i="19" s="1"/>
  <c r="D121" i="19" a="1"/>
  <c r="D121" i="19" s="1"/>
  <c r="D129" i="19" a="1"/>
  <c r="D129" i="19" s="1"/>
  <c r="D134" i="19" a="1"/>
  <c r="D134" i="19" s="1"/>
  <c r="D142" i="19" a="1"/>
  <c r="D142" i="19" s="1"/>
  <c r="D150" i="19" a="1"/>
  <c r="D150" i="19" s="1"/>
  <c r="D158" i="19" a="1"/>
  <c r="D158" i="19" s="1"/>
  <c r="D101" i="19" a="1"/>
  <c r="D101" i="19" s="1"/>
  <c r="D106" i="19" a="1"/>
  <c r="D106" i="19" s="1"/>
  <c r="D109" i="19" a="1"/>
  <c r="D109" i="19" s="1"/>
  <c r="D114" i="19" a="1"/>
  <c r="D114" i="19" s="1"/>
  <c r="D117" i="19" a="1"/>
  <c r="D117" i="19" s="1"/>
  <c r="D122" i="19" a="1"/>
  <c r="D122" i="19" s="1"/>
  <c r="D125" i="19" a="1"/>
  <c r="D125" i="19" s="1"/>
  <c r="D130" i="19" a="1"/>
  <c r="D130" i="19" s="1"/>
  <c r="D133" i="19" a="1"/>
  <c r="D133" i="19" s="1"/>
  <c r="D138" i="19" a="1"/>
  <c r="D138" i="19" s="1"/>
  <c r="D141" i="19" a="1"/>
  <c r="D141" i="19" s="1"/>
  <c r="D146" i="19" a="1"/>
  <c r="D146" i="19" s="1"/>
  <c r="D149" i="19" a="1"/>
  <c r="D149" i="19" s="1"/>
  <c r="D154" i="19" a="1"/>
  <c r="D154" i="19" s="1"/>
  <c r="D157" i="19" a="1"/>
  <c r="D157" i="19" s="1"/>
  <c r="D160" i="19" a="1"/>
  <c r="D160" i="19" s="1"/>
  <c r="D104" i="19" a="1"/>
  <c r="D104" i="19" s="1"/>
  <c r="D107" i="19" a="1"/>
  <c r="D107" i="19" s="1"/>
  <c r="D115" i="19" a="1"/>
  <c r="D115" i="19" s="1"/>
  <c r="D120" i="19" a="1"/>
  <c r="D120" i="19" s="1"/>
  <c r="D128" i="19" a="1"/>
  <c r="D128" i="19" s="1"/>
  <c r="D136" i="19" a="1"/>
  <c r="D136" i="19" s="1"/>
  <c r="D147" i="19" a="1"/>
  <c r="D147" i="19" s="1"/>
  <c r="D155" i="19" a="1"/>
  <c r="D155" i="19" s="1"/>
  <c r="D102" i="19" a="1"/>
  <c r="D102" i="19" s="1"/>
  <c r="D110" i="19" a="1"/>
  <c r="D110" i="19" s="1"/>
  <c r="D118" i="19" a="1"/>
  <c r="D118" i="19" s="1"/>
  <c r="D126" i="19" a="1"/>
  <c r="D126" i="19" s="1"/>
  <c r="D137" i="19" a="1"/>
  <c r="D137" i="19" s="1"/>
  <c r="D145" i="19" a="1"/>
  <c r="D145" i="19" s="1"/>
  <c r="D153" i="19" a="1"/>
  <c r="D153" i="19" s="1"/>
  <c r="D13" i="19" a="1"/>
  <c r="D13" i="19" s="1"/>
  <c r="D84" i="19" a="1"/>
  <c r="D84" i="19" s="1"/>
  <c r="D68" i="19" a="1"/>
  <c r="D68" i="19" s="1"/>
  <c r="D52" i="19" a="1"/>
  <c r="D52" i="19" s="1"/>
  <c r="D36" i="19" a="1"/>
  <c r="D36" i="19" s="1"/>
  <c r="D20" i="19" a="1"/>
  <c r="D20" i="19" s="1"/>
  <c r="D96" i="19" a="1"/>
  <c r="D96" i="19" s="1"/>
  <c r="D80" i="19" a="1"/>
  <c r="D80" i="19" s="1"/>
  <c r="D64" i="19" a="1"/>
  <c r="D64" i="19" s="1"/>
  <c r="D48" i="19" a="1"/>
  <c r="D48" i="19" s="1"/>
  <c r="D32" i="19" a="1"/>
  <c r="D32" i="19" s="1"/>
  <c r="D16" i="19" a="1"/>
  <c r="D16" i="19" s="1"/>
  <c r="J7" i="1" a="1"/>
  <c r="J7" i="1" s="1"/>
  <c r="D92" i="19" a="1"/>
  <c r="D92" i="19" s="1"/>
  <c r="D76" i="19" a="1"/>
  <c r="D76" i="19" s="1"/>
  <c r="D60" i="19" a="1"/>
  <c r="D60" i="19" s="1"/>
  <c r="D44" i="19" a="1"/>
  <c r="D44" i="19" s="1"/>
  <c r="D28" i="19" a="1"/>
  <c r="D28" i="19" s="1"/>
  <c r="J10" i="1" a="1"/>
  <c r="J10" i="1" s="1"/>
  <c r="J22" i="1" a="1"/>
  <c r="J22" i="1" s="1"/>
  <c r="J30" i="1" a="1"/>
  <c r="J30" i="1" s="1"/>
  <c r="J34" i="1" a="1"/>
  <c r="J34" i="1" s="1"/>
  <c r="J42" i="1" a="1"/>
  <c r="J42" i="1" s="1"/>
  <c r="J50" i="1" a="1"/>
  <c r="J50" i="1" s="1"/>
  <c r="J58" i="1" a="1"/>
  <c r="J58" i="1" s="1"/>
  <c r="J66" i="1" a="1"/>
  <c r="J66" i="1" s="1"/>
  <c r="J74" i="1" a="1"/>
  <c r="J74" i="1" s="1"/>
  <c r="J82" i="1" a="1"/>
  <c r="J82" i="1" s="1"/>
  <c r="J86" i="1" a="1"/>
  <c r="J86" i="1" s="1"/>
  <c r="J94" i="1" a="1"/>
  <c r="J94" i="1" s="1"/>
  <c r="J102" i="1" a="1"/>
  <c r="J102" i="1" s="1"/>
  <c r="J110" i="1" a="1"/>
  <c r="J110" i="1" s="1"/>
  <c r="J118" i="1" a="1"/>
  <c r="J118" i="1" s="1"/>
  <c r="J126" i="1" a="1"/>
  <c r="J126" i="1" s="1"/>
  <c r="J134" i="1" a="1"/>
  <c r="J134" i="1" s="1"/>
  <c r="J138" i="1" a="1"/>
  <c r="J138" i="1" s="1"/>
  <c r="J146" i="1" a="1"/>
  <c r="J146" i="1" s="1"/>
  <c r="J154" i="1" a="1"/>
  <c r="J154" i="1" s="1"/>
  <c r="J14" i="1" a="1"/>
  <c r="J14" i="1" s="1"/>
  <c r="J18" i="1" a="1"/>
  <c r="J18" i="1" s="1"/>
  <c r="J26" i="1" a="1"/>
  <c r="J26" i="1" s="1"/>
  <c r="J38" i="1" a="1"/>
  <c r="J38" i="1" s="1"/>
  <c r="J46" i="1" a="1"/>
  <c r="J46" i="1" s="1"/>
  <c r="J54" i="1" a="1"/>
  <c r="J54" i="1" s="1"/>
  <c r="J62" i="1" a="1"/>
  <c r="J62" i="1" s="1"/>
  <c r="J70" i="1" a="1"/>
  <c r="J70" i="1" s="1"/>
  <c r="J78" i="1" a="1"/>
  <c r="J78" i="1" s="1"/>
  <c r="J90" i="1" a="1"/>
  <c r="J90" i="1" s="1"/>
  <c r="J98" i="1" a="1"/>
  <c r="J98" i="1" s="1"/>
  <c r="J106" i="1" a="1"/>
  <c r="J106" i="1" s="1"/>
  <c r="J114" i="1" a="1"/>
  <c r="J114" i="1" s="1"/>
  <c r="J122" i="1" a="1"/>
  <c r="J122" i="1" s="1"/>
  <c r="J130" i="1" a="1"/>
  <c r="J130" i="1" s="1"/>
  <c r="J142" i="1" a="1"/>
  <c r="J142" i="1" s="1"/>
  <c r="J150" i="1" a="1"/>
  <c r="J150" i="1" s="1"/>
  <c r="J158" i="1" a="1"/>
  <c r="J158" i="1" s="1"/>
  <c r="D88" i="19" a="1"/>
  <c r="D88" i="19" s="1"/>
  <c r="D72" i="19" a="1"/>
  <c r="D72" i="19" s="1"/>
  <c r="D56" i="19" a="1"/>
  <c r="D56" i="19" s="1"/>
  <c r="D40" i="19" a="1"/>
  <c r="D40" i="19" s="1"/>
  <c r="D24" i="19" a="1"/>
  <c r="D24" i="19" s="1"/>
  <c r="D10" i="19" a="1"/>
  <c r="D10" i="19" s="1"/>
  <c r="D99" i="19" a="1"/>
  <c r="D99" i="19" s="1"/>
  <c r="D95" i="19" a="1"/>
  <c r="D95" i="19" s="1"/>
  <c r="D91" i="19" a="1"/>
  <c r="D91" i="19" s="1"/>
  <c r="D87" i="19" a="1"/>
  <c r="D87" i="19" s="1"/>
  <c r="D83" i="19" a="1"/>
  <c r="D83" i="19" s="1"/>
  <c r="D79" i="19" a="1"/>
  <c r="D79" i="19" s="1"/>
  <c r="D75" i="19" a="1"/>
  <c r="D75" i="19" s="1"/>
  <c r="D71" i="19" a="1"/>
  <c r="D71" i="19" s="1"/>
  <c r="D67" i="19" a="1"/>
  <c r="D67" i="19" s="1"/>
  <c r="D63" i="19" a="1"/>
  <c r="D63" i="19" s="1"/>
  <c r="D59" i="19" a="1"/>
  <c r="D59" i="19" s="1"/>
  <c r="D55" i="19" a="1"/>
  <c r="D55" i="19" s="1"/>
  <c r="D51" i="19" a="1"/>
  <c r="D51" i="19" s="1"/>
  <c r="D47" i="19" a="1"/>
  <c r="D47" i="19" s="1"/>
  <c r="D43" i="19" a="1"/>
  <c r="D43" i="19" s="1"/>
  <c r="D39" i="19" a="1"/>
  <c r="D39" i="19" s="1"/>
  <c r="D35" i="19" a="1"/>
  <c r="D35" i="19" s="1"/>
  <c r="D31" i="19" a="1"/>
  <c r="D31" i="19" s="1"/>
  <c r="D27" i="19" a="1"/>
  <c r="D27" i="19" s="1"/>
  <c r="D23" i="19" a="1"/>
  <c r="D23" i="19" s="1"/>
  <c r="D19" i="19" a="1"/>
  <c r="D19" i="19" s="1"/>
  <c r="D15" i="19" a="1"/>
  <c r="D15" i="19" s="1"/>
  <c r="D12" i="19" a="1"/>
  <c r="D12" i="19" s="1"/>
  <c r="D9" i="19" a="1"/>
  <c r="D9" i="19" s="1"/>
  <c r="J157" i="1" a="1"/>
  <c r="J157" i="1" s="1"/>
  <c r="J153" i="1" a="1"/>
  <c r="J153" i="1" s="1"/>
  <c r="L153" i="1" s="1"/>
  <c r="M153" i="1" s="1"/>
  <c r="J149" i="1" a="1"/>
  <c r="J149" i="1" s="1"/>
  <c r="J145" i="1" a="1"/>
  <c r="J145" i="1" s="1"/>
  <c r="J141" i="1" a="1"/>
  <c r="J141" i="1" s="1"/>
  <c r="J137" i="1" a="1"/>
  <c r="J137" i="1" s="1"/>
  <c r="J133" i="1" a="1"/>
  <c r="J133" i="1" s="1"/>
  <c r="J129" i="1" a="1"/>
  <c r="J129" i="1" s="1"/>
  <c r="J125" i="1" a="1"/>
  <c r="J125" i="1" s="1"/>
  <c r="J121" i="1" a="1"/>
  <c r="J121" i="1" s="1"/>
  <c r="L121" i="1" s="1"/>
  <c r="M121" i="1" s="1"/>
  <c r="J117" i="1" a="1"/>
  <c r="J117" i="1" s="1"/>
  <c r="L117" i="1" s="1"/>
  <c r="M117" i="1" s="1"/>
  <c r="J113" i="1" a="1"/>
  <c r="J113" i="1" s="1"/>
  <c r="L113" i="1" s="1"/>
  <c r="M113" i="1" s="1"/>
  <c r="J109" i="1" a="1"/>
  <c r="J109" i="1" s="1"/>
  <c r="L109" i="1" s="1"/>
  <c r="M109" i="1" s="1"/>
  <c r="J105" i="1" a="1"/>
  <c r="J105" i="1" s="1"/>
  <c r="J101" i="1" a="1"/>
  <c r="J101" i="1" s="1"/>
  <c r="J97" i="1" a="1"/>
  <c r="J97" i="1" s="1"/>
  <c r="J93" i="1" a="1"/>
  <c r="J93" i="1" s="1"/>
  <c r="J89" i="1" a="1"/>
  <c r="J89" i="1" s="1"/>
  <c r="J85" i="1" a="1"/>
  <c r="J85" i="1" s="1"/>
  <c r="J81" i="1" a="1"/>
  <c r="J81" i="1" s="1"/>
  <c r="J77" i="1" a="1"/>
  <c r="J77" i="1" s="1"/>
  <c r="J73" i="1" a="1"/>
  <c r="J73" i="1" s="1"/>
  <c r="J69" i="1" a="1"/>
  <c r="J69" i="1" s="1"/>
  <c r="J65" i="1" a="1"/>
  <c r="J65" i="1" s="1"/>
  <c r="J61" i="1" a="1"/>
  <c r="J61" i="1" s="1"/>
  <c r="J57" i="1" a="1"/>
  <c r="J57" i="1" s="1"/>
  <c r="J53" i="1" a="1"/>
  <c r="J53" i="1" s="1"/>
  <c r="J49" i="1" a="1"/>
  <c r="J49" i="1" s="1"/>
  <c r="J45" i="1" a="1"/>
  <c r="J45" i="1" s="1"/>
  <c r="J41" i="1" a="1"/>
  <c r="J41" i="1" s="1"/>
  <c r="J37" i="1" a="1"/>
  <c r="J37" i="1" s="1"/>
  <c r="J33" i="1" a="1"/>
  <c r="J33" i="1" s="1"/>
  <c r="J29" i="1" a="1"/>
  <c r="J29" i="1" s="1"/>
  <c r="J25" i="1" a="1"/>
  <c r="J25" i="1" s="1"/>
  <c r="J21" i="1" a="1"/>
  <c r="J21" i="1" s="1"/>
  <c r="J17" i="1" a="1"/>
  <c r="J17" i="1" s="1"/>
  <c r="J13" i="1" a="1"/>
  <c r="J13" i="1" s="1"/>
  <c r="J9" i="1" a="1"/>
  <c r="J9" i="1" s="1"/>
  <c r="D98" i="19" a="1"/>
  <c r="D98" i="19" s="1"/>
  <c r="D94" i="19" a="1"/>
  <c r="D94" i="19" s="1"/>
  <c r="D90" i="19" a="1"/>
  <c r="D90" i="19" s="1"/>
  <c r="D86" i="19" a="1"/>
  <c r="D86" i="19" s="1"/>
  <c r="D82" i="19" a="1"/>
  <c r="D82" i="19" s="1"/>
  <c r="D78" i="19" a="1"/>
  <c r="D78" i="19" s="1"/>
  <c r="D74" i="19" a="1"/>
  <c r="D74" i="19" s="1"/>
  <c r="D70" i="19" a="1"/>
  <c r="D70" i="19" s="1"/>
  <c r="D66" i="19" a="1"/>
  <c r="D66" i="19" s="1"/>
  <c r="D62" i="19" a="1"/>
  <c r="D62" i="19" s="1"/>
  <c r="D58" i="19" a="1"/>
  <c r="D58" i="19" s="1"/>
  <c r="D54" i="19" a="1"/>
  <c r="D54" i="19" s="1"/>
  <c r="D50" i="19" a="1"/>
  <c r="D50" i="19" s="1"/>
  <c r="D46" i="19" a="1"/>
  <c r="D46" i="19" s="1"/>
  <c r="D42" i="19" a="1"/>
  <c r="D42" i="19" s="1"/>
  <c r="D38" i="19" a="1"/>
  <c r="D38" i="19" s="1"/>
  <c r="D34" i="19" a="1"/>
  <c r="D34" i="19" s="1"/>
  <c r="D30" i="19" a="1"/>
  <c r="D30" i="19" s="1"/>
  <c r="D26" i="19" a="1"/>
  <c r="D26" i="19" s="1"/>
  <c r="D22" i="19" a="1"/>
  <c r="D22" i="19" s="1"/>
  <c r="D18" i="19" a="1"/>
  <c r="D18" i="19" s="1"/>
  <c r="D11" i="19" a="1"/>
  <c r="D11" i="19" s="1"/>
  <c r="D8" i="19" a="1"/>
  <c r="D8" i="19" s="1"/>
  <c r="J160" i="1" a="1"/>
  <c r="J160" i="1" s="1"/>
  <c r="J156" i="1" a="1"/>
  <c r="J156" i="1" s="1"/>
  <c r="L156" i="1" s="1"/>
  <c r="M156" i="1" s="1"/>
  <c r="J152" i="1" a="1"/>
  <c r="J152" i="1" s="1"/>
  <c r="L152" i="1" s="1"/>
  <c r="M152" i="1" s="1"/>
  <c r="J148" i="1" a="1"/>
  <c r="J148" i="1" s="1"/>
  <c r="L148" i="1" s="1"/>
  <c r="M148" i="1" s="1"/>
  <c r="J144" i="1" a="1"/>
  <c r="J144" i="1" s="1"/>
  <c r="L144" i="1" s="1"/>
  <c r="M144" i="1" s="1"/>
  <c r="J140" i="1" a="1"/>
  <c r="J140" i="1" s="1"/>
  <c r="L140" i="1" s="1"/>
  <c r="M140" i="1" s="1"/>
  <c r="J136" i="1" a="1"/>
  <c r="J136" i="1" s="1"/>
  <c r="L136" i="1" s="1"/>
  <c r="M136" i="1" s="1"/>
  <c r="J132" i="1" a="1"/>
  <c r="J132" i="1" s="1"/>
  <c r="L132" i="1" s="1"/>
  <c r="M132" i="1" s="1"/>
  <c r="J128" i="1" a="1"/>
  <c r="J128" i="1" s="1"/>
  <c r="L128" i="1" s="1"/>
  <c r="M128" i="1" s="1"/>
  <c r="J124" i="1" a="1"/>
  <c r="J124" i="1" s="1"/>
  <c r="J120" i="1" a="1"/>
  <c r="J120" i="1" s="1"/>
  <c r="L120" i="1" s="1"/>
  <c r="M120" i="1" s="1"/>
  <c r="J116" i="1" a="1"/>
  <c r="J116" i="1" s="1"/>
  <c r="L116" i="1" s="1"/>
  <c r="M116" i="1" s="1"/>
  <c r="J112" i="1" a="1"/>
  <c r="J112" i="1" s="1"/>
  <c r="L112" i="1" s="1"/>
  <c r="M112" i="1" s="1"/>
  <c r="J108" i="1" a="1"/>
  <c r="J108" i="1" s="1"/>
  <c r="J104" i="1" a="1"/>
  <c r="J104" i="1" s="1"/>
  <c r="J100" i="1" a="1"/>
  <c r="J100" i="1" s="1"/>
  <c r="J96" i="1" a="1"/>
  <c r="J96" i="1" s="1"/>
  <c r="J92" i="1" a="1"/>
  <c r="J92" i="1" s="1"/>
  <c r="J88" i="1" a="1"/>
  <c r="J88" i="1" s="1"/>
  <c r="J84" i="1" a="1"/>
  <c r="J84" i="1" s="1"/>
  <c r="J80" i="1" a="1"/>
  <c r="J80" i="1" s="1"/>
  <c r="J76" i="1" a="1"/>
  <c r="J76" i="1" s="1"/>
  <c r="J72" i="1" a="1"/>
  <c r="J72" i="1" s="1"/>
  <c r="J68" i="1" a="1"/>
  <c r="J68" i="1" s="1"/>
  <c r="J64" i="1" a="1"/>
  <c r="J64" i="1" s="1"/>
  <c r="J60" i="1" a="1"/>
  <c r="J60" i="1" s="1"/>
  <c r="J56" i="1" a="1"/>
  <c r="J56" i="1" s="1"/>
  <c r="J52" i="1" a="1"/>
  <c r="J52" i="1" s="1"/>
  <c r="J48" i="1" a="1"/>
  <c r="J48" i="1" s="1"/>
  <c r="J44" i="1" a="1"/>
  <c r="J44" i="1" s="1"/>
  <c r="J40" i="1" a="1"/>
  <c r="J40" i="1" s="1"/>
  <c r="J36" i="1" a="1"/>
  <c r="J36" i="1" s="1"/>
  <c r="J32" i="1" a="1"/>
  <c r="J32" i="1" s="1"/>
  <c r="J28" i="1" a="1"/>
  <c r="J28" i="1" s="1"/>
  <c r="J24" i="1" a="1"/>
  <c r="J24" i="1" s="1"/>
  <c r="J20" i="1" a="1"/>
  <c r="J20" i="1" s="1"/>
  <c r="J16" i="1" a="1"/>
  <c r="J16" i="1" s="1"/>
  <c r="J12" i="1" a="1"/>
  <c r="J12" i="1" s="1"/>
  <c r="J8" i="1" a="1"/>
  <c r="J8" i="1" s="1"/>
  <c r="D97" i="19" a="1"/>
  <c r="D97" i="19" s="1"/>
  <c r="D93" i="19" a="1"/>
  <c r="D93" i="19" s="1"/>
  <c r="D89" i="19" a="1"/>
  <c r="D89" i="19" s="1"/>
  <c r="D85" i="19" a="1"/>
  <c r="D85" i="19" s="1"/>
  <c r="D81" i="19" a="1"/>
  <c r="D81" i="19" s="1"/>
  <c r="D77" i="19" a="1"/>
  <c r="D77" i="19" s="1"/>
  <c r="D73" i="19" a="1"/>
  <c r="D73" i="19" s="1"/>
  <c r="D69" i="19" a="1"/>
  <c r="D69" i="19" s="1"/>
  <c r="D65" i="19" a="1"/>
  <c r="D65" i="19" s="1"/>
  <c r="D61" i="19" a="1"/>
  <c r="D61" i="19" s="1"/>
  <c r="D57" i="19" a="1"/>
  <c r="D57" i="19" s="1"/>
  <c r="D53" i="19" a="1"/>
  <c r="D53" i="19" s="1"/>
  <c r="D49" i="19" a="1"/>
  <c r="D49" i="19" s="1"/>
  <c r="D45" i="19" a="1"/>
  <c r="D45" i="19" s="1"/>
  <c r="D41" i="19" a="1"/>
  <c r="D41" i="19" s="1"/>
  <c r="D37" i="19" a="1"/>
  <c r="D37" i="19" s="1"/>
  <c r="D33" i="19" a="1"/>
  <c r="D33" i="19" s="1"/>
  <c r="D29" i="19" a="1"/>
  <c r="D29" i="19" s="1"/>
  <c r="D25" i="19" a="1"/>
  <c r="D25" i="19" s="1"/>
  <c r="D21" i="19" a="1"/>
  <c r="D21" i="19" s="1"/>
  <c r="D17" i="19" a="1"/>
  <c r="D17" i="19" s="1"/>
  <c r="D14" i="19" a="1"/>
  <c r="D14" i="19" s="1"/>
  <c r="D7" i="19" a="1"/>
  <c r="D7" i="19" s="1"/>
  <c r="J159" i="1" a="1"/>
  <c r="J159" i="1" s="1"/>
  <c r="L159" i="1" s="1"/>
  <c r="M159" i="1" s="1"/>
  <c r="J155" i="1" a="1"/>
  <c r="J155" i="1" s="1"/>
  <c r="L155" i="1" s="1"/>
  <c r="M155" i="1" s="1"/>
  <c r="J151" i="1" a="1"/>
  <c r="J151" i="1" s="1"/>
  <c r="L151" i="1" s="1"/>
  <c r="M151" i="1" s="1"/>
  <c r="J147" i="1" a="1"/>
  <c r="J147" i="1" s="1"/>
  <c r="L147" i="1" s="1"/>
  <c r="M147" i="1" s="1"/>
  <c r="J143" i="1" a="1"/>
  <c r="J143" i="1" s="1"/>
  <c r="L143" i="1" s="1"/>
  <c r="M143" i="1" s="1"/>
  <c r="J139" i="1" a="1"/>
  <c r="J139" i="1" s="1"/>
  <c r="L139" i="1" s="1"/>
  <c r="M139" i="1" s="1"/>
  <c r="J135" i="1" a="1"/>
  <c r="J135" i="1" s="1"/>
  <c r="L135" i="1" s="1"/>
  <c r="M135" i="1" s="1"/>
  <c r="J131" i="1" a="1"/>
  <c r="J131" i="1" s="1"/>
  <c r="L131" i="1" s="1"/>
  <c r="M131" i="1" s="1"/>
  <c r="J127" i="1" a="1"/>
  <c r="J127" i="1" s="1"/>
  <c r="L127" i="1" s="1"/>
  <c r="M127" i="1" s="1"/>
  <c r="J123" i="1" a="1"/>
  <c r="J123" i="1" s="1"/>
  <c r="L123" i="1" s="1"/>
  <c r="M123" i="1" s="1"/>
  <c r="J119" i="1" a="1"/>
  <c r="J119" i="1" s="1"/>
  <c r="L119" i="1" s="1"/>
  <c r="M119" i="1" s="1"/>
  <c r="J115" i="1" a="1"/>
  <c r="J115" i="1" s="1"/>
  <c r="L115" i="1" s="1"/>
  <c r="M115" i="1" s="1"/>
  <c r="J111" i="1" a="1"/>
  <c r="J111" i="1" s="1"/>
  <c r="L111" i="1" s="1"/>
  <c r="M111" i="1" s="1"/>
  <c r="J107" i="1" a="1"/>
  <c r="J107" i="1" s="1"/>
  <c r="J103" i="1" a="1"/>
  <c r="J103" i="1" s="1"/>
  <c r="J99" i="1" a="1"/>
  <c r="J99" i="1" s="1"/>
  <c r="J95" i="1" a="1"/>
  <c r="J95" i="1" s="1"/>
  <c r="J91" i="1" a="1"/>
  <c r="J91" i="1" s="1"/>
  <c r="J87" i="1" a="1"/>
  <c r="J87" i="1" s="1"/>
  <c r="J83" i="1" a="1"/>
  <c r="J83" i="1" s="1"/>
  <c r="J79" i="1" a="1"/>
  <c r="J79" i="1" s="1"/>
  <c r="J75" i="1" a="1"/>
  <c r="J75" i="1" s="1"/>
  <c r="J71" i="1" a="1"/>
  <c r="J71" i="1" s="1"/>
  <c r="J67" i="1" a="1"/>
  <c r="J67" i="1" s="1"/>
  <c r="J63" i="1" a="1"/>
  <c r="J63" i="1" s="1"/>
  <c r="J59" i="1" a="1"/>
  <c r="J59" i="1" s="1"/>
  <c r="J55" i="1" a="1"/>
  <c r="J55" i="1" s="1"/>
  <c r="J51" i="1" a="1"/>
  <c r="J51" i="1" s="1"/>
  <c r="J47" i="1" a="1"/>
  <c r="J47" i="1" s="1"/>
  <c r="J43" i="1" a="1"/>
  <c r="J43" i="1" s="1"/>
  <c r="J39" i="1" a="1"/>
  <c r="J39" i="1" s="1"/>
  <c r="J35" i="1" a="1"/>
  <c r="J35" i="1" s="1"/>
  <c r="J31" i="1" a="1"/>
  <c r="J31" i="1" s="1"/>
  <c r="J27" i="1" a="1"/>
  <c r="J27" i="1" s="1"/>
  <c r="J23" i="1" a="1"/>
  <c r="J23" i="1" s="1"/>
  <c r="J19" i="1" a="1"/>
  <c r="J19" i="1" s="1"/>
  <c r="J15" i="1" a="1"/>
  <c r="J15" i="1" s="1"/>
  <c r="J11" i="1" a="1"/>
  <c r="J11" i="1" s="1"/>
  <c r="L154" i="1"/>
  <c r="M154" i="1" s="1"/>
  <c r="L146" i="1"/>
  <c r="M146" i="1" s="1"/>
  <c r="L138" i="1"/>
  <c r="M138" i="1" s="1"/>
  <c r="L130" i="1"/>
  <c r="M130" i="1" s="1"/>
  <c r="L122" i="1"/>
  <c r="M122" i="1" s="1"/>
  <c r="L114" i="1"/>
  <c r="M114" i="1" s="1"/>
  <c r="L145" i="1"/>
  <c r="M145" i="1" s="1"/>
  <c r="L137" i="1"/>
  <c r="M137" i="1" s="1"/>
  <c r="L129" i="1"/>
  <c r="M129" i="1" s="1"/>
  <c r="L160" i="1"/>
  <c r="M160" i="1" s="1"/>
  <c r="L158" i="1"/>
  <c r="M158" i="1" s="1"/>
  <c r="L150" i="1"/>
  <c r="M150" i="1" s="1"/>
  <c r="L142" i="1"/>
  <c r="M142" i="1" s="1"/>
  <c r="L134" i="1"/>
  <c r="M134" i="1" s="1"/>
  <c r="L126" i="1"/>
  <c r="M126" i="1" s="1"/>
  <c r="L118" i="1"/>
  <c r="M118" i="1" s="1"/>
  <c r="L110" i="1"/>
  <c r="M110" i="1" s="1"/>
  <c r="L157" i="1"/>
  <c r="M157" i="1" s="1"/>
  <c r="L149" i="1"/>
  <c r="M149" i="1" s="1"/>
  <c r="L141" i="1"/>
  <c r="M141" i="1" s="1"/>
  <c r="L133" i="1"/>
  <c r="M133" i="1" s="1"/>
  <c r="L125" i="1"/>
  <c r="M125" i="1" s="1"/>
  <c r="L124" i="1"/>
  <c r="M124" i="1" s="1"/>
  <c r="H98" i="1"/>
  <c r="L98" i="1" s="1"/>
  <c r="H99" i="1"/>
  <c r="H100" i="1"/>
  <c r="H101" i="1"/>
  <c r="L101" i="1" s="1"/>
  <c r="H102" i="1"/>
  <c r="L102" i="1" s="1"/>
  <c r="H103" i="1"/>
  <c r="H104" i="1"/>
  <c r="H105" i="1"/>
  <c r="L105" i="1" s="1"/>
  <c r="H106" i="1"/>
  <c r="L106" i="1" s="1"/>
  <c r="H107" i="1"/>
  <c r="H108" i="1"/>
  <c r="L108" i="1" s="1"/>
  <c r="H97" i="1"/>
  <c r="L97" i="1" s="1"/>
  <c r="H80" i="1"/>
  <c r="H81" i="1"/>
  <c r="L81" i="1" s="1"/>
  <c r="H82" i="1"/>
  <c r="L82" i="1" s="1"/>
  <c r="H83" i="1"/>
  <c r="H84" i="1"/>
  <c r="H85" i="1"/>
  <c r="H86" i="1"/>
  <c r="L86" i="1" s="1"/>
  <c r="H87" i="1"/>
  <c r="H88" i="1"/>
  <c r="H89" i="1"/>
  <c r="H90" i="1"/>
  <c r="H91" i="1"/>
  <c r="H92" i="1"/>
  <c r="H93" i="1"/>
  <c r="L93" i="1" s="1"/>
  <c r="H94" i="1"/>
  <c r="L94" i="1" s="1"/>
  <c r="H95" i="1"/>
  <c r="H96" i="1"/>
  <c r="H79" i="1"/>
  <c r="H65" i="1"/>
  <c r="H63" i="1"/>
  <c r="H9" i="1"/>
  <c r="H51" i="1"/>
  <c r="H40" i="1"/>
  <c r="H41" i="1"/>
  <c r="L41" i="1" s="1"/>
  <c r="H62" i="1"/>
  <c r="L62" i="1" s="1"/>
  <c r="H42" i="1"/>
  <c r="L42" i="1" s="1"/>
  <c r="H43" i="1"/>
  <c r="H47" i="1"/>
  <c r="H44" i="1"/>
  <c r="H45" i="1"/>
  <c r="L45" i="1" s="1"/>
  <c r="H46" i="1"/>
  <c r="L46" i="1" s="1"/>
  <c r="H48" i="1"/>
  <c r="H49" i="1"/>
  <c r="H50" i="1"/>
  <c r="L50" i="1" s="1"/>
  <c r="H52" i="1"/>
  <c r="H53" i="1"/>
  <c r="L53" i="1" s="1"/>
  <c r="H54" i="1"/>
  <c r="L54" i="1" s="1"/>
  <c r="H55" i="1"/>
  <c r="H56" i="1"/>
  <c r="H57" i="1"/>
  <c r="L57" i="1" s="1"/>
  <c r="H58" i="1"/>
  <c r="L58" i="1" s="1"/>
  <c r="H59" i="1"/>
  <c r="H60" i="1"/>
  <c r="H61" i="1"/>
  <c r="H7" i="1"/>
  <c r="L7" i="1" s="1"/>
  <c r="H8" i="1"/>
  <c r="H64" i="1"/>
  <c r="H66" i="1"/>
  <c r="L66" i="1" s="1"/>
  <c r="H67" i="1"/>
  <c r="H68" i="1"/>
  <c r="H69" i="1"/>
  <c r="L69" i="1" s="1"/>
  <c r="H70" i="1"/>
  <c r="L70" i="1" s="1"/>
  <c r="H71" i="1"/>
  <c r="H72" i="1"/>
  <c r="H73" i="1"/>
  <c r="H74" i="1"/>
  <c r="L74" i="1" s="1"/>
  <c r="H75" i="1"/>
  <c r="H76" i="1"/>
  <c r="H77" i="1"/>
  <c r="H78" i="1"/>
  <c r="L78" i="1" s="1"/>
  <c r="H38" i="1"/>
  <c r="L38" i="1" s="1"/>
  <c r="H39" i="1"/>
  <c r="H25" i="1"/>
  <c r="H26" i="1"/>
  <c r="L26" i="1" s="1"/>
  <c r="H27" i="1"/>
  <c r="H28" i="1"/>
  <c r="H29" i="1"/>
  <c r="H30" i="1"/>
  <c r="L30" i="1" s="1"/>
  <c r="H31" i="1"/>
  <c r="H32" i="1"/>
  <c r="H33" i="1"/>
  <c r="H34" i="1"/>
  <c r="L34" i="1" s="1"/>
  <c r="H35" i="1"/>
  <c r="H36" i="1"/>
  <c r="H37" i="1"/>
  <c r="L37" i="1" s="1"/>
  <c r="H17" i="1"/>
  <c r="L17" i="1" s="1"/>
  <c r="H18" i="1"/>
  <c r="L18" i="1" s="1"/>
  <c r="H19" i="1"/>
  <c r="H20" i="1"/>
  <c r="H14" i="1"/>
  <c r="L14" i="1" s="1"/>
  <c r="H15" i="1"/>
  <c r="H16" i="1"/>
  <c r="H21" i="1"/>
  <c r="L21" i="1" s="1"/>
  <c r="H10" i="1"/>
  <c r="L10" i="1" s="1"/>
  <c r="H11" i="1"/>
  <c r="H12" i="1"/>
  <c r="H13" i="1"/>
  <c r="H22" i="1"/>
  <c r="L22" i="1" s="1"/>
  <c r="H23" i="1"/>
  <c r="H24" i="1"/>
  <c r="L24" i="1" l="1"/>
  <c r="M24" i="1" s="1"/>
  <c r="L72" i="1"/>
  <c r="M72" i="1" s="1"/>
  <c r="L8" i="1"/>
  <c r="M8" i="1" s="1"/>
  <c r="L33" i="1"/>
  <c r="M33" i="1" s="1"/>
  <c r="L65" i="1"/>
  <c r="M65" i="1" s="1"/>
  <c r="L104" i="1"/>
  <c r="M104" i="1" s="1"/>
  <c r="L49" i="1"/>
  <c r="M49" i="1" s="1"/>
  <c r="L56" i="1"/>
  <c r="M56" i="1" s="1"/>
  <c r="L40" i="1"/>
  <c r="M40" i="1" s="1"/>
  <c r="L61" i="1"/>
  <c r="M61" i="1" s="1"/>
  <c r="L13" i="1"/>
  <c r="M13" i="1" s="1"/>
  <c r="L20" i="1"/>
  <c r="M20" i="1" s="1"/>
  <c r="L29" i="1"/>
  <c r="M29" i="1" s="1"/>
  <c r="L77" i="1"/>
  <c r="M77" i="1" s="1"/>
  <c r="L52" i="1"/>
  <c r="M52" i="1" s="1"/>
  <c r="L100" i="1"/>
  <c r="M100" i="1" s="1"/>
  <c r="L25" i="1"/>
  <c r="M25" i="1" s="1"/>
  <c r="L73" i="1"/>
  <c r="M73" i="1" s="1"/>
  <c r="L90" i="1"/>
  <c r="M90" i="1" s="1"/>
  <c r="L89" i="1"/>
  <c r="M89" i="1" s="1"/>
  <c r="L9" i="1"/>
  <c r="M9" i="1" s="1"/>
  <c r="L96" i="1"/>
  <c r="M96" i="1" s="1"/>
  <c r="L64" i="1"/>
  <c r="M64" i="1" s="1"/>
  <c r="L36" i="1"/>
  <c r="M36" i="1" s="1"/>
  <c r="L68" i="1"/>
  <c r="M68" i="1" s="1"/>
  <c r="L80" i="1"/>
  <c r="M80" i="1" s="1"/>
  <c r="L48" i="1"/>
  <c r="M48" i="1" s="1"/>
  <c r="L88" i="1"/>
  <c r="M88" i="1" s="1"/>
  <c r="L84" i="1"/>
  <c r="M84" i="1" s="1"/>
  <c r="L85" i="1"/>
  <c r="M85" i="1" s="1"/>
  <c r="L79" i="1"/>
  <c r="M79" i="1" s="1"/>
  <c r="L83" i="1"/>
  <c r="M83" i="1" s="1"/>
  <c r="L60" i="1"/>
  <c r="M60" i="1" s="1"/>
  <c r="L12" i="1"/>
  <c r="M12" i="1" s="1"/>
  <c r="L16" i="1"/>
  <c r="M16" i="1" s="1"/>
  <c r="L32" i="1"/>
  <c r="M32" i="1" s="1"/>
  <c r="L28" i="1"/>
  <c r="M28" i="1" s="1"/>
  <c r="L76" i="1"/>
  <c r="M76" i="1" s="1"/>
  <c r="L51" i="1"/>
  <c r="M51" i="1" s="1"/>
  <c r="L103" i="1"/>
  <c r="M103" i="1" s="1"/>
  <c r="L99" i="1"/>
  <c r="M99" i="1" s="1"/>
  <c r="L44" i="1"/>
  <c r="M44" i="1" s="1"/>
  <c r="L92" i="1"/>
  <c r="M92" i="1" s="1"/>
  <c r="L19" i="1"/>
  <c r="M19" i="1" s="1"/>
  <c r="L59" i="1"/>
  <c r="M59" i="1" s="1"/>
  <c r="L107" i="1"/>
  <c r="M107" i="1" s="1"/>
  <c r="L43" i="1"/>
  <c r="M43" i="1" s="1"/>
  <c r="L35" i="1"/>
  <c r="M35" i="1" s="1"/>
  <c r="L31" i="1"/>
  <c r="M31" i="1" s="1"/>
  <c r="L75" i="1"/>
  <c r="M75" i="1" s="1"/>
  <c r="L67" i="1"/>
  <c r="M67" i="1" s="1"/>
  <c r="L39" i="1"/>
  <c r="M39" i="1" s="1"/>
  <c r="L55" i="1"/>
  <c r="M55" i="1" s="1"/>
  <c r="L23" i="1"/>
  <c r="M23" i="1" s="1"/>
  <c r="L11" i="1"/>
  <c r="M11" i="1" s="1"/>
  <c r="L15" i="1"/>
  <c r="M15" i="1" s="1"/>
  <c r="L27" i="1"/>
  <c r="M27" i="1" s="1"/>
  <c r="L71" i="1"/>
  <c r="M71" i="1" s="1"/>
  <c r="L47" i="1"/>
  <c r="M47" i="1" s="1"/>
  <c r="L63" i="1"/>
  <c r="M63" i="1" s="1"/>
  <c r="L95" i="1"/>
  <c r="M95" i="1" s="1"/>
  <c r="L91" i="1"/>
  <c r="M91" i="1" s="1"/>
  <c r="L87" i="1"/>
  <c r="M87" i="1" s="1"/>
  <c r="M50" i="1"/>
  <c r="M45" i="1"/>
  <c r="M42" i="1"/>
  <c r="M81" i="1"/>
  <c r="M18" i="1"/>
  <c r="M38" i="1"/>
  <c r="M7" i="1"/>
  <c r="M58" i="1"/>
  <c r="M54" i="1"/>
  <c r="M62" i="1"/>
  <c r="M22" i="1"/>
  <c r="M10" i="1"/>
  <c r="M14" i="1"/>
  <c r="M17" i="1"/>
  <c r="M34" i="1"/>
  <c r="M30" i="1"/>
  <c r="M26" i="1"/>
  <c r="M78" i="1"/>
  <c r="M74" i="1"/>
  <c r="M70" i="1"/>
  <c r="M66" i="1"/>
  <c r="M57" i="1"/>
  <c r="M53" i="1"/>
  <c r="M41" i="1"/>
  <c r="M21" i="1"/>
  <c r="M37" i="1"/>
  <c r="M69" i="1"/>
  <c r="M46" i="1"/>
  <c r="M86" i="1"/>
  <c r="M82" i="1"/>
  <c r="M106" i="1"/>
  <c r="M102" i="1"/>
  <c r="M98" i="1"/>
  <c r="M97" i="1"/>
  <c r="M105" i="1"/>
  <c r="M101" i="1"/>
  <c r="M94" i="1"/>
  <c r="M108" i="1"/>
  <c r="M93" i="1"/>
  <c r="G3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<sst xmlns="http://schemas.openxmlformats.org/spreadsheetml/2006/main" count="1098" uniqueCount="237">
  <si>
    <t xml:space="preserve"> DESCRIPTION</t>
  </si>
  <si>
    <t>VALEUR TOTALE DE L'INVENTAIRE</t>
  </si>
  <si>
    <t>ARTICLE</t>
  </si>
  <si>
    <t>QUANTITÉ / VALEUR</t>
  </si>
  <si>
    <t>VALEUR DE L'ARTICLE</t>
  </si>
  <si>
    <t>VALEUR TOTALE</t>
  </si>
  <si>
    <t>INVENTAIRE - LISTE DES ARTICLES</t>
  </si>
  <si>
    <t>Consommation d'article</t>
  </si>
  <si>
    <t>Client</t>
  </si>
  <si>
    <t>S62733</t>
  </si>
  <si>
    <t>S62743</t>
  </si>
  <si>
    <t>S62749</t>
  </si>
  <si>
    <t>Soupape de sécurité 7 bar</t>
  </si>
  <si>
    <t>Soupape de sécurité 3 bar à clipser</t>
  </si>
  <si>
    <t>Sonde de température</t>
  </si>
  <si>
    <t>Sonde de température extérieure</t>
  </si>
  <si>
    <t>Tube Siphon</t>
  </si>
  <si>
    <t>Sonde de température avec NTC</t>
  </si>
  <si>
    <t>Purgeur d'air automatique</t>
  </si>
  <si>
    <t>Electrode d'allumage</t>
  </si>
  <si>
    <t>Joint profilé échangeur à plaque</t>
  </si>
  <si>
    <t>Electrode d'allumage et d'ionisation</t>
  </si>
  <si>
    <t>Electrode + ionisation</t>
  </si>
  <si>
    <t>Joint brûleur</t>
  </si>
  <si>
    <t>Câble d'ionisation et d'allumage</t>
  </si>
  <si>
    <t>Bobine T80 pour electrovanne</t>
  </si>
  <si>
    <t>Electrode d'ionisation</t>
  </si>
  <si>
    <t>Bloc d'electrode d'allumage</t>
  </si>
  <si>
    <t>Spatule de rechange</t>
  </si>
  <si>
    <t>Bobine T85 plus</t>
  </si>
  <si>
    <t>Manomètre 0-4 bar</t>
  </si>
  <si>
    <t>Siphon + tube</t>
  </si>
  <si>
    <t xml:space="preserve">STOCK ENTREPÔT </t>
  </si>
  <si>
    <t>STOCK VEHICULE ANTOINE</t>
  </si>
  <si>
    <t>STOCK VEHICULE ASHOT</t>
  </si>
  <si>
    <t>STOCK VEHICULE DAVID</t>
  </si>
  <si>
    <t>MARQUE CHAUDIERE</t>
  </si>
  <si>
    <t>F3AA40048</t>
  </si>
  <si>
    <t>F3AA40049</t>
  </si>
  <si>
    <t>F3AA40076</t>
  </si>
  <si>
    <t>F3AA40121</t>
  </si>
  <si>
    <t>F3AA40136</t>
  </si>
  <si>
    <t>F3AA40159</t>
  </si>
  <si>
    <t>F3AA40275</t>
  </si>
  <si>
    <t>F3AA40278</t>
  </si>
  <si>
    <t>F3AA40515</t>
  </si>
  <si>
    <t>F3AA40516</t>
  </si>
  <si>
    <t>F3AA40523</t>
  </si>
  <si>
    <t>F3AA40524</t>
  </si>
  <si>
    <t>F3AA40552</t>
  </si>
  <si>
    <t>F3AA40658</t>
  </si>
  <si>
    <t>F3AA40661</t>
  </si>
  <si>
    <t>F3AA40790</t>
  </si>
  <si>
    <t>F3AA40848</t>
  </si>
  <si>
    <t>F3AA40851</t>
  </si>
  <si>
    <t>F3AA40853</t>
  </si>
  <si>
    <t>F3AA40945</t>
  </si>
  <si>
    <t>F3AA40950</t>
  </si>
  <si>
    <t>F3AA40959</t>
  </si>
  <si>
    <t>F3AA40987</t>
  </si>
  <si>
    <t>F3AA41015</t>
  </si>
  <si>
    <t>F3AA41132</t>
  </si>
  <si>
    <t>F3AA41207</t>
  </si>
  <si>
    <t>F3AA41212</t>
  </si>
  <si>
    <t>F3AA41213</t>
  </si>
  <si>
    <t>F3AA41248</t>
  </si>
  <si>
    <t>F3AA41382</t>
  </si>
  <si>
    <t>F3AA41579</t>
  </si>
  <si>
    <t>Soupape MF 15x21 equerre</t>
  </si>
  <si>
    <t>Thermocouple</t>
  </si>
  <si>
    <t>Sécurité surchauffe</t>
  </si>
  <si>
    <t>purgeur automatique</t>
  </si>
  <si>
    <t>Bobine electrovanne</t>
  </si>
  <si>
    <t>Détecteur d'anomalie fumée</t>
  </si>
  <si>
    <t>Voyant vert</t>
  </si>
  <si>
    <t>Ctn à clipser</t>
  </si>
  <si>
    <t>ctn à visser</t>
  </si>
  <si>
    <t>Interrupteur unipolaire</t>
  </si>
  <si>
    <t>Moteur vanne 4 voies</t>
  </si>
  <si>
    <t>Electrode + Ionisation</t>
  </si>
  <si>
    <t>Bobine electrovanne modulante</t>
  </si>
  <si>
    <t>Capteur d'air</t>
  </si>
  <si>
    <t>Robinet de vidange</t>
  </si>
  <si>
    <t>Transformateur d'allumage</t>
  </si>
  <si>
    <t>Pochette de joints</t>
  </si>
  <si>
    <t>Joint de bruleur</t>
  </si>
  <si>
    <t>Joint de couvercle</t>
  </si>
  <si>
    <t>Joint de brûleur</t>
  </si>
  <si>
    <t>Ctn fumée à visser</t>
  </si>
  <si>
    <t>Lot joint siphon</t>
  </si>
  <si>
    <t>Air monostat</t>
  </si>
  <si>
    <t>Condensateur</t>
  </si>
  <si>
    <t>Lot de fusible</t>
  </si>
  <si>
    <t>Lot de joint electrode</t>
  </si>
  <si>
    <t>Filtre bloc gaz</t>
  </si>
  <si>
    <t>S100796</t>
  </si>
  <si>
    <t>Joint radial ventilateur</t>
  </si>
  <si>
    <t>S100797</t>
  </si>
  <si>
    <t>De Dietrich</t>
  </si>
  <si>
    <t>Frisquet</t>
  </si>
  <si>
    <t>Viessmann</t>
  </si>
  <si>
    <t>EMPLACEMENT DE L'ARTICLE</t>
  </si>
  <si>
    <t>QUANTITE SORTIE</t>
  </si>
  <si>
    <t>Emplacement de l'article</t>
  </si>
  <si>
    <t>Entrepôt</t>
  </si>
  <si>
    <t>Véhicule Antoine</t>
  </si>
  <si>
    <t>Véhicule Ashot</t>
  </si>
  <si>
    <t>Véhicule David</t>
  </si>
  <si>
    <t>BONS DE SORTIE - JANVIER</t>
  </si>
  <si>
    <t>N° ARTICLE</t>
  </si>
  <si>
    <t>Intervenant</t>
  </si>
  <si>
    <t>Ashot</t>
  </si>
  <si>
    <t>David</t>
  </si>
  <si>
    <t>Antoine</t>
  </si>
  <si>
    <t>Date</t>
  </si>
  <si>
    <t>ARTICLE CONSOMME</t>
  </si>
  <si>
    <t>ARTICLE COMMANDE</t>
  </si>
  <si>
    <t>BONS DE SORTIE - FEVRIER</t>
  </si>
  <si>
    <t>BONS DE SORTIE - MARS</t>
  </si>
  <si>
    <t>BONS DE SORTIE - AVRIL</t>
  </si>
  <si>
    <t>BONS DE SORTIE - MAI</t>
  </si>
  <si>
    <t>BONS DE SORTIE - JUIN</t>
  </si>
  <si>
    <t>BONS DE SORTIE - JUILLET</t>
  </si>
  <si>
    <t>BONS DE SORTIE - AOUT</t>
  </si>
  <si>
    <t>BONS DE SORTIE - SEPTEMBRE</t>
  </si>
  <si>
    <t>BONS DE SORTIE - OCTOBRE</t>
  </si>
  <si>
    <t>BONS DE SORTIE - NOVEMBRE</t>
  </si>
  <si>
    <t>BONS DE SORTIE - DECEMBRE</t>
  </si>
  <si>
    <t>QUANTITE TOTALE EN STOCK</t>
  </si>
  <si>
    <t>STOCK FINAL</t>
  </si>
  <si>
    <t>QUANTITE ANNUELLE SORTIE</t>
  </si>
  <si>
    <t>Interupteur bipolair marche/arrêt</t>
  </si>
  <si>
    <t>Manomètre élec Huba 505</t>
  </si>
  <si>
    <t>Soupape de sécurité 3 bars</t>
  </si>
  <si>
    <t>S59132</t>
  </si>
  <si>
    <t>Moteur vanne 3 voies</t>
  </si>
  <si>
    <t>S59596</t>
  </si>
  <si>
    <t>Joint plaque foyere (x10)</t>
  </si>
  <si>
    <t>S62105</t>
  </si>
  <si>
    <t xml:space="preserve">Joint electrode </t>
  </si>
  <si>
    <t>F3AA40659</t>
  </si>
  <si>
    <t>Bobine vanne auto zéro</t>
  </si>
  <si>
    <t>F3AA40852</t>
  </si>
  <si>
    <t>Joint de couronne</t>
  </si>
  <si>
    <t>F3AA40944</t>
  </si>
  <si>
    <t>Electrode allumage + ionisation</t>
  </si>
  <si>
    <t>F3AA41135</t>
  </si>
  <si>
    <t>Bille siphon</t>
  </si>
  <si>
    <t>F3AA41510</t>
  </si>
  <si>
    <t>Vanne gaz</t>
  </si>
  <si>
    <t>Gicleur 1</t>
  </si>
  <si>
    <t>0,32/80° H Bouchon bleu</t>
  </si>
  <si>
    <t>Danfoss</t>
  </si>
  <si>
    <t>Gicleur 2</t>
  </si>
  <si>
    <t>0,40/80° H Bouchon Bleu</t>
  </si>
  <si>
    <t>Gicleur 3</t>
  </si>
  <si>
    <t>0,40/60° HF Bouchon jaune</t>
  </si>
  <si>
    <t>Fluidics</t>
  </si>
  <si>
    <t>Gicleur 4</t>
  </si>
  <si>
    <t>0,45/45° HF Bouchon Jaune</t>
  </si>
  <si>
    <t>Gicleur 5</t>
  </si>
  <si>
    <t>0,50/45° HF Bouchon jaune</t>
  </si>
  <si>
    <t>Gicleur 6</t>
  </si>
  <si>
    <t>0,60/45° HF Bouchon jaune</t>
  </si>
  <si>
    <t>Gicleur 7</t>
  </si>
  <si>
    <t>0,40/45° ST Bouchon orange</t>
  </si>
  <si>
    <t>Steinen</t>
  </si>
  <si>
    <t>Gicleur 8</t>
  </si>
  <si>
    <t>0,40/60° ST Bouchon orange</t>
  </si>
  <si>
    <t>Gicleur 9</t>
  </si>
  <si>
    <t>0,45/60° ST Bouchon orange</t>
  </si>
  <si>
    <t>Gicleur 10</t>
  </si>
  <si>
    <t>0,50/45° ST Bouchon orange</t>
  </si>
  <si>
    <t>Gicleur 11</t>
  </si>
  <si>
    <t>0,50/60° ST Bouchon orange</t>
  </si>
  <si>
    <t>Gicleur 12</t>
  </si>
  <si>
    <t>0,60/45° ST Bouchon orange</t>
  </si>
  <si>
    <t>Gicleur 13</t>
  </si>
  <si>
    <t>0,60/60° ST Bouchon orange</t>
  </si>
  <si>
    <t>Gicleur 14</t>
  </si>
  <si>
    <t>0,65/45° ST Bouchon orange</t>
  </si>
  <si>
    <t>Gicleur 15</t>
  </si>
  <si>
    <t>0,75/45° ST Bouchon orange</t>
  </si>
  <si>
    <t>Gicleur 16</t>
  </si>
  <si>
    <t>0,75/60° ST Bouchon orange</t>
  </si>
  <si>
    <t>Gicleur 17</t>
  </si>
  <si>
    <t>0,85/45° ST Bouchon orange</t>
  </si>
  <si>
    <t>Gicleur 18</t>
  </si>
  <si>
    <t>0,85/60° ST Bouchon orange</t>
  </si>
  <si>
    <t>Gicleur 19</t>
  </si>
  <si>
    <t>0,40/80° S   Bouchon rouge</t>
  </si>
  <si>
    <t>Gicleur 20</t>
  </si>
  <si>
    <t>0,50/45° S   Bouchon rouge</t>
  </si>
  <si>
    <t>Gicleur 21</t>
  </si>
  <si>
    <t>0,50/60° S   Bouchon rouge</t>
  </si>
  <si>
    <t>Gicleur 22</t>
  </si>
  <si>
    <t>0,50/80° S   Bouchon rouge</t>
  </si>
  <si>
    <t>Gicleur 23</t>
  </si>
  <si>
    <t>0,60/45° S   Bouchon rouge</t>
  </si>
  <si>
    <t>Gicleur 24</t>
  </si>
  <si>
    <t>0,60/60° S   Bouchon rouge</t>
  </si>
  <si>
    <t>Gicleur 25</t>
  </si>
  <si>
    <t>0,65/45° S   Bouchon rouge</t>
  </si>
  <si>
    <t>Gicleur 26</t>
  </si>
  <si>
    <t>0,65/60° S   Bouchon rouge</t>
  </si>
  <si>
    <t>Gicleur 27</t>
  </si>
  <si>
    <t>0,75/45° S   Bouchon rouge</t>
  </si>
  <si>
    <t>Gicleur 28</t>
  </si>
  <si>
    <t>0,75/60° S   Bouchon rouge</t>
  </si>
  <si>
    <t>Gicleur 29</t>
  </si>
  <si>
    <t>0,85/45° S   Bouchon rouge</t>
  </si>
  <si>
    <t>Gicleur 30</t>
  </si>
  <si>
    <t>0,85/60° S   Bouchon rouge</t>
  </si>
  <si>
    <t>Gicleur 31</t>
  </si>
  <si>
    <t>0,40/80° S   Bouchon vert</t>
  </si>
  <si>
    <t>Gicleur 32</t>
  </si>
  <si>
    <t>0,50 Gph 80° H LE-V Viessmann</t>
  </si>
  <si>
    <t>Gicleur 33</t>
  </si>
  <si>
    <t>0,50 Gph 80° S LE  Viessmann</t>
  </si>
  <si>
    <t>Gicleur 34</t>
  </si>
  <si>
    <t>0,60/80° S   Bouchon vert</t>
  </si>
  <si>
    <t>Gicleur 35</t>
  </si>
  <si>
    <t>1,00/80° S   Bouchon vert</t>
  </si>
  <si>
    <t>Gicleur 36</t>
  </si>
  <si>
    <t>1,10/80° S   Bouchon vert</t>
  </si>
  <si>
    <t>Gicleur 37</t>
  </si>
  <si>
    <t>0,40/60° SF Bouchon noir</t>
  </si>
  <si>
    <t>Gicleur 38</t>
  </si>
  <si>
    <t>0,45/45° SF Bouchon noir</t>
  </si>
  <si>
    <t>Gicleur 39</t>
  </si>
  <si>
    <t>0,50/45° SF Bouchon noir</t>
  </si>
  <si>
    <t>Gicleur 40</t>
  </si>
  <si>
    <t>0,60/60° SF Bouchon noir</t>
  </si>
  <si>
    <t>Gicleur 41</t>
  </si>
  <si>
    <t>0,65/45° SF Bouchon noir</t>
  </si>
  <si>
    <t>Gicleur 42</t>
  </si>
  <si>
    <t>0,65/60° SF Bouchon 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</si>
</sst>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_-&quot;$&quot;* #,##0.00_-;\-&quot;$&quot;* #,##0.00_-;_-&quot;$&quot;* &quot;-&quot;??_-;_-@_-"/>
    <numFmt numFmtId="165" formatCode="&quot;$&quot;#,##0.00"/>
    <numFmt numFmtId="166" formatCode="_([$€-2]\ * #,##0.00_);_([$€-2]\ * \(#,##0.00\);_([$€-2]\ * &quot;-&quot;??_);_(@_)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sz val="11"/>
      <color theme="1"/>
      <name val="Arial"/>
      <family val="2"/>
    </font>
    <font>
      <b/>
      <sz val="22"/>
      <color theme="8"/>
      <name val="Arial"/>
      <family val="2"/>
    </font>
    <font>
      <b/>
      <sz val="11"/>
      <color theme="8"/>
      <name val="Arial"/>
      <family val="2"/>
    </font>
    <font>
      <i/>
      <sz val="9"/>
      <color theme="8"/>
      <name val="Arial"/>
      <family val="2"/>
    </font>
    <font>
      <i/>
      <sz val="9"/>
      <color theme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 style="thin">
        <color theme="8" tint="0.59999389629810485"/>
      </bottom>
      <diagonal/>
    </border>
    <border>
      <left style="thin">
        <color theme="8" tint="0.59999389629810485"/>
      </left>
      <right/>
      <top style="thin">
        <color theme="8" tint="0.59999389629810485"/>
      </top>
      <bottom style="thin">
        <color theme="8" tint="0.59999389629810485"/>
      </bottom>
      <diagonal/>
    </border>
    <border>
      <left/>
      <right/>
      <top style="thin">
        <color theme="8" tint="0.59999389629810485"/>
      </top>
      <bottom style="thin">
        <color theme="8" tint="0.59999389629810485"/>
      </bottom>
      <diagonal/>
    </border>
    <border>
      <left/>
      <right style="thin">
        <color theme="8" tint="0.59999389629810485"/>
      </right>
      <top style="thin">
        <color theme="8" tint="0.59999389629810485"/>
      </top>
      <bottom style="thin">
        <color theme="8" tint="0.59999389629810485"/>
      </bottom>
      <diagonal/>
    </border>
    <border>
      <left/>
      <right style="thin">
        <color theme="8" tint="0.59999389629810485"/>
      </right>
      <top style="thin">
        <color theme="8" tint="0.59999389629810485"/>
      </top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8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1" fontId="4" fillId="3" borderId="1" xfId="0" applyNumberFormat="1" applyFont="1" applyFill="1" applyBorder="1" applyAlignment="1">
      <alignment horizontal="center" wrapText="1"/>
    </xf>
    <xf numFmtId="49" fontId="4" fillId="3" borderId="1" xfId="0" applyNumberFormat="1" applyFont="1" applyFill="1" applyBorder="1" applyAlignment="1">
      <alignment wrapText="1"/>
    </xf>
    <xf numFmtId="0" fontId="3" fillId="2" borderId="1" xfId="0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wrapText="1"/>
    </xf>
    <xf numFmtId="49" fontId="2" fillId="0" borderId="0" xfId="0" applyNumberFormat="1" applyFont="1"/>
    <xf numFmtId="1" fontId="4" fillId="3" borderId="1" xfId="0" applyNumberFormat="1" applyFont="1" applyFill="1" applyBorder="1" applyAlignment="1">
      <alignment horizontal="left" wrapText="1"/>
    </xf>
    <xf numFmtId="0" fontId="2" fillId="5" borderId="0" xfId="0" applyFont="1" applyFill="1"/>
    <xf numFmtId="0" fontId="0" fillId="5" borderId="0" xfId="0" applyFill="1"/>
    <xf numFmtId="1" fontId="3" fillId="2" borderId="1" xfId="0" applyNumberFormat="1" applyFont="1" applyFill="1" applyBorder="1" applyAlignment="1">
      <alignment horizontal="center" vertical="center" wrapText="1"/>
    </xf>
    <xf numFmtId="1" fontId="2" fillId="0" borderId="0" xfId="0" applyNumberFormat="1" applyFont="1" applyAlignment="1">
      <alignment horizontal="center"/>
    </xf>
    <xf numFmtId="49" fontId="4" fillId="5" borderId="1" xfId="0" applyNumberFormat="1" applyFont="1" applyFill="1" applyBorder="1" applyAlignment="1">
      <alignment wrapText="1"/>
    </xf>
    <xf numFmtId="49" fontId="4" fillId="5" borderId="1" xfId="0" applyNumberFormat="1" applyFont="1" applyFill="1" applyBorder="1" applyAlignment="1">
      <alignment horizontal="center" wrapText="1"/>
    </xf>
    <xf numFmtId="1" fontId="4" fillId="5" borderId="1" xfId="0" applyNumberFormat="1" applyFont="1" applyFill="1" applyBorder="1" applyAlignment="1">
      <alignment horizontal="center" wrapText="1"/>
    </xf>
    <xf numFmtId="1" fontId="4" fillId="5" borderId="1" xfId="0" applyNumberFormat="1" applyFont="1" applyFill="1" applyBorder="1" applyAlignment="1">
      <alignment horizontal="left" wrapText="1"/>
    </xf>
    <xf numFmtId="1" fontId="3" fillId="2" borderId="1" xfId="0" applyNumberFormat="1" applyFont="1" applyFill="1" applyBorder="1" applyAlignment="1">
      <alignment horizontal="left" vertical="center" wrapText="1"/>
    </xf>
    <xf numFmtId="1" fontId="4" fillId="5" borderId="4" xfId="0" applyNumberFormat="1" applyFont="1" applyFill="1" applyBorder="1" applyAlignment="1">
      <alignment horizontal="left" wrapText="1"/>
    </xf>
    <xf numFmtId="1" fontId="4" fillId="3" borderId="4" xfId="0" applyNumberFormat="1" applyFont="1" applyFill="1" applyBorder="1" applyAlignment="1">
      <alignment horizontal="left" wrapText="1"/>
    </xf>
    <xf numFmtId="1" fontId="2" fillId="0" borderId="0" xfId="0" applyNumberFormat="1" applyFont="1" applyAlignment="1">
      <alignment horizontal="left"/>
    </xf>
    <xf numFmtId="1" fontId="5" fillId="5" borderId="0" xfId="0" applyNumberFormat="1" applyFont="1" applyFill="1" applyAlignment="1">
      <alignment horizontal="center" vertical="center"/>
    </xf>
    <xf numFmtId="0" fontId="2" fillId="5" borderId="0" xfId="0" applyFont="1" applyFill="1" applyAlignment="1">
      <alignment horizontal="center"/>
    </xf>
    <xf numFmtId="1" fontId="2" fillId="5" borderId="0" xfId="0" applyNumberFormat="1" applyFont="1" applyFill="1" applyAlignment="1">
      <alignment horizontal="center"/>
    </xf>
    <xf numFmtId="1" fontId="5" fillId="5" borderId="0" xfId="0" applyNumberFormat="1" applyFont="1" applyFill="1" applyAlignment="1">
      <alignment horizontal="left" vertical="center"/>
    </xf>
    <xf numFmtId="165" fontId="6" fillId="5" borderId="0" xfId="0" applyNumberFormat="1" applyFont="1" applyFill="1" applyAlignment="1">
      <alignment horizontal="right" indent="1"/>
    </xf>
    <xf numFmtId="0" fontId="2" fillId="5" borderId="0" xfId="0" applyFont="1" applyFill="1" applyAlignment="1">
      <alignment vertical="center"/>
    </xf>
    <xf numFmtId="1" fontId="2" fillId="5" borderId="0" xfId="0" applyNumberFormat="1" applyFont="1" applyFill="1" applyAlignment="1">
      <alignment horizontal="left"/>
    </xf>
    <xf numFmtId="1" fontId="4" fillId="3" borderId="6" xfId="0" applyNumberFormat="1" applyFont="1" applyFill="1" applyBorder="1" applyAlignment="1">
      <alignment horizontal="left" wrapText="1"/>
    </xf>
    <xf numFmtId="1" fontId="4" fillId="3" borderId="5" xfId="0" applyNumberFormat="1" applyFont="1" applyFill="1" applyBorder="1" applyAlignment="1">
      <alignment horizontal="left" wrapText="1"/>
    </xf>
    <xf numFmtId="49" fontId="4" fillId="3" borderId="6" xfId="0" applyNumberFormat="1" applyFont="1" applyFill="1" applyBorder="1" applyAlignment="1">
      <alignment wrapText="1"/>
    </xf>
    <xf numFmtId="1" fontId="4" fillId="5" borderId="0" xfId="0" applyNumberFormat="1" applyFont="1" applyFill="1" applyAlignment="1">
      <alignment horizontal="left" wrapText="1"/>
    </xf>
    <xf numFmtId="49" fontId="4" fillId="5" borderId="0" xfId="0" applyNumberFormat="1" applyFont="1" applyFill="1" applyAlignment="1">
      <alignment wrapText="1"/>
    </xf>
    <xf numFmtId="1" fontId="3" fillId="5" borderId="0" xfId="0" applyNumberFormat="1" applyFont="1" applyFill="1" applyAlignment="1">
      <alignment horizontal="left" vertical="center" wrapText="1"/>
    </xf>
    <xf numFmtId="49" fontId="5" fillId="5" borderId="0" xfId="0" applyNumberFormat="1" applyFont="1" applyFill="1" applyAlignment="1">
      <alignment vertical="center"/>
    </xf>
    <xf numFmtId="49" fontId="3" fillId="2" borderId="1" xfId="0" applyNumberFormat="1" applyFont="1" applyFill="1" applyBorder="1" applyAlignment="1">
      <alignment horizontal="center" vertical="center" wrapText="1"/>
    </xf>
    <xf numFmtId="49" fontId="2" fillId="5" borderId="0" xfId="0" applyNumberFormat="1" applyFont="1" applyFill="1"/>
    <xf numFmtId="1" fontId="4" fillId="3" borderId="6" xfId="0" applyNumberFormat="1" applyFont="1" applyFill="1" applyBorder="1" applyAlignment="1">
      <alignment horizontal="center" wrapText="1"/>
    </xf>
    <xf numFmtId="1" fontId="4" fillId="5" borderId="0" xfId="0" applyNumberFormat="1" applyFont="1" applyFill="1" applyAlignment="1">
      <alignment horizontal="center" wrapText="1"/>
    </xf>
    <xf numFmtId="0" fontId="4" fillId="3" borderId="1" xfId="0" applyFont="1" applyFill="1" applyBorder="1" applyAlignment="1">
      <alignment wrapText="1"/>
    </xf>
    <xf numFmtId="0" fontId="4" fillId="5" borderId="1" xfId="0" applyFont="1" applyFill="1" applyBorder="1" applyAlignment="1">
      <alignment wrapText="1"/>
    </xf>
    <xf numFmtId="0" fontId="4" fillId="3" borderId="6" xfId="0" applyFont="1" applyFill="1" applyBorder="1" applyAlignment="1">
      <alignment wrapText="1"/>
    </xf>
    <xf numFmtId="0" fontId="5" fillId="5" borderId="0" xfId="0" applyFont="1" applyFill="1" applyAlignment="1">
      <alignment vertical="center"/>
    </xf>
    <xf numFmtId="0" fontId="4" fillId="5" borderId="0" xfId="0" applyFont="1" applyFill="1" applyAlignment="1">
      <alignment wrapText="1"/>
    </xf>
    <xf numFmtId="0" fontId="5" fillId="5" borderId="0" xfId="0" applyFont="1" applyFill="1" applyAlignment="1">
      <alignment horizontal="left" vertical="center"/>
    </xf>
    <xf numFmtId="0" fontId="3" fillId="2" borderId="1" xfId="0" applyFont="1" applyFill="1" applyBorder="1" applyAlignment="1">
      <alignment horizontal="left" vertical="center" wrapText="1"/>
    </xf>
    <xf numFmtId="0" fontId="4" fillId="5" borderId="0" xfId="0" applyFont="1" applyFill="1" applyAlignment="1">
      <alignment horizontal="left" wrapText="1"/>
    </xf>
    <xf numFmtId="0" fontId="2" fillId="5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14" fontId="4" fillId="3" borderId="1" xfId="0" applyNumberFormat="1" applyFont="1" applyFill="1" applyBorder="1" applyAlignment="1">
      <alignment horizontal="left" wrapText="1"/>
    </xf>
    <xf numFmtId="14" fontId="4" fillId="5" borderId="1" xfId="0" applyNumberFormat="1" applyFont="1" applyFill="1" applyBorder="1" applyAlignment="1">
      <alignment horizontal="left" wrapText="1"/>
    </xf>
    <xf numFmtId="49" fontId="3" fillId="2" borderId="1" xfId="0" applyNumberFormat="1" applyFont="1" applyFill="1" applyBorder="1" applyAlignment="1">
      <alignment horizontal="left" vertical="center" wrapText="1"/>
    </xf>
    <xf numFmtId="49" fontId="4" fillId="3" borderId="1" xfId="0" applyNumberFormat="1" applyFont="1" applyFill="1" applyBorder="1" applyAlignment="1">
      <alignment horizontal="left" wrapText="1"/>
    </xf>
    <xf numFmtId="49" fontId="4" fillId="5" borderId="4" xfId="0" applyNumberFormat="1" applyFont="1" applyFill="1" applyBorder="1" applyAlignment="1">
      <alignment horizontal="left" wrapText="1"/>
    </xf>
    <xf numFmtId="49" fontId="4" fillId="3" borderId="4" xfId="0" applyNumberFormat="1" applyFont="1" applyFill="1" applyBorder="1" applyAlignment="1">
      <alignment horizontal="left" wrapText="1"/>
    </xf>
    <xf numFmtId="49" fontId="4" fillId="5" borderId="1" xfId="0" applyNumberFormat="1" applyFont="1" applyFill="1" applyBorder="1" applyAlignment="1">
      <alignment horizontal="left" wrapText="1"/>
    </xf>
    <xf numFmtId="49" fontId="0" fillId="5" borderId="0" xfId="0" applyNumberFormat="1" applyFill="1"/>
    <xf numFmtId="49" fontId="3" fillId="2" borderId="0" xfId="0" applyNumberFormat="1" applyFont="1" applyFill="1" applyAlignment="1">
      <alignment horizontal="center" vertical="center" wrapText="1"/>
    </xf>
    <xf numFmtId="49" fontId="4" fillId="5" borderId="0" xfId="0" applyNumberFormat="1" applyFont="1" applyFill="1" applyAlignment="1">
      <alignment horizontal="center" wrapText="1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1" fontId="4" fillId="3" borderId="1" xfId="0" applyNumberFormat="1" applyFont="1" applyFill="1" applyBorder="1" applyAlignment="1" applyProtection="1">
      <alignment horizontal="left" wrapText="1"/>
    </xf>
    <xf numFmtId="0" fontId="4" fillId="3" borderId="1" xfId="0" applyFont="1" applyFill="1" applyBorder="1" applyAlignment="1" applyProtection="1">
      <alignment wrapText="1"/>
    </xf>
    <xf numFmtId="1" fontId="4" fillId="3" borderId="1" xfId="0" applyNumberFormat="1" applyFont="1" applyFill="1" applyBorder="1" applyAlignment="1" applyProtection="1">
      <alignment horizontal="center" wrapText="1"/>
    </xf>
    <xf numFmtId="1" fontId="4" fillId="5" borderId="4" xfId="0" applyNumberFormat="1" applyFont="1" applyFill="1" applyBorder="1" applyAlignment="1" applyProtection="1">
      <alignment horizontal="left" wrapText="1"/>
    </xf>
    <xf numFmtId="0" fontId="4" fillId="5" borderId="1" xfId="0" applyFont="1" applyFill="1" applyBorder="1" applyAlignment="1" applyProtection="1">
      <alignment wrapText="1"/>
    </xf>
    <xf numFmtId="1" fontId="4" fillId="5" borderId="1" xfId="0" applyNumberFormat="1" applyFont="1" applyFill="1" applyBorder="1" applyAlignment="1" applyProtection="1">
      <alignment horizontal="center" wrapText="1"/>
    </xf>
    <xf numFmtId="1" fontId="4" fillId="3" borderId="4" xfId="0" applyNumberFormat="1" applyFont="1" applyFill="1" applyBorder="1" applyAlignment="1" applyProtection="1">
      <alignment horizontal="left" wrapText="1"/>
    </xf>
    <xf numFmtId="1" fontId="4" fillId="5" borderId="1" xfId="0" applyNumberFormat="1" applyFont="1" applyFill="1" applyBorder="1" applyAlignment="1" applyProtection="1">
      <alignment horizontal="left" wrapText="1"/>
    </xf>
    <xf numFmtId="0" fontId="4" fillId="5" borderId="4" xfId="0" applyFont="1" applyFill="1" applyBorder="1" applyAlignment="1">
      <alignment horizontal="left" wrapText="1"/>
    </xf>
    <xf numFmtId="0" fontId="4" fillId="3" borderId="1" xfId="0" applyFont="1" applyFill="1" applyBorder="1" applyAlignment="1">
      <alignment horizontal="left" wrapText="1"/>
    </xf>
    <xf numFmtId="0" fontId="4" fillId="3" borderId="4" xfId="0" applyFont="1" applyFill="1" applyBorder="1" applyAlignment="1">
      <alignment horizontal="left" wrapText="1"/>
    </xf>
    <xf numFmtId="49" fontId="4" fillId="5" borderId="1" xfId="0" applyNumberFormat="1" applyFont="1" applyFill="1" applyBorder="1" applyAlignment="1" applyProtection="1">
      <alignment wrapText="1"/>
    </xf>
    <xf numFmtId="49" fontId="4" fillId="3" borderId="1" xfId="0" applyNumberFormat="1" applyFont="1" applyFill="1" applyBorder="1" applyAlignment="1" applyProtection="1">
      <alignment horizontal="left" wrapText="1"/>
    </xf>
    <xf numFmtId="49" fontId="4" fillId="3" borderId="1" xfId="0" applyNumberFormat="1" applyFont="1" applyFill="1" applyBorder="1" applyAlignment="1" applyProtection="1">
      <alignment wrapText="1"/>
    </xf>
    <xf numFmtId="49" fontId="4" fillId="5" borderId="4" xfId="0" applyNumberFormat="1" applyFont="1" applyFill="1" applyBorder="1" applyAlignment="1" applyProtection="1">
      <alignment horizontal="left" wrapText="1"/>
    </xf>
    <xf numFmtId="49" fontId="4" fillId="3" borderId="4" xfId="0" applyNumberFormat="1" applyFont="1" applyFill="1" applyBorder="1" applyAlignment="1" applyProtection="1">
      <alignment horizontal="left" wrapText="1"/>
    </xf>
    <xf numFmtId="0" fontId="4" fillId="5" borderId="1" xfId="0" applyFont="1" applyFill="1" applyBorder="1" applyAlignment="1">
      <alignment horizontal="left" wrapText="1"/>
    </xf>
    <xf numFmtId="0" fontId="5" fillId="0" borderId="0" xfId="0" applyFont="1" applyAlignment="1" applyProtection="1">
      <alignment horizontal="center" vertical="center"/>
      <protection locked="0"/>
    </xf>
    <xf numFmtId="1" fontId="5" fillId="0" borderId="0" xfId="0" applyNumberFormat="1" applyFont="1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locked="0"/>
    </xf>
    <xf numFmtId="1" fontId="5" fillId="0" borderId="0" xfId="0" applyNumberFormat="1" applyFont="1" applyAlignment="1" applyProtection="1">
      <alignment horizontal="left" indent="1"/>
      <protection locked="0"/>
    </xf>
    <xf numFmtId="1" fontId="5" fillId="0" borderId="0" xfId="0" applyNumberFormat="1" applyFont="1" applyAlignment="1" applyProtection="1">
      <alignment horizontal="center" vertical="center"/>
      <protection locked="0"/>
    </xf>
    <xf numFmtId="166" fontId="5" fillId="0" borderId="0" xfId="0" applyNumberFormat="1" applyFont="1" applyAlignment="1" applyProtection="1">
      <alignment horizontal="left" vertical="center" indent="1"/>
      <protection locked="0"/>
    </xf>
    <xf numFmtId="0" fontId="2" fillId="0" borderId="0" xfId="0" applyFont="1" applyProtection="1">
      <protection locked="0"/>
    </xf>
    <xf numFmtId="1" fontId="3" fillId="2" borderId="2" xfId="0" applyNumberFormat="1" applyFont="1" applyFill="1" applyBorder="1" applyAlignment="1" applyProtection="1">
      <alignment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vertical="center"/>
      <protection locked="0"/>
    </xf>
    <xf numFmtId="1" fontId="2" fillId="0" borderId="0" xfId="0" applyNumberFormat="1" applyFont="1" applyAlignment="1" applyProtection="1">
      <alignment horizontal="center"/>
      <protection locked="0"/>
    </xf>
    <xf numFmtId="166" fontId="2" fillId="0" borderId="0" xfId="0" applyNumberFormat="1" applyFont="1" applyProtection="1">
      <protection locked="0"/>
    </xf>
    <xf numFmtId="1" fontId="8" fillId="0" borderId="3" xfId="0" applyNumberFormat="1" applyFont="1" applyBorder="1" applyAlignment="1" applyProtection="1">
      <alignment horizontal="center"/>
      <protection locked="0"/>
    </xf>
    <xf numFmtId="0" fontId="8" fillId="0" borderId="4" xfId="0" applyFont="1" applyBorder="1" applyProtection="1">
      <protection locked="0"/>
    </xf>
    <xf numFmtId="49" fontId="5" fillId="0" borderId="0" xfId="0" applyNumberFormat="1" applyFont="1" applyAlignment="1" applyProtection="1">
      <alignment horizontal="left" vertical="center"/>
      <protection locked="0"/>
    </xf>
    <xf numFmtId="49" fontId="5" fillId="0" borderId="0" xfId="0" applyNumberFormat="1" applyFont="1" applyAlignment="1" applyProtection="1">
      <alignment vertical="center"/>
      <protection locked="0"/>
    </xf>
    <xf numFmtId="49" fontId="5" fillId="0" borderId="0" xfId="0" applyNumberFormat="1" applyFont="1" applyAlignment="1" applyProtection="1">
      <alignment horizontal="center" vertical="center"/>
      <protection locked="0"/>
    </xf>
    <xf numFmtId="166" fontId="7" fillId="0" borderId="0" xfId="0" applyNumberFormat="1" applyFont="1" applyAlignment="1" applyProtection="1">
      <alignment horizontal="left"/>
      <protection locked="0"/>
    </xf>
    <xf numFmtId="1" fontId="6" fillId="0" borderId="0" xfId="0" applyNumberFormat="1" applyFont="1" applyAlignment="1" applyProtection="1">
      <alignment horizontal="right" indent="1"/>
      <protection locked="0"/>
    </xf>
    <xf numFmtId="1" fontId="7" fillId="0" borderId="0" xfId="0" applyNumberFormat="1" applyFont="1" applyAlignment="1" applyProtection="1">
      <alignment horizontal="center"/>
      <protection locked="0"/>
    </xf>
    <xf numFmtId="49" fontId="3" fillId="4" borderId="1" xfId="0" applyNumberFormat="1" applyFont="1" applyFill="1" applyBorder="1" applyAlignment="1" applyProtection="1">
      <alignment horizontal="center" vertical="center"/>
      <protection locked="0"/>
    </xf>
    <xf numFmtId="49" fontId="3" fillId="4" borderId="2" xfId="0" applyNumberFormat="1" applyFont="1" applyFill="1" applyBorder="1" applyAlignment="1" applyProtection="1">
      <alignment horizontal="center" vertical="center"/>
      <protection locked="0"/>
    </xf>
    <xf numFmtId="0" fontId="3" fillId="4" borderId="2" xfId="0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1" fontId="3" fillId="4" borderId="1" xfId="0" applyNumberFormat="1" applyFont="1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/>
      <protection locked="0"/>
    </xf>
    <xf numFmtId="49" fontId="3" fillId="2" borderId="1" xfId="0" applyNumberFormat="1" applyFont="1" applyFill="1" applyBorder="1" applyAlignment="1" applyProtection="1">
      <alignment horizontal="left" vertical="center" wrapText="1"/>
      <protection locked="0"/>
    </xf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vertical="center"/>
      <protection locked="0"/>
    </xf>
    <xf numFmtId="0" fontId="4" fillId="5" borderId="4" xfId="0" applyFont="1" applyFill="1" applyBorder="1" applyAlignment="1" applyProtection="1">
      <alignment horizontal="left" wrapText="1"/>
      <protection locked="0"/>
    </xf>
    <xf numFmtId="49" fontId="4" fillId="5" borderId="1" xfId="0" applyNumberFormat="1" applyFont="1" applyFill="1" applyBorder="1" applyAlignment="1" applyProtection="1">
      <alignment wrapText="1"/>
      <protection locked="0"/>
    </xf>
    <xf numFmtId="49" fontId="4" fillId="5" borderId="1" xfId="0" applyNumberFormat="1" applyFont="1" applyFill="1" applyBorder="1" applyAlignment="1" applyProtection="1">
      <alignment horizontal="center" wrapText="1"/>
      <protection locked="0"/>
    </xf>
    <xf numFmtId="1" fontId="4" fillId="5" borderId="1" xfId="0" applyNumberFormat="1" applyFont="1" applyFill="1" applyBorder="1" applyAlignment="1" applyProtection="1">
      <alignment wrapText="1"/>
      <protection locked="0"/>
    </xf>
    <xf numFmtId="1" fontId="4" fillId="5" borderId="1" xfId="0" applyNumberFormat="1" applyFont="1" applyFill="1" applyBorder="1" applyAlignment="1" applyProtection="1">
      <alignment horizontal="center" wrapText="1"/>
      <protection locked="0"/>
    </xf>
    <xf numFmtId="166" fontId="4" fillId="5" borderId="1" xfId="0" applyNumberFormat="1" applyFont="1" applyFill="1" applyBorder="1" applyAlignment="1" applyProtection="1">
      <alignment horizontal="right" wrapText="1"/>
      <protection locked="0"/>
    </xf>
    <xf numFmtId="1" fontId="4" fillId="5" borderId="1" xfId="0" applyNumberFormat="1" applyFont="1" applyFill="1" applyBorder="1" applyAlignment="1" applyProtection="1">
      <alignment horizontal="left" wrapText="1"/>
      <protection locked="0"/>
    </xf>
    <xf numFmtId="49" fontId="4" fillId="3" borderId="1" xfId="0" applyNumberFormat="1" applyFont="1" applyFill="1" applyBorder="1" applyAlignment="1" applyProtection="1">
      <alignment horizontal="left" wrapText="1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4" fillId="3" borderId="1" xfId="0" applyNumberFormat="1" applyFont="1" applyFill="1" applyBorder="1" applyAlignment="1" applyProtection="1">
      <alignment horizontal="center" wrapText="1"/>
      <protection locked="0"/>
    </xf>
    <xf numFmtId="1" fontId="4" fillId="3" borderId="1" xfId="0" applyNumberFormat="1" applyFont="1" applyFill="1" applyBorder="1" applyAlignment="1" applyProtection="1">
      <alignment wrapText="1"/>
      <protection locked="0"/>
    </xf>
    <xf numFmtId="1" fontId="4" fillId="3" borderId="1" xfId="0" applyNumberFormat="1" applyFont="1" applyFill="1" applyBorder="1" applyAlignment="1" applyProtection="1">
      <alignment horizontal="center" wrapText="1"/>
      <protection locked="0"/>
    </xf>
    <xf numFmtId="166" fontId="4" fillId="3" borderId="1" xfId="0" applyNumberFormat="1" applyFont="1" applyFill="1" applyBorder="1" applyAlignment="1" applyProtection="1">
      <alignment horizontal="right" wrapText="1"/>
      <protection locked="0"/>
    </xf>
    <xf numFmtId="1" fontId="4" fillId="3" borderId="1" xfId="0" applyNumberFormat="1" applyFont="1" applyFill="1" applyBorder="1" applyAlignment="1" applyProtection="1">
      <alignment horizontal="left" wrapText="1"/>
      <protection locked="0"/>
    </xf>
    <xf numFmtId="0" fontId="2" fillId="5" borderId="0" xfId="0" applyFont="1" applyFill="1" applyProtection="1">
      <protection locked="0"/>
    </xf>
    <xf numFmtId="49" fontId="4" fillId="5" borderId="4" xfId="0" applyNumberFormat="1" applyFont="1" applyFill="1" applyBorder="1" applyAlignment="1" applyProtection="1">
      <alignment horizontal="left" wrapText="1"/>
      <protection locked="0"/>
    </xf>
    <xf numFmtId="49" fontId="4" fillId="3" borderId="4" xfId="0" applyNumberFormat="1" applyFont="1" applyFill="1" applyBorder="1" applyAlignment="1" applyProtection="1">
      <alignment horizontal="left" wrapText="1"/>
      <protection locked="0"/>
    </xf>
    <xf numFmtId="0" fontId="4" fillId="3" borderId="1" xfId="0" applyFont="1" applyFill="1" applyBorder="1" applyAlignment="1" applyProtection="1">
      <alignment horizontal="left" wrapText="1"/>
      <protection locked="0"/>
    </xf>
    <xf numFmtId="0" fontId="4" fillId="3" borderId="4" xfId="0" applyFont="1" applyFill="1" applyBorder="1" applyAlignment="1" applyProtection="1">
      <alignment horizontal="left" wrapText="1"/>
      <protection locked="0"/>
    </xf>
    <xf numFmtId="1" fontId="2" fillId="0" borderId="0" xfId="0" applyNumberFormat="1" applyFont="1" applyProtection="1">
      <protection locked="0"/>
    </xf>
    <xf numFmtId="49" fontId="2" fillId="0" borderId="0" xfId="0" applyNumberFormat="1" applyFont="1" applyAlignment="1" applyProtection="1">
      <alignment horizontal="left"/>
      <protection locked="0"/>
    </xf>
    <xf numFmtId="49" fontId="2" fillId="0" borderId="0" xfId="0" applyNumberFormat="1" applyFont="1" applyProtection="1">
      <protection locked="0"/>
    </xf>
    <xf numFmtId="49" fontId="2" fillId="0" borderId="0" xfId="0" applyNumberFormat="1" applyFont="1" applyAlignment="1" applyProtection="1">
      <alignment horizontal="center"/>
      <protection locked="0"/>
    </xf>
    <xf numFmtId="1" fontId="0" fillId="0" borderId="2" xfId="1" applyNumberFormat="1" applyFont="1" applyBorder="1" applyAlignment="1" applyProtection="1">
      <alignment horizontal="right" indent="1"/>
    </xf>
    <xf numFmtId="166" fontId="4" fillId="5" borderId="1" xfId="0" applyNumberFormat="1" applyFont="1" applyFill="1" applyBorder="1" applyAlignment="1" applyProtection="1">
      <alignment horizontal="right" wrapText="1"/>
    </xf>
    <xf numFmtId="166" fontId="4" fillId="3" borderId="1" xfId="0" applyNumberFormat="1" applyFont="1" applyFill="1" applyBorder="1" applyAlignment="1" applyProtection="1">
      <alignment horizontal="right" wrapText="1"/>
    </xf>
    <xf numFmtId="1" fontId="2" fillId="0" borderId="0" xfId="0" applyNumberFormat="1" applyFont="1" applyAlignment="1" applyProtection="1">
      <alignment horizontal="center"/>
    </xf>
    <xf numFmtId="166" fontId="2" fillId="0" borderId="0" xfId="0" applyNumberFormat="1" applyFont="1" applyProtection="1"/>
    <xf numFmtId="1" fontId="4" fillId="5" borderId="1" xfId="0" applyNumberFormat="1" applyFont="1" applyFill="1" applyBorder="1" applyAlignment="1" applyProtection="1">
      <alignment horizontal="right" wrapText="1"/>
    </xf>
    <xf numFmtId="1" fontId="4" fillId="3" borderId="1" xfId="0" applyNumberFormat="1" applyFont="1" applyFill="1" applyBorder="1" applyAlignment="1" applyProtection="1">
      <alignment horizontal="right" wrapText="1"/>
    </xf>
    <xf numFmtId="1" fontId="2" fillId="0" borderId="0" xfId="0" applyNumberFormat="1" applyFont="1" applyProtection="1"/>
    <xf numFmtId="0" fontId="5" fillId="5" borderId="0" xfId="0" applyFont="1" applyFill="1" applyAlignment="1" applyProtection="1">
      <alignment horizontal="center" vertical="center"/>
      <protection locked="0"/>
    </xf>
    <xf numFmtId="165" fontId="6" fillId="5" borderId="0" xfId="0" applyNumberFormat="1" applyFont="1" applyFill="1" applyAlignment="1" applyProtection="1">
      <alignment horizontal="right" indent="1"/>
      <protection locked="0"/>
    </xf>
    <xf numFmtId="49" fontId="5" fillId="5" borderId="0" xfId="0" applyNumberFormat="1" applyFont="1" applyFill="1" applyAlignment="1" applyProtection="1">
      <alignment horizontal="left" vertical="center"/>
      <protection locked="0"/>
    </xf>
    <xf numFmtId="49" fontId="5" fillId="5" borderId="0" xfId="0" applyNumberFormat="1" applyFont="1" applyFill="1" applyAlignment="1" applyProtection="1">
      <alignment vertical="center"/>
      <protection locked="0"/>
    </xf>
    <xf numFmtId="1" fontId="5" fillId="5" borderId="0" xfId="0" applyNumberFormat="1" applyFont="1" applyFill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2" fillId="5" borderId="0" xfId="0" applyFont="1" applyFill="1" applyAlignment="1" applyProtection="1">
      <alignment vertical="center"/>
      <protection locked="0"/>
    </xf>
    <xf numFmtId="14" fontId="4" fillId="3" borderId="1" xfId="0" applyNumberFormat="1" applyFont="1" applyFill="1" applyBorder="1" applyAlignment="1" applyProtection="1">
      <alignment horizontal="left" wrapText="1"/>
      <protection locked="0"/>
    </xf>
    <xf numFmtId="1" fontId="4" fillId="5" borderId="4" xfId="0" applyNumberFormat="1" applyFont="1" applyFill="1" applyBorder="1" applyAlignment="1" applyProtection="1">
      <alignment horizontal="left" wrapText="1"/>
      <protection locked="0"/>
    </xf>
    <xf numFmtId="1" fontId="4" fillId="3" borderId="4" xfId="0" applyNumberFormat="1" applyFont="1" applyFill="1" applyBorder="1" applyAlignment="1" applyProtection="1">
      <alignment horizontal="left" wrapText="1"/>
      <protection locked="0"/>
    </xf>
    <xf numFmtId="1" fontId="4" fillId="3" borderId="6" xfId="0" applyNumberFormat="1" applyFont="1" applyFill="1" applyBorder="1" applyAlignment="1" applyProtection="1">
      <alignment horizontal="left" wrapText="1"/>
      <protection locked="0"/>
    </xf>
    <xf numFmtId="1" fontId="4" fillId="3" borderId="5" xfId="0" applyNumberFormat="1" applyFont="1" applyFill="1" applyBorder="1" applyAlignment="1" applyProtection="1">
      <alignment horizontal="left" wrapText="1"/>
      <protection locked="0"/>
    </xf>
    <xf numFmtId="49" fontId="4" fillId="3" borderId="5" xfId="0" applyNumberFormat="1" applyFont="1" applyFill="1" applyBorder="1" applyAlignment="1" applyProtection="1">
      <alignment horizontal="left" wrapText="1"/>
      <protection locked="0"/>
    </xf>
    <xf numFmtId="49" fontId="4" fillId="3" borderId="6" xfId="0" applyNumberFormat="1" applyFont="1" applyFill="1" applyBorder="1" applyAlignment="1" applyProtection="1">
      <alignment wrapText="1"/>
      <protection locked="0"/>
    </xf>
    <xf numFmtId="1" fontId="4" fillId="3" borderId="6" xfId="0" applyNumberFormat="1" applyFont="1" applyFill="1" applyBorder="1" applyAlignment="1" applyProtection="1">
      <alignment horizontal="center" wrapText="1"/>
      <protection locked="0"/>
    </xf>
    <xf numFmtId="1" fontId="4" fillId="5" borderId="0" xfId="0" applyNumberFormat="1" applyFont="1" applyFill="1" applyAlignment="1" applyProtection="1">
      <alignment horizontal="left" wrapText="1"/>
      <protection locked="0"/>
    </xf>
    <xf numFmtId="49" fontId="4" fillId="5" borderId="0" xfId="0" applyNumberFormat="1" applyFont="1" applyFill="1" applyAlignment="1" applyProtection="1">
      <alignment horizontal="left" wrapText="1"/>
      <protection locked="0"/>
    </xf>
    <xf numFmtId="49" fontId="4" fillId="5" borderId="0" xfId="0" applyNumberFormat="1" applyFont="1" applyFill="1" applyAlignment="1" applyProtection="1">
      <alignment wrapText="1"/>
      <protection locked="0"/>
    </xf>
    <xf numFmtId="1" fontId="4" fillId="5" borderId="0" xfId="0" applyNumberFormat="1" applyFont="1" applyFill="1" applyAlignment="1" applyProtection="1">
      <alignment horizontal="center" wrapText="1"/>
      <protection locked="0"/>
    </xf>
    <xf numFmtId="0" fontId="2" fillId="5" borderId="0" xfId="0" applyFont="1" applyFill="1" applyAlignment="1" applyProtection="1">
      <alignment horizontal="center"/>
      <protection locked="0"/>
    </xf>
    <xf numFmtId="49" fontId="2" fillId="5" borderId="0" xfId="0" applyNumberFormat="1" applyFont="1" applyFill="1" applyAlignment="1" applyProtection="1">
      <alignment horizontal="left"/>
      <protection locked="0"/>
    </xf>
    <xf numFmtId="49" fontId="2" fillId="5" borderId="0" xfId="0" applyNumberFormat="1" applyFont="1" applyFill="1" applyProtection="1">
      <protection locked="0"/>
    </xf>
    <xf numFmtId="1" fontId="2" fillId="5" borderId="0" xfId="0" applyNumberFormat="1" applyFont="1" applyFill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49" fontId="4" fillId="3" borderId="6" xfId="0" applyNumberFormat="1" applyFont="1" applyFill="1" applyBorder="1" applyAlignment="1" applyProtection="1">
      <alignment wrapText="1"/>
    </xf>
    <xf numFmtId="49" fontId="4" fillId="3" borderId="5" xfId="0" applyNumberFormat="1" applyFont="1" applyFill="1" applyBorder="1" applyAlignment="1" applyProtection="1">
      <alignment horizontal="left" wrapText="1"/>
    </xf>
    <xf numFmtId="49" fontId="5" fillId="5" borderId="0" xfId="0" applyNumberFormat="1" applyFont="1" applyFill="1" applyAlignment="1" applyProtection="1">
      <alignment horizontal="center" vertical="center"/>
      <protection locked="0"/>
    </xf>
    <xf numFmtId="14" fontId="4" fillId="5" borderId="1" xfId="0" applyNumberFormat="1" applyFont="1" applyFill="1" applyBorder="1" applyAlignment="1" applyProtection="1">
      <alignment horizontal="left" wrapText="1"/>
      <protection locked="0"/>
    </xf>
    <xf numFmtId="49" fontId="4" fillId="5" borderId="1" xfId="0" applyNumberFormat="1" applyFont="1" applyFill="1" applyBorder="1" applyAlignment="1" applyProtection="1">
      <alignment horizontal="left" wrapText="1"/>
      <protection locked="0"/>
    </xf>
    <xf numFmtId="1" fontId="5" fillId="5" borderId="0" xfId="0" applyNumberFormat="1" applyFont="1" applyFill="1" applyAlignment="1" applyProtection="1">
      <alignment horizontal="left" vertical="center"/>
      <protection locked="0"/>
    </xf>
    <xf numFmtId="0" fontId="5" fillId="5" borderId="0" xfId="0" applyFont="1" applyFill="1" applyAlignment="1" applyProtection="1">
      <alignment vertical="center"/>
      <protection locked="0"/>
    </xf>
    <xf numFmtId="0" fontId="5" fillId="5" borderId="0" xfId="0" applyFont="1" applyFill="1" applyAlignment="1" applyProtection="1">
      <alignment horizontal="left" vertical="center"/>
      <protection locked="0"/>
    </xf>
    <xf numFmtId="1" fontId="3" fillId="2" borderId="1" xfId="0" applyNumberFormat="1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4" fillId="3" borderId="1" xfId="0" applyFont="1" applyFill="1" applyBorder="1" applyAlignment="1" applyProtection="1">
      <alignment wrapText="1"/>
      <protection locked="0"/>
    </xf>
    <xf numFmtId="0" fontId="4" fillId="5" borderId="1" xfId="0" applyFont="1" applyFill="1" applyBorder="1" applyAlignment="1" applyProtection="1">
      <alignment wrapText="1"/>
      <protection locked="0"/>
    </xf>
    <xf numFmtId="0" fontId="4" fillId="3" borderId="6" xfId="0" applyFont="1" applyFill="1" applyBorder="1" applyAlignment="1" applyProtection="1">
      <alignment wrapText="1"/>
      <protection locked="0"/>
    </xf>
    <xf numFmtId="0" fontId="4" fillId="5" borderId="0" xfId="0" applyFont="1" applyFill="1" applyAlignment="1" applyProtection="1">
      <alignment wrapText="1"/>
      <protection locked="0"/>
    </xf>
    <xf numFmtId="0" fontId="4" fillId="5" borderId="0" xfId="0" applyFont="1" applyFill="1" applyAlignment="1" applyProtection="1">
      <alignment horizontal="left" wrapText="1"/>
      <protection locked="0"/>
    </xf>
    <xf numFmtId="1" fontId="2" fillId="5" borderId="0" xfId="0" applyNumberFormat="1" applyFont="1" applyFill="1" applyAlignment="1" applyProtection="1">
      <alignment horizontal="left"/>
      <protection locked="0"/>
    </xf>
    <xf numFmtId="0" fontId="2" fillId="5" borderId="0" xfId="0" applyFont="1" applyFill="1" applyAlignment="1" applyProtection="1">
      <alignment horizontal="left"/>
      <protection locked="0"/>
    </xf>
    <xf numFmtId="1" fontId="2" fillId="0" borderId="0" xfId="0" applyNumberFormat="1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left"/>
      <protection locked="0"/>
    </xf>
    <xf numFmtId="0" fontId="4" fillId="3" borderId="6" xfId="0" applyFont="1" applyFill="1" applyBorder="1" applyAlignment="1" applyProtection="1">
      <alignment wrapText="1"/>
    </xf>
    <xf numFmtId="1" fontId="4" fillId="3" borderId="5" xfId="0" applyNumberFormat="1" applyFont="1" applyFill="1" applyBorder="1" applyAlignment="1" applyProtection="1">
      <alignment horizontal="left" wrapText="1"/>
    </xf>
  </cellXfs>
  <cellStyles count="2">
    <cellStyle name="Monétaire" xfId="1" builtinId="4"/>
    <cellStyle name="Normal" xfId="0" builtinId="0"/>
  </cellStyles>
  <dxfs count="113"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1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1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1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1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6" formatCode="_([$€-2]\ * #,##0.00_);_([$€-2]\ * \(#,##0.00\);_([$€-2]\ * &quot;-&quot;??_);_(@_)"/>
      <fill>
        <patternFill patternType="solid">
          <fgColor indexed="64"/>
          <bgColor theme="8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6" formatCode="_([$€-2]\ * #,##0.00_);_([$€-2]\ * \(#,##0.00\);_([$€-2]\ * &quot;-&quot;??_);_(@_)"/>
      <fill>
        <patternFill patternType="solid">
          <fgColor indexed="64"/>
          <bgColor theme="8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0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</dxfs>
  <tableStyles count="2" defaultTableStyle="TableStyleMedium9" defaultPivotStyle="Style de tableau croisé dynamique 1">
    <tableStyle name="Invisible" pivot="0" table="0" count="0" xr9:uid="{B1CB8C7F-31CF-4CC4-BD72-AF74052FDD99}"/>
    <tableStyle name="Style de tableau croisé dynamique 1" table="0" count="0" xr9:uid="{5CB56D4A-8DA3-437E-A664-F29716D0623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Articles" displayName="Articles" ref="A6:M160" totalsRowShown="0" headerRowDxfId="54" dataDxfId="53" tableBorderDxfId="112">
  <autoFilter ref="A6:M160" xr:uid="{00000000-0009-0000-0100-000001000000}"/>
  <sortState xmlns:xlrd2="http://schemas.microsoft.com/office/spreadsheetml/2017/richdata2" ref="A7:M80">
    <sortCondition ref="C7:C80"/>
    <sortCondition ref="A7:A80"/>
  </sortState>
  <tableColumns count="13">
    <tableColumn id="1" xr3:uid="{00000000-0010-0000-0000-000001000000}" name="N° ARTICLE" dataDxfId="63"/>
    <tableColumn id="15" xr3:uid="{00000000-0010-0000-0000-00000F000000}" name=" DESCRIPTION" dataDxfId="62"/>
    <tableColumn id="23" xr3:uid="{98BFCE94-AC48-4E01-AC65-89AB3608DA1F}" name="MARQUE CHAUDIERE" dataDxfId="61"/>
    <tableColumn id="17" xr3:uid="{11BE2AFF-6B7D-462F-9B36-1165E7A1E25F}" name="STOCK ENTREPÔT " dataDxfId="60"/>
    <tableColumn id="13" xr3:uid="{00000000-0010-0000-0000-00000D000000}" name="STOCK VEHICULE ANTOINE" dataDxfId="59"/>
    <tableColumn id="21" xr3:uid="{B44B7D06-D433-4C60-A260-0FB03A31468C}" name="STOCK VEHICULE ASHOT" dataDxfId="58"/>
    <tableColumn id="22" xr3:uid="{F1A0A08A-4663-4311-98DF-69721042E5B1}" name="STOCK VEHICULE DAVID" dataDxfId="57"/>
    <tableColumn id="20" xr3:uid="{B52A0953-FC0B-4CB1-B33A-CC0188E12F13}" name="QUANTITE TOTALE EN STOCK" dataDxfId="50">
      <calculatedColumnFormula>SUM(Articles[[#This Row],[STOCK ENTREPÔT ]:[STOCK VEHICULE DAVID]])</calculatedColumnFormula>
    </tableColumn>
    <tableColumn id="12" xr3:uid="{903D0042-3B73-4941-A5AC-D849D57462CA}" name="VALEUR DE L'ARTICLE" dataDxfId="56"/>
    <tableColumn id="4" xr3:uid="{00000000-0010-0000-0000-000004000000}" name="ARTICLE CONSOMME" dataDxfId="49">
      <calculatedColumnFormula array="1">SUM(_xlfn._xlws.FILTER(_synthese_quantite_sortie,_synthese_n_article=Articles[[#This Row],[N° ARTICLE]],0))</calculatedColumnFormula>
    </tableColumn>
    <tableColumn id="6" xr3:uid="{00000000-0010-0000-0000-000006000000}" name="ARTICLE COMMANDE" dataDxfId="55"/>
    <tableColumn id="5" xr3:uid="{00000000-0010-0000-0000-000005000000}" name="STOCK FINAL" dataDxfId="52">
      <calculatedColumnFormula>Articles[[#This Row],[QUANTITE TOTALE EN STOCK]]-Articles[[#This Row],[ARTICLE CONSOMME]]</calculatedColumnFormula>
    </tableColumn>
    <tableColumn id="16" xr3:uid="{AB07FE13-773D-4A5D-8C94-91FFDE733784}" name="VALEUR TOTALE" dataDxfId="51">
      <calculatedColumnFormula>Articles[[#This Row],[STOCK FINAL]]*Articles[[#This Row],[VALEUR DE L''ARTICLE]]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961BB6-DF67-4B87-B982-C5B71F6F731A}" name="BS_Janvier" displayName="BS_Janvier" ref="D6:H99" totalsRowShown="0" headerRowDxfId="43" dataDxfId="42" tableBorderDxfId="111">
  <sortState xmlns:xlrd2="http://schemas.microsoft.com/office/spreadsheetml/2017/richdata2" ref="D7:H80">
    <sortCondition ref="F7:F80"/>
    <sortCondition ref="D7:D80"/>
  </sortState>
  <tableColumns count="5">
    <tableColumn id="1" xr3:uid="{41E51BD7-5B89-45CB-8AC8-185F84F1046F}" name="N° ARTICLE" dataDxfId="48"/>
    <tableColumn id="15" xr3:uid="{2A01A028-D8A0-4646-93F2-722107E1C998}" name=" DESCRIPTION" dataDxfId="47">
      <calculatedColumnFormula>IF(BS_Janvier[[#This Row],[N° ARTICLE]]=0,"",VLOOKUP(BS_Janvier[[#This Row],[N° ARTICLE]],Données!A2:C58,2,FALSE))</calculatedColumnFormula>
    </tableColumn>
    <tableColumn id="23" xr3:uid="{42D27AB9-A8C3-4914-ABE2-25519D3FB0B7}" name="MARQUE CHAUDIERE" dataDxfId="46">
      <calculatedColumnFormula>IF(BS_Janvier[[#This Row],[N° ARTICLE]]=0,"",VLOOKUP(BS_Janvier[[#This Row],[N° ARTICLE]],Données!A2:C58,3))</calculatedColumnFormula>
    </tableColumn>
    <tableColumn id="17" xr3:uid="{5DF2C104-B8B3-40E7-B242-B67B28E79DAD}" name="EMPLACEMENT DE L'ARTICLE" dataDxfId="45"/>
    <tableColumn id="13" xr3:uid="{01942B87-F407-4588-98B9-E7DD4EEE312E}" name="QUANTITE SORTIE" dataDxfId="44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9E75383-CEEF-4CB8-BE4D-85C56BD06B53}" name="BS_Février" displayName="BS_Février" ref="D6:H99" totalsRowShown="0" headerRowDxfId="36" dataDxfId="35" tableBorderDxfId="110">
  <sortState xmlns:xlrd2="http://schemas.microsoft.com/office/spreadsheetml/2017/richdata2" ref="D7:H80">
    <sortCondition ref="F7:F80"/>
    <sortCondition ref="D7:D80"/>
  </sortState>
  <tableColumns count="5">
    <tableColumn id="1" xr3:uid="{F82934C2-78FD-4B4D-8C65-BE716FA20F1E}" name="N° ARTICLE" dataDxfId="41"/>
    <tableColumn id="15" xr3:uid="{9EA20B24-C32D-411C-BF34-5B67C43EBE4F}" name=" DESCRIPTION" dataDxfId="40">
      <calculatedColumnFormula>IF(BS_Février[[#This Row],[N° ARTICLE]]=0,"",VLOOKUP(BS_Février[[#This Row],[N° ARTICLE]],Données!A2:C58,2,FALSE))</calculatedColumnFormula>
    </tableColumn>
    <tableColumn id="23" xr3:uid="{59F5654F-060D-4F88-AF32-53CB0313554F}" name="MARQUE CHAUDIERE" dataDxfId="39">
      <calculatedColumnFormula>IF(BS_Février[[#This Row],[N° ARTICLE]]=0,"",VLOOKUP(BS_Février[[#This Row],[N° ARTICLE]],Données!A2:C58,3))</calculatedColumnFormula>
    </tableColumn>
    <tableColumn id="17" xr3:uid="{78DE0314-0D03-4C01-9605-349FD4D8A897}" name="EMPLACEMENT DE L'ARTICLE" dataDxfId="38"/>
    <tableColumn id="13" xr3:uid="{104D920E-426C-42D8-8EAA-A6023C1A2CD7}" name="QUANTITE SORTIE" dataDxfId="37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DBF6F8-FC7C-4F06-9ACC-F24E72972E0F}" name="BS_Mars" displayName="BS_Mars" ref="D6:H99" totalsRowShown="0" headerRowDxfId="31" dataDxfId="30" tableBorderDxfId="109">
  <sortState xmlns:xlrd2="http://schemas.microsoft.com/office/spreadsheetml/2017/richdata2" ref="D7:H80">
    <sortCondition ref="F7:F80"/>
    <sortCondition ref="D7:D80"/>
  </sortState>
  <tableColumns count="5">
    <tableColumn id="1" xr3:uid="{54822F01-94DF-40CA-826A-B8A04C02E32A}" name="N° ARTICLE" dataDxfId="34"/>
    <tableColumn id="15" xr3:uid="{1FFA25F1-E39E-45E5-900A-749438394F88}" name=" DESCRIPTION" dataDxfId="29">
      <calculatedColumnFormula>IF(BS_Mars[[#This Row],[N° ARTICLE]]=0,"",VLOOKUP(BS_Mars[[#This Row],[N° ARTICLE]],Données!A2:C58,2,FALSE))</calculatedColumnFormula>
    </tableColumn>
    <tableColumn id="23" xr3:uid="{C3253BB5-2221-455C-98EB-4896C1D4CC8C}" name="MARQUE CHAUDIERE" dataDxfId="28">
      <calculatedColumnFormula>IF(BS_Mars[[#This Row],[N° ARTICLE]]=0,"",VLOOKUP(BS_Mars[[#This Row],[N° ARTICLE]],Données!A2:C58,3))</calculatedColumnFormula>
    </tableColumn>
    <tableColumn id="17" xr3:uid="{463ACC84-232B-4398-A73A-295FE0CD348B}" name="EMPLACEMENT DE L'ARTICLE" dataDxfId="33"/>
    <tableColumn id="13" xr3:uid="{64BB9960-DD96-4537-A6A0-84AF2CC75D52}" name="QUANTITE SORTIE" dataDxfId="32"/>
  </tableColumns>
  <tableStyleInfo name="TableStyleMedium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103ECBC-3AE7-4B55-BAD2-307CE5FEBB62}" name="BS_Avril" displayName="BS_Avril" ref="D6:H99" totalsRowShown="0" headerRowDxfId="24" dataDxfId="23" tableBorderDxfId="108">
  <sortState xmlns:xlrd2="http://schemas.microsoft.com/office/spreadsheetml/2017/richdata2" ref="D7:H80">
    <sortCondition ref="F7:F80"/>
    <sortCondition ref="D7:D80"/>
  </sortState>
  <tableColumns count="5">
    <tableColumn id="1" xr3:uid="{B915A7B4-AC77-411A-BB75-208529C7142C}" name="N° ARTICLE" dataDxfId="27"/>
    <tableColumn id="15" xr3:uid="{CAB6CAAC-390D-4E39-B142-66142C4C4BBB}" name=" DESCRIPTION" dataDxfId="22">
      <calculatedColumnFormula>IF(BS_Avril[[#This Row],[N° ARTICLE]]=0,"",VLOOKUP(BS_Avril[[#This Row],[N° ARTICLE]],Données!A2:C58,2,FALSE))</calculatedColumnFormula>
    </tableColumn>
    <tableColumn id="23" xr3:uid="{C5E22502-E46E-47BB-98E9-E2E9E5A906AE}" name="MARQUE CHAUDIERE" dataDxfId="21">
      <calculatedColumnFormula>IF(BS_Avril[[#This Row],[N° ARTICLE]]=0,"",VLOOKUP(BS_Avril[[#This Row],[N° ARTICLE]],Données!A2:C58,3))</calculatedColumnFormula>
    </tableColumn>
    <tableColumn id="17" xr3:uid="{8549AE23-4D7A-4CE3-968E-0406D8912463}" name="EMPLACEMENT DE L'ARTICLE" dataDxfId="26"/>
    <tableColumn id="13" xr3:uid="{F8F77150-D83C-433F-970B-943B854A4C17}" name="QUANTITE SORTIE" dataDxfId="25"/>
  </tableColumns>
  <tableStyleInfo name="TableStyleMedium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5BBDB9F-E283-46DF-A150-C6CE75CA12EB}" name="BS_Mai" displayName="BS_Mai" ref="D6:H99" totalsRowShown="0" headerRowDxfId="17" dataDxfId="16" tableBorderDxfId="107">
  <sortState xmlns:xlrd2="http://schemas.microsoft.com/office/spreadsheetml/2017/richdata2" ref="D7:H80">
    <sortCondition ref="F7:F80"/>
    <sortCondition ref="D7:D80"/>
  </sortState>
  <tableColumns count="5">
    <tableColumn id="1" xr3:uid="{3CF95FFE-1974-44C2-BFD7-060D207DAE11}" name="N° ARTICLE" dataDxfId="20"/>
    <tableColumn id="15" xr3:uid="{14B96B02-5F1B-4140-99A9-38CDA943C3AF}" name=" DESCRIPTION" dataDxfId="15">
      <calculatedColumnFormula>IF(BS_Mai[[#This Row],[N° ARTICLE]]=0,"",VLOOKUP(BS_Mai[[#This Row],[N° ARTICLE]],Données!A2:C58,2,FALSE))</calculatedColumnFormula>
    </tableColumn>
    <tableColumn id="23" xr3:uid="{0FA6810B-6507-4F47-BF2C-CD8FC6E310D3}" name="MARQUE CHAUDIERE" dataDxfId="14">
      <calculatedColumnFormula>IF(BS_Mai[[#This Row],[N° ARTICLE]]=0,"",VLOOKUP(BS_Mai[[#This Row],[N° ARTICLE]],Données!A2:C58,3))</calculatedColumnFormula>
    </tableColumn>
    <tableColumn id="17" xr3:uid="{244231C1-70C2-46FA-977B-C1E63C50F749}" name="EMPLACEMENT DE L'ARTICLE" dataDxfId="19"/>
    <tableColumn id="13" xr3:uid="{EAAC3E3F-C24C-4809-BF24-E279284DEC43}" name="QUANTITE SORTIE" dataDxfId="18"/>
  </tableColumns>
  <tableStyleInfo name="TableStyleMedium1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C213FBE-B767-4471-8313-60ED72DE4771}" name="BS_Juin" displayName="BS_Juin" ref="D6:H99" totalsRowShown="0" headerRowDxfId="10" dataDxfId="9" tableBorderDxfId="106">
  <sortState xmlns:xlrd2="http://schemas.microsoft.com/office/spreadsheetml/2017/richdata2" ref="D7:H80">
    <sortCondition ref="F7:F80"/>
    <sortCondition ref="D7:D80"/>
  </sortState>
  <tableColumns count="5">
    <tableColumn id="1" xr3:uid="{A0FB7959-6B11-4BBF-9931-7FF8CF806682}" name="N° ARTICLE" dataDxfId="13"/>
    <tableColumn id="15" xr3:uid="{D2FC8037-031F-432B-B557-BBFC32D831C6}" name=" DESCRIPTION" dataDxfId="8">
      <calculatedColumnFormula>IF(BS_Juin[[#This Row],[N° ARTICLE]]=0,"",VLOOKUP(BS_Juin[[#This Row],[N° ARTICLE]],Données!A2:C58,2,FALSE))</calculatedColumnFormula>
    </tableColumn>
    <tableColumn id="23" xr3:uid="{C141C2D7-6060-45A0-B65A-4F93413882F8}" name="MARQUE CHAUDIERE" dataDxfId="7">
      <calculatedColumnFormula>IF(BS_Juin[[#This Row],[N° ARTICLE]]=0,"",VLOOKUP(BS_Juin[[#This Row],[N° ARTICLE]],Données!A2:C58,3))</calculatedColumnFormula>
    </tableColumn>
    <tableColumn id="17" xr3:uid="{F9A8123B-3320-4E53-B06D-23C1C36B1546}" name="EMPLACEMENT DE L'ARTICLE" dataDxfId="12"/>
    <tableColumn id="13" xr3:uid="{20B20E39-0716-4B2C-B6B3-4AAFBCDC2617}" name="QUANTITE SORTIE" dataDxfId="11"/>
  </tableColumns>
  <tableStyleInfo name="TableStyleMedium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FE953B9-FF52-46E2-B0C2-2610CF997FF7}" name="BS_Juillet" displayName="BS_Juillet" ref="D6:H99" totalsRowShown="0" headerRowDxfId="1" dataDxfId="0" tableBorderDxfId="105">
  <sortState xmlns:xlrd2="http://schemas.microsoft.com/office/spreadsheetml/2017/richdata2" ref="D7:H80">
    <sortCondition ref="F7:F80"/>
    <sortCondition ref="D7:D80"/>
  </sortState>
  <tableColumns count="5">
    <tableColumn id="1" xr3:uid="{AA69BEBC-0D50-4B9A-BBE1-D1ED3F514615}" name="N° ARTICLE" dataDxfId="6"/>
    <tableColumn id="15" xr3:uid="{0F59B4CF-9603-4AD8-A95A-89B55D6CA5F5}" name=" DESCRIPTION" dataDxfId="5">
      <calculatedColumnFormula>IF(BS_Juillet[[#This Row],[N° ARTICLE]]=0,"",VLOOKUP(BS_Juillet[[#This Row],[N° ARTICLE]],Données!A2:C58,2,FALSE))</calculatedColumnFormula>
    </tableColumn>
    <tableColumn id="23" xr3:uid="{08408950-F8ED-40AF-BDBE-415105C76E3A}" name="MARQUE CHAUDIERE" dataDxfId="4">
      <calculatedColumnFormula>IF(BS_Juillet[[#This Row],[N° ARTICLE]]=0,"",VLOOKUP(BS_Juillet[[#This Row],[N° ARTICLE]],Données!A2:C58,3))</calculatedColumnFormula>
    </tableColumn>
    <tableColumn id="17" xr3:uid="{0B06C505-A3BF-4C9F-952E-140ABE7CA78E}" name="EMPLACEMENT DE L'ARTICLE" dataDxfId="3"/>
    <tableColumn id="13" xr3:uid="{548AE9E8-6A87-4EAA-907B-84FFEA54C6BF}" name="QUANTITE SORTIE" dataDxfId="2"/>
  </tableColumns>
  <tableStyleInfo name="TableStyleMedium1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88F6A44-D2B7-4900-ADCE-E8513661E762}" name="BS_Août" displayName="BS_Août" ref="D6:H99" totalsRowShown="0" headerRowDxfId="104" tableBorderDxfId="103">
  <sortState xmlns:xlrd2="http://schemas.microsoft.com/office/spreadsheetml/2017/richdata2" ref="D7:H80">
    <sortCondition ref="F7:F80"/>
    <sortCondition ref="D7:D80"/>
  </sortState>
  <tableColumns count="5">
    <tableColumn id="1" xr3:uid="{2AD60D87-7AE2-49DB-B644-FEB654BC689C}" name="N° ARTICLE" dataDxfId="102"/>
    <tableColumn id="15" xr3:uid="{5DCAD39E-C850-4ECA-BF25-BD6F42694419}" name=" DESCRIPTION" dataDxfId="101">
      <calculatedColumnFormula>IF(BS_Août[[#This Row],[N° ARTICLE]]=0,"",VLOOKUP(BS_Août[[#This Row],[N° ARTICLE]],Données!A2:C58,2,FALSE))</calculatedColumnFormula>
    </tableColumn>
    <tableColumn id="23" xr3:uid="{7A18DDA4-6C36-4FD0-8098-0D965400254D}" name="MARQUE CHAUDIERE" dataDxfId="100">
      <calculatedColumnFormula>IF(BS_Août[[#This Row],[N° ARTICLE]]=0,"",VLOOKUP(BS_Août[[#This Row],[N° ARTICLE]],Données!A2:C58,3))</calculatedColumnFormula>
    </tableColumn>
    <tableColumn id="17" xr3:uid="{245AB2F6-60CD-4134-930C-26AABAD7840D}" name="EMPLACEMENT DE L'ARTICLE" dataDxfId="99"/>
    <tableColumn id="13" xr3:uid="{1352DE69-D71D-49A9-AADA-E800396CED68}" name="QUANTITE SORTIE" dataDxfId="98"/>
  </tableColumns>
  <tableStyleInfo name="TableStyleMedium16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3BEBFA1-A4D6-4575-AEF9-3924DC3C4B47}" name="BS_Septembre" displayName="BS_Septembre" ref="D6:H99" totalsRowShown="0" headerRowDxfId="97" tableBorderDxfId="96">
  <sortState xmlns:xlrd2="http://schemas.microsoft.com/office/spreadsheetml/2017/richdata2" ref="D7:H80">
    <sortCondition ref="F7:F80"/>
    <sortCondition ref="D7:D80"/>
  </sortState>
  <tableColumns count="5">
    <tableColumn id="1" xr3:uid="{E71492EC-F0DE-49CE-AFFA-201B1DB9663F}" name="N° ARTICLE" dataDxfId="95"/>
    <tableColumn id="15" xr3:uid="{66FD7356-2388-4E1E-B46F-8FF0A9B3FAFA}" name=" DESCRIPTION" dataDxfId="94">
      <calculatedColumnFormula>IF(BS_Septembre[[#This Row],[N° ARTICLE]]=0,"",VLOOKUP(BS_Septembre[[#This Row],[N° ARTICLE]],Données!A2:C58,2,FALSE))</calculatedColumnFormula>
    </tableColumn>
    <tableColumn id="23" xr3:uid="{0A5B96BC-6B50-40D8-B303-4319AFE1497B}" name="MARQUE CHAUDIERE" dataDxfId="93">
      <calculatedColumnFormula>IF(BS_Septembre[[#This Row],[N° ARTICLE]]=0,"",VLOOKUP(BS_Septembre[[#This Row],[N° ARTICLE]],Données!A2:C58,3))</calculatedColumnFormula>
    </tableColumn>
    <tableColumn id="17" xr3:uid="{93A195B4-CCC5-4DEE-AE77-4E23B90DFC56}" name="EMPLACEMENT DE L'ARTICLE" dataDxfId="92"/>
    <tableColumn id="13" xr3:uid="{79487C0F-BADF-4926-98AB-E2F62147838D}" name="QUANTITE SORTIE" dataDxfId="91"/>
  </tableColumns>
  <tableStyleInfo name="TableStyleMedium16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4588125-A6B7-4F1E-B913-605A12265173}" name="BS_Octobre" displayName="BS_Octobre" ref="D6:H99" totalsRowShown="0" headerRowDxfId="90" tableBorderDxfId="89">
  <sortState xmlns:xlrd2="http://schemas.microsoft.com/office/spreadsheetml/2017/richdata2" ref="D7:H80">
    <sortCondition ref="F7:F80"/>
    <sortCondition ref="D7:D80"/>
  </sortState>
  <tableColumns count="5">
    <tableColumn id="1" xr3:uid="{EF15684D-9994-49E7-BA7B-B7312D2B0CCF}" name="N° ARTICLE" dataDxfId="88"/>
    <tableColumn id="15" xr3:uid="{536654F0-90C3-4CF8-A7AC-D9115CFF9CF7}" name=" DESCRIPTION" dataDxfId="87">
      <calculatedColumnFormula>IF(BS_Octobre[[#This Row],[N° ARTICLE]]=0,"",VLOOKUP(BS_Octobre[[#This Row],[N° ARTICLE]],Données!A2:C58,2,FALSE))</calculatedColumnFormula>
    </tableColumn>
    <tableColumn id="23" xr3:uid="{D1B87828-E8E2-4BAC-B0A0-F032035A4D80}" name="MARQUE CHAUDIERE" dataDxfId="86">
      <calculatedColumnFormula>IF(BS_Octobre[[#This Row],[N° ARTICLE]]=0,"",VLOOKUP(BS_Octobre[[#This Row],[N° ARTICLE]],Données!A2:C58,3))</calculatedColumnFormula>
    </tableColumn>
    <tableColumn id="17" xr3:uid="{1AD28B86-927F-44B0-A46F-95BBFC7DFCD9}" name="EMPLACEMENT DE L'ARTICLE" dataDxfId="85"/>
    <tableColumn id="13" xr3:uid="{5A304796-D6AB-4C4D-A817-1EF979A3C467}" name="QUANTITE SORTIE" dataDxfId="84"/>
  </tableColumns>
  <tableStyleInfo name="TableStyleMedium16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CFE013E1-9A21-405F-A91A-E03CCC6EE57A}" name="BS_Novembre" displayName="BS_Novembre" ref="D6:H99" totalsRowShown="0" headerRowDxfId="83" tableBorderDxfId="82">
  <sortState xmlns:xlrd2="http://schemas.microsoft.com/office/spreadsheetml/2017/richdata2" ref="D7:H80">
    <sortCondition ref="F7:F80"/>
    <sortCondition ref="D7:D80"/>
  </sortState>
  <tableColumns count="5">
    <tableColumn id="1" xr3:uid="{1B4D4632-B1AA-4575-9DE7-357FAC1A0CE1}" name="N° ARTICLE" dataDxfId="81"/>
    <tableColumn id="15" xr3:uid="{26D48CB7-02F2-4AB7-8538-B086F9110168}" name=" DESCRIPTION" dataDxfId="80">
      <calculatedColumnFormula>IF(BS_Novembre[[#This Row],[N° ARTICLE]]=0,"",VLOOKUP(BS_Novembre[[#This Row],[N° ARTICLE]],Données!A2:C58,2,FALSE))</calculatedColumnFormula>
    </tableColumn>
    <tableColumn id="23" xr3:uid="{2DE32770-24B2-4BE3-9716-094EB146DABD}" name="MARQUE CHAUDIERE" dataDxfId="79">
      <calculatedColumnFormula>IF(BS_Novembre[[#This Row],[N° ARTICLE]]=0,"",VLOOKUP(BS_Novembre[[#This Row],[N° ARTICLE]],Données!A2:C58,3))</calculatedColumnFormula>
    </tableColumn>
    <tableColumn id="17" xr3:uid="{996683CF-F11A-4C2B-88BA-AE680CF93308}" name="EMPLACEMENT DE L'ARTICLE" dataDxfId="78"/>
    <tableColumn id="13" xr3:uid="{22391A6C-A637-4A57-AC24-4A95632A7ECC}" name="QUANTITE SORTIE" dataDxfId="77"/>
  </tableColumns>
  <tableStyleInfo name="TableStyleMedium16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40B5883E-72CA-49FC-A65C-849A74942639}" name="BS_Décembre" displayName="BS_Décembre" ref="D6:H99" totalsRowShown="0" headerRowDxfId="76" tableBorderDxfId="75">
  <sortState xmlns:xlrd2="http://schemas.microsoft.com/office/spreadsheetml/2017/richdata2" ref="D7:H80">
    <sortCondition ref="F7:F80"/>
    <sortCondition ref="D7:D80"/>
  </sortState>
  <tableColumns count="5">
    <tableColumn id="1" xr3:uid="{8178C6BF-697A-4E9C-923A-3BE4DB92818D}" name="N° ARTICLE" dataDxfId="74"/>
    <tableColumn id="15" xr3:uid="{93FF00A4-AEA6-40D3-8C46-AFD6AF3C32B6}" name=" DESCRIPTION" dataDxfId="73">
      <calculatedColumnFormula>IF(BS_Décembre[[#This Row],[N° ARTICLE]]=0,"",VLOOKUP(BS_Décembre[[#This Row],[N° ARTICLE]],Données!A2:C58,2,FALSE))</calculatedColumnFormula>
    </tableColumn>
    <tableColumn id="23" xr3:uid="{020C4667-8D48-40DF-A355-F9F36512E154}" name="MARQUE CHAUDIERE" dataDxfId="72">
      <calculatedColumnFormula>IF(BS_Décembre[[#This Row],[N° ARTICLE]]=0,"",VLOOKUP(BS_Décembre[[#This Row],[N° ARTICLE]],Données!A2:C58,3))</calculatedColumnFormula>
    </tableColumn>
    <tableColumn id="17" xr3:uid="{B909F208-DD05-4B68-953E-06AA37E82C66}" name="EMPLACEMENT DE L'ARTICLE" dataDxfId="71"/>
    <tableColumn id="13" xr3:uid="{FB49ACB3-38F5-411E-9462-92275C016791}" name="QUANTITE SORTIE" dataDxfId="70"/>
  </tableColumns>
  <tableStyleInfo name="TableStyleMedium16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79203766-D976-4304-B961-6348209AA66B}" name="BS_Janvier4567891011131415" displayName="BS_Janvier4567891011131415" ref="A6:D160" totalsRowShown="0" headerRowDxfId="69" tableBorderDxfId="68">
  <sortState xmlns:xlrd2="http://schemas.microsoft.com/office/spreadsheetml/2017/richdata2" ref="A7:D80">
    <sortCondition ref="C7:C80"/>
    <sortCondition ref="A7:A80"/>
  </sortState>
  <tableColumns count="4">
    <tableColumn id="1" xr3:uid="{211C12D7-1CA7-4903-983F-E429A13ACAD1}" name="N° ARTICLE" dataDxfId="67"/>
    <tableColumn id="15" xr3:uid="{AB924C6D-B2D3-4A9E-9501-5E43A64C50FD}" name=" DESCRIPTION" dataDxfId="66"/>
    <tableColumn id="23" xr3:uid="{0E3F5503-1175-4178-BCD8-586790F05C12}" name="MARQUE CHAUDIERE" dataDxfId="65"/>
    <tableColumn id="13" xr3:uid="{6D4B8CD1-375F-42AD-A5DC-268DCF2FC748}" name="QUANTITE ANNUELLE SORTIE" dataDxfId="64">
      <calculatedColumnFormula array="1">SUM(_xlfn._xlws.FILTER(_synthese_quantite_sortie,_synthese_n_article=BS_Janvier4567891011131415[[#This Row],[N° ARTICLE]],0))</calculatedColumnFormula>
    </tableColumn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60"/>
  <sheetViews>
    <sheetView showGridLines="0" zoomScale="80" zoomScaleNormal="80" zoomScalePageLayoutView="75" workbookViewId="0">
      <pane ySplit="6" topLeftCell="A7" activePane="bottomLeft" state="frozen"/>
      <selection pane="bottomLeft" activeCell="J7" sqref="J7"/>
    </sheetView>
  </sheetViews>
  <sheetFormatPr baseColWidth="10" defaultColWidth="10.875" defaultRowHeight="15" x14ac:dyDescent="0.2"/>
  <cols>
    <col min="1" max="1" width="12.5" style="132" customWidth="1"/>
    <col min="2" max="2" width="32" style="133" bestFit="1" customWidth="1"/>
    <col min="3" max="3" width="27.125" style="134" bestFit="1" customWidth="1"/>
    <col min="4" max="4" width="24.625" style="131" bestFit="1" customWidth="1"/>
    <col min="5" max="6" width="20.625" style="131" customWidth="1"/>
    <col min="7" max="7" width="20.625" style="90" customWidth="1"/>
    <col min="8" max="8" width="17.5" style="90" customWidth="1"/>
    <col min="9" max="9" width="12.875" style="91" customWidth="1"/>
    <col min="10" max="10" width="14.5" style="131" customWidth="1"/>
    <col min="11" max="11" width="37.375" style="90" customWidth="1"/>
    <col min="12" max="12" width="12.875" style="90" customWidth="1"/>
    <col min="13" max="13" width="14.375" style="91" customWidth="1"/>
    <col min="14" max="16384" width="10.875" style="86"/>
  </cols>
  <sheetData>
    <row r="1" spans="1:13" ht="21" customHeight="1" x14ac:dyDescent="0.4">
      <c r="A1" s="80" t="s">
        <v>6</v>
      </c>
      <c r="B1" s="80"/>
      <c r="C1" s="80"/>
      <c r="D1" s="80"/>
      <c r="E1" s="80"/>
      <c r="F1" s="80"/>
      <c r="G1" s="81"/>
      <c r="H1" s="81"/>
      <c r="I1" s="82"/>
      <c r="J1" s="81"/>
      <c r="K1" s="83"/>
      <c r="L1" s="84"/>
      <c r="M1" s="85"/>
    </row>
    <row r="2" spans="1:13" ht="21.95" customHeight="1" x14ac:dyDescent="0.2">
      <c r="A2" s="80"/>
      <c r="B2" s="80"/>
      <c r="C2" s="80"/>
      <c r="D2" s="80"/>
      <c r="E2" s="80"/>
      <c r="F2" s="80"/>
      <c r="G2" s="87" t="s">
        <v>1</v>
      </c>
      <c r="H2" s="88"/>
      <c r="I2" s="89"/>
      <c r="J2" s="81"/>
    </row>
    <row r="3" spans="1:13" ht="21.95" customHeight="1" x14ac:dyDescent="0.25">
      <c r="A3" s="80"/>
      <c r="B3" s="80"/>
      <c r="C3" s="80"/>
      <c r="D3" s="80"/>
      <c r="E3" s="80"/>
      <c r="F3" s="80"/>
      <c r="G3" s="135">
        <f>SUM(M7:M160)</f>
        <v>0</v>
      </c>
      <c r="H3" s="92"/>
      <c r="I3" s="93"/>
      <c r="J3" s="81"/>
    </row>
    <row r="4" spans="1:13" ht="21.95" customHeight="1" x14ac:dyDescent="0.25">
      <c r="A4" s="94"/>
      <c r="B4" s="95"/>
      <c r="C4" s="96"/>
      <c r="D4" s="81"/>
      <c r="E4" s="81"/>
      <c r="F4" s="81"/>
      <c r="G4" s="84"/>
      <c r="H4" s="84"/>
      <c r="I4" s="97"/>
      <c r="J4" s="81"/>
      <c r="K4" s="98"/>
      <c r="L4" s="99"/>
    </row>
    <row r="5" spans="1:13" ht="21.95" customHeight="1" x14ac:dyDescent="0.2">
      <c r="A5" s="100" t="s">
        <v>2</v>
      </c>
      <c r="B5" s="100"/>
      <c r="C5" s="101"/>
      <c r="D5" s="102" t="s">
        <v>3</v>
      </c>
      <c r="E5" s="103"/>
      <c r="F5" s="103"/>
      <c r="G5" s="103"/>
      <c r="H5" s="103"/>
      <c r="I5" s="104"/>
      <c r="J5" s="105" t="s">
        <v>7</v>
      </c>
      <c r="K5" s="105"/>
      <c r="L5" s="105"/>
      <c r="M5" s="106"/>
    </row>
    <row r="6" spans="1:13" s="111" customFormat="1" ht="72" customHeight="1" x14ac:dyDescent="0.25">
      <c r="A6" s="107" t="s">
        <v>109</v>
      </c>
      <c r="B6" s="108" t="s">
        <v>0</v>
      </c>
      <c r="C6" s="108" t="s">
        <v>36</v>
      </c>
      <c r="D6" s="109" t="s">
        <v>32</v>
      </c>
      <c r="E6" s="109" t="s">
        <v>33</v>
      </c>
      <c r="F6" s="109" t="s">
        <v>34</v>
      </c>
      <c r="G6" s="109" t="s">
        <v>35</v>
      </c>
      <c r="H6" s="109" t="s">
        <v>128</v>
      </c>
      <c r="I6" s="110" t="s">
        <v>4</v>
      </c>
      <c r="J6" s="109" t="s">
        <v>115</v>
      </c>
      <c r="K6" s="109" t="s">
        <v>116</v>
      </c>
      <c r="L6" s="109" t="s">
        <v>129</v>
      </c>
      <c r="M6" s="110" t="s">
        <v>5</v>
      </c>
    </row>
    <row r="7" spans="1:13" ht="15.95" customHeight="1" x14ac:dyDescent="0.2">
      <c r="A7" s="112">
        <v>120888</v>
      </c>
      <c r="B7" s="113" t="s">
        <v>131</v>
      </c>
      <c r="C7" s="114" t="s">
        <v>98</v>
      </c>
      <c r="D7" s="115"/>
      <c r="E7" s="115"/>
      <c r="F7" s="115"/>
      <c r="G7" s="115">
        <v>1</v>
      </c>
      <c r="H7" s="68">
        <f>SUM(Articles[[#This Row],[STOCK ENTREPÔT ]:[STOCK VEHICULE DAVID]])</f>
        <v>1</v>
      </c>
      <c r="I7" s="117"/>
      <c r="J7" s="140" cm="1">
        <f t="array" ref="J7">SUM(_xlfn._xlws.FILTER(_synthese_quantite_sortie,_synthese_n_article=Articles[[#This Row],[N° ARTICLE]],0))</f>
        <v>0</v>
      </c>
      <c r="K7" s="118"/>
      <c r="L7" s="68">
        <f>Articles[[#This Row],[QUANTITE TOTALE EN STOCK]]-Articles[[#This Row],[ARTICLE CONSOMME]]+Articles[[#This Row],[ARTICLE COMMANDE]]</f>
        <v>1</v>
      </c>
      <c r="M7" s="136">
        <f>Articles[[#This Row],[STOCK FINAL]]*Articles[[#This Row],[VALEUR DE L''ARTICLE]]</f>
        <v>0</v>
      </c>
    </row>
    <row r="8" spans="1:13" ht="15.95" customHeight="1" x14ac:dyDescent="0.2">
      <c r="A8" s="119">
        <v>706218</v>
      </c>
      <c r="B8" s="120" t="s">
        <v>13</v>
      </c>
      <c r="C8" s="121" t="s">
        <v>98</v>
      </c>
      <c r="D8" s="122"/>
      <c r="E8" s="122"/>
      <c r="F8" s="122"/>
      <c r="G8" s="122">
        <v>1</v>
      </c>
      <c r="H8" s="65">
        <f>SUM(Articles[[#This Row],[STOCK ENTREPÔT ]:[STOCK VEHICULE DAVID]])</f>
        <v>1</v>
      </c>
      <c r="I8" s="124"/>
      <c r="J8" s="141" cm="1">
        <f t="array" ref="J8">SUM(_xlfn._xlws.FILTER(_synthese_quantite_sortie,_synthese_n_article=Articles[[#This Row],[N° ARTICLE]],0))</f>
        <v>0</v>
      </c>
      <c r="K8" s="125"/>
      <c r="L8" s="65">
        <f>Articles[[#This Row],[QUANTITE TOTALE EN STOCK]]-Articles[[#This Row],[ARTICLE CONSOMME]]</f>
        <v>1</v>
      </c>
      <c r="M8" s="137">
        <f>Articles[[#This Row],[STOCK FINAL]]*Articles[[#This Row],[VALEUR DE L''ARTICLE]]</f>
        <v>0</v>
      </c>
    </row>
    <row r="9" spans="1:13" ht="15.95" customHeight="1" x14ac:dyDescent="0.2">
      <c r="A9" s="112">
        <v>709266</v>
      </c>
      <c r="B9" s="113" t="s">
        <v>132</v>
      </c>
      <c r="C9" s="114" t="s">
        <v>98</v>
      </c>
      <c r="D9" s="115"/>
      <c r="E9" s="115"/>
      <c r="F9" s="115"/>
      <c r="G9" s="115">
        <v>1</v>
      </c>
      <c r="H9" s="68">
        <f>SUM(Articles[[#This Row],[STOCK ENTREPÔT ]:[STOCK VEHICULE DAVID]])</f>
        <v>1</v>
      </c>
      <c r="I9" s="117"/>
      <c r="J9" s="140" cm="1">
        <f t="array" ref="J9">SUM(_xlfn._xlws.FILTER(_synthese_quantite_sortie,_synthese_n_article=Articles[[#This Row],[N° ARTICLE]],0))</f>
        <v>0</v>
      </c>
      <c r="K9" s="118"/>
      <c r="L9" s="68">
        <f>Articles[[#This Row],[QUANTITE TOTALE EN STOCK]]-Articles[[#This Row],[ARTICLE CONSOMME]]</f>
        <v>1</v>
      </c>
      <c r="M9" s="136">
        <f>Articles[[#This Row],[STOCK FINAL]]*Articles[[#This Row],[VALEUR DE L''ARTICLE]]</f>
        <v>0</v>
      </c>
    </row>
    <row r="10" spans="1:13" s="126" customFormat="1" ht="15.95" customHeight="1" x14ac:dyDescent="0.2">
      <c r="A10" s="119">
        <v>7600485</v>
      </c>
      <c r="B10" s="120" t="s">
        <v>16</v>
      </c>
      <c r="C10" s="121" t="s">
        <v>98</v>
      </c>
      <c r="D10" s="122"/>
      <c r="E10" s="122"/>
      <c r="F10" s="122"/>
      <c r="G10" s="122">
        <v>1</v>
      </c>
      <c r="H10" s="65">
        <f>SUM(Articles[[#This Row],[STOCK ENTREPÔT ]:[STOCK VEHICULE DAVID]])</f>
        <v>1</v>
      </c>
      <c r="I10" s="124"/>
      <c r="J10" s="141" cm="1">
        <f t="array" ref="J10">SUM(_xlfn._xlws.FILTER(_synthese_quantite_sortie,_synthese_n_article=Articles[[#This Row],[N° ARTICLE]],0))</f>
        <v>0</v>
      </c>
      <c r="K10" s="125"/>
      <c r="L10" s="65">
        <f>Articles[[#This Row],[QUANTITE TOTALE EN STOCK]]-Articles[[#This Row],[ARTICLE CONSOMME]]</f>
        <v>1</v>
      </c>
      <c r="M10" s="137">
        <f>Articles[[#This Row],[STOCK FINAL]]*Articles[[#This Row],[VALEUR DE L''ARTICLE]]</f>
        <v>0</v>
      </c>
    </row>
    <row r="11" spans="1:13" ht="15.95" customHeight="1" x14ac:dyDescent="0.2">
      <c r="A11" s="127" t="s">
        <v>97</v>
      </c>
      <c r="B11" s="113" t="s">
        <v>133</v>
      </c>
      <c r="C11" s="114" t="s">
        <v>98</v>
      </c>
      <c r="D11" s="115"/>
      <c r="E11" s="115"/>
      <c r="F11" s="115"/>
      <c r="G11" s="115">
        <v>1</v>
      </c>
      <c r="H11" s="68">
        <f>SUM(Articles[[#This Row],[STOCK ENTREPÔT ]:[STOCK VEHICULE DAVID]])</f>
        <v>1</v>
      </c>
      <c r="I11" s="117"/>
      <c r="J11" s="140" cm="1">
        <f t="array" ref="J11">SUM(_xlfn._xlws.FILTER(_synthese_quantite_sortie,_synthese_n_article=Articles[[#This Row],[N° ARTICLE]],0))</f>
        <v>0</v>
      </c>
      <c r="K11" s="118"/>
      <c r="L11" s="68">
        <f>Articles[[#This Row],[QUANTITE TOTALE EN STOCK]]-Articles[[#This Row],[ARTICLE CONSOMME]]</f>
        <v>1</v>
      </c>
      <c r="M11" s="136">
        <f>Articles[[#This Row],[STOCK FINAL]]*Articles[[#This Row],[VALEUR DE L''ARTICLE]]</f>
        <v>0</v>
      </c>
    </row>
    <row r="12" spans="1:13" s="126" customFormat="1" ht="15.95" customHeight="1" x14ac:dyDescent="0.2">
      <c r="A12" s="119" t="s">
        <v>134</v>
      </c>
      <c r="B12" s="120" t="s">
        <v>135</v>
      </c>
      <c r="C12" s="121" t="s">
        <v>98</v>
      </c>
      <c r="D12" s="122"/>
      <c r="E12" s="122"/>
      <c r="F12" s="122"/>
      <c r="G12" s="122">
        <v>1</v>
      </c>
      <c r="H12" s="65">
        <f>SUM(Articles[[#This Row],[STOCK ENTREPÔT ]:[STOCK VEHICULE DAVID]])</f>
        <v>1</v>
      </c>
      <c r="I12" s="124"/>
      <c r="J12" s="141" cm="1">
        <f t="array" ref="J12">SUM(_xlfn._xlws.FILTER(_synthese_quantite_sortie,_synthese_n_article=Articles[[#This Row],[N° ARTICLE]],0))</f>
        <v>0</v>
      </c>
      <c r="K12" s="125"/>
      <c r="L12" s="65">
        <f>Articles[[#This Row],[QUANTITE TOTALE EN STOCK]]-Articles[[#This Row],[ARTICLE CONSOMME]]</f>
        <v>1</v>
      </c>
      <c r="M12" s="137">
        <f>Articles[[#This Row],[STOCK FINAL]]*Articles[[#This Row],[VALEUR DE L''ARTICLE]]</f>
        <v>0</v>
      </c>
    </row>
    <row r="13" spans="1:13" ht="15.95" customHeight="1" x14ac:dyDescent="0.2">
      <c r="A13" s="127" t="s">
        <v>136</v>
      </c>
      <c r="B13" s="113" t="s">
        <v>137</v>
      </c>
      <c r="C13" s="114" t="s">
        <v>98</v>
      </c>
      <c r="D13" s="115"/>
      <c r="E13" s="115"/>
      <c r="F13" s="115"/>
      <c r="G13" s="115">
        <v>6</v>
      </c>
      <c r="H13" s="68">
        <f>SUM(Articles[[#This Row],[STOCK ENTREPÔT ]:[STOCK VEHICULE DAVID]])</f>
        <v>6</v>
      </c>
      <c r="I13" s="117"/>
      <c r="J13" s="140" cm="1">
        <f t="array" ref="J13">SUM(_xlfn._xlws.FILTER(_synthese_quantite_sortie,_synthese_n_article=Articles[[#This Row],[N° ARTICLE]],0))</f>
        <v>0</v>
      </c>
      <c r="K13" s="118"/>
      <c r="L13" s="68">
        <f>Articles[[#This Row],[QUANTITE TOTALE EN STOCK]]-Articles[[#This Row],[ARTICLE CONSOMME]]</f>
        <v>6</v>
      </c>
      <c r="M13" s="136">
        <f>Articles[[#This Row],[STOCK FINAL]]*Articles[[#This Row],[VALEUR DE L''ARTICLE]]</f>
        <v>0</v>
      </c>
    </row>
    <row r="14" spans="1:13" s="126" customFormat="1" ht="15.95" customHeight="1" x14ac:dyDescent="0.2">
      <c r="A14" s="119" t="s">
        <v>138</v>
      </c>
      <c r="B14" s="120" t="s">
        <v>139</v>
      </c>
      <c r="C14" s="121" t="s">
        <v>98</v>
      </c>
      <c r="D14" s="122"/>
      <c r="E14" s="122"/>
      <c r="F14" s="122"/>
      <c r="G14" s="122">
        <v>3</v>
      </c>
      <c r="H14" s="65">
        <f>SUM(Articles[[#This Row],[STOCK ENTREPÔT ]:[STOCK VEHICULE DAVID]])</f>
        <v>3</v>
      </c>
      <c r="I14" s="124"/>
      <c r="J14" s="141" cm="1">
        <f t="array" ref="J14">SUM(_xlfn._xlws.FILTER(_synthese_quantite_sortie,_synthese_n_article=Articles[[#This Row],[N° ARTICLE]],0))</f>
        <v>0</v>
      </c>
      <c r="K14" s="125"/>
      <c r="L14" s="65">
        <f>Articles[[#This Row],[QUANTITE TOTALE EN STOCK]]-Articles[[#This Row],[ARTICLE CONSOMME]]</f>
        <v>3</v>
      </c>
      <c r="M14" s="137">
        <f>Articles[[#This Row],[STOCK FINAL]]*Articles[[#This Row],[VALEUR DE L''ARTICLE]]</f>
        <v>0</v>
      </c>
    </row>
    <row r="15" spans="1:13" ht="15.95" customHeight="1" x14ac:dyDescent="0.2">
      <c r="A15" s="127" t="s">
        <v>9</v>
      </c>
      <c r="B15" s="113" t="s">
        <v>30</v>
      </c>
      <c r="C15" s="114" t="s">
        <v>98</v>
      </c>
      <c r="D15" s="115"/>
      <c r="E15" s="115"/>
      <c r="F15" s="115"/>
      <c r="G15" s="115">
        <v>1</v>
      </c>
      <c r="H15" s="68">
        <f>SUM(Articles[[#This Row],[STOCK ENTREPÔT ]:[STOCK VEHICULE DAVID]])</f>
        <v>1</v>
      </c>
      <c r="I15" s="117"/>
      <c r="J15" s="140" cm="1">
        <f t="array" ref="J15">SUM(_xlfn._xlws.FILTER(_synthese_quantite_sortie,_synthese_n_article=Articles[[#This Row],[N° ARTICLE]],0))</f>
        <v>0</v>
      </c>
      <c r="K15" s="118"/>
      <c r="L15" s="68">
        <f>Articles[[#This Row],[QUANTITE TOTALE EN STOCK]]-Articles[[#This Row],[ARTICLE CONSOMME]]</f>
        <v>1</v>
      </c>
      <c r="M15" s="136">
        <f>Articles[[#This Row],[STOCK FINAL]]*Articles[[#This Row],[VALEUR DE L''ARTICLE]]</f>
        <v>0</v>
      </c>
    </row>
    <row r="16" spans="1:13" s="126" customFormat="1" ht="15.95" customHeight="1" x14ac:dyDescent="0.2">
      <c r="A16" s="128" t="s">
        <v>10</v>
      </c>
      <c r="B16" s="120" t="s">
        <v>22</v>
      </c>
      <c r="C16" s="121" t="s">
        <v>98</v>
      </c>
      <c r="D16" s="122"/>
      <c r="E16" s="122"/>
      <c r="F16" s="122"/>
      <c r="G16" s="122">
        <v>1</v>
      </c>
      <c r="H16" s="65">
        <f>SUM(Articles[[#This Row],[STOCK ENTREPÔT ]:[STOCK VEHICULE DAVID]])</f>
        <v>1</v>
      </c>
      <c r="I16" s="124"/>
      <c r="J16" s="141" cm="1">
        <f t="array" ref="J16">SUM(_xlfn._xlws.FILTER(_synthese_quantite_sortie,_synthese_n_article=Articles[[#This Row],[N° ARTICLE]],0))</f>
        <v>0</v>
      </c>
      <c r="K16" s="125"/>
      <c r="L16" s="65">
        <f>Articles[[#This Row],[QUANTITE TOTALE EN STOCK]]-Articles[[#This Row],[ARTICLE CONSOMME]]</f>
        <v>1</v>
      </c>
      <c r="M16" s="137">
        <f>Articles[[#This Row],[STOCK FINAL]]*Articles[[#This Row],[VALEUR DE L''ARTICLE]]</f>
        <v>0</v>
      </c>
    </row>
    <row r="17" spans="1:13" ht="15.95" customHeight="1" x14ac:dyDescent="0.2">
      <c r="A17" s="127" t="s">
        <v>11</v>
      </c>
      <c r="B17" s="113" t="s">
        <v>31</v>
      </c>
      <c r="C17" s="114" t="s">
        <v>98</v>
      </c>
      <c r="D17" s="115"/>
      <c r="E17" s="115"/>
      <c r="F17" s="115"/>
      <c r="G17" s="115">
        <v>1</v>
      </c>
      <c r="H17" s="68">
        <f>SUM(Articles[[#This Row],[STOCK ENTREPÔT ]:[STOCK VEHICULE DAVID]])</f>
        <v>1</v>
      </c>
      <c r="I17" s="117"/>
      <c r="J17" s="140" cm="1">
        <f t="array" ref="J17">SUM(_xlfn._xlws.FILTER(_synthese_quantite_sortie,_synthese_n_article=Articles[[#This Row],[N° ARTICLE]],0))</f>
        <v>0</v>
      </c>
      <c r="K17" s="118"/>
      <c r="L17" s="68">
        <f>Articles[[#This Row],[QUANTITE TOTALE EN STOCK]]-Articles[[#This Row],[ARTICLE CONSOMME]]</f>
        <v>1</v>
      </c>
      <c r="M17" s="136">
        <f>Articles[[#This Row],[STOCK FINAL]]*Articles[[#This Row],[VALEUR DE L''ARTICLE]]</f>
        <v>0</v>
      </c>
    </row>
    <row r="18" spans="1:13" s="126" customFormat="1" ht="15.95" customHeight="1" x14ac:dyDescent="0.2">
      <c r="A18" s="128" t="s">
        <v>37</v>
      </c>
      <c r="B18" s="120" t="s">
        <v>68</v>
      </c>
      <c r="C18" s="121" t="s">
        <v>99</v>
      </c>
      <c r="D18" s="122"/>
      <c r="E18" s="122"/>
      <c r="F18" s="122"/>
      <c r="G18" s="122">
        <v>1</v>
      </c>
      <c r="H18" s="65">
        <f>SUM(Articles[[#This Row],[STOCK ENTREPÔT ]:[STOCK VEHICULE DAVID]])</f>
        <v>1</v>
      </c>
      <c r="I18" s="124"/>
      <c r="J18" s="141" cm="1">
        <f t="array" ref="J18">SUM(_xlfn._xlws.FILTER(_synthese_quantite_sortie,_synthese_n_article=Articles[[#This Row],[N° ARTICLE]],0))</f>
        <v>0</v>
      </c>
      <c r="K18" s="125"/>
      <c r="L18" s="65">
        <f>Articles[[#This Row],[QUANTITE TOTALE EN STOCK]]-Articles[[#This Row],[ARTICLE CONSOMME]]</f>
        <v>1</v>
      </c>
      <c r="M18" s="137">
        <f>Articles[[#This Row],[STOCK FINAL]]*Articles[[#This Row],[VALEUR DE L''ARTICLE]]</f>
        <v>0</v>
      </c>
    </row>
    <row r="19" spans="1:13" ht="15.95" customHeight="1" x14ac:dyDescent="0.2">
      <c r="A19" s="127" t="s">
        <v>38</v>
      </c>
      <c r="B19" s="113" t="s">
        <v>69</v>
      </c>
      <c r="C19" s="114" t="s">
        <v>99</v>
      </c>
      <c r="D19" s="115"/>
      <c r="E19" s="115"/>
      <c r="F19" s="115"/>
      <c r="G19" s="115">
        <v>1</v>
      </c>
      <c r="H19" s="68">
        <f>SUM(Articles[[#This Row],[STOCK ENTREPÔT ]:[STOCK VEHICULE DAVID]])</f>
        <v>1</v>
      </c>
      <c r="I19" s="117"/>
      <c r="J19" s="140" cm="1">
        <f t="array" ref="J19">SUM(_xlfn._xlws.FILTER(_synthese_quantite_sortie,_synthese_n_article=Articles[[#This Row],[N° ARTICLE]],0))</f>
        <v>0</v>
      </c>
      <c r="K19" s="118"/>
      <c r="L19" s="68">
        <f>Articles[[#This Row],[QUANTITE TOTALE EN STOCK]]-Articles[[#This Row],[ARTICLE CONSOMME]]</f>
        <v>1</v>
      </c>
      <c r="M19" s="136">
        <f>Articles[[#This Row],[STOCK FINAL]]*Articles[[#This Row],[VALEUR DE L''ARTICLE]]</f>
        <v>0</v>
      </c>
    </row>
    <row r="20" spans="1:13" s="126" customFormat="1" ht="15.95" customHeight="1" x14ac:dyDescent="0.2">
      <c r="A20" s="128" t="s">
        <v>39</v>
      </c>
      <c r="B20" s="120" t="s">
        <v>70</v>
      </c>
      <c r="C20" s="121" t="s">
        <v>99</v>
      </c>
      <c r="D20" s="122"/>
      <c r="E20" s="122"/>
      <c r="F20" s="122"/>
      <c r="G20" s="122">
        <v>1</v>
      </c>
      <c r="H20" s="65">
        <f>SUM(Articles[[#This Row],[STOCK ENTREPÔT ]:[STOCK VEHICULE DAVID]])</f>
        <v>1</v>
      </c>
      <c r="I20" s="124"/>
      <c r="J20" s="141" cm="1">
        <f t="array" ref="J20">SUM(_xlfn._xlws.FILTER(_synthese_quantite_sortie,_synthese_n_article=Articles[[#This Row],[N° ARTICLE]],0))</f>
        <v>0</v>
      </c>
      <c r="K20" s="125"/>
      <c r="L20" s="65">
        <f>Articles[[#This Row],[QUANTITE TOTALE EN STOCK]]-Articles[[#This Row],[ARTICLE CONSOMME]]</f>
        <v>1</v>
      </c>
      <c r="M20" s="137">
        <f>Articles[[#This Row],[STOCK FINAL]]*Articles[[#This Row],[VALEUR DE L''ARTICLE]]</f>
        <v>0</v>
      </c>
    </row>
    <row r="21" spans="1:13" ht="15.95" customHeight="1" x14ac:dyDescent="0.2">
      <c r="A21" s="127" t="s">
        <v>40</v>
      </c>
      <c r="B21" s="113" t="s">
        <v>71</v>
      </c>
      <c r="C21" s="114" t="s">
        <v>99</v>
      </c>
      <c r="D21" s="115"/>
      <c r="E21" s="115"/>
      <c r="F21" s="115"/>
      <c r="G21" s="115">
        <v>2</v>
      </c>
      <c r="H21" s="68">
        <f>SUM(Articles[[#This Row],[STOCK ENTREPÔT ]:[STOCK VEHICULE DAVID]])</f>
        <v>2</v>
      </c>
      <c r="I21" s="117"/>
      <c r="J21" s="140" cm="1">
        <f t="array" ref="J21">SUM(_xlfn._xlws.FILTER(_synthese_quantite_sortie,_synthese_n_article=Articles[[#This Row],[N° ARTICLE]],0))</f>
        <v>0</v>
      </c>
      <c r="K21" s="118"/>
      <c r="L21" s="68">
        <f>Articles[[#This Row],[QUANTITE TOTALE EN STOCK]]-Articles[[#This Row],[ARTICLE CONSOMME]]</f>
        <v>2</v>
      </c>
      <c r="M21" s="136">
        <f>Articles[[#This Row],[STOCK FINAL]]*Articles[[#This Row],[VALEUR DE L''ARTICLE]]</f>
        <v>0</v>
      </c>
    </row>
    <row r="22" spans="1:13" s="126" customFormat="1" ht="15.95" customHeight="1" x14ac:dyDescent="0.2">
      <c r="A22" s="128" t="s">
        <v>41</v>
      </c>
      <c r="B22" s="120" t="s">
        <v>72</v>
      </c>
      <c r="C22" s="121" t="s">
        <v>99</v>
      </c>
      <c r="D22" s="122"/>
      <c r="E22" s="122"/>
      <c r="F22" s="122"/>
      <c r="G22" s="122">
        <v>1</v>
      </c>
      <c r="H22" s="65">
        <f>SUM(Articles[[#This Row],[STOCK ENTREPÔT ]:[STOCK VEHICULE DAVID]])</f>
        <v>1</v>
      </c>
      <c r="I22" s="124"/>
      <c r="J22" s="141" cm="1">
        <f t="array" ref="J22">SUM(_xlfn._xlws.FILTER(_synthese_quantite_sortie,_synthese_n_article=Articles[[#This Row],[N° ARTICLE]],0))</f>
        <v>0</v>
      </c>
      <c r="K22" s="125"/>
      <c r="L22" s="65">
        <f>Articles[[#This Row],[QUANTITE TOTALE EN STOCK]]-Articles[[#This Row],[ARTICLE CONSOMME]]</f>
        <v>1</v>
      </c>
      <c r="M22" s="137">
        <f>Articles[[#This Row],[STOCK FINAL]]*Articles[[#This Row],[VALEUR DE L''ARTICLE]]</f>
        <v>0</v>
      </c>
    </row>
    <row r="23" spans="1:13" ht="15.95" customHeight="1" x14ac:dyDescent="0.2">
      <c r="A23" s="127" t="s">
        <v>42</v>
      </c>
      <c r="B23" s="113" t="s">
        <v>72</v>
      </c>
      <c r="C23" s="114" t="s">
        <v>99</v>
      </c>
      <c r="D23" s="115"/>
      <c r="E23" s="115"/>
      <c r="F23" s="115"/>
      <c r="G23" s="115">
        <v>1</v>
      </c>
      <c r="H23" s="68">
        <f>SUM(Articles[[#This Row],[STOCK ENTREPÔT ]:[STOCK VEHICULE DAVID]])</f>
        <v>1</v>
      </c>
      <c r="I23" s="117"/>
      <c r="J23" s="140" cm="1">
        <f t="array" ref="J23">SUM(_xlfn._xlws.FILTER(_synthese_quantite_sortie,_synthese_n_article=Articles[[#This Row],[N° ARTICLE]],0))</f>
        <v>0</v>
      </c>
      <c r="K23" s="118"/>
      <c r="L23" s="68">
        <f>Articles[[#This Row],[QUANTITE TOTALE EN STOCK]]-Articles[[#This Row],[ARTICLE CONSOMME]]</f>
        <v>1</v>
      </c>
      <c r="M23" s="136">
        <f>Articles[[#This Row],[STOCK FINAL]]*Articles[[#This Row],[VALEUR DE L''ARTICLE]]</f>
        <v>0</v>
      </c>
    </row>
    <row r="24" spans="1:13" ht="15.95" customHeight="1" x14ac:dyDescent="0.2">
      <c r="A24" s="119" t="s">
        <v>43</v>
      </c>
      <c r="B24" s="120" t="s">
        <v>73</v>
      </c>
      <c r="C24" s="121" t="s">
        <v>99</v>
      </c>
      <c r="D24" s="122"/>
      <c r="E24" s="122"/>
      <c r="F24" s="122"/>
      <c r="G24" s="122">
        <v>1</v>
      </c>
      <c r="H24" s="65">
        <f>SUM(Articles[[#This Row],[STOCK ENTREPÔT ]:[STOCK VEHICULE DAVID]])</f>
        <v>1</v>
      </c>
      <c r="I24" s="124"/>
      <c r="J24" s="141" cm="1">
        <f t="array" ref="J24">SUM(_xlfn._xlws.FILTER(_synthese_quantite_sortie,_synthese_n_article=Articles[[#This Row],[N° ARTICLE]],0))</f>
        <v>0</v>
      </c>
      <c r="K24" s="125"/>
      <c r="L24" s="65">
        <f>Articles[[#This Row],[QUANTITE TOTALE EN STOCK]]-Articles[[#This Row],[ARTICLE CONSOMME]]</f>
        <v>1</v>
      </c>
      <c r="M24" s="137">
        <f>Articles[[#This Row],[STOCK FINAL]]*Articles[[#This Row],[VALEUR DE L''ARTICLE]]</f>
        <v>0</v>
      </c>
    </row>
    <row r="25" spans="1:13" s="126" customFormat="1" ht="15.95" customHeight="1" x14ac:dyDescent="0.2">
      <c r="A25" s="127" t="s">
        <v>44</v>
      </c>
      <c r="B25" s="113" t="s">
        <v>74</v>
      </c>
      <c r="C25" s="114" t="s">
        <v>99</v>
      </c>
      <c r="D25" s="115"/>
      <c r="E25" s="115"/>
      <c r="F25" s="115"/>
      <c r="G25" s="115">
        <v>1</v>
      </c>
      <c r="H25" s="68">
        <f>SUM(Articles[[#This Row],[STOCK ENTREPÔT ]:[STOCK VEHICULE DAVID]])</f>
        <v>1</v>
      </c>
      <c r="I25" s="117"/>
      <c r="J25" s="140" cm="1">
        <f t="array" ref="J25">SUM(_xlfn._xlws.FILTER(_synthese_quantite_sortie,_synthese_n_article=Articles[[#This Row],[N° ARTICLE]],0))</f>
        <v>0</v>
      </c>
      <c r="K25" s="118"/>
      <c r="L25" s="68">
        <f>Articles[[#This Row],[QUANTITE TOTALE EN STOCK]]-Articles[[#This Row],[ARTICLE CONSOMME]]</f>
        <v>1</v>
      </c>
      <c r="M25" s="136">
        <f>Articles[[#This Row],[STOCK FINAL]]*Articles[[#This Row],[VALEUR DE L''ARTICLE]]</f>
        <v>0</v>
      </c>
    </row>
    <row r="26" spans="1:13" ht="15.95" customHeight="1" x14ac:dyDescent="0.2">
      <c r="A26" s="119" t="s">
        <v>45</v>
      </c>
      <c r="B26" s="120" t="s">
        <v>75</v>
      </c>
      <c r="C26" s="121" t="s">
        <v>99</v>
      </c>
      <c r="D26" s="122"/>
      <c r="E26" s="122"/>
      <c r="F26" s="122"/>
      <c r="G26" s="122">
        <v>1</v>
      </c>
      <c r="H26" s="65">
        <f>SUM(Articles[[#This Row],[STOCK ENTREPÔT ]:[STOCK VEHICULE DAVID]])</f>
        <v>1</v>
      </c>
      <c r="I26" s="124"/>
      <c r="J26" s="141" cm="1">
        <f t="array" ref="J26">SUM(_xlfn._xlws.FILTER(_synthese_quantite_sortie,_synthese_n_article=Articles[[#This Row],[N° ARTICLE]],0))</f>
        <v>0</v>
      </c>
      <c r="K26" s="125"/>
      <c r="L26" s="65">
        <f>Articles[[#This Row],[QUANTITE TOTALE EN STOCK]]-Articles[[#This Row],[ARTICLE CONSOMME]]</f>
        <v>1</v>
      </c>
      <c r="M26" s="137">
        <f>Articles[[#This Row],[STOCK FINAL]]*Articles[[#This Row],[VALEUR DE L''ARTICLE]]</f>
        <v>0</v>
      </c>
    </row>
    <row r="27" spans="1:13" s="126" customFormat="1" ht="15.95" customHeight="1" x14ac:dyDescent="0.2">
      <c r="A27" s="127" t="s">
        <v>46</v>
      </c>
      <c r="B27" s="113" t="s">
        <v>76</v>
      </c>
      <c r="C27" s="114" t="s">
        <v>99</v>
      </c>
      <c r="D27" s="115"/>
      <c r="E27" s="115"/>
      <c r="F27" s="115"/>
      <c r="G27" s="115">
        <v>2</v>
      </c>
      <c r="H27" s="68">
        <f>SUM(Articles[[#This Row],[STOCK ENTREPÔT ]:[STOCK VEHICULE DAVID]])</f>
        <v>2</v>
      </c>
      <c r="I27" s="117"/>
      <c r="J27" s="140" cm="1">
        <f t="array" ref="J27">SUM(_xlfn._xlws.FILTER(_synthese_quantite_sortie,_synthese_n_article=Articles[[#This Row],[N° ARTICLE]],0))</f>
        <v>0</v>
      </c>
      <c r="K27" s="118"/>
      <c r="L27" s="68">
        <f>Articles[[#This Row],[QUANTITE TOTALE EN STOCK]]-Articles[[#This Row],[ARTICLE CONSOMME]]</f>
        <v>2</v>
      </c>
      <c r="M27" s="136">
        <f>Articles[[#This Row],[STOCK FINAL]]*Articles[[#This Row],[VALEUR DE L''ARTICLE]]</f>
        <v>0</v>
      </c>
    </row>
    <row r="28" spans="1:13" ht="15.95" customHeight="1" x14ac:dyDescent="0.2">
      <c r="A28" s="119" t="s">
        <v>47</v>
      </c>
      <c r="B28" s="120" t="s">
        <v>77</v>
      </c>
      <c r="C28" s="121" t="s">
        <v>99</v>
      </c>
      <c r="D28" s="122"/>
      <c r="E28" s="122"/>
      <c r="F28" s="122"/>
      <c r="G28" s="122">
        <v>1</v>
      </c>
      <c r="H28" s="65">
        <f>SUM(Articles[[#This Row],[STOCK ENTREPÔT ]:[STOCK VEHICULE DAVID]])</f>
        <v>1</v>
      </c>
      <c r="I28" s="124"/>
      <c r="J28" s="141" cm="1">
        <f t="array" ref="J28">SUM(_xlfn._xlws.FILTER(_synthese_quantite_sortie,_synthese_n_article=Articles[[#This Row],[N° ARTICLE]],0))</f>
        <v>0</v>
      </c>
      <c r="K28" s="125"/>
      <c r="L28" s="65">
        <f>Articles[[#This Row],[QUANTITE TOTALE EN STOCK]]-Articles[[#This Row],[ARTICLE CONSOMME]]</f>
        <v>1</v>
      </c>
      <c r="M28" s="137">
        <f>Articles[[#This Row],[STOCK FINAL]]*Articles[[#This Row],[VALEUR DE L''ARTICLE]]</f>
        <v>0</v>
      </c>
    </row>
    <row r="29" spans="1:13" s="126" customFormat="1" ht="15.95" customHeight="1" x14ac:dyDescent="0.2">
      <c r="A29" s="127" t="s">
        <v>48</v>
      </c>
      <c r="B29" s="113" t="s">
        <v>78</v>
      </c>
      <c r="C29" s="114" t="s">
        <v>99</v>
      </c>
      <c r="D29" s="115"/>
      <c r="E29" s="115"/>
      <c r="F29" s="115"/>
      <c r="G29" s="115">
        <v>1</v>
      </c>
      <c r="H29" s="68">
        <f>SUM(Articles[[#This Row],[STOCK ENTREPÔT ]:[STOCK VEHICULE DAVID]])</f>
        <v>1</v>
      </c>
      <c r="I29" s="117"/>
      <c r="J29" s="140" cm="1">
        <f t="array" ref="J29">SUM(_xlfn._xlws.FILTER(_synthese_quantite_sortie,_synthese_n_article=Articles[[#This Row],[N° ARTICLE]],0))</f>
        <v>0</v>
      </c>
      <c r="K29" s="118"/>
      <c r="L29" s="68">
        <f>Articles[[#This Row],[QUANTITE TOTALE EN STOCK]]-Articles[[#This Row],[ARTICLE CONSOMME]]</f>
        <v>1</v>
      </c>
      <c r="M29" s="136">
        <f>Articles[[#This Row],[STOCK FINAL]]*Articles[[#This Row],[VALEUR DE L''ARTICLE]]</f>
        <v>0</v>
      </c>
    </row>
    <row r="30" spans="1:13" ht="15.95" customHeight="1" x14ac:dyDescent="0.2">
      <c r="A30" s="119" t="s">
        <v>49</v>
      </c>
      <c r="B30" s="120" t="s">
        <v>79</v>
      </c>
      <c r="C30" s="121" t="s">
        <v>99</v>
      </c>
      <c r="D30" s="122"/>
      <c r="E30" s="122"/>
      <c r="F30" s="122"/>
      <c r="G30" s="122">
        <v>3</v>
      </c>
      <c r="H30" s="65">
        <f>SUM(Articles[[#This Row],[STOCK ENTREPÔT ]:[STOCK VEHICULE DAVID]])</f>
        <v>3</v>
      </c>
      <c r="I30" s="124"/>
      <c r="J30" s="141" cm="1">
        <f t="array" ref="J30">SUM(_xlfn._xlws.FILTER(_synthese_quantite_sortie,_synthese_n_article=Articles[[#This Row],[N° ARTICLE]],0))</f>
        <v>0</v>
      </c>
      <c r="K30" s="125"/>
      <c r="L30" s="65">
        <f>Articles[[#This Row],[QUANTITE TOTALE EN STOCK]]-Articles[[#This Row],[ARTICLE CONSOMME]]</f>
        <v>3</v>
      </c>
      <c r="M30" s="137">
        <f>Articles[[#This Row],[STOCK FINAL]]*Articles[[#This Row],[VALEUR DE L''ARTICLE]]</f>
        <v>0</v>
      </c>
    </row>
    <row r="31" spans="1:13" s="126" customFormat="1" ht="15.95" customHeight="1" x14ac:dyDescent="0.2">
      <c r="A31" s="127" t="s">
        <v>50</v>
      </c>
      <c r="B31" s="113" t="s">
        <v>80</v>
      </c>
      <c r="C31" s="114" t="s">
        <v>99</v>
      </c>
      <c r="D31" s="115"/>
      <c r="E31" s="115"/>
      <c r="F31" s="115"/>
      <c r="G31" s="115">
        <v>1</v>
      </c>
      <c r="H31" s="68">
        <f>SUM(Articles[[#This Row],[STOCK ENTREPÔT ]:[STOCK VEHICULE DAVID]])</f>
        <v>1</v>
      </c>
      <c r="I31" s="117"/>
      <c r="J31" s="140" cm="1">
        <f t="array" ref="J31">SUM(_xlfn._xlws.FILTER(_synthese_quantite_sortie,_synthese_n_article=Articles[[#This Row],[N° ARTICLE]],0))</f>
        <v>0</v>
      </c>
      <c r="K31" s="118"/>
      <c r="L31" s="68">
        <f>Articles[[#This Row],[QUANTITE TOTALE EN STOCK]]-Articles[[#This Row],[ARTICLE CONSOMME]]</f>
        <v>1</v>
      </c>
      <c r="M31" s="136">
        <f>Articles[[#This Row],[STOCK FINAL]]*Articles[[#This Row],[VALEUR DE L''ARTICLE]]</f>
        <v>0</v>
      </c>
    </row>
    <row r="32" spans="1:13" ht="15.95" customHeight="1" x14ac:dyDescent="0.2">
      <c r="A32" s="119" t="s">
        <v>140</v>
      </c>
      <c r="B32" s="120" t="s">
        <v>141</v>
      </c>
      <c r="C32" s="121" t="s">
        <v>99</v>
      </c>
      <c r="D32" s="122"/>
      <c r="E32" s="122"/>
      <c r="F32" s="122"/>
      <c r="G32" s="122">
        <v>1</v>
      </c>
      <c r="H32" s="65">
        <f>SUM(Articles[[#This Row],[STOCK ENTREPÔT ]:[STOCK VEHICULE DAVID]])</f>
        <v>1</v>
      </c>
      <c r="I32" s="124"/>
      <c r="J32" s="141" cm="1">
        <f t="array" ref="J32">SUM(_xlfn._xlws.FILTER(_synthese_quantite_sortie,_synthese_n_article=Articles[[#This Row],[N° ARTICLE]],0))</f>
        <v>0</v>
      </c>
      <c r="K32" s="125"/>
      <c r="L32" s="65">
        <f>Articles[[#This Row],[QUANTITE TOTALE EN STOCK]]-Articles[[#This Row],[ARTICLE CONSOMME]]</f>
        <v>1</v>
      </c>
      <c r="M32" s="137">
        <f>Articles[[#This Row],[STOCK FINAL]]*Articles[[#This Row],[VALEUR DE L''ARTICLE]]</f>
        <v>0</v>
      </c>
    </row>
    <row r="33" spans="1:13" s="126" customFormat="1" ht="15.95" customHeight="1" x14ac:dyDescent="0.2">
      <c r="A33" s="127" t="s">
        <v>51</v>
      </c>
      <c r="B33" s="113" t="s">
        <v>81</v>
      </c>
      <c r="C33" s="114" t="s">
        <v>99</v>
      </c>
      <c r="D33" s="115"/>
      <c r="E33" s="115"/>
      <c r="F33" s="115"/>
      <c r="G33" s="115">
        <v>1</v>
      </c>
      <c r="H33" s="68">
        <f>SUM(Articles[[#This Row],[STOCK ENTREPÔT ]:[STOCK VEHICULE DAVID]])</f>
        <v>1</v>
      </c>
      <c r="I33" s="117"/>
      <c r="J33" s="140" cm="1">
        <f t="array" ref="J33">SUM(_xlfn._xlws.FILTER(_synthese_quantite_sortie,_synthese_n_article=Articles[[#This Row],[N° ARTICLE]],0))</f>
        <v>0</v>
      </c>
      <c r="K33" s="118"/>
      <c r="L33" s="68">
        <f>Articles[[#This Row],[QUANTITE TOTALE EN STOCK]]-Articles[[#This Row],[ARTICLE CONSOMME]]</f>
        <v>1</v>
      </c>
      <c r="M33" s="136">
        <f>Articles[[#This Row],[STOCK FINAL]]*Articles[[#This Row],[VALEUR DE L''ARTICLE]]</f>
        <v>0</v>
      </c>
    </row>
    <row r="34" spans="1:13" ht="15.95" customHeight="1" x14ac:dyDescent="0.2">
      <c r="A34" s="128" t="s">
        <v>52</v>
      </c>
      <c r="B34" s="120" t="s">
        <v>82</v>
      </c>
      <c r="C34" s="121" t="s">
        <v>99</v>
      </c>
      <c r="D34" s="122"/>
      <c r="E34" s="122"/>
      <c r="F34" s="122"/>
      <c r="G34" s="122">
        <v>2</v>
      </c>
      <c r="H34" s="65">
        <f>SUM(Articles[[#This Row],[STOCK ENTREPÔT ]:[STOCK VEHICULE DAVID]])</f>
        <v>2</v>
      </c>
      <c r="I34" s="124"/>
      <c r="J34" s="141" cm="1">
        <f t="array" ref="J34">SUM(_xlfn._xlws.FILTER(_synthese_quantite_sortie,_synthese_n_article=Articles[[#This Row],[N° ARTICLE]],0))</f>
        <v>0</v>
      </c>
      <c r="K34" s="125"/>
      <c r="L34" s="65">
        <f>Articles[[#This Row],[QUANTITE TOTALE EN STOCK]]-Articles[[#This Row],[ARTICLE CONSOMME]]</f>
        <v>2</v>
      </c>
      <c r="M34" s="137">
        <f>Articles[[#This Row],[STOCK FINAL]]*Articles[[#This Row],[VALEUR DE L''ARTICLE]]</f>
        <v>0</v>
      </c>
    </row>
    <row r="35" spans="1:13" s="126" customFormat="1" ht="15.95" customHeight="1" x14ac:dyDescent="0.2">
      <c r="A35" s="127" t="s">
        <v>53</v>
      </c>
      <c r="B35" s="113" t="s">
        <v>83</v>
      </c>
      <c r="C35" s="114" t="s">
        <v>99</v>
      </c>
      <c r="D35" s="115"/>
      <c r="E35" s="115"/>
      <c r="F35" s="115"/>
      <c r="G35" s="115">
        <v>1</v>
      </c>
      <c r="H35" s="68">
        <f>SUM(Articles[[#This Row],[STOCK ENTREPÔT ]:[STOCK VEHICULE DAVID]])</f>
        <v>1</v>
      </c>
      <c r="I35" s="117"/>
      <c r="J35" s="140" cm="1">
        <f t="array" ref="J35">SUM(_xlfn._xlws.FILTER(_synthese_quantite_sortie,_synthese_n_article=Articles[[#This Row],[N° ARTICLE]],0))</f>
        <v>0</v>
      </c>
      <c r="K35" s="118"/>
      <c r="L35" s="68">
        <f>Articles[[#This Row],[QUANTITE TOTALE EN STOCK]]-Articles[[#This Row],[ARTICLE CONSOMME]]</f>
        <v>1</v>
      </c>
      <c r="M35" s="136">
        <f>Articles[[#This Row],[STOCK FINAL]]*Articles[[#This Row],[VALEUR DE L''ARTICLE]]</f>
        <v>0</v>
      </c>
    </row>
    <row r="36" spans="1:13" ht="15.95" customHeight="1" x14ac:dyDescent="0.2">
      <c r="A36" s="128" t="s">
        <v>54</v>
      </c>
      <c r="B36" s="120" t="s">
        <v>84</v>
      </c>
      <c r="C36" s="121" t="s">
        <v>99</v>
      </c>
      <c r="D36" s="122"/>
      <c r="E36" s="122"/>
      <c r="F36" s="122"/>
      <c r="G36" s="122">
        <v>1</v>
      </c>
      <c r="H36" s="65">
        <f>SUM(Articles[[#This Row],[STOCK ENTREPÔT ]:[STOCK VEHICULE DAVID]])</f>
        <v>1</v>
      </c>
      <c r="I36" s="124"/>
      <c r="J36" s="141" cm="1">
        <f t="array" ref="J36">SUM(_xlfn._xlws.FILTER(_synthese_quantite_sortie,_synthese_n_article=Articles[[#This Row],[N° ARTICLE]],0))</f>
        <v>0</v>
      </c>
      <c r="K36" s="125"/>
      <c r="L36" s="65">
        <f>Articles[[#This Row],[QUANTITE TOTALE EN STOCK]]-Articles[[#This Row],[ARTICLE CONSOMME]]</f>
        <v>1</v>
      </c>
      <c r="M36" s="137">
        <f>Articles[[#This Row],[STOCK FINAL]]*Articles[[#This Row],[VALEUR DE L''ARTICLE]]</f>
        <v>0</v>
      </c>
    </row>
    <row r="37" spans="1:13" s="126" customFormat="1" ht="15.95" customHeight="1" x14ac:dyDescent="0.2">
      <c r="A37" s="127" t="s">
        <v>142</v>
      </c>
      <c r="B37" s="113" t="s">
        <v>143</v>
      </c>
      <c r="C37" s="114" t="s">
        <v>99</v>
      </c>
      <c r="D37" s="115"/>
      <c r="E37" s="115"/>
      <c r="F37" s="115"/>
      <c r="G37" s="115">
        <v>1</v>
      </c>
      <c r="H37" s="68">
        <f>SUM(Articles[[#This Row],[STOCK ENTREPÔT ]:[STOCK VEHICULE DAVID]])</f>
        <v>1</v>
      </c>
      <c r="I37" s="117"/>
      <c r="J37" s="140" cm="1">
        <f t="array" ref="J37">SUM(_xlfn._xlws.FILTER(_synthese_quantite_sortie,_synthese_n_article=Articles[[#This Row],[N° ARTICLE]],0))</f>
        <v>0</v>
      </c>
      <c r="K37" s="118"/>
      <c r="L37" s="68">
        <f>Articles[[#This Row],[QUANTITE TOTALE EN STOCK]]-Articles[[#This Row],[ARTICLE CONSOMME]]</f>
        <v>1</v>
      </c>
      <c r="M37" s="136">
        <f>Articles[[#This Row],[STOCK FINAL]]*Articles[[#This Row],[VALEUR DE L''ARTICLE]]</f>
        <v>0</v>
      </c>
    </row>
    <row r="38" spans="1:13" ht="15.95" customHeight="1" x14ac:dyDescent="0.2">
      <c r="A38" s="128" t="s">
        <v>55</v>
      </c>
      <c r="B38" s="120" t="s">
        <v>85</v>
      </c>
      <c r="C38" s="121" t="s">
        <v>99</v>
      </c>
      <c r="D38" s="122"/>
      <c r="E38" s="122"/>
      <c r="F38" s="122"/>
      <c r="G38" s="122">
        <v>1</v>
      </c>
      <c r="H38" s="65">
        <f>SUM(Articles[[#This Row],[STOCK ENTREPÔT ]:[STOCK VEHICULE DAVID]])</f>
        <v>1</v>
      </c>
      <c r="I38" s="124"/>
      <c r="J38" s="141" cm="1">
        <f t="array" ref="J38">SUM(_xlfn._xlws.FILTER(_synthese_quantite_sortie,_synthese_n_article=Articles[[#This Row],[N° ARTICLE]],0))</f>
        <v>0</v>
      </c>
      <c r="K38" s="125"/>
      <c r="L38" s="65">
        <f>Articles[[#This Row],[QUANTITE TOTALE EN STOCK]]-Articles[[#This Row],[ARTICLE CONSOMME]]</f>
        <v>1</v>
      </c>
      <c r="M38" s="137">
        <f>Articles[[#This Row],[STOCK FINAL]]*Articles[[#This Row],[VALEUR DE L''ARTICLE]]</f>
        <v>0</v>
      </c>
    </row>
    <row r="39" spans="1:13" s="126" customFormat="1" ht="15.95" customHeight="1" x14ac:dyDescent="0.2">
      <c r="A39" s="127" t="s">
        <v>144</v>
      </c>
      <c r="B39" s="113" t="s">
        <v>145</v>
      </c>
      <c r="C39" s="114" t="s">
        <v>99</v>
      </c>
      <c r="D39" s="115"/>
      <c r="E39" s="115"/>
      <c r="F39" s="115"/>
      <c r="G39" s="115">
        <v>1</v>
      </c>
      <c r="H39" s="68">
        <f>SUM(Articles[[#This Row],[STOCK ENTREPÔT ]:[STOCK VEHICULE DAVID]])</f>
        <v>1</v>
      </c>
      <c r="I39" s="117"/>
      <c r="J39" s="140" cm="1">
        <f t="array" ref="J39">SUM(_xlfn._xlws.FILTER(_synthese_quantite_sortie,_synthese_n_article=Articles[[#This Row],[N° ARTICLE]],0))</f>
        <v>0</v>
      </c>
      <c r="K39" s="118"/>
      <c r="L39" s="68">
        <f>Articles[[#This Row],[QUANTITE TOTALE EN STOCK]]-Articles[[#This Row],[ARTICLE CONSOMME]]</f>
        <v>1</v>
      </c>
      <c r="M39" s="136">
        <f>Articles[[#This Row],[STOCK FINAL]]*Articles[[#This Row],[VALEUR DE L''ARTICLE]]</f>
        <v>0</v>
      </c>
    </row>
    <row r="40" spans="1:13" ht="15.95" customHeight="1" x14ac:dyDescent="0.2">
      <c r="A40" s="128" t="s">
        <v>56</v>
      </c>
      <c r="B40" s="120" t="s">
        <v>86</v>
      </c>
      <c r="C40" s="121" t="s">
        <v>99</v>
      </c>
      <c r="D40" s="122"/>
      <c r="E40" s="122"/>
      <c r="F40" s="122"/>
      <c r="G40" s="122">
        <v>2</v>
      </c>
      <c r="H40" s="65">
        <f>SUM(Articles[[#This Row],[STOCK ENTREPÔT ]:[STOCK VEHICULE DAVID]])</f>
        <v>2</v>
      </c>
      <c r="I40" s="124"/>
      <c r="J40" s="141" cm="1">
        <f t="array" ref="J40">SUM(_xlfn._xlws.FILTER(_synthese_quantite_sortie,_synthese_n_article=Articles[[#This Row],[N° ARTICLE]],0))</f>
        <v>0</v>
      </c>
      <c r="K40" s="125"/>
      <c r="L40" s="65">
        <f>Articles[[#This Row],[QUANTITE TOTALE EN STOCK]]-Articles[[#This Row],[ARTICLE CONSOMME]]</f>
        <v>2</v>
      </c>
      <c r="M40" s="137">
        <f>Articles[[#This Row],[STOCK FINAL]]*Articles[[#This Row],[VALEUR DE L''ARTICLE]]</f>
        <v>0</v>
      </c>
    </row>
    <row r="41" spans="1:13" s="126" customFormat="1" ht="15.95" customHeight="1" x14ac:dyDescent="0.2">
      <c r="A41" s="127" t="s">
        <v>57</v>
      </c>
      <c r="B41" s="113" t="s">
        <v>87</v>
      </c>
      <c r="C41" s="114" t="s">
        <v>99</v>
      </c>
      <c r="D41" s="115"/>
      <c r="E41" s="115"/>
      <c r="F41" s="115"/>
      <c r="G41" s="115">
        <v>2</v>
      </c>
      <c r="H41" s="68">
        <f>SUM(Articles[[#This Row],[STOCK ENTREPÔT ]:[STOCK VEHICULE DAVID]])</f>
        <v>2</v>
      </c>
      <c r="I41" s="117"/>
      <c r="J41" s="140" cm="1">
        <f t="array" ref="J41">SUM(_xlfn._xlws.FILTER(_synthese_quantite_sortie,_synthese_n_article=Articles[[#This Row],[N° ARTICLE]],0))</f>
        <v>0</v>
      </c>
      <c r="K41" s="118"/>
      <c r="L41" s="68">
        <f>Articles[[#This Row],[QUANTITE TOTALE EN STOCK]]-Articles[[#This Row],[ARTICLE CONSOMME]]</f>
        <v>2</v>
      </c>
      <c r="M41" s="136">
        <f>Articles[[#This Row],[STOCK FINAL]]*Articles[[#This Row],[VALEUR DE L''ARTICLE]]</f>
        <v>0</v>
      </c>
    </row>
    <row r="42" spans="1:13" ht="15.95" customHeight="1" x14ac:dyDescent="0.2">
      <c r="A42" s="128" t="s">
        <v>58</v>
      </c>
      <c r="B42" s="120" t="s">
        <v>88</v>
      </c>
      <c r="C42" s="121" t="s">
        <v>99</v>
      </c>
      <c r="D42" s="122"/>
      <c r="E42" s="122"/>
      <c r="F42" s="122"/>
      <c r="G42" s="122">
        <v>1</v>
      </c>
      <c r="H42" s="65">
        <f>SUM(Articles[[#This Row],[STOCK ENTREPÔT ]:[STOCK VEHICULE DAVID]])</f>
        <v>1</v>
      </c>
      <c r="I42" s="124"/>
      <c r="J42" s="141" cm="1">
        <f t="array" ref="J42">SUM(_xlfn._xlws.FILTER(_synthese_quantite_sortie,_synthese_n_article=Articles[[#This Row],[N° ARTICLE]],0))</f>
        <v>0</v>
      </c>
      <c r="K42" s="125"/>
      <c r="L42" s="65">
        <f>Articles[[#This Row],[QUANTITE TOTALE EN STOCK]]-Articles[[#This Row],[ARTICLE CONSOMME]]</f>
        <v>1</v>
      </c>
      <c r="M42" s="137">
        <f>Articles[[#This Row],[STOCK FINAL]]*Articles[[#This Row],[VALEUR DE L''ARTICLE]]</f>
        <v>0</v>
      </c>
    </row>
    <row r="43" spans="1:13" s="126" customFormat="1" ht="15.95" customHeight="1" x14ac:dyDescent="0.2">
      <c r="A43" s="127" t="s">
        <v>59</v>
      </c>
      <c r="B43" s="113" t="s">
        <v>89</v>
      </c>
      <c r="C43" s="114" t="s">
        <v>99</v>
      </c>
      <c r="D43" s="115"/>
      <c r="E43" s="115"/>
      <c r="F43" s="115"/>
      <c r="G43" s="115">
        <v>1</v>
      </c>
      <c r="H43" s="68">
        <f>SUM(Articles[[#This Row],[STOCK ENTREPÔT ]:[STOCK VEHICULE DAVID]])</f>
        <v>1</v>
      </c>
      <c r="I43" s="117"/>
      <c r="J43" s="140" cm="1">
        <f t="array" ref="J43">SUM(_xlfn._xlws.FILTER(_synthese_quantite_sortie,_synthese_n_article=Articles[[#This Row],[N° ARTICLE]],0))</f>
        <v>0</v>
      </c>
      <c r="K43" s="118"/>
      <c r="L43" s="68">
        <f>Articles[[#This Row],[QUANTITE TOTALE EN STOCK]]-Articles[[#This Row],[ARTICLE CONSOMME]]</f>
        <v>1</v>
      </c>
      <c r="M43" s="136">
        <f>Articles[[#This Row],[STOCK FINAL]]*Articles[[#This Row],[VALEUR DE L''ARTICLE]]</f>
        <v>0</v>
      </c>
    </row>
    <row r="44" spans="1:13" ht="15.95" customHeight="1" x14ac:dyDescent="0.2">
      <c r="A44" s="128" t="s">
        <v>60</v>
      </c>
      <c r="B44" s="120" t="s">
        <v>90</v>
      </c>
      <c r="C44" s="121" t="s">
        <v>99</v>
      </c>
      <c r="D44" s="122"/>
      <c r="E44" s="122"/>
      <c r="F44" s="122"/>
      <c r="G44" s="122">
        <v>1</v>
      </c>
      <c r="H44" s="65">
        <f>SUM(Articles[[#This Row],[STOCK ENTREPÔT ]:[STOCK VEHICULE DAVID]])</f>
        <v>1</v>
      </c>
      <c r="I44" s="124"/>
      <c r="J44" s="141" cm="1">
        <f t="array" ref="J44">SUM(_xlfn._xlws.FILTER(_synthese_quantite_sortie,_synthese_n_article=Articles[[#This Row],[N° ARTICLE]],0))</f>
        <v>0</v>
      </c>
      <c r="K44" s="125"/>
      <c r="L44" s="65">
        <f>Articles[[#This Row],[QUANTITE TOTALE EN STOCK]]-Articles[[#This Row],[ARTICLE CONSOMME]]</f>
        <v>1</v>
      </c>
      <c r="M44" s="137">
        <f>Articles[[#This Row],[STOCK FINAL]]*Articles[[#This Row],[VALEUR DE L''ARTICLE]]</f>
        <v>0</v>
      </c>
    </row>
    <row r="45" spans="1:13" s="126" customFormat="1" ht="15.95" customHeight="1" x14ac:dyDescent="0.2">
      <c r="A45" s="127" t="s">
        <v>61</v>
      </c>
      <c r="B45" s="113" t="s">
        <v>79</v>
      </c>
      <c r="C45" s="114" t="s">
        <v>99</v>
      </c>
      <c r="D45" s="115"/>
      <c r="E45" s="115"/>
      <c r="F45" s="115"/>
      <c r="G45" s="115">
        <v>1</v>
      </c>
      <c r="H45" s="68">
        <f>SUM(Articles[[#This Row],[STOCK ENTREPÔT ]:[STOCK VEHICULE DAVID]])</f>
        <v>1</v>
      </c>
      <c r="I45" s="117"/>
      <c r="J45" s="140" cm="1">
        <f t="array" ref="J45">SUM(_xlfn._xlws.FILTER(_synthese_quantite_sortie,_synthese_n_article=Articles[[#This Row],[N° ARTICLE]],0))</f>
        <v>0</v>
      </c>
      <c r="K45" s="118"/>
      <c r="L45" s="68">
        <f>Articles[[#This Row],[QUANTITE TOTALE EN STOCK]]-Articles[[#This Row],[ARTICLE CONSOMME]]</f>
        <v>1</v>
      </c>
      <c r="M45" s="136">
        <f>Articles[[#This Row],[STOCK FINAL]]*Articles[[#This Row],[VALEUR DE L''ARTICLE]]</f>
        <v>0</v>
      </c>
    </row>
    <row r="46" spans="1:13" ht="15.95" customHeight="1" x14ac:dyDescent="0.2">
      <c r="A46" s="128" t="s">
        <v>146</v>
      </c>
      <c r="B46" s="120" t="s">
        <v>86</v>
      </c>
      <c r="C46" s="121" t="s">
        <v>99</v>
      </c>
      <c r="D46" s="122"/>
      <c r="E46" s="122"/>
      <c r="F46" s="122"/>
      <c r="G46" s="122">
        <v>1</v>
      </c>
      <c r="H46" s="65">
        <f>SUM(Articles[[#This Row],[STOCK ENTREPÔT ]:[STOCK VEHICULE DAVID]])</f>
        <v>1</v>
      </c>
      <c r="I46" s="124"/>
      <c r="J46" s="141" cm="1">
        <f t="array" ref="J46">SUM(_xlfn._xlws.FILTER(_synthese_quantite_sortie,_synthese_n_article=Articles[[#This Row],[N° ARTICLE]],0))</f>
        <v>0</v>
      </c>
      <c r="K46" s="125"/>
      <c r="L46" s="65">
        <f>Articles[[#This Row],[QUANTITE TOTALE EN STOCK]]-Articles[[#This Row],[ARTICLE CONSOMME]]</f>
        <v>1</v>
      </c>
      <c r="M46" s="137">
        <f>Articles[[#This Row],[STOCK FINAL]]*Articles[[#This Row],[VALEUR DE L''ARTICLE]]</f>
        <v>0</v>
      </c>
    </row>
    <row r="47" spans="1:13" s="126" customFormat="1" ht="15.95" customHeight="1" x14ac:dyDescent="0.2">
      <c r="A47" s="127" t="s">
        <v>62</v>
      </c>
      <c r="B47" s="113" t="s">
        <v>91</v>
      </c>
      <c r="C47" s="114" t="s">
        <v>99</v>
      </c>
      <c r="D47" s="115"/>
      <c r="E47" s="115"/>
      <c r="F47" s="115"/>
      <c r="G47" s="115">
        <v>1</v>
      </c>
      <c r="H47" s="68">
        <f>SUM(Articles[[#This Row],[STOCK ENTREPÔT ]:[STOCK VEHICULE DAVID]])</f>
        <v>1</v>
      </c>
      <c r="I47" s="117"/>
      <c r="J47" s="140" cm="1">
        <f t="array" ref="J47">SUM(_xlfn._xlws.FILTER(_synthese_quantite_sortie,_synthese_n_article=Articles[[#This Row],[N° ARTICLE]],0))</f>
        <v>0</v>
      </c>
      <c r="K47" s="118"/>
      <c r="L47" s="68">
        <f>Articles[[#This Row],[QUANTITE TOTALE EN STOCK]]-Articles[[#This Row],[ARTICLE CONSOMME]]</f>
        <v>1</v>
      </c>
      <c r="M47" s="136">
        <f>Articles[[#This Row],[STOCK FINAL]]*Articles[[#This Row],[VALEUR DE L''ARTICLE]]</f>
        <v>0</v>
      </c>
    </row>
    <row r="48" spans="1:13" ht="15.95" customHeight="1" x14ac:dyDescent="0.2">
      <c r="A48" s="119" t="s">
        <v>63</v>
      </c>
      <c r="B48" s="120" t="s">
        <v>92</v>
      </c>
      <c r="C48" s="121" t="s">
        <v>99</v>
      </c>
      <c r="D48" s="122"/>
      <c r="E48" s="122"/>
      <c r="F48" s="122"/>
      <c r="G48" s="122">
        <v>1</v>
      </c>
      <c r="H48" s="65">
        <f>SUM(Articles[[#This Row],[STOCK ENTREPÔT ]:[STOCK VEHICULE DAVID]])</f>
        <v>1</v>
      </c>
      <c r="I48" s="124"/>
      <c r="J48" s="141" cm="1">
        <f t="array" ref="J48">SUM(_xlfn._xlws.FILTER(_synthese_quantite_sortie,_synthese_n_article=Articles[[#This Row],[N° ARTICLE]],0))</f>
        <v>0</v>
      </c>
      <c r="K48" s="125"/>
      <c r="L48" s="65">
        <f>Articles[[#This Row],[QUANTITE TOTALE EN STOCK]]-Articles[[#This Row],[ARTICLE CONSOMME]]</f>
        <v>1</v>
      </c>
      <c r="M48" s="137">
        <f>Articles[[#This Row],[STOCK FINAL]]*Articles[[#This Row],[VALEUR DE L''ARTICLE]]</f>
        <v>0</v>
      </c>
    </row>
    <row r="49" spans="1:13" s="126" customFormat="1" ht="15.95" customHeight="1" x14ac:dyDescent="0.2">
      <c r="A49" s="127" t="s">
        <v>64</v>
      </c>
      <c r="B49" s="113" t="s">
        <v>92</v>
      </c>
      <c r="C49" s="114" t="s">
        <v>99</v>
      </c>
      <c r="D49" s="115"/>
      <c r="E49" s="115"/>
      <c r="F49" s="115"/>
      <c r="G49" s="115">
        <v>1</v>
      </c>
      <c r="H49" s="68">
        <f>SUM(Articles[[#This Row],[STOCK ENTREPÔT ]:[STOCK VEHICULE DAVID]])</f>
        <v>1</v>
      </c>
      <c r="I49" s="117"/>
      <c r="J49" s="140" cm="1">
        <f t="array" ref="J49">SUM(_xlfn._xlws.FILTER(_synthese_quantite_sortie,_synthese_n_article=Articles[[#This Row],[N° ARTICLE]],0))</f>
        <v>0</v>
      </c>
      <c r="K49" s="118"/>
      <c r="L49" s="68">
        <f>Articles[[#This Row],[QUANTITE TOTALE EN STOCK]]-Articles[[#This Row],[ARTICLE CONSOMME]]</f>
        <v>1</v>
      </c>
      <c r="M49" s="136">
        <f>Articles[[#This Row],[STOCK FINAL]]*Articles[[#This Row],[VALEUR DE L''ARTICLE]]</f>
        <v>0</v>
      </c>
    </row>
    <row r="50" spans="1:13" ht="15.95" customHeight="1" x14ac:dyDescent="0.2">
      <c r="A50" s="119" t="s">
        <v>65</v>
      </c>
      <c r="B50" s="120" t="s">
        <v>93</v>
      </c>
      <c r="C50" s="121" t="s">
        <v>99</v>
      </c>
      <c r="D50" s="122"/>
      <c r="E50" s="122"/>
      <c r="F50" s="122"/>
      <c r="G50" s="122">
        <v>1</v>
      </c>
      <c r="H50" s="65">
        <f>SUM(Articles[[#This Row],[STOCK ENTREPÔT ]:[STOCK VEHICULE DAVID]])</f>
        <v>1</v>
      </c>
      <c r="I50" s="124"/>
      <c r="J50" s="141" cm="1">
        <f t="array" ref="J50">SUM(_xlfn._xlws.FILTER(_synthese_quantite_sortie,_synthese_n_article=Articles[[#This Row],[N° ARTICLE]],0))</f>
        <v>0</v>
      </c>
      <c r="K50" s="125"/>
      <c r="L50" s="65">
        <f>Articles[[#This Row],[QUANTITE TOTALE EN STOCK]]-Articles[[#This Row],[ARTICLE CONSOMME]]</f>
        <v>1</v>
      </c>
      <c r="M50" s="137">
        <f>Articles[[#This Row],[STOCK FINAL]]*Articles[[#This Row],[VALEUR DE L''ARTICLE]]</f>
        <v>0</v>
      </c>
    </row>
    <row r="51" spans="1:13" s="126" customFormat="1" ht="15.95" customHeight="1" x14ac:dyDescent="0.2">
      <c r="A51" s="127" t="s">
        <v>66</v>
      </c>
      <c r="B51" s="113" t="s">
        <v>147</v>
      </c>
      <c r="C51" s="114" t="s">
        <v>99</v>
      </c>
      <c r="D51" s="115"/>
      <c r="E51" s="115"/>
      <c r="F51" s="115"/>
      <c r="G51" s="115">
        <v>1</v>
      </c>
      <c r="H51" s="68">
        <f>SUM(Articles[[#This Row],[STOCK ENTREPÔT ]:[STOCK VEHICULE DAVID]])</f>
        <v>1</v>
      </c>
      <c r="I51" s="117"/>
      <c r="J51" s="140" cm="1">
        <f t="array" ref="J51">SUM(_xlfn._xlws.FILTER(_synthese_quantite_sortie,_synthese_n_article=Articles[[#This Row],[N° ARTICLE]],0))</f>
        <v>0</v>
      </c>
      <c r="K51" s="118"/>
      <c r="L51" s="68">
        <f>Articles[[#This Row],[QUANTITE TOTALE EN STOCK]]-Articles[[#This Row],[ARTICLE CONSOMME]]</f>
        <v>1</v>
      </c>
      <c r="M51" s="136">
        <f>Articles[[#This Row],[STOCK FINAL]]*Articles[[#This Row],[VALEUR DE L''ARTICLE]]</f>
        <v>0</v>
      </c>
    </row>
    <row r="52" spans="1:13" ht="15.95" customHeight="1" x14ac:dyDescent="0.2">
      <c r="A52" s="119" t="s">
        <v>148</v>
      </c>
      <c r="B52" s="120" t="s">
        <v>91</v>
      </c>
      <c r="C52" s="121" t="s">
        <v>99</v>
      </c>
      <c r="D52" s="122"/>
      <c r="E52" s="122"/>
      <c r="F52" s="122"/>
      <c r="G52" s="122">
        <v>1</v>
      </c>
      <c r="H52" s="65">
        <f>SUM(Articles[[#This Row],[STOCK ENTREPÔT ]:[STOCK VEHICULE DAVID]])</f>
        <v>1</v>
      </c>
      <c r="I52" s="124"/>
      <c r="J52" s="141" cm="1">
        <f t="array" ref="J52">SUM(_xlfn._xlws.FILTER(_synthese_quantite_sortie,_synthese_n_article=Articles[[#This Row],[N° ARTICLE]],0))</f>
        <v>0</v>
      </c>
      <c r="K52" s="125"/>
      <c r="L52" s="65">
        <f>Articles[[#This Row],[QUANTITE TOTALE EN STOCK]]-Articles[[#This Row],[ARTICLE CONSOMME]]</f>
        <v>1</v>
      </c>
      <c r="M52" s="137">
        <f>Articles[[#This Row],[STOCK FINAL]]*Articles[[#This Row],[VALEUR DE L''ARTICLE]]</f>
        <v>0</v>
      </c>
    </row>
    <row r="53" spans="1:13" s="126" customFormat="1" ht="15.95" customHeight="1" x14ac:dyDescent="0.2">
      <c r="A53" s="127" t="s">
        <v>67</v>
      </c>
      <c r="B53" s="113" t="s">
        <v>94</v>
      </c>
      <c r="C53" s="114" t="s">
        <v>99</v>
      </c>
      <c r="D53" s="115"/>
      <c r="E53" s="115"/>
      <c r="F53" s="115"/>
      <c r="G53" s="115">
        <v>4</v>
      </c>
      <c r="H53" s="68">
        <f>SUM(Articles[[#This Row],[STOCK ENTREPÔT ]:[STOCK VEHICULE DAVID]])</f>
        <v>4</v>
      </c>
      <c r="I53" s="117"/>
      <c r="J53" s="140" cm="1">
        <f t="array" ref="J53">SUM(_xlfn._xlws.FILTER(_synthese_quantite_sortie,_synthese_n_article=Articles[[#This Row],[N° ARTICLE]],0))</f>
        <v>0</v>
      </c>
      <c r="K53" s="118"/>
      <c r="L53" s="68">
        <f>Articles[[#This Row],[QUANTITE TOTALE EN STOCK]]-Articles[[#This Row],[ARTICLE CONSOMME]]</f>
        <v>4</v>
      </c>
      <c r="M53" s="136">
        <f>Articles[[#This Row],[STOCK FINAL]]*Articles[[#This Row],[VALEUR DE L''ARTICLE]]</f>
        <v>0</v>
      </c>
    </row>
    <row r="54" spans="1:13" ht="15.95" customHeight="1" x14ac:dyDescent="0.2">
      <c r="A54" s="129">
        <v>7316262</v>
      </c>
      <c r="B54" s="120" t="s">
        <v>133</v>
      </c>
      <c r="C54" s="121" t="s">
        <v>100</v>
      </c>
      <c r="D54" s="122"/>
      <c r="E54" s="122"/>
      <c r="F54" s="122"/>
      <c r="G54" s="122">
        <v>1</v>
      </c>
      <c r="H54" s="65">
        <f>SUM(Articles[[#This Row],[STOCK ENTREPÔT ]:[STOCK VEHICULE DAVID]])</f>
        <v>1</v>
      </c>
      <c r="I54" s="124"/>
      <c r="J54" s="141" cm="1">
        <f t="array" ref="J54">SUM(_xlfn._xlws.FILTER(_synthese_quantite_sortie,_synthese_n_article=Articles[[#This Row],[N° ARTICLE]],0))</f>
        <v>0</v>
      </c>
      <c r="K54" s="125"/>
      <c r="L54" s="65">
        <f>Articles[[#This Row],[QUANTITE TOTALE EN STOCK]]-Articles[[#This Row],[ARTICLE CONSOMME]]</f>
        <v>1</v>
      </c>
      <c r="M54" s="137">
        <f>Articles[[#This Row],[STOCK FINAL]]*Articles[[#This Row],[VALEUR DE L''ARTICLE]]</f>
        <v>0</v>
      </c>
    </row>
    <row r="55" spans="1:13" s="126" customFormat="1" ht="15.95" customHeight="1" x14ac:dyDescent="0.2">
      <c r="A55" s="127">
        <v>7427232</v>
      </c>
      <c r="B55" s="113" t="s">
        <v>15</v>
      </c>
      <c r="C55" s="114" t="s">
        <v>100</v>
      </c>
      <c r="D55" s="115"/>
      <c r="E55" s="115"/>
      <c r="F55" s="115"/>
      <c r="G55" s="115">
        <v>1</v>
      </c>
      <c r="H55" s="68">
        <f>SUM(Articles[[#This Row],[STOCK ENTREPÔT ]:[STOCK VEHICULE DAVID]])</f>
        <v>1</v>
      </c>
      <c r="I55" s="117"/>
      <c r="J55" s="140" cm="1">
        <f t="array" ref="J55">SUM(_xlfn._xlws.FILTER(_synthese_quantite_sortie,_synthese_n_article=Articles[[#This Row],[N° ARTICLE]],0))</f>
        <v>0</v>
      </c>
      <c r="K55" s="118"/>
      <c r="L55" s="68">
        <f>Articles[[#This Row],[QUANTITE TOTALE EN STOCK]]-Articles[[#This Row],[ARTICLE CONSOMME]]</f>
        <v>1</v>
      </c>
      <c r="M55" s="136">
        <f>Articles[[#This Row],[STOCK FINAL]]*Articles[[#This Row],[VALEUR DE L''ARTICLE]]</f>
        <v>0</v>
      </c>
    </row>
    <row r="56" spans="1:13" ht="15.95" customHeight="1" x14ac:dyDescent="0.2">
      <c r="A56" s="128">
        <v>7819825</v>
      </c>
      <c r="B56" s="120" t="s">
        <v>17</v>
      </c>
      <c r="C56" s="121" t="s">
        <v>100</v>
      </c>
      <c r="D56" s="122"/>
      <c r="E56" s="122"/>
      <c r="F56" s="122"/>
      <c r="G56" s="122">
        <v>1</v>
      </c>
      <c r="H56" s="65">
        <f>SUM(Articles[[#This Row],[STOCK ENTREPÔT ]:[STOCK VEHICULE DAVID]])</f>
        <v>1</v>
      </c>
      <c r="I56" s="124"/>
      <c r="J56" s="141" cm="1">
        <f t="array" ref="J56">SUM(_xlfn._xlws.FILTER(_synthese_quantite_sortie,_synthese_n_article=Articles[[#This Row],[N° ARTICLE]],0))</f>
        <v>0</v>
      </c>
      <c r="K56" s="125"/>
      <c r="L56" s="65">
        <f>Articles[[#This Row],[QUANTITE TOTALE EN STOCK]]-Articles[[#This Row],[ARTICLE CONSOMME]]</f>
        <v>1</v>
      </c>
      <c r="M56" s="137">
        <f>Articles[[#This Row],[STOCK FINAL]]*Articles[[#This Row],[VALEUR DE L''ARTICLE]]</f>
        <v>0</v>
      </c>
    </row>
    <row r="57" spans="1:13" s="126" customFormat="1" ht="15.95" customHeight="1" x14ac:dyDescent="0.2">
      <c r="A57" s="127">
        <v>7819967</v>
      </c>
      <c r="B57" s="113" t="s">
        <v>14</v>
      </c>
      <c r="C57" s="114" t="s">
        <v>100</v>
      </c>
      <c r="D57" s="115"/>
      <c r="E57" s="115"/>
      <c r="F57" s="115"/>
      <c r="G57" s="115">
        <v>2</v>
      </c>
      <c r="H57" s="68">
        <f>SUM(Articles[[#This Row],[STOCK ENTREPÔT ]:[STOCK VEHICULE DAVID]])</f>
        <v>2</v>
      </c>
      <c r="I57" s="117"/>
      <c r="J57" s="140" cm="1">
        <f t="array" ref="J57">SUM(_xlfn._xlws.FILTER(_synthese_quantite_sortie,_synthese_n_article=Articles[[#This Row],[N° ARTICLE]],0))</f>
        <v>0</v>
      </c>
      <c r="K57" s="118"/>
      <c r="L57" s="68">
        <f>Articles[[#This Row],[QUANTITE TOTALE EN STOCK]]-Articles[[#This Row],[ARTICLE CONSOMME]]</f>
        <v>2</v>
      </c>
      <c r="M57" s="136">
        <f>Articles[[#This Row],[STOCK FINAL]]*Articles[[#This Row],[VALEUR DE L''ARTICLE]]</f>
        <v>0</v>
      </c>
    </row>
    <row r="58" spans="1:13" ht="15.95" customHeight="1" x14ac:dyDescent="0.2">
      <c r="A58" s="128">
        <v>7819971</v>
      </c>
      <c r="B58" s="120" t="s">
        <v>18</v>
      </c>
      <c r="C58" s="121" t="s">
        <v>100</v>
      </c>
      <c r="D58" s="122"/>
      <c r="E58" s="122"/>
      <c r="F58" s="122"/>
      <c r="G58" s="122">
        <v>2</v>
      </c>
      <c r="H58" s="65">
        <f>SUM(Articles[[#This Row],[STOCK ENTREPÔT ]:[STOCK VEHICULE DAVID]])</f>
        <v>2</v>
      </c>
      <c r="I58" s="124"/>
      <c r="J58" s="141" cm="1">
        <f t="array" ref="J58">SUM(_xlfn._xlws.FILTER(_synthese_quantite_sortie,_synthese_n_article=Articles[[#This Row],[N° ARTICLE]],0))</f>
        <v>0</v>
      </c>
      <c r="K58" s="125"/>
      <c r="L58" s="65">
        <f>Articles[[#This Row],[QUANTITE TOTALE EN STOCK]]-Articles[[#This Row],[ARTICLE CONSOMME]]</f>
        <v>2</v>
      </c>
      <c r="M58" s="137">
        <f>Articles[[#This Row],[STOCK FINAL]]*Articles[[#This Row],[VALEUR DE L''ARTICLE]]</f>
        <v>0</v>
      </c>
    </row>
    <row r="59" spans="1:13" s="126" customFormat="1" ht="15.95" customHeight="1" x14ac:dyDescent="0.2">
      <c r="A59" s="127">
        <v>7826504</v>
      </c>
      <c r="B59" s="113" t="s">
        <v>19</v>
      </c>
      <c r="C59" s="114" t="s">
        <v>100</v>
      </c>
      <c r="D59" s="115"/>
      <c r="E59" s="115"/>
      <c r="F59" s="115"/>
      <c r="G59" s="115">
        <v>1</v>
      </c>
      <c r="H59" s="68">
        <f>SUM(Articles[[#This Row],[STOCK ENTREPÔT ]:[STOCK VEHICULE DAVID]])</f>
        <v>1</v>
      </c>
      <c r="I59" s="117"/>
      <c r="J59" s="140" cm="1">
        <f t="array" ref="J59">SUM(_xlfn._xlws.FILTER(_synthese_quantite_sortie,_synthese_n_article=Articles[[#This Row],[N° ARTICLE]],0))</f>
        <v>0</v>
      </c>
      <c r="K59" s="118"/>
      <c r="L59" s="68">
        <f>Articles[[#This Row],[QUANTITE TOTALE EN STOCK]]-Articles[[#This Row],[ARTICLE CONSOMME]]</f>
        <v>1</v>
      </c>
      <c r="M59" s="136">
        <f>Articles[[#This Row],[STOCK FINAL]]*Articles[[#This Row],[VALEUR DE L''ARTICLE]]</f>
        <v>0</v>
      </c>
    </row>
    <row r="60" spans="1:13" ht="15.95" customHeight="1" x14ac:dyDescent="0.2">
      <c r="A60" s="128">
        <v>7826515</v>
      </c>
      <c r="B60" s="120" t="s">
        <v>19</v>
      </c>
      <c r="C60" s="121" t="s">
        <v>100</v>
      </c>
      <c r="D60" s="122"/>
      <c r="E60" s="122"/>
      <c r="F60" s="122"/>
      <c r="G60" s="122">
        <v>0</v>
      </c>
      <c r="H60" s="65">
        <f>SUM(Articles[[#This Row],[STOCK ENTREPÔT ]:[STOCK VEHICULE DAVID]])</f>
        <v>0</v>
      </c>
      <c r="I60" s="124"/>
      <c r="J60" s="141" cm="1">
        <f t="array" ref="J60">SUM(_xlfn._xlws.FILTER(_synthese_quantite_sortie,_synthese_n_article=Articles[[#This Row],[N° ARTICLE]],0))</f>
        <v>0</v>
      </c>
      <c r="K60" s="125"/>
      <c r="L60" s="65">
        <f>Articles[[#This Row],[QUANTITE TOTALE EN STOCK]]-Articles[[#This Row],[ARTICLE CONSOMME]]</f>
        <v>0</v>
      </c>
      <c r="M60" s="137">
        <f>Articles[[#This Row],[STOCK FINAL]]*Articles[[#This Row],[VALEUR DE L''ARTICLE]]</f>
        <v>0</v>
      </c>
    </row>
    <row r="61" spans="1:13" s="126" customFormat="1" ht="15.95" customHeight="1" x14ac:dyDescent="0.2">
      <c r="A61" s="112">
        <v>7826516</v>
      </c>
      <c r="B61" s="113" t="s">
        <v>19</v>
      </c>
      <c r="C61" s="114" t="s">
        <v>100</v>
      </c>
      <c r="D61" s="115"/>
      <c r="E61" s="115"/>
      <c r="F61" s="115"/>
      <c r="G61" s="115">
        <v>2</v>
      </c>
      <c r="H61" s="68">
        <f>SUM(Articles[[#This Row],[STOCK ENTREPÔT ]:[STOCK VEHICULE DAVID]])</f>
        <v>2</v>
      </c>
      <c r="I61" s="117"/>
      <c r="J61" s="140" cm="1">
        <f t="array" ref="J61">SUM(_xlfn._xlws.FILTER(_synthese_quantite_sortie,_synthese_n_article=Articles[[#This Row],[N° ARTICLE]],0))</f>
        <v>0</v>
      </c>
      <c r="K61" s="118"/>
      <c r="L61" s="68">
        <f>Articles[[#This Row],[QUANTITE TOTALE EN STOCK]]-Articles[[#This Row],[ARTICLE CONSOMME]]</f>
        <v>2</v>
      </c>
      <c r="M61" s="136">
        <f>Articles[[#This Row],[STOCK FINAL]]*Articles[[#This Row],[VALEUR DE L''ARTICLE]]</f>
        <v>0</v>
      </c>
    </row>
    <row r="62" spans="1:13" ht="15.95" customHeight="1" x14ac:dyDescent="0.2">
      <c r="A62" s="128">
        <v>7826529</v>
      </c>
      <c r="B62" s="120" t="s">
        <v>96</v>
      </c>
      <c r="C62" s="121" t="s">
        <v>100</v>
      </c>
      <c r="D62" s="122"/>
      <c r="E62" s="122"/>
      <c r="F62" s="122"/>
      <c r="G62" s="122">
        <v>0</v>
      </c>
      <c r="H62" s="65">
        <f>SUM(Articles[[#This Row],[STOCK ENTREPÔT ]:[STOCK VEHICULE DAVID]])</f>
        <v>0</v>
      </c>
      <c r="I62" s="124"/>
      <c r="J62" s="141" cm="1">
        <f t="array" ref="J62">SUM(_xlfn._xlws.FILTER(_synthese_quantite_sortie,_synthese_n_article=Articles[[#This Row],[N° ARTICLE]],0))</f>
        <v>0</v>
      </c>
      <c r="K62" s="125"/>
      <c r="L62" s="65">
        <f>Articles[[#This Row],[QUANTITE TOTALE EN STOCK]]-Articles[[#This Row],[ARTICLE CONSOMME]]</f>
        <v>0</v>
      </c>
      <c r="M62" s="137">
        <f>Articles[[#This Row],[STOCK FINAL]]*Articles[[#This Row],[VALEUR DE L''ARTICLE]]</f>
        <v>0</v>
      </c>
    </row>
    <row r="63" spans="1:13" ht="15.95" customHeight="1" x14ac:dyDescent="0.2">
      <c r="A63" s="112">
        <v>7826809</v>
      </c>
      <c r="B63" s="113" t="s">
        <v>30</v>
      </c>
      <c r="C63" s="114" t="s">
        <v>100</v>
      </c>
      <c r="D63" s="115"/>
      <c r="E63" s="115"/>
      <c r="F63" s="115"/>
      <c r="G63" s="115">
        <v>2</v>
      </c>
      <c r="H63" s="68">
        <f>SUM(Articles[[#This Row],[STOCK ENTREPÔT ]:[STOCK VEHICULE DAVID]])</f>
        <v>2</v>
      </c>
      <c r="I63" s="117"/>
      <c r="J63" s="140" cm="1">
        <f t="array" ref="J63">SUM(_xlfn._xlws.FILTER(_synthese_quantite_sortie,_synthese_n_article=Articles[[#This Row],[N° ARTICLE]],0))</f>
        <v>0</v>
      </c>
      <c r="K63" s="118"/>
      <c r="L63" s="68">
        <f>Articles[[#This Row],[QUANTITE TOTALE EN STOCK]]-Articles[[#This Row],[ARTICLE CONSOMME]]</f>
        <v>2</v>
      </c>
      <c r="M63" s="136">
        <f>Articles[[#This Row],[STOCK FINAL]]*Articles[[#This Row],[VALEUR DE L''ARTICLE]]</f>
        <v>0</v>
      </c>
    </row>
    <row r="64" spans="1:13" s="126" customFormat="1" ht="15.95" customHeight="1" x14ac:dyDescent="0.2">
      <c r="A64" s="119">
        <v>7827933</v>
      </c>
      <c r="B64" s="120" t="s">
        <v>20</v>
      </c>
      <c r="C64" s="121" t="s">
        <v>100</v>
      </c>
      <c r="D64" s="122"/>
      <c r="E64" s="122"/>
      <c r="F64" s="122"/>
      <c r="G64" s="122">
        <v>1</v>
      </c>
      <c r="H64" s="65">
        <f>SUM(Articles[[#This Row],[STOCK ENTREPÔT ]:[STOCK VEHICULE DAVID]])</f>
        <v>1</v>
      </c>
      <c r="I64" s="124"/>
      <c r="J64" s="141" cm="1">
        <f t="array" ref="J64">SUM(_xlfn._xlws.FILTER(_synthese_quantite_sortie,_synthese_n_article=Articles[[#This Row],[N° ARTICLE]],0))</f>
        <v>0</v>
      </c>
      <c r="K64" s="125"/>
      <c r="L64" s="65">
        <f>Articles[[#This Row],[QUANTITE TOTALE EN STOCK]]-Articles[[#This Row],[ARTICLE CONSOMME]]</f>
        <v>1</v>
      </c>
      <c r="M64" s="137">
        <f>Articles[[#This Row],[STOCK FINAL]]*Articles[[#This Row],[VALEUR DE L''ARTICLE]]</f>
        <v>0</v>
      </c>
    </row>
    <row r="65" spans="1:13" ht="15.95" customHeight="1" x14ac:dyDescent="0.2">
      <c r="A65" s="127">
        <v>7828718</v>
      </c>
      <c r="B65" s="113" t="s">
        <v>21</v>
      </c>
      <c r="C65" s="114" t="s">
        <v>100</v>
      </c>
      <c r="D65" s="115"/>
      <c r="E65" s="115"/>
      <c r="F65" s="115"/>
      <c r="G65" s="115">
        <v>3</v>
      </c>
      <c r="H65" s="68">
        <f>SUM(Articles[[#This Row],[STOCK ENTREPÔT ]:[STOCK VEHICULE DAVID]])</f>
        <v>3</v>
      </c>
      <c r="I65" s="117"/>
      <c r="J65" s="140" cm="1">
        <f t="array" ref="J65">SUM(_xlfn._xlws.FILTER(_synthese_quantite_sortie,_synthese_n_article=Articles[[#This Row],[N° ARTICLE]],0))</f>
        <v>0</v>
      </c>
      <c r="K65" s="118"/>
      <c r="L65" s="68">
        <f>Articles[[#This Row],[QUANTITE TOTALE EN STOCK]]-Articles[[#This Row],[ARTICLE CONSOMME]]</f>
        <v>3</v>
      </c>
      <c r="M65" s="136">
        <f>Articles[[#This Row],[STOCK FINAL]]*Articles[[#This Row],[VALEUR DE L''ARTICLE]]</f>
        <v>0</v>
      </c>
    </row>
    <row r="66" spans="1:13" ht="15.95" customHeight="1" x14ac:dyDescent="0.2">
      <c r="A66" s="119">
        <v>7831305</v>
      </c>
      <c r="B66" s="120" t="s">
        <v>22</v>
      </c>
      <c r="C66" s="121" t="s">
        <v>100</v>
      </c>
      <c r="D66" s="122"/>
      <c r="E66" s="122"/>
      <c r="F66" s="122"/>
      <c r="G66" s="122">
        <v>1</v>
      </c>
      <c r="H66" s="65">
        <f>SUM(Articles[[#This Row],[STOCK ENTREPÔT ]:[STOCK VEHICULE DAVID]])</f>
        <v>1</v>
      </c>
      <c r="I66" s="124"/>
      <c r="J66" s="141" cm="1">
        <f t="array" ref="J66">SUM(_xlfn._xlws.FILTER(_synthese_quantite_sortie,_synthese_n_article=Articles[[#This Row],[N° ARTICLE]],0))</f>
        <v>0</v>
      </c>
      <c r="K66" s="125"/>
      <c r="L66" s="65">
        <f>Articles[[#This Row],[QUANTITE TOTALE EN STOCK]]-Articles[[#This Row],[ARTICLE CONSOMME]]</f>
        <v>1</v>
      </c>
      <c r="M66" s="137">
        <f>Articles[[#This Row],[STOCK FINAL]]*Articles[[#This Row],[VALEUR DE L''ARTICLE]]</f>
        <v>0</v>
      </c>
    </row>
    <row r="67" spans="1:13" s="126" customFormat="1" ht="15.95" customHeight="1" x14ac:dyDescent="0.2">
      <c r="A67" s="112">
        <v>7834233</v>
      </c>
      <c r="B67" s="113" t="s">
        <v>26</v>
      </c>
      <c r="C67" s="114" t="s">
        <v>100</v>
      </c>
      <c r="D67" s="115"/>
      <c r="E67" s="115"/>
      <c r="F67" s="115"/>
      <c r="G67" s="115">
        <v>1</v>
      </c>
      <c r="H67" s="68">
        <f>SUM(Articles[[#This Row],[STOCK ENTREPÔT ]:[STOCK VEHICULE DAVID]])</f>
        <v>1</v>
      </c>
      <c r="I67" s="117"/>
      <c r="J67" s="140" cm="1">
        <f t="array" ref="J67">SUM(_xlfn._xlws.FILTER(_synthese_quantite_sortie,_synthese_n_article=Articles[[#This Row],[N° ARTICLE]],0))</f>
        <v>0</v>
      </c>
      <c r="K67" s="118"/>
      <c r="L67" s="68">
        <f>Articles[[#This Row],[QUANTITE TOTALE EN STOCK]]-Articles[[#This Row],[ARTICLE CONSOMME]]</f>
        <v>1</v>
      </c>
      <c r="M67" s="136">
        <f>Articles[[#This Row],[STOCK FINAL]]*Articles[[#This Row],[VALEUR DE L''ARTICLE]]</f>
        <v>0</v>
      </c>
    </row>
    <row r="68" spans="1:13" ht="15.95" customHeight="1" x14ac:dyDescent="0.2">
      <c r="A68" s="129">
        <v>7834234</v>
      </c>
      <c r="B68" s="120" t="s">
        <v>26</v>
      </c>
      <c r="C68" s="121" t="s">
        <v>100</v>
      </c>
      <c r="D68" s="122"/>
      <c r="E68" s="122"/>
      <c r="F68" s="122"/>
      <c r="G68" s="122">
        <v>2</v>
      </c>
      <c r="H68" s="65">
        <f>SUM(Articles[[#This Row],[STOCK ENTREPÔT ]:[STOCK VEHICULE DAVID]])</f>
        <v>2</v>
      </c>
      <c r="I68" s="124"/>
      <c r="J68" s="141" cm="1">
        <f t="array" ref="J68">SUM(_xlfn._xlws.FILTER(_synthese_quantite_sortie,_synthese_n_article=Articles[[#This Row],[N° ARTICLE]],0))</f>
        <v>0</v>
      </c>
      <c r="K68" s="125"/>
      <c r="L68" s="65">
        <f>Articles[[#This Row],[QUANTITE TOTALE EN STOCK]]-Articles[[#This Row],[ARTICLE CONSOMME]]</f>
        <v>2</v>
      </c>
      <c r="M68" s="137">
        <f>Articles[[#This Row],[STOCK FINAL]]*Articles[[#This Row],[VALEUR DE L''ARTICLE]]</f>
        <v>0</v>
      </c>
    </row>
    <row r="69" spans="1:13" s="126" customFormat="1" ht="15.95" customHeight="1" x14ac:dyDescent="0.2">
      <c r="A69" s="127">
        <v>7836177</v>
      </c>
      <c r="B69" s="113" t="s">
        <v>23</v>
      </c>
      <c r="C69" s="114" t="s">
        <v>100</v>
      </c>
      <c r="D69" s="115"/>
      <c r="E69" s="115"/>
      <c r="F69" s="115"/>
      <c r="G69" s="115">
        <v>1</v>
      </c>
      <c r="H69" s="68">
        <f>SUM(Articles[[#This Row],[STOCK ENTREPÔT ]:[STOCK VEHICULE DAVID]])</f>
        <v>1</v>
      </c>
      <c r="I69" s="117"/>
      <c r="J69" s="140" cm="1">
        <f t="array" ref="J69">SUM(_xlfn._xlws.FILTER(_synthese_quantite_sortie,_synthese_n_article=Articles[[#This Row],[N° ARTICLE]],0))</f>
        <v>0</v>
      </c>
      <c r="K69" s="118"/>
      <c r="L69" s="68">
        <f>Articles[[#This Row],[QUANTITE TOTALE EN STOCK]]-Articles[[#This Row],[ARTICLE CONSOMME]]</f>
        <v>1</v>
      </c>
      <c r="M69" s="136">
        <f>Articles[[#This Row],[STOCK FINAL]]*Articles[[#This Row],[VALEUR DE L''ARTICLE]]</f>
        <v>0</v>
      </c>
    </row>
    <row r="70" spans="1:13" ht="15.95" customHeight="1" x14ac:dyDescent="0.2">
      <c r="A70" s="119">
        <v>7836777</v>
      </c>
      <c r="B70" s="120" t="s">
        <v>24</v>
      </c>
      <c r="C70" s="121" t="s">
        <v>100</v>
      </c>
      <c r="D70" s="122"/>
      <c r="E70" s="122"/>
      <c r="F70" s="122"/>
      <c r="G70" s="122">
        <v>1</v>
      </c>
      <c r="H70" s="65">
        <f>SUM(Articles[[#This Row],[STOCK ENTREPÔT ]:[STOCK VEHICULE DAVID]])</f>
        <v>1</v>
      </c>
      <c r="I70" s="124"/>
      <c r="J70" s="141" cm="1">
        <f t="array" ref="J70">SUM(_xlfn._xlws.FILTER(_synthese_quantite_sortie,_synthese_n_article=Articles[[#This Row],[N° ARTICLE]],0))</f>
        <v>0</v>
      </c>
      <c r="K70" s="125"/>
      <c r="L70" s="65">
        <f>Articles[[#This Row],[QUANTITE TOTALE EN STOCK]]-Articles[[#This Row],[ARTICLE CONSOMME]]</f>
        <v>1</v>
      </c>
      <c r="M70" s="137">
        <f>Articles[[#This Row],[STOCK FINAL]]*Articles[[#This Row],[VALEUR DE L''ARTICLE]]</f>
        <v>0</v>
      </c>
    </row>
    <row r="71" spans="1:13" s="126" customFormat="1" ht="15.95" customHeight="1" x14ac:dyDescent="0.2">
      <c r="A71" s="127">
        <v>7838979</v>
      </c>
      <c r="B71" s="113" t="s">
        <v>25</v>
      </c>
      <c r="C71" s="114" t="s">
        <v>100</v>
      </c>
      <c r="D71" s="115"/>
      <c r="E71" s="115"/>
      <c r="F71" s="115"/>
      <c r="G71" s="115">
        <v>1</v>
      </c>
      <c r="H71" s="68">
        <f>SUM(Articles[[#This Row],[STOCK ENTREPÔT ]:[STOCK VEHICULE DAVID]])</f>
        <v>1</v>
      </c>
      <c r="I71" s="117"/>
      <c r="J71" s="140" cm="1">
        <f t="array" ref="J71">SUM(_xlfn._xlws.FILTER(_synthese_quantite_sortie,_synthese_n_article=Articles[[#This Row],[N° ARTICLE]],0))</f>
        <v>0</v>
      </c>
      <c r="K71" s="118"/>
      <c r="L71" s="68">
        <f>Articles[[#This Row],[QUANTITE TOTALE EN STOCK]]-Articles[[#This Row],[ARTICLE CONSOMME]]</f>
        <v>1</v>
      </c>
      <c r="M71" s="136">
        <f>Articles[[#This Row],[STOCK FINAL]]*Articles[[#This Row],[VALEUR DE L''ARTICLE]]</f>
        <v>0</v>
      </c>
    </row>
    <row r="72" spans="1:13" ht="15.95" customHeight="1" x14ac:dyDescent="0.2">
      <c r="A72" s="119">
        <v>7839451</v>
      </c>
      <c r="B72" s="120" t="s">
        <v>26</v>
      </c>
      <c r="C72" s="121" t="s">
        <v>100</v>
      </c>
      <c r="D72" s="122"/>
      <c r="E72" s="122"/>
      <c r="F72" s="122"/>
      <c r="G72" s="122">
        <v>0</v>
      </c>
      <c r="H72" s="65">
        <f>SUM(Articles[[#This Row],[STOCK ENTREPÔT ]:[STOCK VEHICULE DAVID]])</f>
        <v>0</v>
      </c>
      <c r="I72" s="124"/>
      <c r="J72" s="141" cm="1">
        <f t="array" ref="J72">SUM(_xlfn._xlws.FILTER(_synthese_quantite_sortie,_synthese_n_article=Articles[[#This Row],[N° ARTICLE]],0))</f>
        <v>0</v>
      </c>
      <c r="K72" s="125"/>
      <c r="L72" s="65">
        <f>Articles[[#This Row],[QUANTITE TOTALE EN STOCK]]-Articles[[#This Row],[ARTICLE CONSOMME]]</f>
        <v>0</v>
      </c>
      <c r="M72" s="137">
        <f>Articles[[#This Row],[STOCK FINAL]]*Articles[[#This Row],[VALEUR DE L''ARTICLE]]</f>
        <v>0</v>
      </c>
    </row>
    <row r="73" spans="1:13" s="126" customFormat="1" ht="15.95" customHeight="1" x14ac:dyDescent="0.2">
      <c r="A73" s="127">
        <v>7839971</v>
      </c>
      <c r="B73" s="113" t="s">
        <v>27</v>
      </c>
      <c r="C73" s="114" t="s">
        <v>100</v>
      </c>
      <c r="D73" s="115"/>
      <c r="E73" s="115"/>
      <c r="F73" s="115"/>
      <c r="G73" s="115">
        <v>1</v>
      </c>
      <c r="H73" s="68">
        <f>SUM(Articles[[#This Row],[STOCK ENTREPÔT ]:[STOCK VEHICULE DAVID]])</f>
        <v>1</v>
      </c>
      <c r="I73" s="117"/>
      <c r="J73" s="140" cm="1">
        <f t="array" ref="J73">SUM(_xlfn._xlws.FILTER(_synthese_quantite_sortie,_synthese_n_article=Articles[[#This Row],[N° ARTICLE]],0))</f>
        <v>0</v>
      </c>
      <c r="K73" s="118"/>
      <c r="L73" s="68">
        <f>Articles[[#This Row],[QUANTITE TOTALE EN STOCK]]-Articles[[#This Row],[ARTICLE CONSOMME]]</f>
        <v>1</v>
      </c>
      <c r="M73" s="136">
        <f>Articles[[#This Row],[STOCK FINAL]]*Articles[[#This Row],[VALEUR DE L''ARTICLE]]</f>
        <v>0</v>
      </c>
    </row>
    <row r="74" spans="1:13" ht="15.95" customHeight="1" x14ac:dyDescent="0.2">
      <c r="A74" s="128">
        <v>7840346</v>
      </c>
      <c r="B74" s="120" t="s">
        <v>28</v>
      </c>
      <c r="C74" s="121" t="s">
        <v>100</v>
      </c>
      <c r="D74" s="122"/>
      <c r="E74" s="122"/>
      <c r="F74" s="122"/>
      <c r="G74" s="122">
        <v>3</v>
      </c>
      <c r="H74" s="65">
        <f>SUM(Articles[[#This Row],[STOCK ENTREPÔT ]:[STOCK VEHICULE DAVID]])</f>
        <v>3</v>
      </c>
      <c r="I74" s="124"/>
      <c r="J74" s="141" cm="1">
        <f t="array" ref="J74">SUM(_xlfn._xlws.FILTER(_synthese_quantite_sortie,_synthese_n_article=Articles[[#This Row],[N° ARTICLE]],0))</f>
        <v>0</v>
      </c>
      <c r="K74" s="125"/>
      <c r="L74" s="65">
        <f>Articles[[#This Row],[QUANTITE TOTALE EN STOCK]]-Articles[[#This Row],[ARTICLE CONSOMME]]</f>
        <v>3</v>
      </c>
      <c r="M74" s="137">
        <f>Articles[[#This Row],[STOCK FINAL]]*Articles[[#This Row],[VALEUR DE L''ARTICLE]]</f>
        <v>0</v>
      </c>
    </row>
    <row r="75" spans="1:13" s="126" customFormat="1" ht="15.95" customHeight="1" x14ac:dyDescent="0.2">
      <c r="A75" s="112">
        <v>7840346</v>
      </c>
      <c r="B75" s="113" t="s">
        <v>28</v>
      </c>
      <c r="C75" s="114" t="s">
        <v>100</v>
      </c>
      <c r="D75" s="115"/>
      <c r="E75" s="115"/>
      <c r="F75" s="115"/>
      <c r="G75" s="115">
        <v>1</v>
      </c>
      <c r="H75" s="68">
        <f>SUM(Articles[[#This Row],[STOCK ENTREPÔT ]:[STOCK VEHICULE DAVID]])</f>
        <v>1</v>
      </c>
      <c r="I75" s="117"/>
      <c r="J75" s="140" cm="1">
        <f t="array" ref="J75">SUM(_xlfn._xlws.FILTER(_synthese_quantite_sortie,_synthese_n_article=Articles[[#This Row],[N° ARTICLE]],0))</f>
        <v>0</v>
      </c>
      <c r="K75" s="118"/>
      <c r="L75" s="68">
        <f>Articles[[#This Row],[QUANTITE TOTALE EN STOCK]]-Articles[[#This Row],[ARTICLE CONSOMME]]</f>
        <v>1</v>
      </c>
      <c r="M75" s="136">
        <f>Articles[[#This Row],[STOCK FINAL]]*Articles[[#This Row],[VALEUR DE L''ARTICLE]]</f>
        <v>0</v>
      </c>
    </row>
    <row r="76" spans="1:13" ht="15.95" customHeight="1" x14ac:dyDescent="0.2">
      <c r="A76" s="130">
        <v>7842396</v>
      </c>
      <c r="B76" s="120" t="s">
        <v>149</v>
      </c>
      <c r="C76" s="121" t="s">
        <v>100</v>
      </c>
      <c r="D76" s="122"/>
      <c r="E76" s="122"/>
      <c r="F76" s="122"/>
      <c r="G76" s="122">
        <v>1</v>
      </c>
      <c r="H76" s="65">
        <f>SUM(Articles[[#This Row],[STOCK ENTREPÔT ]:[STOCK VEHICULE DAVID]])</f>
        <v>1</v>
      </c>
      <c r="I76" s="124"/>
      <c r="J76" s="141" cm="1">
        <f t="array" ref="J76">SUM(_xlfn._xlws.FILTER(_synthese_quantite_sortie,_synthese_n_article=Articles[[#This Row],[N° ARTICLE]],0))</f>
        <v>0</v>
      </c>
      <c r="K76" s="125"/>
      <c r="L76" s="65">
        <f>Articles[[#This Row],[QUANTITE TOTALE EN STOCK]]-Articles[[#This Row],[ARTICLE CONSOMME]]</f>
        <v>1</v>
      </c>
      <c r="M76" s="137">
        <f>Articles[[#This Row],[STOCK FINAL]]*Articles[[#This Row],[VALEUR DE L''ARTICLE]]</f>
        <v>0</v>
      </c>
    </row>
    <row r="77" spans="1:13" s="126" customFormat="1" ht="15.95" customHeight="1" x14ac:dyDescent="0.2">
      <c r="A77" s="127">
        <v>7858539</v>
      </c>
      <c r="B77" s="113" t="s">
        <v>29</v>
      </c>
      <c r="C77" s="114" t="s">
        <v>100</v>
      </c>
      <c r="D77" s="115"/>
      <c r="E77" s="115"/>
      <c r="F77" s="115"/>
      <c r="G77" s="115">
        <v>1</v>
      </c>
      <c r="H77" s="68">
        <f>SUM(Articles[[#This Row],[STOCK ENTREPÔT ]:[STOCK VEHICULE DAVID]])</f>
        <v>1</v>
      </c>
      <c r="I77" s="117"/>
      <c r="J77" s="140" cm="1">
        <f t="array" ref="J77">SUM(_xlfn._xlws.FILTER(_synthese_quantite_sortie,_synthese_n_article=Articles[[#This Row],[N° ARTICLE]],0))</f>
        <v>0</v>
      </c>
      <c r="K77" s="118"/>
      <c r="L77" s="68">
        <f>Articles[[#This Row],[QUANTITE TOTALE EN STOCK]]-Articles[[#This Row],[ARTICLE CONSOMME]]</f>
        <v>1</v>
      </c>
      <c r="M77" s="136">
        <f>Articles[[#This Row],[STOCK FINAL]]*Articles[[#This Row],[VALEUR DE L''ARTICLE]]</f>
        <v>0</v>
      </c>
    </row>
    <row r="78" spans="1:13" ht="15.95" customHeight="1" x14ac:dyDescent="0.2">
      <c r="A78" s="128" t="s">
        <v>95</v>
      </c>
      <c r="B78" s="120" t="s">
        <v>12</v>
      </c>
      <c r="C78" s="121" t="s">
        <v>100</v>
      </c>
      <c r="D78" s="122"/>
      <c r="E78" s="122"/>
      <c r="F78" s="122"/>
      <c r="G78" s="122">
        <v>1</v>
      </c>
      <c r="H78" s="65">
        <f>SUM(Articles[[#This Row],[STOCK ENTREPÔT ]:[STOCK VEHICULE DAVID]])</f>
        <v>1</v>
      </c>
      <c r="I78" s="124"/>
      <c r="J78" s="141" cm="1">
        <f t="array" ref="J78">SUM(_xlfn._xlws.FILTER(_synthese_quantite_sortie,_synthese_n_article=Articles[[#This Row],[N° ARTICLE]],0))</f>
        <v>0</v>
      </c>
      <c r="K78" s="125"/>
      <c r="L78" s="65">
        <f>Articles[[#This Row],[QUANTITE TOTALE EN STOCK]]-Articles[[#This Row],[ARTICLE CONSOMME]]</f>
        <v>1</v>
      </c>
      <c r="M78" s="137">
        <f>Articles[[#This Row],[STOCK FINAL]]*Articles[[#This Row],[VALEUR DE L''ARTICLE]]</f>
        <v>0</v>
      </c>
    </row>
    <row r="79" spans="1:13" s="126" customFormat="1" ht="15.95" customHeight="1" x14ac:dyDescent="0.2">
      <c r="A79" s="127" t="s">
        <v>150</v>
      </c>
      <c r="B79" s="113" t="s">
        <v>151</v>
      </c>
      <c r="C79" s="114" t="s">
        <v>152</v>
      </c>
      <c r="D79" s="115"/>
      <c r="E79" s="115"/>
      <c r="F79" s="115"/>
      <c r="G79" s="115">
        <v>1</v>
      </c>
      <c r="H79" s="68">
        <f>SUM(Articles[[#This Row],[STOCK ENTREPÔT ]:[STOCK VEHICULE DAVID]])</f>
        <v>1</v>
      </c>
      <c r="I79" s="117"/>
      <c r="J79" s="140" cm="1">
        <f t="array" ref="J79">SUM(_xlfn._xlws.FILTER(_synthese_quantite_sortie,_synthese_n_article=Articles[[#This Row],[N° ARTICLE]],0))</f>
        <v>0</v>
      </c>
      <c r="K79" s="118"/>
      <c r="L79" s="68">
        <f>Articles[[#This Row],[QUANTITE TOTALE EN STOCK]]-Articles[[#This Row],[ARTICLE CONSOMME]]</f>
        <v>1</v>
      </c>
      <c r="M79" s="136">
        <f>Articles[[#This Row],[STOCK FINAL]]*Articles[[#This Row],[VALEUR DE L''ARTICLE]]</f>
        <v>0</v>
      </c>
    </row>
    <row r="80" spans="1:13" ht="15.95" customHeight="1" x14ac:dyDescent="0.2">
      <c r="A80" s="128" t="s">
        <v>153</v>
      </c>
      <c r="B80" s="120" t="s">
        <v>154</v>
      </c>
      <c r="C80" s="121" t="s">
        <v>152</v>
      </c>
      <c r="D80" s="122"/>
      <c r="E80" s="122"/>
      <c r="F80" s="122"/>
      <c r="G80" s="122">
        <v>2</v>
      </c>
      <c r="H80" s="65">
        <f>SUM(Articles[[#This Row],[STOCK ENTREPÔT ]:[STOCK VEHICULE DAVID]])</f>
        <v>2</v>
      </c>
      <c r="I80" s="124"/>
      <c r="J80" s="141" cm="1">
        <f t="array" ref="J80">SUM(_xlfn._xlws.FILTER(_synthese_quantite_sortie,_synthese_n_article=Articles[[#This Row],[N° ARTICLE]],0))</f>
        <v>0</v>
      </c>
      <c r="K80" s="125"/>
      <c r="L80" s="65">
        <f>Articles[[#This Row],[QUANTITE TOTALE EN STOCK]]-Articles[[#This Row],[ARTICLE CONSOMME]]</f>
        <v>2</v>
      </c>
      <c r="M80" s="137">
        <f>Articles[[#This Row],[STOCK FINAL]]*Articles[[#This Row],[VALEUR DE L''ARTICLE]]</f>
        <v>0</v>
      </c>
    </row>
    <row r="81" spans="1:13" ht="15.95" customHeight="1" x14ac:dyDescent="0.2">
      <c r="A81" s="127" t="s">
        <v>155</v>
      </c>
      <c r="B81" s="113" t="s">
        <v>156</v>
      </c>
      <c r="C81" s="114" t="s">
        <v>157</v>
      </c>
      <c r="D81" s="115"/>
      <c r="E81" s="115"/>
      <c r="F81" s="115"/>
      <c r="G81" s="115">
        <v>1</v>
      </c>
      <c r="H81" s="68">
        <f>SUM(Articles[[#This Row],[STOCK ENTREPÔT ]:[STOCK VEHICULE DAVID]])</f>
        <v>1</v>
      </c>
      <c r="I81" s="117"/>
      <c r="J81" s="140" cm="1">
        <f t="array" ref="J81">SUM(_xlfn._xlws.FILTER(_synthese_quantite_sortie,_synthese_n_article=Articles[[#This Row],[N° ARTICLE]],0))</f>
        <v>0</v>
      </c>
      <c r="K81" s="118"/>
      <c r="L81" s="68">
        <f>Articles[[#This Row],[QUANTITE TOTALE EN STOCK]]-Articles[[#This Row],[ARTICLE CONSOMME]]</f>
        <v>1</v>
      </c>
      <c r="M81" s="136">
        <f>Articles[[#This Row],[STOCK FINAL]]*Articles[[#This Row],[VALEUR DE L''ARTICLE]]</f>
        <v>0</v>
      </c>
    </row>
    <row r="82" spans="1:13" s="126" customFormat="1" ht="15.95" customHeight="1" x14ac:dyDescent="0.2">
      <c r="A82" s="128" t="s">
        <v>158</v>
      </c>
      <c r="B82" s="120" t="s">
        <v>159</v>
      </c>
      <c r="C82" s="121" t="s">
        <v>157</v>
      </c>
      <c r="D82" s="122"/>
      <c r="E82" s="122"/>
      <c r="F82" s="122"/>
      <c r="G82" s="122">
        <v>1</v>
      </c>
      <c r="H82" s="65">
        <f>SUM(Articles[[#This Row],[STOCK ENTREPÔT ]:[STOCK VEHICULE DAVID]])</f>
        <v>1</v>
      </c>
      <c r="I82" s="124"/>
      <c r="J82" s="141" cm="1">
        <f t="array" ref="J82">SUM(_xlfn._xlws.FILTER(_synthese_quantite_sortie,_synthese_n_article=Articles[[#This Row],[N° ARTICLE]],0))</f>
        <v>0</v>
      </c>
      <c r="K82" s="125"/>
      <c r="L82" s="65">
        <f>Articles[[#This Row],[QUANTITE TOTALE EN STOCK]]-Articles[[#This Row],[ARTICLE CONSOMME]]</f>
        <v>1</v>
      </c>
      <c r="M82" s="137">
        <f>Articles[[#This Row],[STOCK FINAL]]*Articles[[#This Row],[VALEUR DE L''ARTICLE]]</f>
        <v>0</v>
      </c>
    </row>
    <row r="83" spans="1:13" ht="15.95" customHeight="1" x14ac:dyDescent="0.2">
      <c r="A83" s="127" t="s">
        <v>160</v>
      </c>
      <c r="B83" s="113" t="s">
        <v>161</v>
      </c>
      <c r="C83" s="114" t="s">
        <v>157</v>
      </c>
      <c r="D83" s="115"/>
      <c r="E83" s="115"/>
      <c r="F83" s="115"/>
      <c r="G83" s="115">
        <v>1</v>
      </c>
      <c r="H83" s="68">
        <f>SUM(Articles[[#This Row],[STOCK ENTREPÔT ]:[STOCK VEHICULE DAVID]])</f>
        <v>1</v>
      </c>
      <c r="I83" s="117"/>
      <c r="J83" s="140" cm="1">
        <f t="array" ref="J83">SUM(_xlfn._xlws.FILTER(_synthese_quantite_sortie,_synthese_n_article=Articles[[#This Row],[N° ARTICLE]],0))</f>
        <v>0</v>
      </c>
      <c r="K83" s="118"/>
      <c r="L83" s="68">
        <f>Articles[[#This Row],[QUANTITE TOTALE EN STOCK]]-Articles[[#This Row],[ARTICLE CONSOMME]]</f>
        <v>1</v>
      </c>
      <c r="M83" s="136">
        <f>Articles[[#This Row],[STOCK FINAL]]*Articles[[#This Row],[VALEUR DE L''ARTICLE]]</f>
        <v>0</v>
      </c>
    </row>
    <row r="84" spans="1:13" s="126" customFormat="1" ht="15.95" customHeight="1" x14ac:dyDescent="0.2">
      <c r="A84" s="128" t="s">
        <v>162</v>
      </c>
      <c r="B84" s="120" t="s">
        <v>163</v>
      </c>
      <c r="C84" s="121" t="s">
        <v>157</v>
      </c>
      <c r="D84" s="122"/>
      <c r="E84" s="122"/>
      <c r="F84" s="122"/>
      <c r="G84" s="122">
        <v>1</v>
      </c>
      <c r="H84" s="65">
        <f>SUM(Articles[[#This Row],[STOCK ENTREPÔT ]:[STOCK VEHICULE DAVID]])</f>
        <v>1</v>
      </c>
      <c r="I84" s="124"/>
      <c r="J84" s="141" cm="1">
        <f t="array" ref="J84">SUM(_xlfn._xlws.FILTER(_synthese_quantite_sortie,_synthese_n_article=Articles[[#This Row],[N° ARTICLE]],0))</f>
        <v>0</v>
      </c>
      <c r="K84" s="125"/>
      <c r="L84" s="65">
        <f>Articles[[#This Row],[QUANTITE TOTALE EN STOCK]]-Articles[[#This Row],[ARTICLE CONSOMME]]</f>
        <v>1</v>
      </c>
      <c r="M84" s="137">
        <f>Articles[[#This Row],[STOCK FINAL]]*Articles[[#This Row],[VALEUR DE L''ARTICLE]]</f>
        <v>0</v>
      </c>
    </row>
    <row r="85" spans="1:13" ht="15.95" customHeight="1" x14ac:dyDescent="0.2">
      <c r="A85" s="127" t="s">
        <v>164</v>
      </c>
      <c r="B85" s="113" t="s">
        <v>165</v>
      </c>
      <c r="C85" s="114" t="s">
        <v>166</v>
      </c>
      <c r="D85" s="115"/>
      <c r="E85" s="115"/>
      <c r="F85" s="115"/>
      <c r="G85" s="115">
        <v>3</v>
      </c>
      <c r="H85" s="68">
        <f>SUM(Articles[[#This Row],[STOCK ENTREPÔT ]:[STOCK VEHICULE DAVID]])</f>
        <v>3</v>
      </c>
      <c r="I85" s="117"/>
      <c r="J85" s="140" cm="1">
        <f t="array" ref="J85">SUM(_xlfn._xlws.FILTER(_synthese_quantite_sortie,_synthese_n_article=Articles[[#This Row],[N° ARTICLE]],0))</f>
        <v>0</v>
      </c>
      <c r="K85" s="118"/>
      <c r="L85" s="68">
        <f>Articles[[#This Row],[QUANTITE TOTALE EN STOCK]]-Articles[[#This Row],[ARTICLE CONSOMME]]</f>
        <v>3</v>
      </c>
      <c r="M85" s="136">
        <f>Articles[[#This Row],[STOCK FINAL]]*Articles[[#This Row],[VALEUR DE L''ARTICLE]]</f>
        <v>0</v>
      </c>
    </row>
    <row r="86" spans="1:13" s="126" customFormat="1" ht="15.95" customHeight="1" x14ac:dyDescent="0.2">
      <c r="A86" s="128" t="s">
        <v>167</v>
      </c>
      <c r="B86" s="120" t="s">
        <v>168</v>
      </c>
      <c r="C86" s="121" t="s">
        <v>166</v>
      </c>
      <c r="D86" s="122"/>
      <c r="E86" s="122"/>
      <c r="F86" s="122"/>
      <c r="G86" s="122">
        <v>2</v>
      </c>
      <c r="H86" s="65">
        <f>SUM(Articles[[#This Row],[STOCK ENTREPÔT ]:[STOCK VEHICULE DAVID]])</f>
        <v>2</v>
      </c>
      <c r="I86" s="124"/>
      <c r="J86" s="141" cm="1">
        <f t="array" ref="J86">SUM(_xlfn._xlws.FILTER(_synthese_quantite_sortie,_synthese_n_article=Articles[[#This Row],[N° ARTICLE]],0))</f>
        <v>0</v>
      </c>
      <c r="K86" s="125"/>
      <c r="L86" s="65">
        <f>Articles[[#This Row],[QUANTITE TOTALE EN STOCK]]-Articles[[#This Row],[ARTICLE CONSOMME]]</f>
        <v>2</v>
      </c>
      <c r="M86" s="137">
        <f>Articles[[#This Row],[STOCK FINAL]]*Articles[[#This Row],[VALEUR DE L''ARTICLE]]</f>
        <v>0</v>
      </c>
    </row>
    <row r="87" spans="1:13" ht="15.95" customHeight="1" x14ac:dyDescent="0.2">
      <c r="A87" s="127" t="s">
        <v>169</v>
      </c>
      <c r="B87" s="113" t="s">
        <v>170</v>
      </c>
      <c r="C87" s="114" t="s">
        <v>166</v>
      </c>
      <c r="D87" s="115"/>
      <c r="E87" s="115"/>
      <c r="F87" s="115"/>
      <c r="G87" s="115">
        <v>3</v>
      </c>
      <c r="H87" s="68">
        <f>SUM(Articles[[#This Row],[STOCK ENTREPÔT ]:[STOCK VEHICULE DAVID]])</f>
        <v>3</v>
      </c>
      <c r="I87" s="117"/>
      <c r="J87" s="140" cm="1">
        <f t="array" ref="J87">SUM(_xlfn._xlws.FILTER(_synthese_quantite_sortie,_synthese_n_article=Articles[[#This Row],[N° ARTICLE]],0))</f>
        <v>0</v>
      </c>
      <c r="K87" s="118"/>
      <c r="L87" s="68">
        <f>Articles[[#This Row],[QUANTITE TOTALE EN STOCK]]-Articles[[#This Row],[ARTICLE CONSOMME]]</f>
        <v>3</v>
      </c>
      <c r="M87" s="136">
        <f>Articles[[#This Row],[STOCK FINAL]]*Articles[[#This Row],[VALEUR DE L''ARTICLE]]</f>
        <v>0</v>
      </c>
    </row>
    <row r="88" spans="1:13" s="126" customFormat="1" ht="15.95" customHeight="1" x14ac:dyDescent="0.2">
      <c r="A88" s="128" t="s">
        <v>171</v>
      </c>
      <c r="B88" s="120" t="s">
        <v>172</v>
      </c>
      <c r="C88" s="121" t="s">
        <v>166</v>
      </c>
      <c r="D88" s="122"/>
      <c r="E88" s="122"/>
      <c r="F88" s="122"/>
      <c r="G88" s="122">
        <v>2</v>
      </c>
      <c r="H88" s="65">
        <f>SUM(Articles[[#This Row],[STOCK ENTREPÔT ]:[STOCK VEHICULE DAVID]])</f>
        <v>2</v>
      </c>
      <c r="I88" s="124"/>
      <c r="J88" s="141" cm="1">
        <f t="array" ref="J88">SUM(_xlfn._xlws.FILTER(_synthese_quantite_sortie,_synthese_n_article=Articles[[#This Row],[N° ARTICLE]],0))</f>
        <v>0</v>
      </c>
      <c r="K88" s="125"/>
      <c r="L88" s="65">
        <f>Articles[[#This Row],[QUANTITE TOTALE EN STOCK]]-Articles[[#This Row],[ARTICLE CONSOMME]]</f>
        <v>2</v>
      </c>
      <c r="M88" s="137">
        <f>Articles[[#This Row],[STOCK FINAL]]*Articles[[#This Row],[VALEUR DE L''ARTICLE]]</f>
        <v>0</v>
      </c>
    </row>
    <row r="89" spans="1:13" ht="15.95" customHeight="1" x14ac:dyDescent="0.2">
      <c r="A89" s="127" t="s">
        <v>173</v>
      </c>
      <c r="B89" s="113" t="s">
        <v>174</v>
      </c>
      <c r="C89" s="114" t="s">
        <v>166</v>
      </c>
      <c r="D89" s="115"/>
      <c r="E89" s="115"/>
      <c r="F89" s="115"/>
      <c r="G89" s="115">
        <v>1</v>
      </c>
      <c r="H89" s="68">
        <f>SUM(Articles[[#This Row],[STOCK ENTREPÔT ]:[STOCK VEHICULE DAVID]])</f>
        <v>1</v>
      </c>
      <c r="I89" s="117"/>
      <c r="J89" s="140" cm="1">
        <f t="array" ref="J89">SUM(_xlfn._xlws.FILTER(_synthese_quantite_sortie,_synthese_n_article=Articles[[#This Row],[N° ARTICLE]],0))</f>
        <v>0</v>
      </c>
      <c r="K89" s="118"/>
      <c r="L89" s="68">
        <f>Articles[[#This Row],[QUANTITE TOTALE EN STOCK]]-Articles[[#This Row],[ARTICLE CONSOMME]]</f>
        <v>1</v>
      </c>
      <c r="M89" s="136">
        <f>Articles[[#This Row],[STOCK FINAL]]*Articles[[#This Row],[VALEUR DE L''ARTICLE]]</f>
        <v>0</v>
      </c>
    </row>
    <row r="90" spans="1:13" s="126" customFormat="1" ht="15.95" customHeight="1" x14ac:dyDescent="0.2">
      <c r="A90" s="128" t="s">
        <v>175</v>
      </c>
      <c r="B90" s="120" t="s">
        <v>176</v>
      </c>
      <c r="C90" s="121" t="s">
        <v>166</v>
      </c>
      <c r="D90" s="122"/>
      <c r="E90" s="122"/>
      <c r="F90" s="122"/>
      <c r="G90" s="122">
        <v>1</v>
      </c>
      <c r="H90" s="65">
        <f>SUM(Articles[[#This Row],[STOCK ENTREPÔT ]:[STOCK VEHICULE DAVID]])</f>
        <v>1</v>
      </c>
      <c r="I90" s="124"/>
      <c r="J90" s="141" cm="1">
        <f t="array" ref="J90">SUM(_xlfn._xlws.FILTER(_synthese_quantite_sortie,_synthese_n_article=Articles[[#This Row],[N° ARTICLE]],0))</f>
        <v>0</v>
      </c>
      <c r="K90" s="125"/>
      <c r="L90" s="65">
        <f>Articles[[#This Row],[QUANTITE TOTALE EN STOCK]]-Articles[[#This Row],[ARTICLE CONSOMME]]</f>
        <v>1</v>
      </c>
      <c r="M90" s="137">
        <f>Articles[[#This Row],[STOCK FINAL]]*Articles[[#This Row],[VALEUR DE L''ARTICLE]]</f>
        <v>0</v>
      </c>
    </row>
    <row r="91" spans="1:13" ht="15.95" customHeight="1" x14ac:dyDescent="0.2">
      <c r="A91" s="127" t="s">
        <v>177</v>
      </c>
      <c r="B91" s="113" t="s">
        <v>178</v>
      </c>
      <c r="C91" s="114" t="s">
        <v>166</v>
      </c>
      <c r="D91" s="115"/>
      <c r="E91" s="115"/>
      <c r="F91" s="115"/>
      <c r="G91" s="115">
        <v>2</v>
      </c>
      <c r="H91" s="68">
        <f>SUM(Articles[[#This Row],[STOCK ENTREPÔT ]:[STOCK VEHICULE DAVID]])</f>
        <v>2</v>
      </c>
      <c r="I91" s="117"/>
      <c r="J91" s="140" cm="1">
        <f t="array" ref="J91">SUM(_xlfn._xlws.FILTER(_synthese_quantite_sortie,_synthese_n_article=Articles[[#This Row],[N° ARTICLE]],0))</f>
        <v>0</v>
      </c>
      <c r="K91" s="118"/>
      <c r="L91" s="68">
        <f>Articles[[#This Row],[QUANTITE TOTALE EN STOCK]]-Articles[[#This Row],[ARTICLE CONSOMME]]</f>
        <v>2</v>
      </c>
      <c r="M91" s="136">
        <f>Articles[[#This Row],[STOCK FINAL]]*Articles[[#This Row],[VALEUR DE L''ARTICLE]]</f>
        <v>0</v>
      </c>
    </row>
    <row r="92" spans="1:13" ht="15.95" customHeight="1" x14ac:dyDescent="0.2">
      <c r="A92" s="128" t="s">
        <v>179</v>
      </c>
      <c r="B92" s="120" t="s">
        <v>180</v>
      </c>
      <c r="C92" s="121" t="s">
        <v>166</v>
      </c>
      <c r="D92" s="122"/>
      <c r="E92" s="122"/>
      <c r="F92" s="122"/>
      <c r="G92" s="122">
        <v>2</v>
      </c>
      <c r="H92" s="65">
        <f>SUM(Articles[[#This Row],[STOCK ENTREPÔT ]:[STOCK VEHICULE DAVID]])</f>
        <v>2</v>
      </c>
      <c r="I92" s="124"/>
      <c r="J92" s="141" cm="1">
        <f t="array" ref="J92">SUM(_xlfn._xlws.FILTER(_synthese_quantite_sortie,_synthese_n_article=Articles[[#This Row],[N° ARTICLE]],0))</f>
        <v>0</v>
      </c>
      <c r="K92" s="125"/>
      <c r="L92" s="65">
        <f>Articles[[#This Row],[QUANTITE TOTALE EN STOCK]]-Articles[[#This Row],[ARTICLE CONSOMME]]</f>
        <v>2</v>
      </c>
      <c r="M92" s="137">
        <f>Articles[[#This Row],[STOCK FINAL]]*Articles[[#This Row],[VALEUR DE L''ARTICLE]]</f>
        <v>0</v>
      </c>
    </row>
    <row r="93" spans="1:13" s="126" customFormat="1" ht="15.95" customHeight="1" x14ac:dyDescent="0.2">
      <c r="A93" s="127" t="s">
        <v>181</v>
      </c>
      <c r="B93" s="113" t="s">
        <v>182</v>
      </c>
      <c r="C93" s="114" t="s">
        <v>166</v>
      </c>
      <c r="D93" s="115"/>
      <c r="E93" s="115"/>
      <c r="F93" s="115"/>
      <c r="G93" s="115">
        <v>3</v>
      </c>
      <c r="H93" s="68">
        <f>SUM(Articles[[#This Row],[STOCK ENTREPÔT ]:[STOCK VEHICULE DAVID]])</f>
        <v>3</v>
      </c>
      <c r="I93" s="117"/>
      <c r="J93" s="140" cm="1">
        <f t="array" ref="J93">SUM(_xlfn._xlws.FILTER(_synthese_quantite_sortie,_synthese_n_article=Articles[[#This Row],[N° ARTICLE]],0))</f>
        <v>0</v>
      </c>
      <c r="K93" s="118"/>
      <c r="L93" s="68">
        <f>Articles[[#This Row],[QUANTITE TOTALE EN STOCK]]-Articles[[#This Row],[ARTICLE CONSOMME]]</f>
        <v>3</v>
      </c>
      <c r="M93" s="136">
        <f>Articles[[#This Row],[STOCK FINAL]]*Articles[[#This Row],[VALEUR DE L''ARTICLE]]</f>
        <v>0</v>
      </c>
    </row>
    <row r="94" spans="1:13" ht="15.95" customHeight="1" x14ac:dyDescent="0.2">
      <c r="A94" s="128" t="s">
        <v>183</v>
      </c>
      <c r="B94" s="120" t="s">
        <v>184</v>
      </c>
      <c r="C94" s="121" t="s">
        <v>166</v>
      </c>
      <c r="D94" s="122"/>
      <c r="E94" s="122"/>
      <c r="F94" s="122"/>
      <c r="G94" s="122">
        <v>1</v>
      </c>
      <c r="H94" s="65">
        <f>SUM(Articles[[#This Row],[STOCK ENTREPÔT ]:[STOCK VEHICULE DAVID]])</f>
        <v>1</v>
      </c>
      <c r="I94" s="124"/>
      <c r="J94" s="141" cm="1">
        <f t="array" ref="J94">SUM(_xlfn._xlws.FILTER(_synthese_quantite_sortie,_synthese_n_article=Articles[[#This Row],[N° ARTICLE]],0))</f>
        <v>0</v>
      </c>
      <c r="K94" s="125"/>
      <c r="L94" s="65">
        <f>Articles[[#This Row],[QUANTITE TOTALE EN STOCK]]-Articles[[#This Row],[ARTICLE CONSOMME]]</f>
        <v>1</v>
      </c>
      <c r="M94" s="137">
        <f>Articles[[#This Row],[STOCK FINAL]]*Articles[[#This Row],[VALEUR DE L''ARTICLE]]</f>
        <v>0</v>
      </c>
    </row>
    <row r="95" spans="1:13" s="126" customFormat="1" ht="15.95" customHeight="1" x14ac:dyDescent="0.2">
      <c r="A95" s="127" t="s">
        <v>185</v>
      </c>
      <c r="B95" s="113" t="s">
        <v>186</v>
      </c>
      <c r="C95" s="114" t="s">
        <v>166</v>
      </c>
      <c r="D95" s="115"/>
      <c r="E95" s="115"/>
      <c r="F95" s="115"/>
      <c r="G95" s="115">
        <v>2</v>
      </c>
      <c r="H95" s="68">
        <f>SUM(Articles[[#This Row],[STOCK ENTREPÔT ]:[STOCK VEHICULE DAVID]])</f>
        <v>2</v>
      </c>
      <c r="I95" s="117"/>
      <c r="J95" s="140" cm="1">
        <f t="array" ref="J95">SUM(_xlfn._xlws.FILTER(_synthese_quantite_sortie,_synthese_n_article=Articles[[#This Row],[N° ARTICLE]],0))</f>
        <v>0</v>
      </c>
      <c r="K95" s="118"/>
      <c r="L95" s="68">
        <f>Articles[[#This Row],[QUANTITE TOTALE EN STOCK]]-Articles[[#This Row],[ARTICLE CONSOMME]]</f>
        <v>2</v>
      </c>
      <c r="M95" s="136">
        <f>Articles[[#This Row],[STOCK FINAL]]*Articles[[#This Row],[VALEUR DE L''ARTICLE]]</f>
        <v>0</v>
      </c>
    </row>
    <row r="96" spans="1:13" ht="15.95" customHeight="1" x14ac:dyDescent="0.2">
      <c r="A96" s="128" t="s">
        <v>187</v>
      </c>
      <c r="B96" s="120" t="s">
        <v>188</v>
      </c>
      <c r="C96" s="121" t="s">
        <v>166</v>
      </c>
      <c r="D96" s="122"/>
      <c r="E96" s="122"/>
      <c r="F96" s="122"/>
      <c r="G96" s="122">
        <v>2</v>
      </c>
      <c r="H96" s="65">
        <f>SUM(Articles[[#This Row],[STOCK ENTREPÔT ]:[STOCK VEHICULE DAVID]])</f>
        <v>2</v>
      </c>
      <c r="I96" s="124"/>
      <c r="J96" s="141" cm="1">
        <f t="array" ref="J96">SUM(_xlfn._xlws.FILTER(_synthese_quantite_sortie,_synthese_n_article=Articles[[#This Row],[N° ARTICLE]],0))</f>
        <v>0</v>
      </c>
      <c r="K96" s="125"/>
      <c r="L96" s="65">
        <f>Articles[[#This Row],[QUANTITE TOTALE EN STOCK]]-Articles[[#This Row],[ARTICLE CONSOMME]]</f>
        <v>2</v>
      </c>
      <c r="M96" s="137">
        <f>Articles[[#This Row],[STOCK FINAL]]*Articles[[#This Row],[VALEUR DE L''ARTICLE]]</f>
        <v>0</v>
      </c>
    </row>
    <row r="97" spans="1:13" s="126" customFormat="1" ht="15.95" customHeight="1" x14ac:dyDescent="0.2">
      <c r="A97" s="127" t="s">
        <v>189</v>
      </c>
      <c r="B97" s="113" t="s">
        <v>190</v>
      </c>
      <c r="C97" s="114" t="s">
        <v>152</v>
      </c>
      <c r="D97" s="115"/>
      <c r="E97" s="115"/>
      <c r="F97" s="115"/>
      <c r="G97" s="115">
        <v>1</v>
      </c>
      <c r="H97" s="68">
        <f>SUM(Articles[[#This Row],[STOCK ENTREPÔT ]:[STOCK VEHICULE DAVID]])</f>
        <v>1</v>
      </c>
      <c r="I97" s="117"/>
      <c r="J97" s="140" cm="1">
        <f t="array" ref="J97">SUM(_xlfn._xlws.FILTER(_synthese_quantite_sortie,_synthese_n_article=Articles[[#This Row],[N° ARTICLE]],0))</f>
        <v>0</v>
      </c>
      <c r="K97" s="118"/>
      <c r="L97" s="68">
        <f>Articles[[#This Row],[QUANTITE TOTALE EN STOCK]]-Articles[[#This Row],[ARTICLE CONSOMME]]</f>
        <v>1</v>
      </c>
      <c r="M97" s="136">
        <f>Articles[[#This Row],[STOCK FINAL]]*Articles[[#This Row],[VALEUR DE L''ARTICLE]]</f>
        <v>0</v>
      </c>
    </row>
    <row r="98" spans="1:13" ht="15.95" customHeight="1" x14ac:dyDescent="0.2">
      <c r="A98" s="128" t="s">
        <v>191</v>
      </c>
      <c r="B98" s="120" t="s">
        <v>192</v>
      </c>
      <c r="C98" s="121" t="s">
        <v>152</v>
      </c>
      <c r="D98" s="122"/>
      <c r="E98" s="122"/>
      <c r="F98" s="122"/>
      <c r="G98" s="122">
        <v>2</v>
      </c>
      <c r="H98" s="65">
        <f>SUM(Articles[[#This Row],[STOCK ENTREPÔT ]:[STOCK VEHICULE DAVID]])</f>
        <v>2</v>
      </c>
      <c r="I98" s="124"/>
      <c r="J98" s="141" cm="1">
        <f t="array" ref="J98">SUM(_xlfn._xlws.FILTER(_synthese_quantite_sortie,_synthese_n_article=Articles[[#This Row],[N° ARTICLE]],0))</f>
        <v>0</v>
      </c>
      <c r="K98" s="125"/>
      <c r="L98" s="65">
        <f>Articles[[#This Row],[QUANTITE TOTALE EN STOCK]]-Articles[[#This Row],[ARTICLE CONSOMME]]</f>
        <v>2</v>
      </c>
      <c r="M98" s="137">
        <f>Articles[[#This Row],[STOCK FINAL]]*Articles[[#This Row],[VALEUR DE L''ARTICLE]]</f>
        <v>0</v>
      </c>
    </row>
    <row r="99" spans="1:13" s="126" customFormat="1" ht="15.95" customHeight="1" x14ac:dyDescent="0.2">
      <c r="A99" s="127" t="s">
        <v>193</v>
      </c>
      <c r="B99" s="113" t="s">
        <v>194</v>
      </c>
      <c r="C99" s="114" t="s">
        <v>152</v>
      </c>
      <c r="D99" s="115"/>
      <c r="E99" s="115"/>
      <c r="F99" s="115"/>
      <c r="G99" s="115">
        <v>3</v>
      </c>
      <c r="H99" s="68">
        <f>SUM(Articles[[#This Row],[STOCK ENTREPÔT ]:[STOCK VEHICULE DAVID]])</f>
        <v>3</v>
      </c>
      <c r="I99" s="117"/>
      <c r="J99" s="140" cm="1">
        <f t="array" ref="J99">SUM(_xlfn._xlws.FILTER(_synthese_quantite_sortie,_synthese_n_article=Articles[[#This Row],[N° ARTICLE]],0))</f>
        <v>0</v>
      </c>
      <c r="K99" s="118"/>
      <c r="L99" s="68">
        <f>Articles[[#This Row],[QUANTITE TOTALE EN STOCK]]-Articles[[#This Row],[ARTICLE CONSOMME]]</f>
        <v>3</v>
      </c>
      <c r="M99" s="136">
        <f>Articles[[#This Row],[STOCK FINAL]]*Articles[[#This Row],[VALEUR DE L''ARTICLE]]</f>
        <v>0</v>
      </c>
    </row>
    <row r="100" spans="1:13" ht="15.95" customHeight="1" x14ac:dyDescent="0.2">
      <c r="A100" s="128" t="s">
        <v>195</v>
      </c>
      <c r="B100" s="120" t="s">
        <v>196</v>
      </c>
      <c r="C100" s="121" t="s">
        <v>152</v>
      </c>
      <c r="D100" s="122"/>
      <c r="E100" s="122"/>
      <c r="F100" s="122"/>
      <c r="G100" s="122">
        <v>1</v>
      </c>
      <c r="H100" s="65">
        <f>SUM(Articles[[#This Row],[STOCK ENTREPÔT ]:[STOCK VEHICULE DAVID]])</f>
        <v>1</v>
      </c>
      <c r="I100" s="124"/>
      <c r="J100" s="141" cm="1">
        <f t="array" ref="J100">SUM(_xlfn._xlws.FILTER(_synthese_quantite_sortie,_synthese_n_article=Articles[[#This Row],[N° ARTICLE]],0))</f>
        <v>0</v>
      </c>
      <c r="K100" s="125"/>
      <c r="L100" s="65">
        <f>Articles[[#This Row],[QUANTITE TOTALE EN STOCK]]-Articles[[#This Row],[ARTICLE CONSOMME]]</f>
        <v>1</v>
      </c>
      <c r="M100" s="137">
        <f>Articles[[#This Row],[STOCK FINAL]]*Articles[[#This Row],[VALEUR DE L''ARTICLE]]</f>
        <v>0</v>
      </c>
    </row>
    <row r="101" spans="1:13" s="126" customFormat="1" ht="15.95" customHeight="1" x14ac:dyDescent="0.2">
      <c r="A101" s="127" t="s">
        <v>197</v>
      </c>
      <c r="B101" s="113" t="s">
        <v>198</v>
      </c>
      <c r="C101" s="114" t="s">
        <v>152</v>
      </c>
      <c r="D101" s="115"/>
      <c r="E101" s="115"/>
      <c r="F101" s="115"/>
      <c r="G101" s="115">
        <v>2</v>
      </c>
      <c r="H101" s="68">
        <f>SUM(Articles[[#This Row],[STOCK ENTREPÔT ]:[STOCK VEHICULE DAVID]])</f>
        <v>2</v>
      </c>
      <c r="I101" s="117"/>
      <c r="J101" s="140" cm="1">
        <f t="array" ref="J101">SUM(_xlfn._xlws.FILTER(_synthese_quantite_sortie,_synthese_n_article=Articles[[#This Row],[N° ARTICLE]],0))</f>
        <v>0</v>
      </c>
      <c r="K101" s="118"/>
      <c r="L101" s="68">
        <f>Articles[[#This Row],[QUANTITE TOTALE EN STOCK]]-Articles[[#This Row],[ARTICLE CONSOMME]]</f>
        <v>2</v>
      </c>
      <c r="M101" s="136">
        <f>Articles[[#This Row],[STOCK FINAL]]*Articles[[#This Row],[VALEUR DE L''ARTICLE]]</f>
        <v>0</v>
      </c>
    </row>
    <row r="102" spans="1:13" ht="15.95" customHeight="1" x14ac:dyDescent="0.2">
      <c r="A102" s="128" t="s">
        <v>199</v>
      </c>
      <c r="B102" s="120" t="s">
        <v>200</v>
      </c>
      <c r="C102" s="121" t="s">
        <v>152</v>
      </c>
      <c r="D102" s="122"/>
      <c r="E102" s="122"/>
      <c r="F102" s="122"/>
      <c r="G102" s="122">
        <v>5</v>
      </c>
      <c r="H102" s="65">
        <f>SUM(Articles[[#This Row],[STOCK ENTREPÔT ]:[STOCK VEHICULE DAVID]])</f>
        <v>5</v>
      </c>
      <c r="I102" s="124"/>
      <c r="J102" s="141" cm="1">
        <f t="array" ref="J102">SUM(_xlfn._xlws.FILTER(_synthese_quantite_sortie,_synthese_n_article=Articles[[#This Row],[N° ARTICLE]],0))</f>
        <v>0</v>
      </c>
      <c r="K102" s="125"/>
      <c r="L102" s="65">
        <f>Articles[[#This Row],[QUANTITE TOTALE EN STOCK]]-Articles[[#This Row],[ARTICLE CONSOMME]]</f>
        <v>5</v>
      </c>
      <c r="M102" s="137">
        <f>Articles[[#This Row],[STOCK FINAL]]*Articles[[#This Row],[VALEUR DE L''ARTICLE]]</f>
        <v>0</v>
      </c>
    </row>
    <row r="103" spans="1:13" s="126" customFormat="1" ht="15.95" customHeight="1" x14ac:dyDescent="0.2">
      <c r="A103" s="127" t="s">
        <v>201</v>
      </c>
      <c r="B103" s="113" t="s">
        <v>202</v>
      </c>
      <c r="C103" s="114" t="s">
        <v>152</v>
      </c>
      <c r="D103" s="115"/>
      <c r="E103" s="115"/>
      <c r="F103" s="115"/>
      <c r="G103" s="115">
        <v>2</v>
      </c>
      <c r="H103" s="68">
        <f>SUM(Articles[[#This Row],[STOCK ENTREPÔT ]:[STOCK VEHICULE DAVID]])</f>
        <v>2</v>
      </c>
      <c r="I103" s="117"/>
      <c r="J103" s="140" cm="1">
        <f t="array" ref="J103">SUM(_xlfn._xlws.FILTER(_synthese_quantite_sortie,_synthese_n_article=Articles[[#This Row],[N° ARTICLE]],0))</f>
        <v>0</v>
      </c>
      <c r="K103" s="118"/>
      <c r="L103" s="68">
        <f>Articles[[#This Row],[QUANTITE TOTALE EN STOCK]]-Articles[[#This Row],[ARTICLE CONSOMME]]</f>
        <v>2</v>
      </c>
      <c r="M103" s="136">
        <f>Articles[[#This Row],[STOCK FINAL]]*Articles[[#This Row],[VALEUR DE L''ARTICLE]]</f>
        <v>0</v>
      </c>
    </row>
    <row r="104" spans="1:13" ht="15.95" customHeight="1" x14ac:dyDescent="0.2">
      <c r="A104" s="128" t="s">
        <v>203</v>
      </c>
      <c r="B104" s="120" t="s">
        <v>204</v>
      </c>
      <c r="C104" s="121" t="s">
        <v>152</v>
      </c>
      <c r="D104" s="122"/>
      <c r="E104" s="122"/>
      <c r="F104" s="122"/>
      <c r="G104" s="122">
        <v>2</v>
      </c>
      <c r="H104" s="65">
        <f>SUM(Articles[[#This Row],[STOCK ENTREPÔT ]:[STOCK VEHICULE DAVID]])</f>
        <v>2</v>
      </c>
      <c r="I104" s="124"/>
      <c r="J104" s="141" cm="1">
        <f t="array" ref="J104">SUM(_xlfn._xlws.FILTER(_synthese_quantite_sortie,_synthese_n_article=Articles[[#This Row],[N° ARTICLE]],0))</f>
        <v>0</v>
      </c>
      <c r="K104" s="125"/>
      <c r="L104" s="65">
        <f>Articles[[#This Row],[QUANTITE TOTALE EN STOCK]]-Articles[[#This Row],[ARTICLE CONSOMME]]</f>
        <v>2</v>
      </c>
      <c r="M104" s="137">
        <f>Articles[[#This Row],[STOCK FINAL]]*Articles[[#This Row],[VALEUR DE L''ARTICLE]]</f>
        <v>0</v>
      </c>
    </row>
    <row r="105" spans="1:13" s="126" customFormat="1" ht="15.95" customHeight="1" x14ac:dyDescent="0.2">
      <c r="A105" s="127" t="s">
        <v>205</v>
      </c>
      <c r="B105" s="113" t="s">
        <v>206</v>
      </c>
      <c r="C105" s="114" t="s">
        <v>152</v>
      </c>
      <c r="D105" s="115"/>
      <c r="E105" s="115"/>
      <c r="F105" s="115"/>
      <c r="G105" s="115">
        <v>3</v>
      </c>
      <c r="H105" s="68">
        <f>SUM(Articles[[#This Row],[STOCK ENTREPÔT ]:[STOCK VEHICULE DAVID]])</f>
        <v>3</v>
      </c>
      <c r="I105" s="117"/>
      <c r="J105" s="140" cm="1">
        <f t="array" ref="J105">SUM(_xlfn._xlws.FILTER(_synthese_quantite_sortie,_synthese_n_article=Articles[[#This Row],[N° ARTICLE]],0))</f>
        <v>0</v>
      </c>
      <c r="K105" s="118"/>
      <c r="L105" s="68">
        <f>Articles[[#This Row],[QUANTITE TOTALE EN STOCK]]-Articles[[#This Row],[ARTICLE CONSOMME]]</f>
        <v>3</v>
      </c>
      <c r="M105" s="136">
        <f>Articles[[#This Row],[STOCK FINAL]]*Articles[[#This Row],[VALEUR DE L''ARTICLE]]</f>
        <v>0</v>
      </c>
    </row>
    <row r="106" spans="1:13" ht="15.95" customHeight="1" x14ac:dyDescent="0.2">
      <c r="A106" s="128" t="s">
        <v>207</v>
      </c>
      <c r="B106" s="120" t="s">
        <v>208</v>
      </c>
      <c r="C106" s="121" t="s">
        <v>152</v>
      </c>
      <c r="D106" s="122"/>
      <c r="E106" s="122"/>
      <c r="F106" s="122"/>
      <c r="G106" s="122">
        <v>2</v>
      </c>
      <c r="H106" s="65">
        <f>SUM(Articles[[#This Row],[STOCK ENTREPÔT ]:[STOCK VEHICULE DAVID]])</f>
        <v>2</v>
      </c>
      <c r="I106" s="124"/>
      <c r="J106" s="141" cm="1">
        <f t="array" ref="J106">SUM(_xlfn._xlws.FILTER(_synthese_quantite_sortie,_synthese_n_article=Articles[[#This Row],[N° ARTICLE]],0))</f>
        <v>0</v>
      </c>
      <c r="K106" s="125"/>
      <c r="L106" s="65">
        <f>Articles[[#This Row],[QUANTITE TOTALE EN STOCK]]-Articles[[#This Row],[ARTICLE CONSOMME]]</f>
        <v>2</v>
      </c>
      <c r="M106" s="137">
        <f>Articles[[#This Row],[STOCK FINAL]]*Articles[[#This Row],[VALEUR DE L''ARTICLE]]</f>
        <v>0</v>
      </c>
    </row>
    <row r="107" spans="1:13" s="126" customFormat="1" ht="15.95" customHeight="1" x14ac:dyDescent="0.2">
      <c r="A107" s="127" t="s">
        <v>209</v>
      </c>
      <c r="B107" s="113" t="s">
        <v>210</v>
      </c>
      <c r="C107" s="114" t="s">
        <v>152</v>
      </c>
      <c r="D107" s="115"/>
      <c r="E107" s="115"/>
      <c r="F107" s="115"/>
      <c r="G107" s="115">
        <v>2</v>
      </c>
      <c r="H107" s="68">
        <f>SUM(Articles[[#This Row],[STOCK ENTREPÔT ]:[STOCK VEHICULE DAVID]])</f>
        <v>2</v>
      </c>
      <c r="I107" s="117"/>
      <c r="J107" s="140" cm="1">
        <f t="array" ref="J107">SUM(_xlfn._xlws.FILTER(_synthese_quantite_sortie,_synthese_n_article=Articles[[#This Row],[N° ARTICLE]],0))</f>
        <v>0</v>
      </c>
      <c r="K107" s="118"/>
      <c r="L107" s="68">
        <f>Articles[[#This Row],[QUANTITE TOTALE EN STOCK]]-Articles[[#This Row],[ARTICLE CONSOMME]]</f>
        <v>2</v>
      </c>
      <c r="M107" s="136">
        <f>Articles[[#This Row],[STOCK FINAL]]*Articles[[#This Row],[VALEUR DE L''ARTICLE]]</f>
        <v>0</v>
      </c>
    </row>
    <row r="108" spans="1:13" ht="15.95" customHeight="1" x14ac:dyDescent="0.2">
      <c r="A108" s="128" t="s">
        <v>211</v>
      </c>
      <c r="B108" s="120" t="s">
        <v>212</v>
      </c>
      <c r="C108" s="121" t="s">
        <v>152</v>
      </c>
      <c r="D108" s="122"/>
      <c r="E108" s="122"/>
      <c r="F108" s="122"/>
      <c r="G108" s="122">
        <v>2</v>
      </c>
      <c r="H108" s="65">
        <f>SUM(Articles[[#This Row],[STOCK ENTREPÔT ]:[STOCK VEHICULE DAVID]])</f>
        <v>2</v>
      </c>
      <c r="I108" s="124"/>
      <c r="J108" s="141" cm="1">
        <f t="array" ref="J108">SUM(_xlfn._xlws.FILTER(_synthese_quantite_sortie,_synthese_n_article=Articles[[#This Row],[N° ARTICLE]],0))</f>
        <v>0</v>
      </c>
      <c r="K108" s="125"/>
      <c r="L108" s="65">
        <f>Articles[[#This Row],[QUANTITE TOTALE EN STOCK]]-Articles[[#This Row],[ARTICLE CONSOMME]]</f>
        <v>2</v>
      </c>
      <c r="M108" s="137">
        <f>Articles[[#This Row],[STOCK FINAL]]*Articles[[#This Row],[VALEUR DE L''ARTICLE]]</f>
        <v>0</v>
      </c>
    </row>
    <row r="109" spans="1:13" ht="15.95" customHeight="1" x14ac:dyDescent="0.2">
      <c r="A109" s="127" t="s">
        <v>213</v>
      </c>
      <c r="B109" s="113" t="s">
        <v>214</v>
      </c>
      <c r="C109" s="114" t="s">
        <v>152</v>
      </c>
      <c r="D109" s="115"/>
      <c r="E109" s="115"/>
      <c r="F109" s="115"/>
      <c r="G109" s="115">
        <v>2</v>
      </c>
      <c r="H109" s="68">
        <f>SUM(Articles[[#This Row],[STOCK ENTREPÔT ]:[STOCK VEHICULE DAVID]])</f>
        <v>2</v>
      </c>
      <c r="I109" s="117"/>
      <c r="J109" s="140" cm="1">
        <f t="array" ref="J109">SUM(_xlfn._xlws.FILTER(_synthese_quantite_sortie,_synthese_n_article=Articles[[#This Row],[N° ARTICLE]],0))</f>
        <v>0</v>
      </c>
      <c r="K109" s="118"/>
      <c r="L109" s="68">
        <f>Articles[[#This Row],[QUANTITE TOTALE EN STOCK]]-Articles[[#This Row],[ARTICLE CONSOMME]]</f>
        <v>2</v>
      </c>
      <c r="M109" s="136">
        <f>Articles[[#This Row],[STOCK FINAL]]*Articles[[#This Row],[VALEUR DE L''ARTICLE]]</f>
        <v>0</v>
      </c>
    </row>
    <row r="110" spans="1:13" s="126" customFormat="1" ht="15.95" customHeight="1" x14ac:dyDescent="0.2">
      <c r="A110" s="128" t="s">
        <v>215</v>
      </c>
      <c r="B110" s="120" t="s">
        <v>216</v>
      </c>
      <c r="C110" s="121" t="s">
        <v>152</v>
      </c>
      <c r="D110" s="122"/>
      <c r="E110" s="122"/>
      <c r="F110" s="122"/>
      <c r="G110" s="122">
        <v>1</v>
      </c>
      <c r="H110" s="65">
        <f>SUM(Articles[[#This Row],[STOCK ENTREPÔT ]:[STOCK VEHICULE DAVID]])</f>
        <v>1</v>
      </c>
      <c r="I110" s="124"/>
      <c r="J110" s="141" cm="1">
        <f t="array" ref="J110">SUM(_xlfn._xlws.FILTER(_synthese_quantite_sortie,_synthese_n_article=Articles[[#This Row],[N° ARTICLE]],0))</f>
        <v>0</v>
      </c>
      <c r="K110" s="125"/>
      <c r="L110" s="65">
        <f>Articles[[#This Row],[QUANTITE TOTALE EN STOCK]]-Articles[[#This Row],[ARTICLE CONSOMME]]</f>
        <v>1</v>
      </c>
      <c r="M110" s="137">
        <f>Articles[[#This Row],[STOCK FINAL]]*Articles[[#This Row],[VALEUR DE L''ARTICLE]]</f>
        <v>0</v>
      </c>
    </row>
    <row r="111" spans="1:13" ht="15.95" customHeight="1" x14ac:dyDescent="0.2">
      <c r="A111" s="127" t="s">
        <v>217</v>
      </c>
      <c r="B111" s="113" t="s">
        <v>218</v>
      </c>
      <c r="C111" s="114" t="s">
        <v>152</v>
      </c>
      <c r="D111" s="115"/>
      <c r="E111" s="115"/>
      <c r="F111" s="115"/>
      <c r="G111" s="115">
        <v>2</v>
      </c>
      <c r="H111" s="68">
        <f>SUM(Articles[[#This Row],[STOCK ENTREPÔT ]:[STOCK VEHICULE DAVID]])</f>
        <v>2</v>
      </c>
      <c r="I111" s="117"/>
      <c r="J111" s="140" cm="1">
        <f t="array" ref="J111">SUM(_xlfn._xlws.FILTER(_synthese_quantite_sortie,_synthese_n_article=Articles[[#This Row],[N° ARTICLE]],0))</f>
        <v>0</v>
      </c>
      <c r="K111" s="118"/>
      <c r="L111" s="68">
        <f>Articles[[#This Row],[QUANTITE TOTALE EN STOCK]]-Articles[[#This Row],[ARTICLE CONSOMME]]</f>
        <v>2</v>
      </c>
      <c r="M111" s="136">
        <f>Articles[[#This Row],[STOCK FINAL]]*Articles[[#This Row],[VALEUR DE L''ARTICLE]]</f>
        <v>0</v>
      </c>
    </row>
    <row r="112" spans="1:13" s="126" customFormat="1" ht="15.95" customHeight="1" x14ac:dyDescent="0.2">
      <c r="A112" s="128" t="s">
        <v>219</v>
      </c>
      <c r="B112" s="120" t="s">
        <v>220</v>
      </c>
      <c r="C112" s="121" t="s">
        <v>152</v>
      </c>
      <c r="D112" s="122"/>
      <c r="E112" s="122"/>
      <c r="F112" s="122"/>
      <c r="G112" s="122">
        <v>3</v>
      </c>
      <c r="H112" s="65">
        <f>SUM(Articles[[#This Row],[STOCK ENTREPÔT ]:[STOCK VEHICULE DAVID]])</f>
        <v>3</v>
      </c>
      <c r="I112" s="124"/>
      <c r="J112" s="141" cm="1">
        <f t="array" ref="J112">SUM(_xlfn._xlws.FILTER(_synthese_quantite_sortie,_synthese_n_article=Articles[[#This Row],[N° ARTICLE]],0))</f>
        <v>0</v>
      </c>
      <c r="K112" s="125"/>
      <c r="L112" s="65">
        <f>Articles[[#This Row],[QUANTITE TOTALE EN STOCK]]-Articles[[#This Row],[ARTICLE CONSOMME]]</f>
        <v>3</v>
      </c>
      <c r="M112" s="137">
        <f>Articles[[#This Row],[STOCK FINAL]]*Articles[[#This Row],[VALEUR DE L''ARTICLE]]</f>
        <v>0</v>
      </c>
    </row>
    <row r="113" spans="1:13" ht="15.95" customHeight="1" x14ac:dyDescent="0.2">
      <c r="A113" s="127" t="s">
        <v>221</v>
      </c>
      <c r="B113" s="113" t="s">
        <v>222</v>
      </c>
      <c r="C113" s="114" t="s">
        <v>152</v>
      </c>
      <c r="D113" s="115"/>
      <c r="E113" s="115"/>
      <c r="F113" s="115"/>
      <c r="G113" s="115">
        <v>1</v>
      </c>
      <c r="H113" s="68">
        <f>SUM(Articles[[#This Row],[STOCK ENTREPÔT ]:[STOCK VEHICULE DAVID]])</f>
        <v>1</v>
      </c>
      <c r="I113" s="117"/>
      <c r="J113" s="140" cm="1">
        <f t="array" ref="J113">SUM(_xlfn._xlws.FILTER(_synthese_quantite_sortie,_synthese_n_article=Articles[[#This Row],[N° ARTICLE]],0))</f>
        <v>0</v>
      </c>
      <c r="K113" s="118"/>
      <c r="L113" s="68">
        <f>Articles[[#This Row],[QUANTITE TOTALE EN STOCK]]-Articles[[#This Row],[ARTICLE CONSOMME]]</f>
        <v>1</v>
      </c>
      <c r="M113" s="136">
        <f>Articles[[#This Row],[STOCK FINAL]]*Articles[[#This Row],[VALEUR DE L''ARTICLE]]</f>
        <v>0</v>
      </c>
    </row>
    <row r="114" spans="1:13" s="126" customFormat="1" ht="15.95" customHeight="1" x14ac:dyDescent="0.2">
      <c r="A114" s="128" t="s">
        <v>223</v>
      </c>
      <c r="B114" s="120" t="s">
        <v>224</v>
      </c>
      <c r="C114" s="121" t="s">
        <v>152</v>
      </c>
      <c r="D114" s="122"/>
      <c r="E114" s="122"/>
      <c r="F114" s="122"/>
      <c r="G114" s="122">
        <v>1</v>
      </c>
      <c r="H114" s="65">
        <f>SUM(Articles[[#This Row],[STOCK ENTREPÔT ]:[STOCK VEHICULE DAVID]])</f>
        <v>1</v>
      </c>
      <c r="I114" s="124"/>
      <c r="J114" s="141" cm="1">
        <f t="array" ref="J114">SUM(_xlfn._xlws.FILTER(_synthese_quantite_sortie,_synthese_n_article=Articles[[#This Row],[N° ARTICLE]],0))</f>
        <v>0</v>
      </c>
      <c r="K114" s="125"/>
      <c r="L114" s="65">
        <f>Articles[[#This Row],[QUANTITE TOTALE EN STOCK]]-Articles[[#This Row],[ARTICLE CONSOMME]]</f>
        <v>1</v>
      </c>
      <c r="M114" s="137">
        <f>Articles[[#This Row],[STOCK FINAL]]*Articles[[#This Row],[VALEUR DE L''ARTICLE]]</f>
        <v>0</v>
      </c>
    </row>
    <row r="115" spans="1:13" ht="15.95" customHeight="1" x14ac:dyDescent="0.2">
      <c r="A115" s="127" t="s">
        <v>225</v>
      </c>
      <c r="B115" s="113" t="s">
        <v>226</v>
      </c>
      <c r="C115" s="114" t="s">
        <v>157</v>
      </c>
      <c r="D115" s="115"/>
      <c r="E115" s="115"/>
      <c r="F115" s="115"/>
      <c r="G115" s="115">
        <v>1</v>
      </c>
      <c r="H115" s="68">
        <f>SUM(Articles[[#This Row],[STOCK ENTREPÔT ]:[STOCK VEHICULE DAVID]])</f>
        <v>1</v>
      </c>
      <c r="I115" s="117"/>
      <c r="J115" s="140" cm="1">
        <f t="array" ref="J115">SUM(_xlfn._xlws.FILTER(_synthese_quantite_sortie,_synthese_n_article=Articles[[#This Row],[N° ARTICLE]],0))</f>
        <v>0</v>
      </c>
      <c r="K115" s="118"/>
      <c r="L115" s="68">
        <f>Articles[[#This Row],[QUANTITE TOTALE EN STOCK]]-Articles[[#This Row],[ARTICLE CONSOMME]]</f>
        <v>1</v>
      </c>
      <c r="M115" s="136">
        <f>Articles[[#This Row],[STOCK FINAL]]*Articles[[#This Row],[VALEUR DE L''ARTICLE]]</f>
        <v>0</v>
      </c>
    </row>
    <row r="116" spans="1:13" s="126" customFormat="1" ht="15.95" customHeight="1" x14ac:dyDescent="0.2">
      <c r="A116" s="128" t="s">
        <v>227</v>
      </c>
      <c r="B116" s="120" t="s">
        <v>228</v>
      </c>
      <c r="C116" s="121" t="s">
        <v>157</v>
      </c>
      <c r="D116" s="122"/>
      <c r="E116" s="122"/>
      <c r="F116" s="122"/>
      <c r="G116" s="122">
        <v>1</v>
      </c>
      <c r="H116" s="65">
        <f>SUM(Articles[[#This Row],[STOCK ENTREPÔT ]:[STOCK VEHICULE DAVID]])</f>
        <v>1</v>
      </c>
      <c r="I116" s="124"/>
      <c r="J116" s="141" cm="1">
        <f t="array" ref="J116">SUM(_xlfn._xlws.FILTER(_synthese_quantite_sortie,_synthese_n_article=Articles[[#This Row],[N° ARTICLE]],0))</f>
        <v>0</v>
      </c>
      <c r="K116" s="125"/>
      <c r="L116" s="65">
        <f>Articles[[#This Row],[QUANTITE TOTALE EN STOCK]]-Articles[[#This Row],[ARTICLE CONSOMME]]</f>
        <v>1</v>
      </c>
      <c r="M116" s="137">
        <f>Articles[[#This Row],[STOCK FINAL]]*Articles[[#This Row],[VALEUR DE L''ARTICLE]]</f>
        <v>0</v>
      </c>
    </row>
    <row r="117" spans="1:13" ht="15.95" customHeight="1" x14ac:dyDescent="0.2">
      <c r="A117" s="127" t="s">
        <v>229</v>
      </c>
      <c r="B117" s="113" t="s">
        <v>230</v>
      </c>
      <c r="C117" s="114" t="s">
        <v>157</v>
      </c>
      <c r="D117" s="115"/>
      <c r="E117" s="115"/>
      <c r="F117" s="115"/>
      <c r="G117" s="115">
        <v>3</v>
      </c>
      <c r="H117" s="68">
        <f>SUM(Articles[[#This Row],[STOCK ENTREPÔT ]:[STOCK VEHICULE DAVID]])</f>
        <v>3</v>
      </c>
      <c r="I117" s="117"/>
      <c r="J117" s="140" cm="1">
        <f t="array" ref="J117">SUM(_xlfn._xlws.FILTER(_synthese_quantite_sortie,_synthese_n_article=Articles[[#This Row],[N° ARTICLE]],0))</f>
        <v>0</v>
      </c>
      <c r="K117" s="118"/>
      <c r="L117" s="68">
        <f>Articles[[#This Row],[QUANTITE TOTALE EN STOCK]]-Articles[[#This Row],[ARTICLE CONSOMME]]</f>
        <v>3</v>
      </c>
      <c r="M117" s="136">
        <f>Articles[[#This Row],[STOCK FINAL]]*Articles[[#This Row],[VALEUR DE L''ARTICLE]]</f>
        <v>0</v>
      </c>
    </row>
    <row r="118" spans="1:13" s="126" customFormat="1" ht="15.95" customHeight="1" x14ac:dyDescent="0.2">
      <c r="A118" s="128" t="s">
        <v>231</v>
      </c>
      <c r="B118" s="120" t="s">
        <v>232</v>
      </c>
      <c r="C118" s="121" t="s">
        <v>157</v>
      </c>
      <c r="D118" s="122"/>
      <c r="E118" s="122"/>
      <c r="F118" s="122"/>
      <c r="G118" s="122">
        <v>1</v>
      </c>
      <c r="H118" s="65">
        <f>SUM(Articles[[#This Row],[STOCK ENTREPÔT ]:[STOCK VEHICULE DAVID]])</f>
        <v>1</v>
      </c>
      <c r="I118" s="124"/>
      <c r="J118" s="141" cm="1">
        <f t="array" ref="J118">SUM(_xlfn._xlws.FILTER(_synthese_quantite_sortie,_synthese_n_article=Articles[[#This Row],[N° ARTICLE]],0))</f>
        <v>0</v>
      </c>
      <c r="K118" s="125"/>
      <c r="L118" s="65">
        <f>Articles[[#This Row],[QUANTITE TOTALE EN STOCK]]-Articles[[#This Row],[ARTICLE CONSOMME]]</f>
        <v>1</v>
      </c>
      <c r="M118" s="137">
        <f>Articles[[#This Row],[STOCK FINAL]]*Articles[[#This Row],[VALEUR DE L''ARTICLE]]</f>
        <v>0</v>
      </c>
    </row>
    <row r="119" spans="1:13" ht="15.95" customHeight="1" x14ac:dyDescent="0.2">
      <c r="A119" s="127" t="s">
        <v>233</v>
      </c>
      <c r="B119" s="113" t="s">
        <v>234</v>
      </c>
      <c r="C119" s="114" t="s">
        <v>157</v>
      </c>
      <c r="D119" s="115"/>
      <c r="E119" s="115"/>
      <c r="F119" s="115"/>
      <c r="G119" s="115">
        <v>2</v>
      </c>
      <c r="H119" s="68">
        <f>SUM(Articles[[#This Row],[STOCK ENTREPÔT ]:[STOCK VEHICULE DAVID]])</f>
        <v>2</v>
      </c>
      <c r="I119" s="117"/>
      <c r="J119" s="140" cm="1">
        <f t="array" ref="J119">SUM(_xlfn._xlws.FILTER(_synthese_quantite_sortie,_synthese_n_article=Articles[[#This Row],[N° ARTICLE]],0))</f>
        <v>0</v>
      </c>
      <c r="K119" s="118"/>
      <c r="L119" s="68">
        <f>Articles[[#This Row],[QUANTITE TOTALE EN STOCK]]-Articles[[#This Row],[ARTICLE CONSOMME]]</f>
        <v>2</v>
      </c>
      <c r="M119" s="136">
        <f>Articles[[#This Row],[STOCK FINAL]]*Articles[[#This Row],[VALEUR DE L''ARTICLE]]</f>
        <v>0</v>
      </c>
    </row>
    <row r="120" spans="1:13" s="126" customFormat="1" ht="15.95" customHeight="1" x14ac:dyDescent="0.2">
      <c r="A120" s="128" t="s">
        <v>235</v>
      </c>
      <c r="B120" s="120" t="s">
        <v>236</v>
      </c>
      <c r="C120" s="121" t="s">
        <v>157</v>
      </c>
      <c r="D120" s="122"/>
      <c r="E120" s="122"/>
      <c r="F120" s="122"/>
      <c r="G120" s="122">
        <v>2</v>
      </c>
      <c r="H120" s="65">
        <f>SUM(Articles[[#This Row],[STOCK ENTREPÔT ]:[STOCK VEHICULE DAVID]])</f>
        <v>2</v>
      </c>
      <c r="I120" s="124"/>
      <c r="J120" s="141" cm="1">
        <f t="array" ref="J120">SUM(_xlfn._xlws.FILTER(_synthese_quantite_sortie,_synthese_n_article=Articles[[#This Row],[N° ARTICLE]],0))</f>
        <v>0</v>
      </c>
      <c r="K120" s="125"/>
      <c r="L120" s="65">
        <f>Articles[[#This Row],[QUANTITE TOTALE EN STOCK]]-Articles[[#This Row],[ARTICLE CONSOMME]]</f>
        <v>2</v>
      </c>
      <c r="M120" s="137">
        <f>Articles[[#This Row],[STOCK FINAL]]*Articles[[#This Row],[VALEUR DE L''ARTICLE]]</f>
        <v>0</v>
      </c>
    </row>
    <row r="121" spans="1:13" ht="15.95" customHeight="1" x14ac:dyDescent="0.2">
      <c r="A121" s="127"/>
      <c r="B121" s="113"/>
      <c r="C121" s="114"/>
      <c r="D121" s="115"/>
      <c r="E121" s="115"/>
      <c r="F121" s="115"/>
      <c r="G121" s="115"/>
      <c r="H121" s="68">
        <f>SUM(Articles[[#This Row],[STOCK ENTREPÔT ]:[STOCK VEHICULE DAVID]])</f>
        <v>0</v>
      </c>
      <c r="I121" s="117"/>
      <c r="J121" s="140" cm="1">
        <f t="array" ref="J121">SUM(_xlfn._xlws.FILTER(_synthese_quantite_sortie,_synthese_n_article=Articles[[#This Row],[N° ARTICLE]],0))</f>
        <v>0</v>
      </c>
      <c r="K121" s="118"/>
      <c r="L121" s="68">
        <f>Articles[[#This Row],[QUANTITE TOTALE EN STOCK]]-Articles[[#This Row],[ARTICLE CONSOMME]]</f>
        <v>0</v>
      </c>
      <c r="M121" s="136">
        <f>Articles[[#This Row],[STOCK FINAL]]*Articles[[#This Row],[VALEUR DE L''ARTICLE]]</f>
        <v>0</v>
      </c>
    </row>
    <row r="122" spans="1:13" s="126" customFormat="1" ht="15.95" customHeight="1" x14ac:dyDescent="0.2">
      <c r="A122" s="128"/>
      <c r="B122" s="120"/>
      <c r="C122" s="121"/>
      <c r="D122" s="122"/>
      <c r="E122" s="122"/>
      <c r="F122" s="122"/>
      <c r="G122" s="122"/>
      <c r="H122" s="65">
        <f>SUM(Articles[[#This Row],[STOCK ENTREPÔT ]:[STOCK VEHICULE DAVID]])</f>
        <v>0</v>
      </c>
      <c r="I122" s="124"/>
      <c r="J122" s="141" cm="1">
        <f t="array" ref="J122">SUM(_xlfn._xlws.FILTER(_synthese_quantite_sortie,_synthese_n_article=Articles[[#This Row],[N° ARTICLE]],0))</f>
        <v>0</v>
      </c>
      <c r="K122" s="125"/>
      <c r="L122" s="65">
        <f>Articles[[#This Row],[QUANTITE TOTALE EN STOCK]]-Articles[[#This Row],[ARTICLE CONSOMME]]</f>
        <v>0</v>
      </c>
      <c r="M122" s="137">
        <f>Articles[[#This Row],[STOCK FINAL]]*Articles[[#This Row],[VALEUR DE L''ARTICLE]]</f>
        <v>0</v>
      </c>
    </row>
    <row r="123" spans="1:13" ht="15.95" customHeight="1" x14ac:dyDescent="0.2">
      <c r="A123" s="127"/>
      <c r="B123" s="113"/>
      <c r="C123" s="114"/>
      <c r="D123" s="115"/>
      <c r="E123" s="115"/>
      <c r="F123" s="115"/>
      <c r="G123" s="115"/>
      <c r="H123" s="68">
        <f>SUM(Articles[[#This Row],[STOCK ENTREPÔT ]:[STOCK VEHICULE DAVID]])</f>
        <v>0</v>
      </c>
      <c r="I123" s="117"/>
      <c r="J123" s="140" cm="1">
        <f t="array" ref="J123">SUM(_xlfn._xlws.FILTER(_synthese_quantite_sortie,_synthese_n_article=Articles[[#This Row],[N° ARTICLE]],0))</f>
        <v>0</v>
      </c>
      <c r="K123" s="118"/>
      <c r="L123" s="68">
        <f>Articles[[#This Row],[QUANTITE TOTALE EN STOCK]]-Articles[[#This Row],[ARTICLE CONSOMME]]</f>
        <v>0</v>
      </c>
      <c r="M123" s="136">
        <f>Articles[[#This Row],[STOCK FINAL]]*Articles[[#This Row],[VALEUR DE L''ARTICLE]]</f>
        <v>0</v>
      </c>
    </row>
    <row r="124" spans="1:13" s="126" customFormat="1" ht="15.95" customHeight="1" x14ac:dyDescent="0.2">
      <c r="A124" s="128"/>
      <c r="B124" s="120"/>
      <c r="C124" s="121"/>
      <c r="D124" s="122"/>
      <c r="E124" s="122"/>
      <c r="F124" s="122"/>
      <c r="G124" s="122"/>
      <c r="H124" s="65">
        <f>SUM(Articles[[#This Row],[STOCK ENTREPÔT ]:[STOCK VEHICULE DAVID]])</f>
        <v>0</v>
      </c>
      <c r="I124" s="124"/>
      <c r="J124" s="141" cm="1">
        <f t="array" ref="J124">SUM(_xlfn._xlws.FILTER(_synthese_quantite_sortie,_synthese_n_article=Articles[[#This Row],[N° ARTICLE]],0))</f>
        <v>0</v>
      </c>
      <c r="K124" s="125"/>
      <c r="L124" s="65">
        <f>Articles[[#This Row],[QUANTITE TOTALE EN STOCK]]-Articles[[#This Row],[ARTICLE CONSOMME]]</f>
        <v>0</v>
      </c>
      <c r="M124" s="137">
        <f>Articles[[#This Row],[STOCK FINAL]]*Articles[[#This Row],[VALEUR DE L''ARTICLE]]</f>
        <v>0</v>
      </c>
    </row>
    <row r="125" spans="1:13" ht="15.95" customHeight="1" x14ac:dyDescent="0.2">
      <c r="A125" s="127"/>
      <c r="B125" s="113"/>
      <c r="C125" s="114"/>
      <c r="D125" s="115"/>
      <c r="E125" s="115"/>
      <c r="F125" s="115"/>
      <c r="G125" s="115"/>
      <c r="H125" s="68">
        <f>SUM(Articles[[#This Row],[STOCK ENTREPÔT ]:[STOCK VEHICULE DAVID]])</f>
        <v>0</v>
      </c>
      <c r="I125" s="117"/>
      <c r="J125" s="140" cm="1">
        <f t="array" ref="J125">SUM(_xlfn._xlws.FILTER(_synthese_quantite_sortie,_synthese_n_article=Articles[[#This Row],[N° ARTICLE]],0))</f>
        <v>0</v>
      </c>
      <c r="K125" s="118"/>
      <c r="L125" s="68">
        <f>Articles[[#This Row],[QUANTITE TOTALE EN STOCK]]-Articles[[#This Row],[ARTICLE CONSOMME]]</f>
        <v>0</v>
      </c>
      <c r="M125" s="136">
        <f>Articles[[#This Row],[STOCK FINAL]]*Articles[[#This Row],[VALEUR DE L''ARTICLE]]</f>
        <v>0</v>
      </c>
    </row>
    <row r="126" spans="1:13" s="126" customFormat="1" ht="15.95" customHeight="1" x14ac:dyDescent="0.2">
      <c r="A126" s="128"/>
      <c r="B126" s="120"/>
      <c r="C126" s="121"/>
      <c r="D126" s="122"/>
      <c r="E126" s="122"/>
      <c r="F126" s="122"/>
      <c r="G126" s="122"/>
      <c r="H126" s="65">
        <f>SUM(Articles[[#This Row],[STOCK ENTREPÔT ]:[STOCK VEHICULE DAVID]])</f>
        <v>0</v>
      </c>
      <c r="I126" s="124"/>
      <c r="J126" s="141" cm="1">
        <f t="array" ref="J126">SUM(_xlfn._xlws.FILTER(_synthese_quantite_sortie,_synthese_n_article=Articles[[#This Row],[N° ARTICLE]],0))</f>
        <v>0</v>
      </c>
      <c r="K126" s="125"/>
      <c r="L126" s="65">
        <f>Articles[[#This Row],[QUANTITE TOTALE EN STOCK]]-Articles[[#This Row],[ARTICLE CONSOMME]]</f>
        <v>0</v>
      </c>
      <c r="M126" s="137">
        <f>Articles[[#This Row],[STOCK FINAL]]*Articles[[#This Row],[VALEUR DE L''ARTICLE]]</f>
        <v>0</v>
      </c>
    </row>
    <row r="127" spans="1:13" ht="15.95" customHeight="1" x14ac:dyDescent="0.2">
      <c r="A127" s="127"/>
      <c r="B127" s="113"/>
      <c r="C127" s="114"/>
      <c r="D127" s="115"/>
      <c r="E127" s="115"/>
      <c r="F127" s="115"/>
      <c r="G127" s="115"/>
      <c r="H127" s="68">
        <f>SUM(Articles[[#This Row],[STOCK ENTREPÔT ]:[STOCK VEHICULE DAVID]])</f>
        <v>0</v>
      </c>
      <c r="I127" s="117"/>
      <c r="J127" s="140" cm="1">
        <f t="array" ref="J127">SUM(_xlfn._xlws.FILTER(_synthese_quantite_sortie,_synthese_n_article=Articles[[#This Row],[N° ARTICLE]],0))</f>
        <v>0</v>
      </c>
      <c r="K127" s="118"/>
      <c r="L127" s="68">
        <f>Articles[[#This Row],[QUANTITE TOTALE EN STOCK]]-Articles[[#This Row],[ARTICLE CONSOMME]]</f>
        <v>0</v>
      </c>
      <c r="M127" s="136">
        <f>Articles[[#This Row],[STOCK FINAL]]*Articles[[#This Row],[VALEUR DE L''ARTICLE]]</f>
        <v>0</v>
      </c>
    </row>
    <row r="128" spans="1:13" s="126" customFormat="1" ht="15.95" customHeight="1" x14ac:dyDescent="0.2">
      <c r="A128" s="128"/>
      <c r="B128" s="120"/>
      <c r="C128" s="121"/>
      <c r="D128" s="122"/>
      <c r="E128" s="122"/>
      <c r="F128" s="122"/>
      <c r="G128" s="122"/>
      <c r="H128" s="65">
        <f>SUM(Articles[[#This Row],[STOCK ENTREPÔT ]:[STOCK VEHICULE DAVID]])</f>
        <v>0</v>
      </c>
      <c r="I128" s="124"/>
      <c r="J128" s="141" cm="1">
        <f t="array" ref="J128">SUM(_xlfn._xlws.FILTER(_synthese_quantite_sortie,_synthese_n_article=Articles[[#This Row],[N° ARTICLE]],0))</f>
        <v>0</v>
      </c>
      <c r="K128" s="125"/>
      <c r="L128" s="65">
        <f>Articles[[#This Row],[QUANTITE TOTALE EN STOCK]]-Articles[[#This Row],[ARTICLE CONSOMME]]</f>
        <v>0</v>
      </c>
      <c r="M128" s="137">
        <f>Articles[[#This Row],[STOCK FINAL]]*Articles[[#This Row],[VALEUR DE L''ARTICLE]]</f>
        <v>0</v>
      </c>
    </row>
    <row r="129" spans="1:13" ht="15.95" customHeight="1" x14ac:dyDescent="0.2">
      <c r="A129" s="127"/>
      <c r="B129" s="113"/>
      <c r="C129" s="114"/>
      <c r="D129" s="115"/>
      <c r="E129" s="115"/>
      <c r="F129" s="115"/>
      <c r="G129" s="115"/>
      <c r="H129" s="68">
        <f>SUM(Articles[[#This Row],[STOCK ENTREPÔT ]:[STOCK VEHICULE DAVID]])</f>
        <v>0</v>
      </c>
      <c r="I129" s="117"/>
      <c r="J129" s="140" cm="1">
        <f t="array" ref="J129">SUM(_xlfn._xlws.FILTER(_synthese_quantite_sortie,_synthese_n_article=Articles[[#This Row],[N° ARTICLE]],0))</f>
        <v>0</v>
      </c>
      <c r="K129" s="118"/>
      <c r="L129" s="68">
        <f>Articles[[#This Row],[QUANTITE TOTALE EN STOCK]]-Articles[[#This Row],[ARTICLE CONSOMME]]</f>
        <v>0</v>
      </c>
      <c r="M129" s="136">
        <f>Articles[[#This Row],[STOCK FINAL]]*Articles[[#This Row],[VALEUR DE L''ARTICLE]]</f>
        <v>0</v>
      </c>
    </row>
    <row r="130" spans="1:13" s="126" customFormat="1" ht="15.95" customHeight="1" x14ac:dyDescent="0.2">
      <c r="A130" s="128"/>
      <c r="B130" s="120"/>
      <c r="C130" s="121"/>
      <c r="D130" s="122"/>
      <c r="E130" s="122"/>
      <c r="F130" s="122"/>
      <c r="G130" s="122"/>
      <c r="H130" s="65">
        <f>SUM(Articles[[#This Row],[STOCK ENTREPÔT ]:[STOCK VEHICULE DAVID]])</f>
        <v>0</v>
      </c>
      <c r="I130" s="124"/>
      <c r="J130" s="141" cm="1">
        <f t="array" ref="J130">SUM(_xlfn._xlws.FILTER(_synthese_quantite_sortie,_synthese_n_article=Articles[[#This Row],[N° ARTICLE]],0))</f>
        <v>0</v>
      </c>
      <c r="K130" s="125"/>
      <c r="L130" s="65">
        <f>Articles[[#This Row],[QUANTITE TOTALE EN STOCK]]-Articles[[#This Row],[ARTICLE CONSOMME]]</f>
        <v>0</v>
      </c>
      <c r="M130" s="137">
        <f>Articles[[#This Row],[STOCK FINAL]]*Articles[[#This Row],[VALEUR DE L''ARTICLE]]</f>
        <v>0</v>
      </c>
    </row>
    <row r="131" spans="1:13" ht="15.95" customHeight="1" x14ac:dyDescent="0.2">
      <c r="A131" s="127"/>
      <c r="B131" s="113"/>
      <c r="C131" s="114"/>
      <c r="D131" s="115"/>
      <c r="E131" s="115"/>
      <c r="F131" s="115"/>
      <c r="G131" s="115"/>
      <c r="H131" s="68">
        <f>SUM(Articles[[#This Row],[STOCK ENTREPÔT ]:[STOCK VEHICULE DAVID]])</f>
        <v>0</v>
      </c>
      <c r="I131" s="117"/>
      <c r="J131" s="140" cm="1">
        <f t="array" ref="J131">SUM(_xlfn._xlws.FILTER(_synthese_quantite_sortie,_synthese_n_article=Articles[[#This Row],[N° ARTICLE]],0))</f>
        <v>0</v>
      </c>
      <c r="K131" s="118"/>
      <c r="L131" s="68">
        <f>Articles[[#This Row],[QUANTITE TOTALE EN STOCK]]-Articles[[#This Row],[ARTICLE CONSOMME]]</f>
        <v>0</v>
      </c>
      <c r="M131" s="136">
        <f>Articles[[#This Row],[STOCK FINAL]]*Articles[[#This Row],[VALEUR DE L''ARTICLE]]</f>
        <v>0</v>
      </c>
    </row>
    <row r="132" spans="1:13" s="126" customFormat="1" ht="15.95" customHeight="1" x14ac:dyDescent="0.2">
      <c r="A132" s="128"/>
      <c r="B132" s="120"/>
      <c r="C132" s="121"/>
      <c r="D132" s="122"/>
      <c r="E132" s="122"/>
      <c r="F132" s="122"/>
      <c r="G132" s="122"/>
      <c r="H132" s="65">
        <f>SUM(Articles[[#This Row],[STOCK ENTREPÔT ]:[STOCK VEHICULE DAVID]])</f>
        <v>0</v>
      </c>
      <c r="I132" s="124"/>
      <c r="J132" s="141" cm="1">
        <f t="array" ref="J132">SUM(_xlfn._xlws.FILTER(_synthese_quantite_sortie,_synthese_n_article=Articles[[#This Row],[N° ARTICLE]],0))</f>
        <v>0</v>
      </c>
      <c r="K132" s="125"/>
      <c r="L132" s="65">
        <f>Articles[[#This Row],[QUANTITE TOTALE EN STOCK]]-Articles[[#This Row],[ARTICLE CONSOMME]]</f>
        <v>0</v>
      </c>
      <c r="M132" s="137">
        <f>Articles[[#This Row],[STOCK FINAL]]*Articles[[#This Row],[VALEUR DE L''ARTICLE]]</f>
        <v>0</v>
      </c>
    </row>
    <row r="133" spans="1:13" ht="15.95" customHeight="1" x14ac:dyDescent="0.2">
      <c r="A133" s="127"/>
      <c r="B133" s="113"/>
      <c r="C133" s="114"/>
      <c r="D133" s="115"/>
      <c r="E133" s="115"/>
      <c r="F133" s="115"/>
      <c r="G133" s="115"/>
      <c r="H133" s="68">
        <f>SUM(Articles[[#This Row],[STOCK ENTREPÔT ]:[STOCK VEHICULE DAVID]])</f>
        <v>0</v>
      </c>
      <c r="I133" s="117"/>
      <c r="J133" s="140" cm="1">
        <f t="array" ref="J133">SUM(_xlfn._xlws.FILTER(_synthese_quantite_sortie,_synthese_n_article=Articles[[#This Row],[N° ARTICLE]],0))</f>
        <v>0</v>
      </c>
      <c r="K133" s="118"/>
      <c r="L133" s="68">
        <f>Articles[[#This Row],[QUANTITE TOTALE EN STOCK]]-Articles[[#This Row],[ARTICLE CONSOMME]]</f>
        <v>0</v>
      </c>
      <c r="M133" s="136">
        <f>Articles[[#This Row],[STOCK FINAL]]*Articles[[#This Row],[VALEUR DE L''ARTICLE]]</f>
        <v>0</v>
      </c>
    </row>
    <row r="134" spans="1:13" s="126" customFormat="1" ht="15.95" customHeight="1" x14ac:dyDescent="0.2">
      <c r="A134" s="128"/>
      <c r="B134" s="120"/>
      <c r="C134" s="121"/>
      <c r="D134" s="122"/>
      <c r="E134" s="122"/>
      <c r="F134" s="122"/>
      <c r="G134" s="122"/>
      <c r="H134" s="65">
        <f>SUM(Articles[[#This Row],[STOCK ENTREPÔT ]:[STOCK VEHICULE DAVID]])</f>
        <v>0</v>
      </c>
      <c r="I134" s="124"/>
      <c r="J134" s="141" cm="1">
        <f t="array" ref="J134">SUM(_xlfn._xlws.FILTER(_synthese_quantite_sortie,_synthese_n_article=Articles[[#This Row],[N° ARTICLE]],0))</f>
        <v>0</v>
      </c>
      <c r="K134" s="125"/>
      <c r="L134" s="65">
        <f>Articles[[#This Row],[QUANTITE TOTALE EN STOCK]]-Articles[[#This Row],[ARTICLE CONSOMME]]</f>
        <v>0</v>
      </c>
      <c r="M134" s="137">
        <f>Articles[[#This Row],[STOCK FINAL]]*Articles[[#This Row],[VALEUR DE L''ARTICLE]]</f>
        <v>0</v>
      </c>
    </row>
    <row r="135" spans="1:13" ht="15.95" customHeight="1" x14ac:dyDescent="0.2">
      <c r="A135" s="127"/>
      <c r="B135" s="113"/>
      <c r="C135" s="114"/>
      <c r="D135" s="115"/>
      <c r="E135" s="115"/>
      <c r="F135" s="115"/>
      <c r="G135" s="115"/>
      <c r="H135" s="68">
        <f>SUM(Articles[[#This Row],[STOCK ENTREPÔT ]:[STOCK VEHICULE DAVID]])</f>
        <v>0</v>
      </c>
      <c r="I135" s="117"/>
      <c r="J135" s="140" cm="1">
        <f t="array" ref="J135">SUM(_xlfn._xlws.FILTER(_synthese_quantite_sortie,_synthese_n_article=Articles[[#This Row],[N° ARTICLE]],0))</f>
        <v>0</v>
      </c>
      <c r="K135" s="118"/>
      <c r="L135" s="68">
        <f>Articles[[#This Row],[QUANTITE TOTALE EN STOCK]]-Articles[[#This Row],[ARTICLE CONSOMME]]</f>
        <v>0</v>
      </c>
      <c r="M135" s="136">
        <f>Articles[[#This Row],[STOCK FINAL]]*Articles[[#This Row],[VALEUR DE L''ARTICLE]]</f>
        <v>0</v>
      </c>
    </row>
    <row r="136" spans="1:13" s="126" customFormat="1" ht="15.95" customHeight="1" x14ac:dyDescent="0.2">
      <c r="A136" s="128"/>
      <c r="B136" s="120"/>
      <c r="C136" s="121"/>
      <c r="D136" s="122"/>
      <c r="E136" s="122"/>
      <c r="F136" s="122"/>
      <c r="G136" s="122"/>
      <c r="H136" s="65">
        <f>SUM(Articles[[#This Row],[STOCK ENTREPÔT ]:[STOCK VEHICULE DAVID]])</f>
        <v>0</v>
      </c>
      <c r="I136" s="124"/>
      <c r="J136" s="141" cm="1">
        <f t="array" ref="J136">SUM(_xlfn._xlws.FILTER(_synthese_quantite_sortie,_synthese_n_article=Articles[[#This Row],[N° ARTICLE]],0))</f>
        <v>0</v>
      </c>
      <c r="K136" s="125"/>
      <c r="L136" s="65">
        <f>Articles[[#This Row],[QUANTITE TOTALE EN STOCK]]-Articles[[#This Row],[ARTICLE CONSOMME]]</f>
        <v>0</v>
      </c>
      <c r="M136" s="137">
        <f>Articles[[#This Row],[STOCK FINAL]]*Articles[[#This Row],[VALEUR DE L''ARTICLE]]</f>
        <v>0</v>
      </c>
    </row>
    <row r="137" spans="1:13" ht="15.95" customHeight="1" x14ac:dyDescent="0.2">
      <c r="A137" s="127"/>
      <c r="B137" s="113"/>
      <c r="C137" s="114"/>
      <c r="D137" s="115"/>
      <c r="E137" s="115"/>
      <c r="F137" s="115"/>
      <c r="G137" s="115"/>
      <c r="H137" s="68">
        <f>SUM(Articles[[#This Row],[STOCK ENTREPÔT ]:[STOCK VEHICULE DAVID]])</f>
        <v>0</v>
      </c>
      <c r="I137" s="117"/>
      <c r="J137" s="140" cm="1">
        <f t="array" ref="J137">SUM(_xlfn._xlws.FILTER(_synthese_quantite_sortie,_synthese_n_article=Articles[[#This Row],[N° ARTICLE]],0))</f>
        <v>0</v>
      </c>
      <c r="K137" s="118"/>
      <c r="L137" s="68">
        <f>Articles[[#This Row],[QUANTITE TOTALE EN STOCK]]-Articles[[#This Row],[ARTICLE CONSOMME]]</f>
        <v>0</v>
      </c>
      <c r="M137" s="136">
        <f>Articles[[#This Row],[STOCK FINAL]]*Articles[[#This Row],[VALEUR DE L''ARTICLE]]</f>
        <v>0</v>
      </c>
    </row>
    <row r="138" spans="1:13" s="126" customFormat="1" ht="15.95" customHeight="1" x14ac:dyDescent="0.2">
      <c r="A138" s="128"/>
      <c r="B138" s="120"/>
      <c r="C138" s="121"/>
      <c r="D138" s="122"/>
      <c r="E138" s="122"/>
      <c r="F138" s="122"/>
      <c r="G138" s="122"/>
      <c r="H138" s="65">
        <f>SUM(Articles[[#This Row],[STOCK ENTREPÔT ]:[STOCK VEHICULE DAVID]])</f>
        <v>0</v>
      </c>
      <c r="I138" s="124"/>
      <c r="J138" s="141" cm="1">
        <f t="array" ref="J138">SUM(_xlfn._xlws.FILTER(_synthese_quantite_sortie,_synthese_n_article=Articles[[#This Row],[N° ARTICLE]],0))</f>
        <v>0</v>
      </c>
      <c r="K138" s="125"/>
      <c r="L138" s="65">
        <f>Articles[[#This Row],[QUANTITE TOTALE EN STOCK]]-Articles[[#This Row],[ARTICLE CONSOMME]]</f>
        <v>0</v>
      </c>
      <c r="M138" s="137">
        <f>Articles[[#This Row],[STOCK FINAL]]*Articles[[#This Row],[VALEUR DE L''ARTICLE]]</f>
        <v>0</v>
      </c>
    </row>
    <row r="139" spans="1:13" ht="15.95" customHeight="1" x14ac:dyDescent="0.2">
      <c r="A139" s="127"/>
      <c r="B139" s="113"/>
      <c r="C139" s="114"/>
      <c r="D139" s="115"/>
      <c r="E139" s="115"/>
      <c r="F139" s="115"/>
      <c r="G139" s="115"/>
      <c r="H139" s="68">
        <f>SUM(Articles[[#This Row],[STOCK ENTREPÔT ]:[STOCK VEHICULE DAVID]])</f>
        <v>0</v>
      </c>
      <c r="I139" s="117"/>
      <c r="J139" s="140" cm="1">
        <f t="array" ref="J139">SUM(_xlfn._xlws.FILTER(_synthese_quantite_sortie,_synthese_n_article=Articles[[#This Row],[N° ARTICLE]],0))</f>
        <v>0</v>
      </c>
      <c r="K139" s="118"/>
      <c r="L139" s="68">
        <f>Articles[[#This Row],[QUANTITE TOTALE EN STOCK]]-Articles[[#This Row],[ARTICLE CONSOMME]]</f>
        <v>0</v>
      </c>
      <c r="M139" s="136">
        <f>Articles[[#This Row],[STOCK FINAL]]*Articles[[#This Row],[VALEUR DE L''ARTICLE]]</f>
        <v>0</v>
      </c>
    </row>
    <row r="140" spans="1:13" s="126" customFormat="1" ht="15.95" customHeight="1" x14ac:dyDescent="0.2">
      <c r="A140" s="128"/>
      <c r="B140" s="120"/>
      <c r="C140" s="121"/>
      <c r="D140" s="122"/>
      <c r="E140" s="122"/>
      <c r="F140" s="122"/>
      <c r="G140" s="122"/>
      <c r="H140" s="65">
        <f>SUM(Articles[[#This Row],[STOCK ENTREPÔT ]:[STOCK VEHICULE DAVID]])</f>
        <v>0</v>
      </c>
      <c r="I140" s="124"/>
      <c r="J140" s="141" cm="1">
        <f t="array" ref="J140">SUM(_xlfn._xlws.FILTER(_synthese_quantite_sortie,_synthese_n_article=Articles[[#This Row],[N° ARTICLE]],0))</f>
        <v>0</v>
      </c>
      <c r="K140" s="125"/>
      <c r="L140" s="65">
        <f>Articles[[#This Row],[QUANTITE TOTALE EN STOCK]]-Articles[[#This Row],[ARTICLE CONSOMME]]</f>
        <v>0</v>
      </c>
      <c r="M140" s="137">
        <f>Articles[[#This Row],[STOCK FINAL]]*Articles[[#This Row],[VALEUR DE L''ARTICLE]]</f>
        <v>0</v>
      </c>
    </row>
    <row r="141" spans="1:13" ht="15.95" customHeight="1" x14ac:dyDescent="0.2">
      <c r="A141" s="127"/>
      <c r="B141" s="113"/>
      <c r="C141" s="114"/>
      <c r="D141" s="115"/>
      <c r="E141" s="115"/>
      <c r="F141" s="115"/>
      <c r="G141" s="115"/>
      <c r="H141" s="68">
        <f>SUM(Articles[[#This Row],[STOCK ENTREPÔT ]:[STOCK VEHICULE DAVID]])</f>
        <v>0</v>
      </c>
      <c r="I141" s="117"/>
      <c r="J141" s="140" cm="1">
        <f t="array" ref="J141">SUM(_xlfn._xlws.FILTER(_synthese_quantite_sortie,_synthese_n_article=Articles[[#This Row],[N° ARTICLE]],0))</f>
        <v>0</v>
      </c>
      <c r="K141" s="118"/>
      <c r="L141" s="68">
        <f>Articles[[#This Row],[QUANTITE TOTALE EN STOCK]]-Articles[[#This Row],[ARTICLE CONSOMME]]</f>
        <v>0</v>
      </c>
      <c r="M141" s="136">
        <f>Articles[[#This Row],[STOCK FINAL]]*Articles[[#This Row],[VALEUR DE L''ARTICLE]]</f>
        <v>0</v>
      </c>
    </row>
    <row r="142" spans="1:13" s="126" customFormat="1" ht="15.95" customHeight="1" x14ac:dyDescent="0.2">
      <c r="A142" s="128"/>
      <c r="B142" s="120"/>
      <c r="C142" s="121"/>
      <c r="D142" s="122"/>
      <c r="E142" s="122"/>
      <c r="F142" s="122"/>
      <c r="G142" s="122"/>
      <c r="H142" s="65">
        <f>SUM(Articles[[#This Row],[STOCK ENTREPÔT ]:[STOCK VEHICULE DAVID]])</f>
        <v>0</v>
      </c>
      <c r="I142" s="124"/>
      <c r="J142" s="141" cm="1">
        <f t="array" ref="J142">SUM(_xlfn._xlws.FILTER(_synthese_quantite_sortie,_synthese_n_article=Articles[[#This Row],[N° ARTICLE]],0))</f>
        <v>0</v>
      </c>
      <c r="K142" s="125"/>
      <c r="L142" s="65">
        <f>Articles[[#This Row],[QUANTITE TOTALE EN STOCK]]-Articles[[#This Row],[ARTICLE CONSOMME]]</f>
        <v>0</v>
      </c>
      <c r="M142" s="137">
        <f>Articles[[#This Row],[STOCK FINAL]]*Articles[[#This Row],[VALEUR DE L''ARTICLE]]</f>
        <v>0</v>
      </c>
    </row>
    <row r="143" spans="1:13" ht="15.95" customHeight="1" x14ac:dyDescent="0.2">
      <c r="A143" s="127"/>
      <c r="B143" s="113"/>
      <c r="C143" s="114"/>
      <c r="D143" s="115"/>
      <c r="E143" s="115"/>
      <c r="F143" s="115"/>
      <c r="G143" s="115"/>
      <c r="H143" s="68">
        <f>SUM(Articles[[#This Row],[STOCK ENTREPÔT ]:[STOCK VEHICULE DAVID]])</f>
        <v>0</v>
      </c>
      <c r="I143" s="117"/>
      <c r="J143" s="140" cm="1">
        <f t="array" ref="J143">SUM(_xlfn._xlws.FILTER(_synthese_quantite_sortie,_synthese_n_article=Articles[[#This Row],[N° ARTICLE]],0))</f>
        <v>0</v>
      </c>
      <c r="K143" s="118"/>
      <c r="L143" s="68">
        <f>Articles[[#This Row],[QUANTITE TOTALE EN STOCK]]-Articles[[#This Row],[ARTICLE CONSOMME]]</f>
        <v>0</v>
      </c>
      <c r="M143" s="136">
        <f>Articles[[#This Row],[STOCK FINAL]]*Articles[[#This Row],[VALEUR DE L''ARTICLE]]</f>
        <v>0</v>
      </c>
    </row>
    <row r="144" spans="1:13" x14ac:dyDescent="0.2">
      <c r="A144" s="128"/>
      <c r="B144" s="120"/>
      <c r="C144" s="121"/>
      <c r="D144" s="122"/>
      <c r="E144" s="122"/>
      <c r="F144" s="122"/>
      <c r="G144" s="122"/>
      <c r="H144" s="65">
        <f>SUM(Articles[[#This Row],[STOCK ENTREPÔT ]:[STOCK VEHICULE DAVID]])</f>
        <v>0</v>
      </c>
      <c r="I144" s="124"/>
      <c r="J144" s="141" cm="1">
        <f t="array" ref="J144">SUM(_xlfn._xlws.FILTER(_synthese_quantite_sortie,_synthese_n_article=Articles[[#This Row],[N° ARTICLE]],0))</f>
        <v>0</v>
      </c>
      <c r="K144" s="125"/>
      <c r="L144" s="65">
        <f>Articles[[#This Row],[QUANTITE TOTALE EN STOCK]]-Articles[[#This Row],[ARTICLE CONSOMME]]</f>
        <v>0</v>
      </c>
      <c r="M144" s="137">
        <f>Articles[[#This Row],[STOCK FINAL]]*Articles[[#This Row],[VALEUR DE L''ARTICLE]]</f>
        <v>0</v>
      </c>
    </row>
    <row r="145" spans="1:13" x14ac:dyDescent="0.2">
      <c r="A145" s="127"/>
      <c r="B145" s="113"/>
      <c r="C145" s="114"/>
      <c r="D145" s="115"/>
      <c r="E145" s="115"/>
      <c r="F145" s="115"/>
      <c r="G145" s="115"/>
      <c r="H145" s="68">
        <f>SUM(Articles[[#This Row],[STOCK ENTREPÔT ]:[STOCK VEHICULE DAVID]])</f>
        <v>0</v>
      </c>
      <c r="I145" s="117"/>
      <c r="J145" s="140" cm="1">
        <f t="array" ref="J145">SUM(_xlfn._xlws.FILTER(_synthese_quantite_sortie,_synthese_n_article=Articles[[#This Row],[N° ARTICLE]],0))</f>
        <v>0</v>
      </c>
      <c r="K145" s="118"/>
      <c r="L145" s="68">
        <f>Articles[[#This Row],[QUANTITE TOTALE EN STOCK]]-Articles[[#This Row],[ARTICLE CONSOMME]]</f>
        <v>0</v>
      </c>
      <c r="M145" s="136">
        <f>Articles[[#This Row],[STOCK FINAL]]*Articles[[#This Row],[VALEUR DE L''ARTICLE]]</f>
        <v>0</v>
      </c>
    </row>
    <row r="146" spans="1:13" x14ac:dyDescent="0.2">
      <c r="A146" s="128"/>
      <c r="B146" s="120"/>
      <c r="C146" s="121"/>
      <c r="D146" s="122"/>
      <c r="E146" s="122"/>
      <c r="F146" s="122"/>
      <c r="G146" s="122"/>
      <c r="H146" s="65">
        <f>SUM(Articles[[#This Row],[STOCK ENTREPÔT ]:[STOCK VEHICULE DAVID]])</f>
        <v>0</v>
      </c>
      <c r="I146" s="124"/>
      <c r="J146" s="141" cm="1">
        <f t="array" ref="J146">SUM(_xlfn._xlws.FILTER(_synthese_quantite_sortie,_synthese_n_article=Articles[[#This Row],[N° ARTICLE]],0))</f>
        <v>0</v>
      </c>
      <c r="K146" s="125"/>
      <c r="L146" s="65">
        <f>Articles[[#This Row],[QUANTITE TOTALE EN STOCK]]-Articles[[#This Row],[ARTICLE CONSOMME]]</f>
        <v>0</v>
      </c>
      <c r="M146" s="137">
        <f>Articles[[#This Row],[STOCK FINAL]]*Articles[[#This Row],[VALEUR DE L''ARTICLE]]</f>
        <v>0</v>
      </c>
    </row>
    <row r="147" spans="1:13" x14ac:dyDescent="0.2">
      <c r="A147" s="127"/>
      <c r="B147" s="113"/>
      <c r="C147" s="114"/>
      <c r="D147" s="115"/>
      <c r="E147" s="115"/>
      <c r="F147" s="115"/>
      <c r="G147" s="115"/>
      <c r="H147" s="68">
        <f>SUM(Articles[[#This Row],[STOCK ENTREPÔT ]:[STOCK VEHICULE DAVID]])</f>
        <v>0</v>
      </c>
      <c r="I147" s="117"/>
      <c r="J147" s="140" cm="1">
        <f t="array" ref="J147">SUM(_xlfn._xlws.FILTER(_synthese_quantite_sortie,_synthese_n_article=Articles[[#This Row],[N° ARTICLE]],0))</f>
        <v>0</v>
      </c>
      <c r="K147" s="118"/>
      <c r="L147" s="68">
        <f>Articles[[#This Row],[QUANTITE TOTALE EN STOCK]]-Articles[[#This Row],[ARTICLE CONSOMME]]</f>
        <v>0</v>
      </c>
      <c r="M147" s="136">
        <f>Articles[[#This Row],[STOCK FINAL]]*Articles[[#This Row],[VALEUR DE L''ARTICLE]]</f>
        <v>0</v>
      </c>
    </row>
    <row r="148" spans="1:13" x14ac:dyDescent="0.2">
      <c r="A148" s="128"/>
      <c r="B148" s="120"/>
      <c r="C148" s="121"/>
      <c r="D148" s="122"/>
      <c r="E148" s="122"/>
      <c r="F148" s="122"/>
      <c r="G148" s="122"/>
      <c r="H148" s="65">
        <f>SUM(Articles[[#This Row],[STOCK ENTREPÔT ]:[STOCK VEHICULE DAVID]])</f>
        <v>0</v>
      </c>
      <c r="I148" s="124"/>
      <c r="J148" s="141" cm="1">
        <f t="array" ref="J148">SUM(_xlfn._xlws.FILTER(_synthese_quantite_sortie,_synthese_n_article=Articles[[#This Row],[N° ARTICLE]],0))</f>
        <v>0</v>
      </c>
      <c r="K148" s="125"/>
      <c r="L148" s="65">
        <f>Articles[[#This Row],[QUANTITE TOTALE EN STOCK]]-Articles[[#This Row],[ARTICLE CONSOMME]]</f>
        <v>0</v>
      </c>
      <c r="M148" s="137">
        <f>Articles[[#This Row],[STOCK FINAL]]*Articles[[#This Row],[VALEUR DE L''ARTICLE]]</f>
        <v>0</v>
      </c>
    </row>
    <row r="149" spans="1:13" x14ac:dyDescent="0.2">
      <c r="A149" s="127"/>
      <c r="B149" s="113"/>
      <c r="C149" s="114"/>
      <c r="D149" s="115"/>
      <c r="E149" s="115"/>
      <c r="F149" s="115"/>
      <c r="G149" s="115"/>
      <c r="H149" s="68">
        <f>SUM(Articles[[#This Row],[STOCK ENTREPÔT ]:[STOCK VEHICULE DAVID]])</f>
        <v>0</v>
      </c>
      <c r="I149" s="117"/>
      <c r="J149" s="140" cm="1">
        <f t="array" ref="J149">SUM(_xlfn._xlws.FILTER(_synthese_quantite_sortie,_synthese_n_article=Articles[[#This Row],[N° ARTICLE]],0))</f>
        <v>0</v>
      </c>
      <c r="K149" s="118"/>
      <c r="L149" s="68">
        <f>Articles[[#This Row],[QUANTITE TOTALE EN STOCK]]-Articles[[#This Row],[ARTICLE CONSOMME]]</f>
        <v>0</v>
      </c>
      <c r="M149" s="136">
        <f>Articles[[#This Row],[STOCK FINAL]]*Articles[[#This Row],[VALEUR DE L''ARTICLE]]</f>
        <v>0</v>
      </c>
    </row>
    <row r="150" spans="1:13" x14ac:dyDescent="0.2">
      <c r="A150" s="128"/>
      <c r="B150" s="120"/>
      <c r="C150" s="121"/>
      <c r="D150" s="122"/>
      <c r="E150" s="122"/>
      <c r="F150" s="122"/>
      <c r="G150" s="122"/>
      <c r="H150" s="65">
        <f>SUM(Articles[[#This Row],[STOCK ENTREPÔT ]:[STOCK VEHICULE DAVID]])</f>
        <v>0</v>
      </c>
      <c r="I150" s="124"/>
      <c r="J150" s="141" cm="1">
        <f t="array" ref="J150">SUM(_xlfn._xlws.FILTER(_synthese_quantite_sortie,_synthese_n_article=Articles[[#This Row],[N° ARTICLE]],0))</f>
        <v>0</v>
      </c>
      <c r="K150" s="125"/>
      <c r="L150" s="65">
        <f>Articles[[#This Row],[QUANTITE TOTALE EN STOCK]]-Articles[[#This Row],[ARTICLE CONSOMME]]</f>
        <v>0</v>
      </c>
      <c r="M150" s="137">
        <f>Articles[[#This Row],[STOCK FINAL]]*Articles[[#This Row],[VALEUR DE L''ARTICLE]]</f>
        <v>0</v>
      </c>
    </row>
    <row r="151" spans="1:13" x14ac:dyDescent="0.2">
      <c r="A151" s="127"/>
      <c r="B151" s="113"/>
      <c r="C151" s="114"/>
      <c r="D151" s="115"/>
      <c r="E151" s="115"/>
      <c r="F151" s="115"/>
      <c r="G151" s="115"/>
      <c r="H151" s="68">
        <f>SUM(Articles[[#This Row],[STOCK ENTREPÔT ]:[STOCK VEHICULE DAVID]])</f>
        <v>0</v>
      </c>
      <c r="I151" s="117"/>
      <c r="J151" s="140" cm="1">
        <f t="array" ref="J151">SUM(_xlfn._xlws.FILTER(_synthese_quantite_sortie,_synthese_n_article=Articles[[#This Row],[N° ARTICLE]],0))</f>
        <v>0</v>
      </c>
      <c r="K151" s="118"/>
      <c r="L151" s="68">
        <f>Articles[[#This Row],[QUANTITE TOTALE EN STOCK]]-Articles[[#This Row],[ARTICLE CONSOMME]]</f>
        <v>0</v>
      </c>
      <c r="M151" s="136">
        <f>Articles[[#This Row],[STOCK FINAL]]*Articles[[#This Row],[VALEUR DE L''ARTICLE]]</f>
        <v>0</v>
      </c>
    </row>
    <row r="152" spans="1:13" x14ac:dyDescent="0.2">
      <c r="A152" s="128"/>
      <c r="B152" s="120"/>
      <c r="C152" s="121"/>
      <c r="D152" s="122"/>
      <c r="E152" s="122"/>
      <c r="F152" s="122"/>
      <c r="G152" s="122"/>
      <c r="H152" s="65">
        <f>SUM(Articles[[#This Row],[STOCK ENTREPÔT ]:[STOCK VEHICULE DAVID]])</f>
        <v>0</v>
      </c>
      <c r="I152" s="124"/>
      <c r="J152" s="141" cm="1">
        <f t="array" ref="J152">SUM(_xlfn._xlws.FILTER(_synthese_quantite_sortie,_synthese_n_article=Articles[[#This Row],[N° ARTICLE]],0))</f>
        <v>0</v>
      </c>
      <c r="K152" s="125"/>
      <c r="L152" s="65">
        <f>Articles[[#This Row],[QUANTITE TOTALE EN STOCK]]-Articles[[#This Row],[ARTICLE CONSOMME]]</f>
        <v>0</v>
      </c>
      <c r="M152" s="137">
        <f>Articles[[#This Row],[STOCK FINAL]]*Articles[[#This Row],[VALEUR DE L''ARTICLE]]</f>
        <v>0</v>
      </c>
    </row>
    <row r="153" spans="1:13" x14ac:dyDescent="0.2">
      <c r="A153" s="127"/>
      <c r="B153" s="113"/>
      <c r="C153" s="114"/>
      <c r="D153" s="115"/>
      <c r="E153" s="115"/>
      <c r="F153" s="115"/>
      <c r="G153" s="115"/>
      <c r="H153" s="68">
        <f>SUM(Articles[[#This Row],[STOCK ENTREPÔT ]:[STOCK VEHICULE DAVID]])</f>
        <v>0</v>
      </c>
      <c r="I153" s="117"/>
      <c r="J153" s="140" cm="1">
        <f t="array" ref="J153">SUM(_xlfn._xlws.FILTER(_synthese_quantite_sortie,_synthese_n_article=Articles[[#This Row],[N° ARTICLE]],0))</f>
        <v>0</v>
      </c>
      <c r="K153" s="118"/>
      <c r="L153" s="68">
        <f>Articles[[#This Row],[QUANTITE TOTALE EN STOCK]]-Articles[[#This Row],[ARTICLE CONSOMME]]</f>
        <v>0</v>
      </c>
      <c r="M153" s="136">
        <f>Articles[[#This Row],[STOCK FINAL]]*Articles[[#This Row],[VALEUR DE L''ARTICLE]]</f>
        <v>0</v>
      </c>
    </row>
    <row r="154" spans="1:13" x14ac:dyDescent="0.2">
      <c r="A154" s="128"/>
      <c r="B154" s="120"/>
      <c r="C154" s="121"/>
      <c r="D154" s="122"/>
      <c r="E154" s="122"/>
      <c r="F154" s="122"/>
      <c r="G154" s="123"/>
      <c r="H154" s="65">
        <f>SUM(Articles[[#This Row],[STOCK ENTREPÔT ]:[STOCK VEHICULE DAVID]])</f>
        <v>0</v>
      </c>
      <c r="I154" s="124"/>
      <c r="J154" s="141" cm="1">
        <f t="array" ref="J154">SUM(_xlfn._xlws.FILTER(_synthese_quantite_sortie,_synthese_n_article=Articles[[#This Row],[N° ARTICLE]],0))</f>
        <v>0</v>
      </c>
      <c r="K154" s="125"/>
      <c r="L154" s="65">
        <f>Articles[[#This Row],[QUANTITE TOTALE EN STOCK]]-Articles[[#This Row],[ARTICLE CONSOMME]]</f>
        <v>0</v>
      </c>
      <c r="M154" s="137">
        <f>Articles[[#This Row],[STOCK FINAL]]*Articles[[#This Row],[VALEUR DE L''ARTICLE]]</f>
        <v>0</v>
      </c>
    </row>
    <row r="155" spans="1:13" x14ac:dyDescent="0.2">
      <c r="A155" s="127"/>
      <c r="B155" s="113"/>
      <c r="C155" s="114"/>
      <c r="D155" s="115"/>
      <c r="E155" s="115"/>
      <c r="F155" s="115"/>
      <c r="G155" s="116"/>
      <c r="H155" s="68">
        <f>SUM(Articles[[#This Row],[STOCK ENTREPÔT ]:[STOCK VEHICULE DAVID]])</f>
        <v>0</v>
      </c>
      <c r="I155" s="117"/>
      <c r="J155" s="140" cm="1">
        <f t="array" ref="J155">SUM(_xlfn._xlws.FILTER(_synthese_quantite_sortie,_synthese_n_article=Articles[[#This Row],[N° ARTICLE]],0))</f>
        <v>0</v>
      </c>
      <c r="K155" s="118"/>
      <c r="L155" s="68">
        <f>Articles[[#This Row],[QUANTITE TOTALE EN STOCK]]-Articles[[#This Row],[ARTICLE CONSOMME]]</f>
        <v>0</v>
      </c>
      <c r="M155" s="136">
        <f>Articles[[#This Row],[STOCK FINAL]]*Articles[[#This Row],[VALEUR DE L''ARTICLE]]</f>
        <v>0</v>
      </c>
    </row>
    <row r="156" spans="1:13" x14ac:dyDescent="0.2">
      <c r="A156" s="128"/>
      <c r="B156" s="120"/>
      <c r="C156" s="121"/>
      <c r="D156" s="122"/>
      <c r="E156" s="122"/>
      <c r="F156" s="122"/>
      <c r="G156" s="123"/>
      <c r="H156" s="65">
        <f>SUM(Articles[[#This Row],[STOCK ENTREPÔT ]:[STOCK VEHICULE DAVID]])</f>
        <v>0</v>
      </c>
      <c r="I156" s="124"/>
      <c r="J156" s="141" cm="1">
        <f t="array" ref="J156">SUM(_xlfn._xlws.FILTER(_synthese_quantite_sortie,_synthese_n_article=Articles[[#This Row],[N° ARTICLE]],0))</f>
        <v>0</v>
      </c>
      <c r="K156" s="125"/>
      <c r="L156" s="65">
        <f>Articles[[#This Row],[QUANTITE TOTALE EN STOCK]]-Articles[[#This Row],[ARTICLE CONSOMME]]</f>
        <v>0</v>
      </c>
      <c r="M156" s="137">
        <f>Articles[[#This Row],[STOCK FINAL]]*Articles[[#This Row],[VALEUR DE L''ARTICLE]]</f>
        <v>0</v>
      </c>
    </row>
    <row r="157" spans="1:13" x14ac:dyDescent="0.2">
      <c r="A157" s="127"/>
      <c r="B157" s="113"/>
      <c r="C157" s="114"/>
      <c r="D157" s="115"/>
      <c r="E157" s="115"/>
      <c r="F157" s="115"/>
      <c r="G157" s="116"/>
      <c r="H157" s="68">
        <f>SUM(Articles[[#This Row],[STOCK ENTREPÔT ]:[STOCK VEHICULE DAVID]])</f>
        <v>0</v>
      </c>
      <c r="I157" s="117"/>
      <c r="J157" s="140" cm="1">
        <f t="array" ref="J157">SUM(_xlfn._xlws.FILTER(_synthese_quantite_sortie,_synthese_n_article=Articles[[#This Row],[N° ARTICLE]],0))</f>
        <v>0</v>
      </c>
      <c r="K157" s="118"/>
      <c r="L157" s="68">
        <f>Articles[[#This Row],[QUANTITE TOTALE EN STOCK]]-Articles[[#This Row],[ARTICLE CONSOMME]]</f>
        <v>0</v>
      </c>
      <c r="M157" s="136">
        <f>Articles[[#This Row],[STOCK FINAL]]*Articles[[#This Row],[VALEUR DE L''ARTICLE]]</f>
        <v>0</v>
      </c>
    </row>
    <row r="158" spans="1:13" x14ac:dyDescent="0.2">
      <c r="A158" s="128"/>
      <c r="B158" s="120"/>
      <c r="C158" s="121"/>
      <c r="D158" s="122"/>
      <c r="E158" s="122"/>
      <c r="F158" s="122"/>
      <c r="G158" s="123"/>
      <c r="H158" s="65">
        <f>SUM(Articles[[#This Row],[STOCK ENTREPÔT ]:[STOCK VEHICULE DAVID]])</f>
        <v>0</v>
      </c>
      <c r="I158" s="124"/>
      <c r="J158" s="141" cm="1">
        <f t="array" ref="J158">SUM(_xlfn._xlws.FILTER(_synthese_quantite_sortie,_synthese_n_article=Articles[[#This Row],[N° ARTICLE]],0))</f>
        <v>0</v>
      </c>
      <c r="K158" s="125"/>
      <c r="L158" s="65">
        <f>Articles[[#This Row],[QUANTITE TOTALE EN STOCK]]-Articles[[#This Row],[ARTICLE CONSOMME]]</f>
        <v>0</v>
      </c>
      <c r="M158" s="137">
        <f>Articles[[#This Row],[STOCK FINAL]]*Articles[[#This Row],[VALEUR DE L''ARTICLE]]</f>
        <v>0</v>
      </c>
    </row>
    <row r="159" spans="1:13" x14ac:dyDescent="0.2">
      <c r="A159" s="127"/>
      <c r="B159" s="113"/>
      <c r="C159" s="114"/>
      <c r="D159" s="115"/>
      <c r="E159" s="115"/>
      <c r="F159" s="115"/>
      <c r="G159" s="116"/>
      <c r="H159" s="68">
        <f>SUM(Articles[[#This Row],[STOCK ENTREPÔT ]:[STOCK VEHICULE DAVID]])</f>
        <v>0</v>
      </c>
      <c r="I159" s="117"/>
      <c r="J159" s="140" cm="1">
        <f t="array" ref="J159">SUM(_xlfn._xlws.FILTER(_synthese_quantite_sortie,_synthese_n_article=Articles[[#This Row],[N° ARTICLE]],0))</f>
        <v>0</v>
      </c>
      <c r="K159" s="118"/>
      <c r="L159" s="68">
        <f>Articles[[#This Row],[QUANTITE TOTALE EN STOCK]]-Articles[[#This Row],[ARTICLE CONSOMME]]</f>
        <v>0</v>
      </c>
      <c r="M159" s="136">
        <f>Articles[[#This Row],[STOCK FINAL]]*Articles[[#This Row],[VALEUR DE L''ARTICLE]]</f>
        <v>0</v>
      </c>
    </row>
    <row r="160" spans="1:13" x14ac:dyDescent="0.2">
      <c r="A160" s="128"/>
      <c r="B160" s="120"/>
      <c r="C160" s="121"/>
      <c r="H160" s="138">
        <f>SUM(Articles[[#This Row],[STOCK ENTREPÔT ]:[STOCK VEHICULE DAVID]])</f>
        <v>0</v>
      </c>
      <c r="J160" s="142" cm="1">
        <f t="array" ref="J160">SUM(_xlfn._xlws.FILTER(_synthese_quantite_sortie,_synthese_n_article=Articles[[#This Row],[N° ARTICLE]],0))</f>
        <v>0</v>
      </c>
      <c r="L160" s="138">
        <f>Articles[[#This Row],[QUANTITE TOTALE EN STOCK]]-Articles[[#This Row],[ARTICLE CONSOMME]]</f>
        <v>0</v>
      </c>
      <c r="M160" s="139">
        <f>Articles[[#This Row],[STOCK FINAL]]*Articles[[#This Row],[VALEUR DE L''ARTICLE]]</f>
        <v>0</v>
      </c>
    </row>
  </sheetData>
  <sheetProtection algorithmName="SHA-512" hashValue="T4OEedtHOXCS14XsMRgxbWowM1vtTe/apA1RzDvlzhSlj6h/A4PGPcCjx8c/aW/NAvGDGq/RtuQhtby/Vz7iMw==" saltValue="ebpMP/MvCoEShqJp/yCh9w==" spinCount="100000" sheet="1" objects="1" scenarios="1"/>
  <mergeCells count="4">
    <mergeCell ref="A5:B5"/>
    <mergeCell ref="J5:L5"/>
    <mergeCell ref="D5:I5"/>
    <mergeCell ref="A1:F3"/>
  </mergeCells>
  <phoneticPr fontId="9" type="noConversion"/>
  <dataValidations count="1">
    <dataValidation type="list" allowBlank="1" showInputMessage="1" showErrorMessage="1" sqref="C7:C160" xr:uid="{3757F38C-9C1B-4B1E-8DD8-BE4D566CC8ED}">
      <formula1>Marque</formula1>
    </dataValidation>
  </dataValidations>
  <pageMargins left="0.7" right="0.7" top="0.75" bottom="0.75" header="0.3" footer="0.3"/>
  <pageSetup orientation="portrait" verticalDpi="0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F6E4E-EAD6-43E6-916E-8CCD41EE3E79}">
  <dimension ref="A1:AZ347"/>
  <sheetViews>
    <sheetView tabSelected="1" workbookViewId="0">
      <selection activeCell="D10" sqref="D10"/>
    </sheetView>
  </sheetViews>
  <sheetFormatPr baseColWidth="10" defaultColWidth="10.875" defaultRowHeight="15" x14ac:dyDescent="0.2"/>
  <cols>
    <col min="1" max="1" width="37.375" style="166" customWidth="1"/>
    <col min="2" max="2" width="13.375" style="166" customWidth="1"/>
    <col min="3" max="3" width="11.875" style="166" bestFit="1" customWidth="1"/>
    <col min="4" max="4" width="18.125" style="132" customWidth="1"/>
    <col min="5" max="5" width="32" style="133" bestFit="1" customWidth="1"/>
    <col min="6" max="6" width="27.125" style="132" bestFit="1" customWidth="1"/>
    <col min="7" max="7" width="24.625" style="133" bestFit="1" customWidth="1"/>
    <col min="8" max="8" width="20.625" style="90" customWidth="1"/>
    <col min="9" max="52" width="10.875" style="126"/>
    <col min="53" max="16384" width="10.875" style="86"/>
  </cols>
  <sheetData>
    <row r="1" spans="1:52" s="126" customFormat="1" ht="21" customHeight="1" x14ac:dyDescent="0.2">
      <c r="A1" s="143" t="s">
        <v>108</v>
      </c>
      <c r="B1" s="143"/>
      <c r="C1" s="143"/>
      <c r="D1" s="143"/>
      <c r="E1" s="143"/>
      <c r="F1" s="143"/>
      <c r="G1" s="143"/>
      <c r="H1" s="143"/>
    </row>
    <row r="2" spans="1:52" s="126" customFormat="1" ht="21.95" customHeight="1" x14ac:dyDescent="0.2">
      <c r="A2" s="143"/>
      <c r="B2" s="143"/>
      <c r="C2" s="143"/>
      <c r="D2" s="143"/>
      <c r="E2" s="143"/>
      <c r="F2" s="143"/>
      <c r="G2" s="143"/>
      <c r="H2" s="143"/>
    </row>
    <row r="3" spans="1:52" s="126" customFormat="1" ht="21.95" customHeight="1" x14ac:dyDescent="0.2">
      <c r="A3" s="143"/>
      <c r="B3" s="143"/>
      <c r="C3" s="143"/>
      <c r="D3" s="143"/>
      <c r="E3" s="143"/>
      <c r="F3" s="143"/>
      <c r="G3" s="143"/>
      <c r="H3" s="143"/>
    </row>
    <row r="4" spans="1:52" s="126" customFormat="1" ht="21.95" customHeight="1" x14ac:dyDescent="0.25">
      <c r="A4" s="144"/>
      <c r="B4" s="144"/>
      <c r="C4" s="144"/>
      <c r="D4" s="145"/>
      <c r="E4" s="146"/>
      <c r="F4" s="145"/>
      <c r="G4" s="146"/>
      <c r="H4" s="147"/>
    </row>
    <row r="5" spans="1:52" ht="21.95" customHeight="1" x14ac:dyDescent="0.2">
      <c r="A5" s="102" t="s">
        <v>7</v>
      </c>
      <c r="B5" s="103"/>
      <c r="C5" s="103"/>
      <c r="D5" s="103"/>
      <c r="E5" s="103"/>
      <c r="F5" s="103"/>
      <c r="G5" s="103"/>
      <c r="H5" s="103"/>
    </row>
    <row r="6" spans="1:52" s="111" customFormat="1" ht="72" customHeight="1" x14ac:dyDescent="0.25">
      <c r="A6" s="148" t="s">
        <v>8</v>
      </c>
      <c r="B6" s="148" t="s">
        <v>114</v>
      </c>
      <c r="C6" s="148" t="s">
        <v>110</v>
      </c>
      <c r="D6" s="107" t="s">
        <v>109</v>
      </c>
      <c r="E6" s="108" t="s">
        <v>0</v>
      </c>
      <c r="F6" s="107" t="s">
        <v>36</v>
      </c>
      <c r="G6" s="108" t="s">
        <v>101</v>
      </c>
      <c r="H6" s="109" t="s">
        <v>102</v>
      </c>
      <c r="I6" s="149"/>
      <c r="J6" s="149"/>
      <c r="K6" s="149"/>
      <c r="L6" s="149"/>
      <c r="M6" s="149"/>
      <c r="N6" s="149"/>
      <c r="O6" s="149"/>
      <c r="P6" s="149"/>
      <c r="Q6" s="149"/>
      <c r="R6" s="149"/>
      <c r="S6" s="149"/>
      <c r="T6" s="149"/>
      <c r="U6" s="149"/>
      <c r="V6" s="149"/>
      <c r="W6" s="149"/>
      <c r="X6" s="149"/>
      <c r="Y6" s="149"/>
      <c r="Z6" s="149"/>
      <c r="AA6" s="149"/>
      <c r="AB6" s="149"/>
      <c r="AC6" s="149"/>
      <c r="AD6" s="149"/>
      <c r="AE6" s="149"/>
      <c r="AF6" s="149"/>
      <c r="AG6" s="149"/>
      <c r="AH6" s="149"/>
      <c r="AI6" s="149"/>
      <c r="AJ6" s="149"/>
      <c r="AK6" s="149"/>
      <c r="AL6" s="149"/>
      <c r="AM6" s="149"/>
      <c r="AN6" s="149"/>
      <c r="AO6" s="149"/>
      <c r="AP6" s="149"/>
      <c r="AQ6" s="149"/>
      <c r="AR6" s="149"/>
      <c r="AS6" s="149"/>
      <c r="AT6" s="149"/>
      <c r="AU6" s="149"/>
      <c r="AV6" s="149"/>
      <c r="AW6" s="149"/>
      <c r="AX6" s="149"/>
      <c r="AY6" s="149"/>
      <c r="AZ6" s="149"/>
    </row>
    <row r="7" spans="1:52" ht="15.95" customHeight="1" x14ac:dyDescent="0.2">
      <c r="A7" s="125"/>
      <c r="B7" s="150"/>
      <c r="C7" s="125"/>
      <c r="D7" s="119">
        <v>120888</v>
      </c>
      <c r="E7" s="76" t="str">
        <f>IF(BS_Janvier[[#This Row],[N° ARTICLE]]=0,"",VLOOKUP(BS_Janvier[[#This Row],[N° ARTICLE]],Données!A2:C58,2,FALSE))</f>
        <v>Interupteur bipolair marche/arrêt</v>
      </c>
      <c r="F7" s="75" t="str">
        <f>IF(BS_Janvier[[#This Row],[N° ARTICLE]]=0,"",VLOOKUP(BS_Janvier[[#This Row],[N° ARTICLE]],Données!A2:C58,3))</f>
        <v>De Dietrich</v>
      </c>
      <c r="G7" s="120"/>
      <c r="H7" s="123"/>
    </row>
    <row r="8" spans="1:52" ht="15.95" customHeight="1" x14ac:dyDescent="0.2">
      <c r="A8" s="118"/>
      <c r="B8" s="151"/>
      <c r="C8" s="151"/>
      <c r="D8" s="127">
        <v>706218</v>
      </c>
      <c r="E8" s="74" t="str">
        <f>IF(BS_Janvier[[#This Row],[N° ARTICLE]]=0,"",VLOOKUP(BS_Janvier[[#This Row],[N° ARTICLE]],Données!A3:C59,2,FALSE))</f>
        <v>Soupape de sécurité 3 bar à clipser</v>
      </c>
      <c r="F8" s="77" t="str">
        <f>IF(BS_Janvier[[#This Row],[N° ARTICLE]]=0,"",VLOOKUP(BS_Janvier[[#This Row],[N° ARTICLE]],Données!A3:C59,3))</f>
        <v>De Dietrich</v>
      </c>
      <c r="G8" s="113"/>
      <c r="H8" s="116"/>
    </row>
    <row r="9" spans="1:52" ht="15.95" customHeight="1" x14ac:dyDescent="0.2">
      <c r="A9" s="125"/>
      <c r="B9" s="152"/>
      <c r="C9" s="152"/>
      <c r="D9" s="128" t="s">
        <v>134</v>
      </c>
      <c r="E9" s="120"/>
      <c r="F9" s="128"/>
      <c r="G9" s="120"/>
      <c r="H9" s="123"/>
    </row>
    <row r="10" spans="1:52" s="126" customFormat="1" ht="15.95" customHeight="1" x14ac:dyDescent="0.2">
      <c r="A10" s="118"/>
      <c r="B10" s="151"/>
      <c r="C10" s="151"/>
      <c r="D10" s="127" t="s">
        <v>10</v>
      </c>
      <c r="E10" s="74" t="str">
        <f>IF(BS_Janvier[[#This Row],[N° ARTICLE]]=0,"",VLOOKUP(BS_Janvier[[#This Row],[N° ARTICLE]],Données!A5:C61,2,FALSE))</f>
        <v>Electrode + ionisation</v>
      </c>
      <c r="F10" s="77" t="str">
        <f>IF(BS_Janvier[[#This Row],[N° ARTICLE]]=0,"",VLOOKUP(BS_Janvier[[#This Row],[N° ARTICLE]],Données!A5:C61,3))</f>
        <v>Frisquet</v>
      </c>
      <c r="G10" s="113"/>
      <c r="H10" s="116"/>
    </row>
    <row r="11" spans="1:52" ht="15.95" customHeight="1" x14ac:dyDescent="0.2">
      <c r="A11" s="125"/>
      <c r="B11" s="152"/>
      <c r="C11" s="152"/>
      <c r="D11" s="128"/>
      <c r="E11" s="76" t="str">
        <f>IF(BS_Janvier[[#This Row],[N° ARTICLE]]=0,"",VLOOKUP(BS_Janvier[[#This Row],[N° ARTICLE]],Données!A6:C62,2,FALSE))</f>
        <v/>
      </c>
      <c r="F11" s="78" t="str">
        <f>IF(BS_Janvier[[#This Row],[N° ARTICLE]]=0,"",VLOOKUP(BS_Janvier[[#This Row],[N° ARTICLE]],Données!A6:C62,3))</f>
        <v/>
      </c>
      <c r="G11" s="120"/>
      <c r="H11" s="123"/>
    </row>
    <row r="12" spans="1:52" s="126" customFormat="1" ht="15.95" customHeight="1" x14ac:dyDescent="0.2">
      <c r="A12" s="118"/>
      <c r="B12" s="151"/>
      <c r="C12" s="151"/>
      <c r="D12" s="127"/>
      <c r="E12" s="74" t="str">
        <f>IF(BS_Janvier[[#This Row],[N° ARTICLE]]=0,"",VLOOKUP(BS_Janvier[[#This Row],[N° ARTICLE]],Données!A7:C63,2,FALSE))</f>
        <v/>
      </c>
      <c r="F12" s="77" t="str">
        <f>IF(BS_Janvier[[#This Row],[N° ARTICLE]]=0,"",VLOOKUP(BS_Janvier[[#This Row],[N° ARTICLE]],Données!A7:C63,3))</f>
        <v/>
      </c>
      <c r="G12" s="113"/>
      <c r="H12" s="116"/>
    </row>
    <row r="13" spans="1:52" ht="15.95" customHeight="1" x14ac:dyDescent="0.2">
      <c r="A13" s="125"/>
      <c r="B13" s="152"/>
      <c r="C13" s="152"/>
      <c r="D13" s="128"/>
      <c r="E13" s="76" t="str">
        <f>IF(BS_Janvier[[#This Row],[N° ARTICLE]]=0,"",VLOOKUP(BS_Janvier[[#This Row],[N° ARTICLE]],Données!A8:C64,2,FALSE))</f>
        <v/>
      </c>
      <c r="F13" s="78" t="str">
        <f>IF(BS_Janvier[[#This Row],[N° ARTICLE]]=0,"",VLOOKUP(BS_Janvier[[#This Row],[N° ARTICLE]],Données!A8:C64,3))</f>
        <v/>
      </c>
      <c r="G13" s="120"/>
      <c r="H13" s="123"/>
    </row>
    <row r="14" spans="1:52" s="126" customFormat="1" ht="15.95" customHeight="1" x14ac:dyDescent="0.2">
      <c r="A14" s="118"/>
      <c r="B14" s="151"/>
      <c r="C14" s="151"/>
      <c r="D14" s="127"/>
      <c r="E14" s="74" t="str">
        <f>IF(BS_Janvier[[#This Row],[N° ARTICLE]]=0,"",VLOOKUP(BS_Janvier[[#This Row],[N° ARTICLE]],Données!A9:C65,2,FALSE))</f>
        <v/>
      </c>
      <c r="F14" s="77" t="str">
        <f>IF(BS_Janvier[[#This Row],[N° ARTICLE]]=0,"",VLOOKUP(BS_Janvier[[#This Row],[N° ARTICLE]],Données!A9:C65,3))</f>
        <v/>
      </c>
      <c r="G14" s="113"/>
      <c r="H14" s="116"/>
    </row>
    <row r="15" spans="1:52" ht="15.95" customHeight="1" x14ac:dyDescent="0.2">
      <c r="A15" s="125"/>
      <c r="B15" s="152"/>
      <c r="C15" s="152"/>
      <c r="D15" s="128"/>
      <c r="E15" s="76" t="str">
        <f>IF(BS_Janvier[[#This Row],[N° ARTICLE]]=0,"",VLOOKUP(BS_Janvier[[#This Row],[N° ARTICLE]],Données!A10:C66,2,FALSE))</f>
        <v/>
      </c>
      <c r="F15" s="78" t="str">
        <f>IF(BS_Janvier[[#This Row],[N° ARTICLE]]=0,"",VLOOKUP(BS_Janvier[[#This Row],[N° ARTICLE]],Données!A10:C66,3))</f>
        <v/>
      </c>
      <c r="G15" s="120"/>
      <c r="H15" s="123"/>
    </row>
    <row r="16" spans="1:52" s="126" customFormat="1" ht="15.95" customHeight="1" x14ac:dyDescent="0.2">
      <c r="A16" s="118"/>
      <c r="B16" s="151"/>
      <c r="C16" s="151"/>
      <c r="D16" s="127"/>
      <c r="E16" s="74" t="str">
        <f>IF(BS_Janvier[[#This Row],[N° ARTICLE]]=0,"",VLOOKUP(BS_Janvier[[#This Row],[N° ARTICLE]],Données!A11:C67,2,FALSE))</f>
        <v/>
      </c>
      <c r="F16" s="77" t="str">
        <f>IF(BS_Janvier[[#This Row],[N° ARTICLE]]=0,"",VLOOKUP(BS_Janvier[[#This Row],[N° ARTICLE]],Données!A11:C67,3))</f>
        <v/>
      </c>
      <c r="G16" s="113"/>
      <c r="H16" s="116"/>
    </row>
    <row r="17" spans="1:8" ht="15.95" customHeight="1" x14ac:dyDescent="0.2">
      <c r="A17" s="125"/>
      <c r="B17" s="152"/>
      <c r="C17" s="152"/>
      <c r="D17" s="128"/>
      <c r="E17" s="76" t="str">
        <f>IF(BS_Janvier[[#This Row],[N° ARTICLE]]=0,"",VLOOKUP(BS_Janvier[[#This Row],[N° ARTICLE]],Données!A12:C68,2,FALSE))</f>
        <v/>
      </c>
      <c r="F17" s="78" t="str">
        <f>IF(BS_Janvier[[#This Row],[N° ARTICLE]]=0,"",VLOOKUP(BS_Janvier[[#This Row],[N° ARTICLE]],Données!A12:C68,3))</f>
        <v/>
      </c>
      <c r="G17" s="120"/>
      <c r="H17" s="123"/>
    </row>
    <row r="18" spans="1:8" s="126" customFormat="1" ht="15.95" customHeight="1" x14ac:dyDescent="0.2">
      <c r="A18" s="118"/>
      <c r="B18" s="151"/>
      <c r="C18" s="151"/>
      <c r="D18" s="127"/>
      <c r="E18" s="74" t="str">
        <f>IF(BS_Janvier[[#This Row],[N° ARTICLE]]=0,"",VLOOKUP(BS_Janvier[[#This Row],[N° ARTICLE]],Données!A13:C69,2,FALSE))</f>
        <v/>
      </c>
      <c r="F18" s="77" t="str">
        <f>IF(BS_Janvier[[#This Row],[N° ARTICLE]]=0,"",VLOOKUP(BS_Janvier[[#This Row],[N° ARTICLE]],Données!A13:C69,3))</f>
        <v/>
      </c>
      <c r="G18" s="113"/>
      <c r="H18" s="116"/>
    </row>
    <row r="19" spans="1:8" ht="15.95" customHeight="1" x14ac:dyDescent="0.2">
      <c r="A19" s="125"/>
      <c r="B19" s="152"/>
      <c r="C19" s="152"/>
      <c r="D19" s="128"/>
      <c r="E19" s="76" t="str">
        <f>IF(BS_Janvier[[#This Row],[N° ARTICLE]]=0,"",VLOOKUP(BS_Janvier[[#This Row],[N° ARTICLE]],Données!A14:C70,2,FALSE))</f>
        <v/>
      </c>
      <c r="F19" s="78" t="str">
        <f>IF(BS_Janvier[[#This Row],[N° ARTICLE]]=0,"",VLOOKUP(BS_Janvier[[#This Row],[N° ARTICLE]],Données!A14:C70,3))</f>
        <v/>
      </c>
      <c r="G19" s="120"/>
      <c r="H19" s="123"/>
    </row>
    <row r="20" spans="1:8" s="126" customFormat="1" ht="15.95" customHeight="1" x14ac:dyDescent="0.2">
      <c r="A20" s="118"/>
      <c r="B20" s="151"/>
      <c r="C20" s="151"/>
      <c r="D20" s="127"/>
      <c r="E20" s="74" t="str">
        <f>IF(BS_Janvier[[#This Row],[N° ARTICLE]]=0,"",VLOOKUP(BS_Janvier[[#This Row],[N° ARTICLE]],Données!A15:C71,2,FALSE))</f>
        <v/>
      </c>
      <c r="F20" s="77" t="str">
        <f>IF(BS_Janvier[[#This Row],[N° ARTICLE]]=0,"",VLOOKUP(BS_Janvier[[#This Row],[N° ARTICLE]],Données!A15:C71,3))</f>
        <v/>
      </c>
      <c r="G20" s="113"/>
      <c r="H20" s="116"/>
    </row>
    <row r="21" spans="1:8" ht="15.95" customHeight="1" x14ac:dyDescent="0.2">
      <c r="A21" s="125"/>
      <c r="B21" s="152"/>
      <c r="C21" s="152"/>
      <c r="D21" s="128"/>
      <c r="E21" s="76" t="str">
        <f>IF(BS_Janvier[[#This Row],[N° ARTICLE]]=0,"",VLOOKUP(BS_Janvier[[#This Row],[N° ARTICLE]],Données!A16:C72,2,FALSE))</f>
        <v/>
      </c>
      <c r="F21" s="78" t="str">
        <f>IF(BS_Janvier[[#This Row],[N° ARTICLE]]=0,"",VLOOKUP(BS_Janvier[[#This Row],[N° ARTICLE]],Données!A16:C72,3))</f>
        <v/>
      </c>
      <c r="G21" s="120"/>
      <c r="H21" s="123"/>
    </row>
    <row r="22" spans="1:8" s="126" customFormat="1" ht="15.95" customHeight="1" x14ac:dyDescent="0.2">
      <c r="A22" s="118"/>
      <c r="B22" s="151"/>
      <c r="C22" s="151"/>
      <c r="D22" s="127"/>
      <c r="E22" s="74" t="str">
        <f>IF(BS_Janvier[[#This Row],[N° ARTICLE]]=0,"",VLOOKUP(BS_Janvier[[#This Row],[N° ARTICLE]],Données!A17:C73,2,FALSE))</f>
        <v/>
      </c>
      <c r="F22" s="77" t="str">
        <f>IF(BS_Janvier[[#This Row],[N° ARTICLE]]=0,"",VLOOKUP(BS_Janvier[[#This Row],[N° ARTICLE]],Données!A17:C73,3))</f>
        <v/>
      </c>
      <c r="G22" s="113"/>
      <c r="H22" s="116"/>
    </row>
    <row r="23" spans="1:8" ht="15.95" customHeight="1" x14ac:dyDescent="0.2">
      <c r="A23" s="125"/>
      <c r="B23" s="152"/>
      <c r="C23" s="152"/>
      <c r="D23" s="128"/>
      <c r="E23" s="76" t="str">
        <f>IF(BS_Janvier[[#This Row],[N° ARTICLE]]=0,"",VLOOKUP(BS_Janvier[[#This Row],[N° ARTICLE]],Données!A18:C74,2,FALSE))</f>
        <v/>
      </c>
      <c r="F23" s="78" t="str">
        <f>IF(BS_Janvier[[#This Row],[N° ARTICLE]]=0,"",VLOOKUP(BS_Janvier[[#This Row],[N° ARTICLE]],Données!A18:C74,3))</f>
        <v/>
      </c>
      <c r="G23" s="120"/>
      <c r="H23" s="123"/>
    </row>
    <row r="24" spans="1:8" ht="15.95" customHeight="1" x14ac:dyDescent="0.2">
      <c r="A24" s="118"/>
      <c r="B24" s="151"/>
      <c r="C24" s="151"/>
      <c r="D24" s="127"/>
      <c r="E24" s="74" t="str">
        <f>IF(BS_Janvier[[#This Row],[N° ARTICLE]]=0,"",VLOOKUP(BS_Janvier[[#This Row],[N° ARTICLE]],Données!A19:C75,2,FALSE))</f>
        <v/>
      </c>
      <c r="F24" s="77" t="str">
        <f>IF(BS_Janvier[[#This Row],[N° ARTICLE]]=0,"",VLOOKUP(BS_Janvier[[#This Row],[N° ARTICLE]],Données!A19:C75,3))</f>
        <v/>
      </c>
      <c r="G24" s="113"/>
      <c r="H24" s="116"/>
    </row>
    <row r="25" spans="1:8" s="126" customFormat="1" ht="15.95" customHeight="1" x14ac:dyDescent="0.2">
      <c r="A25" s="125"/>
      <c r="B25" s="152"/>
      <c r="C25" s="152"/>
      <c r="D25" s="128"/>
      <c r="E25" s="76" t="str">
        <f>IF(BS_Janvier[[#This Row],[N° ARTICLE]]=0,"",VLOOKUP(BS_Janvier[[#This Row],[N° ARTICLE]],Données!A20:C76,2,FALSE))</f>
        <v/>
      </c>
      <c r="F25" s="78" t="str">
        <f>IF(BS_Janvier[[#This Row],[N° ARTICLE]]=0,"",VLOOKUP(BS_Janvier[[#This Row],[N° ARTICLE]],Données!A20:C76,3))</f>
        <v/>
      </c>
      <c r="G25" s="120"/>
      <c r="H25" s="123"/>
    </row>
    <row r="26" spans="1:8" ht="15.95" customHeight="1" x14ac:dyDescent="0.2">
      <c r="A26" s="118"/>
      <c r="B26" s="151"/>
      <c r="C26" s="151"/>
      <c r="D26" s="127"/>
      <c r="E26" s="74" t="str">
        <f>IF(BS_Janvier[[#This Row],[N° ARTICLE]]=0,"",VLOOKUP(BS_Janvier[[#This Row],[N° ARTICLE]],Données!A21:C77,2,FALSE))</f>
        <v/>
      </c>
      <c r="F26" s="77" t="str">
        <f>IF(BS_Janvier[[#This Row],[N° ARTICLE]]=0,"",VLOOKUP(BS_Janvier[[#This Row],[N° ARTICLE]],Données!A21:C77,3))</f>
        <v/>
      </c>
      <c r="G26" s="113"/>
      <c r="H26" s="116"/>
    </row>
    <row r="27" spans="1:8" s="126" customFormat="1" ht="15.95" customHeight="1" x14ac:dyDescent="0.2">
      <c r="A27" s="125"/>
      <c r="B27" s="152"/>
      <c r="C27" s="152"/>
      <c r="D27" s="128"/>
      <c r="E27" s="76" t="str">
        <f>IF(BS_Janvier[[#This Row],[N° ARTICLE]]=0,"",VLOOKUP(BS_Janvier[[#This Row],[N° ARTICLE]],Données!A22:C78,2,FALSE))</f>
        <v/>
      </c>
      <c r="F27" s="78" t="str">
        <f>IF(BS_Janvier[[#This Row],[N° ARTICLE]]=0,"",VLOOKUP(BS_Janvier[[#This Row],[N° ARTICLE]],Données!A22:C78,3))</f>
        <v/>
      </c>
      <c r="G27" s="120"/>
      <c r="H27" s="123"/>
    </row>
    <row r="28" spans="1:8" ht="15.95" customHeight="1" x14ac:dyDescent="0.2">
      <c r="A28" s="118"/>
      <c r="B28" s="151"/>
      <c r="C28" s="151"/>
      <c r="D28" s="127"/>
      <c r="E28" s="74" t="str">
        <f>IF(BS_Janvier[[#This Row],[N° ARTICLE]]=0,"",VLOOKUP(BS_Janvier[[#This Row],[N° ARTICLE]],Données!A23:C79,2,FALSE))</f>
        <v/>
      </c>
      <c r="F28" s="77" t="str">
        <f>IF(BS_Janvier[[#This Row],[N° ARTICLE]]=0,"",VLOOKUP(BS_Janvier[[#This Row],[N° ARTICLE]],Données!A23:C79,3))</f>
        <v/>
      </c>
      <c r="G28" s="113"/>
      <c r="H28" s="116"/>
    </row>
    <row r="29" spans="1:8" s="126" customFormat="1" ht="15.95" customHeight="1" x14ac:dyDescent="0.2">
      <c r="A29" s="125"/>
      <c r="B29" s="152"/>
      <c r="C29" s="152"/>
      <c r="D29" s="128"/>
      <c r="E29" s="76" t="str">
        <f>IF(BS_Janvier[[#This Row],[N° ARTICLE]]=0,"",VLOOKUP(BS_Janvier[[#This Row],[N° ARTICLE]],Données!A24:C80,2,FALSE))</f>
        <v/>
      </c>
      <c r="F29" s="78" t="str">
        <f>IF(BS_Janvier[[#This Row],[N° ARTICLE]]=0,"",VLOOKUP(BS_Janvier[[#This Row],[N° ARTICLE]],Données!A24:C80,3))</f>
        <v/>
      </c>
      <c r="G29" s="120"/>
      <c r="H29" s="123"/>
    </row>
    <row r="30" spans="1:8" ht="15.95" customHeight="1" x14ac:dyDescent="0.2">
      <c r="A30" s="118"/>
      <c r="B30" s="151"/>
      <c r="C30" s="151"/>
      <c r="D30" s="127"/>
      <c r="E30" s="74" t="str">
        <f>IF(BS_Janvier[[#This Row],[N° ARTICLE]]=0,"",VLOOKUP(BS_Janvier[[#This Row],[N° ARTICLE]],Données!A25:C81,2,FALSE))</f>
        <v/>
      </c>
      <c r="F30" s="77" t="str">
        <f>IF(BS_Janvier[[#This Row],[N° ARTICLE]]=0,"",VLOOKUP(BS_Janvier[[#This Row],[N° ARTICLE]],Données!A25:C81,3))</f>
        <v/>
      </c>
      <c r="G30" s="113"/>
      <c r="H30" s="116"/>
    </row>
    <row r="31" spans="1:8" s="126" customFormat="1" ht="15.95" customHeight="1" x14ac:dyDescent="0.2">
      <c r="A31" s="125"/>
      <c r="B31" s="152"/>
      <c r="C31" s="152"/>
      <c r="D31" s="128"/>
      <c r="E31" s="76" t="str">
        <f>IF(BS_Janvier[[#This Row],[N° ARTICLE]]=0,"",VLOOKUP(BS_Janvier[[#This Row],[N° ARTICLE]],Données!A26:C82,2,FALSE))</f>
        <v/>
      </c>
      <c r="F31" s="78" t="str">
        <f>IF(BS_Janvier[[#This Row],[N° ARTICLE]]=0,"",VLOOKUP(BS_Janvier[[#This Row],[N° ARTICLE]],Données!A26:C82,3))</f>
        <v/>
      </c>
      <c r="G31" s="120"/>
      <c r="H31" s="123"/>
    </row>
    <row r="32" spans="1:8" ht="15.95" customHeight="1" x14ac:dyDescent="0.2">
      <c r="A32" s="118"/>
      <c r="B32" s="151"/>
      <c r="C32" s="151"/>
      <c r="D32" s="127"/>
      <c r="E32" s="74" t="str">
        <f>IF(BS_Janvier[[#This Row],[N° ARTICLE]]=0,"",VLOOKUP(BS_Janvier[[#This Row],[N° ARTICLE]],Données!A27:C83,2,FALSE))</f>
        <v/>
      </c>
      <c r="F32" s="77" t="str">
        <f>IF(BS_Janvier[[#This Row],[N° ARTICLE]]=0,"",VLOOKUP(BS_Janvier[[#This Row],[N° ARTICLE]],Données!A27:C83,3))</f>
        <v/>
      </c>
      <c r="G32" s="113"/>
      <c r="H32" s="116"/>
    </row>
    <row r="33" spans="1:8" s="126" customFormat="1" ht="15.95" customHeight="1" x14ac:dyDescent="0.2">
      <c r="A33" s="125"/>
      <c r="B33" s="152"/>
      <c r="C33" s="152"/>
      <c r="D33" s="128"/>
      <c r="E33" s="76" t="str">
        <f>IF(BS_Janvier[[#This Row],[N° ARTICLE]]=0,"",VLOOKUP(BS_Janvier[[#This Row],[N° ARTICLE]],Données!A28:C84,2,FALSE))</f>
        <v/>
      </c>
      <c r="F33" s="78" t="str">
        <f>IF(BS_Janvier[[#This Row],[N° ARTICLE]]=0,"",VLOOKUP(BS_Janvier[[#This Row],[N° ARTICLE]],Données!A28:C84,3))</f>
        <v/>
      </c>
      <c r="G33" s="120"/>
      <c r="H33" s="123"/>
    </row>
    <row r="34" spans="1:8" ht="15.95" customHeight="1" x14ac:dyDescent="0.2">
      <c r="A34" s="118"/>
      <c r="B34" s="151"/>
      <c r="C34" s="151"/>
      <c r="D34" s="127"/>
      <c r="E34" s="74" t="str">
        <f>IF(BS_Janvier[[#This Row],[N° ARTICLE]]=0,"",VLOOKUP(BS_Janvier[[#This Row],[N° ARTICLE]],Données!A29:C85,2,FALSE))</f>
        <v/>
      </c>
      <c r="F34" s="77" t="str">
        <f>IF(BS_Janvier[[#This Row],[N° ARTICLE]]=0,"",VLOOKUP(BS_Janvier[[#This Row],[N° ARTICLE]],Données!A29:C85,3))</f>
        <v/>
      </c>
      <c r="G34" s="113"/>
      <c r="H34" s="116"/>
    </row>
    <row r="35" spans="1:8" s="126" customFormat="1" ht="15.95" customHeight="1" x14ac:dyDescent="0.2">
      <c r="A35" s="125"/>
      <c r="B35" s="152"/>
      <c r="C35" s="152"/>
      <c r="D35" s="128"/>
      <c r="E35" s="76" t="str">
        <f>IF(BS_Janvier[[#This Row],[N° ARTICLE]]=0,"",VLOOKUP(BS_Janvier[[#This Row],[N° ARTICLE]],Données!A30:C86,2,FALSE))</f>
        <v/>
      </c>
      <c r="F35" s="78" t="str">
        <f>IF(BS_Janvier[[#This Row],[N° ARTICLE]]=0,"",VLOOKUP(BS_Janvier[[#This Row],[N° ARTICLE]],Données!A30:C86,3))</f>
        <v/>
      </c>
      <c r="G35" s="120"/>
      <c r="H35" s="123"/>
    </row>
    <row r="36" spans="1:8" ht="15.95" customHeight="1" x14ac:dyDescent="0.2">
      <c r="A36" s="118"/>
      <c r="B36" s="151"/>
      <c r="C36" s="151"/>
      <c r="D36" s="127"/>
      <c r="E36" s="74" t="str">
        <f>IF(BS_Janvier[[#This Row],[N° ARTICLE]]=0,"",VLOOKUP(BS_Janvier[[#This Row],[N° ARTICLE]],Données!A31:C87,2,FALSE))</f>
        <v/>
      </c>
      <c r="F36" s="77" t="str">
        <f>IF(BS_Janvier[[#This Row],[N° ARTICLE]]=0,"",VLOOKUP(BS_Janvier[[#This Row],[N° ARTICLE]],Données!A31:C87,3))</f>
        <v/>
      </c>
      <c r="G36" s="113"/>
      <c r="H36" s="116"/>
    </row>
    <row r="37" spans="1:8" s="126" customFormat="1" ht="15.95" customHeight="1" x14ac:dyDescent="0.2">
      <c r="A37" s="125"/>
      <c r="B37" s="152"/>
      <c r="C37" s="152"/>
      <c r="D37" s="128"/>
      <c r="E37" s="76" t="str">
        <f>IF(BS_Janvier[[#This Row],[N° ARTICLE]]=0,"",VLOOKUP(BS_Janvier[[#This Row],[N° ARTICLE]],Données!A32:C88,2,FALSE))</f>
        <v/>
      </c>
      <c r="F37" s="78" t="str">
        <f>IF(BS_Janvier[[#This Row],[N° ARTICLE]]=0,"",VLOOKUP(BS_Janvier[[#This Row],[N° ARTICLE]],Données!A32:C88,3))</f>
        <v/>
      </c>
      <c r="G37" s="120"/>
      <c r="H37" s="123"/>
    </row>
    <row r="38" spans="1:8" ht="15.95" customHeight="1" x14ac:dyDescent="0.2">
      <c r="A38" s="118"/>
      <c r="B38" s="151"/>
      <c r="C38" s="151"/>
      <c r="D38" s="127"/>
      <c r="E38" s="74" t="str">
        <f>IF(BS_Janvier[[#This Row],[N° ARTICLE]]=0,"",VLOOKUP(BS_Janvier[[#This Row],[N° ARTICLE]],Données!A33:C89,2,FALSE))</f>
        <v/>
      </c>
      <c r="F38" s="77" t="str">
        <f>IF(BS_Janvier[[#This Row],[N° ARTICLE]]=0,"",VLOOKUP(BS_Janvier[[#This Row],[N° ARTICLE]],Données!A33:C89,3))</f>
        <v/>
      </c>
      <c r="G38" s="113"/>
      <c r="H38" s="116"/>
    </row>
    <row r="39" spans="1:8" s="126" customFormat="1" ht="15.95" customHeight="1" x14ac:dyDescent="0.2">
      <c r="A39" s="125"/>
      <c r="B39" s="152"/>
      <c r="C39" s="152"/>
      <c r="D39" s="128"/>
      <c r="E39" s="76" t="str">
        <f>IF(BS_Janvier[[#This Row],[N° ARTICLE]]=0,"",VLOOKUP(BS_Janvier[[#This Row],[N° ARTICLE]],Données!A34:C90,2,FALSE))</f>
        <v/>
      </c>
      <c r="F39" s="78" t="str">
        <f>IF(BS_Janvier[[#This Row],[N° ARTICLE]]=0,"",VLOOKUP(BS_Janvier[[#This Row],[N° ARTICLE]],Données!A34:C90,3))</f>
        <v/>
      </c>
      <c r="G39" s="120"/>
      <c r="H39" s="123"/>
    </row>
    <row r="40" spans="1:8" ht="15.95" customHeight="1" x14ac:dyDescent="0.2">
      <c r="A40" s="118"/>
      <c r="B40" s="151"/>
      <c r="C40" s="151"/>
      <c r="D40" s="127"/>
      <c r="E40" s="74" t="str">
        <f>IF(BS_Janvier[[#This Row],[N° ARTICLE]]=0,"",VLOOKUP(BS_Janvier[[#This Row],[N° ARTICLE]],Données!A35:C91,2,FALSE))</f>
        <v/>
      </c>
      <c r="F40" s="77" t="str">
        <f>IF(BS_Janvier[[#This Row],[N° ARTICLE]]=0,"",VLOOKUP(BS_Janvier[[#This Row],[N° ARTICLE]],Données!A35:C91,3))</f>
        <v/>
      </c>
      <c r="G40" s="113"/>
      <c r="H40" s="116"/>
    </row>
    <row r="41" spans="1:8" s="126" customFormat="1" ht="15.95" customHeight="1" x14ac:dyDescent="0.2">
      <c r="A41" s="125"/>
      <c r="B41" s="152"/>
      <c r="C41" s="152"/>
      <c r="D41" s="128"/>
      <c r="E41" s="76" t="str">
        <f>IF(BS_Janvier[[#This Row],[N° ARTICLE]]=0,"",VLOOKUP(BS_Janvier[[#This Row],[N° ARTICLE]],Données!A36:C92,2,FALSE))</f>
        <v/>
      </c>
      <c r="F41" s="78" t="str">
        <f>IF(BS_Janvier[[#This Row],[N° ARTICLE]]=0,"",VLOOKUP(BS_Janvier[[#This Row],[N° ARTICLE]],Données!A36:C92,3))</f>
        <v/>
      </c>
      <c r="G41" s="120"/>
      <c r="H41" s="123"/>
    </row>
    <row r="42" spans="1:8" ht="15.95" customHeight="1" x14ac:dyDescent="0.2">
      <c r="A42" s="118"/>
      <c r="B42" s="151"/>
      <c r="C42" s="151"/>
      <c r="D42" s="127"/>
      <c r="E42" s="74" t="str">
        <f>IF(BS_Janvier[[#This Row],[N° ARTICLE]]=0,"",VLOOKUP(BS_Janvier[[#This Row],[N° ARTICLE]],Données!A37:C93,2,FALSE))</f>
        <v/>
      </c>
      <c r="F42" s="77" t="str">
        <f>IF(BS_Janvier[[#This Row],[N° ARTICLE]]=0,"",VLOOKUP(BS_Janvier[[#This Row],[N° ARTICLE]],Données!A37:C93,3))</f>
        <v/>
      </c>
      <c r="G42" s="113"/>
      <c r="H42" s="116"/>
    </row>
    <row r="43" spans="1:8" s="126" customFormat="1" ht="15.95" customHeight="1" x14ac:dyDescent="0.2">
      <c r="A43" s="125"/>
      <c r="B43" s="152"/>
      <c r="C43" s="152"/>
      <c r="D43" s="128"/>
      <c r="E43" s="76" t="str">
        <f>IF(BS_Janvier[[#This Row],[N° ARTICLE]]=0,"",VLOOKUP(BS_Janvier[[#This Row],[N° ARTICLE]],Données!A38:C94,2,FALSE))</f>
        <v/>
      </c>
      <c r="F43" s="78" t="str">
        <f>IF(BS_Janvier[[#This Row],[N° ARTICLE]]=0,"",VLOOKUP(BS_Janvier[[#This Row],[N° ARTICLE]],Données!A38:C94,3))</f>
        <v/>
      </c>
      <c r="G43" s="120"/>
      <c r="H43" s="123"/>
    </row>
    <row r="44" spans="1:8" ht="15.95" customHeight="1" x14ac:dyDescent="0.2">
      <c r="A44" s="118"/>
      <c r="B44" s="151"/>
      <c r="C44" s="151"/>
      <c r="D44" s="127"/>
      <c r="E44" s="74" t="str">
        <f>IF(BS_Janvier[[#This Row],[N° ARTICLE]]=0,"",VLOOKUP(BS_Janvier[[#This Row],[N° ARTICLE]],Données!A39:C95,2,FALSE))</f>
        <v/>
      </c>
      <c r="F44" s="77" t="str">
        <f>IF(BS_Janvier[[#This Row],[N° ARTICLE]]=0,"",VLOOKUP(BS_Janvier[[#This Row],[N° ARTICLE]],Données!A39:C95,3))</f>
        <v/>
      </c>
      <c r="G44" s="113"/>
      <c r="H44" s="116"/>
    </row>
    <row r="45" spans="1:8" s="126" customFormat="1" ht="15.95" customHeight="1" x14ac:dyDescent="0.2">
      <c r="A45" s="125"/>
      <c r="B45" s="152"/>
      <c r="C45" s="152"/>
      <c r="D45" s="128"/>
      <c r="E45" s="76" t="str">
        <f>IF(BS_Janvier[[#This Row],[N° ARTICLE]]=0,"",VLOOKUP(BS_Janvier[[#This Row],[N° ARTICLE]],Données!A40:C96,2,FALSE))</f>
        <v/>
      </c>
      <c r="F45" s="78" t="str">
        <f>IF(BS_Janvier[[#This Row],[N° ARTICLE]]=0,"",VLOOKUP(BS_Janvier[[#This Row],[N° ARTICLE]],Données!A40:C96,3))</f>
        <v/>
      </c>
      <c r="G45" s="120"/>
      <c r="H45" s="123"/>
    </row>
    <row r="46" spans="1:8" ht="15.95" customHeight="1" x14ac:dyDescent="0.2">
      <c r="A46" s="118"/>
      <c r="B46" s="151"/>
      <c r="C46" s="151"/>
      <c r="D46" s="127"/>
      <c r="E46" s="74" t="str">
        <f>IF(BS_Janvier[[#This Row],[N° ARTICLE]]=0,"",VLOOKUP(BS_Janvier[[#This Row],[N° ARTICLE]],Données!A41:C97,2,FALSE))</f>
        <v/>
      </c>
      <c r="F46" s="77" t="str">
        <f>IF(BS_Janvier[[#This Row],[N° ARTICLE]]=0,"",VLOOKUP(BS_Janvier[[#This Row],[N° ARTICLE]],Données!A41:C97,3))</f>
        <v/>
      </c>
      <c r="G46" s="113"/>
      <c r="H46" s="116"/>
    </row>
    <row r="47" spans="1:8" s="126" customFormat="1" ht="15.95" customHeight="1" x14ac:dyDescent="0.2">
      <c r="A47" s="125"/>
      <c r="B47" s="152"/>
      <c r="C47" s="152"/>
      <c r="D47" s="128"/>
      <c r="E47" s="76" t="str">
        <f>IF(BS_Janvier[[#This Row],[N° ARTICLE]]=0,"",VLOOKUP(BS_Janvier[[#This Row],[N° ARTICLE]],Données!A42:C98,2,FALSE))</f>
        <v/>
      </c>
      <c r="F47" s="78" t="str">
        <f>IF(BS_Janvier[[#This Row],[N° ARTICLE]]=0,"",VLOOKUP(BS_Janvier[[#This Row],[N° ARTICLE]],Données!A42:C98,3))</f>
        <v/>
      </c>
      <c r="G47" s="120"/>
      <c r="H47" s="123"/>
    </row>
    <row r="48" spans="1:8" ht="15.95" customHeight="1" x14ac:dyDescent="0.2">
      <c r="A48" s="118"/>
      <c r="B48" s="151"/>
      <c r="C48" s="151"/>
      <c r="D48" s="127"/>
      <c r="E48" s="74" t="str">
        <f>IF(BS_Janvier[[#This Row],[N° ARTICLE]]=0,"",VLOOKUP(BS_Janvier[[#This Row],[N° ARTICLE]],Données!A43:C99,2,FALSE))</f>
        <v/>
      </c>
      <c r="F48" s="77" t="str">
        <f>IF(BS_Janvier[[#This Row],[N° ARTICLE]]=0,"",VLOOKUP(BS_Janvier[[#This Row],[N° ARTICLE]],Données!A43:C99,3))</f>
        <v/>
      </c>
      <c r="G48" s="113"/>
      <c r="H48" s="116"/>
    </row>
    <row r="49" spans="1:8" s="126" customFormat="1" ht="15.95" customHeight="1" x14ac:dyDescent="0.2">
      <c r="A49" s="125"/>
      <c r="B49" s="152"/>
      <c r="C49" s="152"/>
      <c r="D49" s="128"/>
      <c r="E49" s="76" t="str">
        <f>IF(BS_Janvier[[#This Row],[N° ARTICLE]]=0,"",VLOOKUP(BS_Janvier[[#This Row],[N° ARTICLE]],Données!A44:C100,2,FALSE))</f>
        <v/>
      </c>
      <c r="F49" s="78" t="str">
        <f>IF(BS_Janvier[[#This Row],[N° ARTICLE]]=0,"",VLOOKUP(BS_Janvier[[#This Row],[N° ARTICLE]],Données!A44:C100,3))</f>
        <v/>
      </c>
      <c r="G49" s="120"/>
      <c r="H49" s="123"/>
    </row>
    <row r="50" spans="1:8" ht="15.95" customHeight="1" x14ac:dyDescent="0.2">
      <c r="A50" s="118"/>
      <c r="B50" s="151"/>
      <c r="C50" s="151"/>
      <c r="D50" s="127"/>
      <c r="E50" s="74" t="str">
        <f>IF(BS_Janvier[[#This Row],[N° ARTICLE]]=0,"",VLOOKUP(BS_Janvier[[#This Row],[N° ARTICLE]],Données!A45:C101,2,FALSE))</f>
        <v/>
      </c>
      <c r="F50" s="77" t="str">
        <f>IF(BS_Janvier[[#This Row],[N° ARTICLE]]=0,"",VLOOKUP(BS_Janvier[[#This Row],[N° ARTICLE]],Données!A45:C101,3))</f>
        <v/>
      </c>
      <c r="G50" s="113"/>
      <c r="H50" s="116"/>
    </row>
    <row r="51" spans="1:8" s="126" customFormat="1" ht="15.95" customHeight="1" x14ac:dyDescent="0.2">
      <c r="A51" s="125"/>
      <c r="B51" s="152"/>
      <c r="C51" s="152"/>
      <c r="D51" s="128"/>
      <c r="E51" s="76" t="str">
        <f>IF(BS_Janvier[[#This Row],[N° ARTICLE]]=0,"",VLOOKUP(BS_Janvier[[#This Row],[N° ARTICLE]],Données!A46:C102,2,FALSE))</f>
        <v/>
      </c>
      <c r="F51" s="78" t="str">
        <f>IF(BS_Janvier[[#This Row],[N° ARTICLE]]=0,"",VLOOKUP(BS_Janvier[[#This Row],[N° ARTICLE]],Données!A46:C102,3))</f>
        <v/>
      </c>
      <c r="G51" s="120"/>
      <c r="H51" s="123"/>
    </row>
    <row r="52" spans="1:8" ht="15.95" customHeight="1" x14ac:dyDescent="0.2">
      <c r="A52" s="118"/>
      <c r="B52" s="151"/>
      <c r="C52" s="151"/>
      <c r="D52" s="127"/>
      <c r="E52" s="74" t="str">
        <f>IF(BS_Janvier[[#This Row],[N° ARTICLE]]=0,"",VLOOKUP(BS_Janvier[[#This Row],[N° ARTICLE]],Données!A47:C103,2,FALSE))</f>
        <v/>
      </c>
      <c r="F52" s="77" t="str">
        <f>IF(BS_Janvier[[#This Row],[N° ARTICLE]]=0,"",VLOOKUP(BS_Janvier[[#This Row],[N° ARTICLE]],Données!A47:C103,3))</f>
        <v/>
      </c>
      <c r="G52" s="113"/>
      <c r="H52" s="116"/>
    </row>
    <row r="53" spans="1:8" s="126" customFormat="1" ht="15.95" customHeight="1" x14ac:dyDescent="0.2">
      <c r="A53" s="125"/>
      <c r="B53" s="152"/>
      <c r="C53" s="152"/>
      <c r="D53" s="128"/>
      <c r="E53" s="76" t="str">
        <f>IF(BS_Janvier[[#This Row],[N° ARTICLE]]=0,"",VLOOKUP(BS_Janvier[[#This Row],[N° ARTICLE]],Données!A48:C104,2,FALSE))</f>
        <v/>
      </c>
      <c r="F53" s="78" t="str">
        <f>IF(BS_Janvier[[#This Row],[N° ARTICLE]]=0,"",VLOOKUP(BS_Janvier[[#This Row],[N° ARTICLE]],Données!A48:C104,3))</f>
        <v/>
      </c>
      <c r="G53" s="120"/>
      <c r="H53" s="123"/>
    </row>
    <row r="54" spans="1:8" ht="15.95" customHeight="1" x14ac:dyDescent="0.2">
      <c r="A54" s="118"/>
      <c r="B54" s="151"/>
      <c r="C54" s="151"/>
      <c r="D54" s="127"/>
      <c r="E54" s="74" t="str">
        <f>IF(BS_Janvier[[#This Row],[N° ARTICLE]]=0,"",VLOOKUP(BS_Janvier[[#This Row],[N° ARTICLE]],Données!A49:C105,2,FALSE))</f>
        <v/>
      </c>
      <c r="F54" s="77" t="str">
        <f>IF(BS_Janvier[[#This Row],[N° ARTICLE]]=0,"",VLOOKUP(BS_Janvier[[#This Row],[N° ARTICLE]],Données!A49:C105,3))</f>
        <v/>
      </c>
      <c r="G54" s="113"/>
      <c r="H54" s="116"/>
    </row>
    <row r="55" spans="1:8" s="126" customFormat="1" ht="15.95" customHeight="1" x14ac:dyDescent="0.2">
      <c r="A55" s="125"/>
      <c r="B55" s="152"/>
      <c r="C55" s="152"/>
      <c r="D55" s="128"/>
      <c r="E55" s="76" t="str">
        <f>IF(BS_Janvier[[#This Row],[N° ARTICLE]]=0,"",VLOOKUP(BS_Janvier[[#This Row],[N° ARTICLE]],Données!A50:C106,2,FALSE))</f>
        <v/>
      </c>
      <c r="F55" s="78" t="str">
        <f>IF(BS_Janvier[[#This Row],[N° ARTICLE]]=0,"",VLOOKUP(BS_Janvier[[#This Row],[N° ARTICLE]],Données!A50:C106,3))</f>
        <v/>
      </c>
      <c r="G55" s="120"/>
      <c r="H55" s="123"/>
    </row>
    <row r="56" spans="1:8" ht="15.95" customHeight="1" x14ac:dyDescent="0.2">
      <c r="A56" s="118"/>
      <c r="B56" s="151"/>
      <c r="C56" s="151"/>
      <c r="D56" s="127"/>
      <c r="E56" s="74" t="str">
        <f>IF(BS_Janvier[[#This Row],[N° ARTICLE]]=0,"",VLOOKUP(BS_Janvier[[#This Row],[N° ARTICLE]],Données!A51:C107,2,FALSE))</f>
        <v/>
      </c>
      <c r="F56" s="77" t="str">
        <f>IF(BS_Janvier[[#This Row],[N° ARTICLE]]=0,"",VLOOKUP(BS_Janvier[[#This Row],[N° ARTICLE]],Données!A51:C107,3))</f>
        <v/>
      </c>
      <c r="G56" s="113"/>
      <c r="H56" s="116"/>
    </row>
    <row r="57" spans="1:8" s="126" customFormat="1" ht="15.95" customHeight="1" x14ac:dyDescent="0.2">
      <c r="A57" s="125"/>
      <c r="B57" s="152"/>
      <c r="C57" s="152"/>
      <c r="D57" s="128"/>
      <c r="E57" s="76" t="str">
        <f>IF(BS_Janvier[[#This Row],[N° ARTICLE]]=0,"",VLOOKUP(BS_Janvier[[#This Row],[N° ARTICLE]],Données!A52:C108,2,FALSE))</f>
        <v/>
      </c>
      <c r="F57" s="78" t="str">
        <f>IF(BS_Janvier[[#This Row],[N° ARTICLE]]=0,"",VLOOKUP(BS_Janvier[[#This Row],[N° ARTICLE]],Données!A52:C108,3))</f>
        <v/>
      </c>
      <c r="G57" s="120"/>
      <c r="H57" s="123"/>
    </row>
    <row r="58" spans="1:8" ht="15.95" customHeight="1" x14ac:dyDescent="0.2">
      <c r="A58" s="118"/>
      <c r="B58" s="151"/>
      <c r="C58" s="151"/>
      <c r="D58" s="127"/>
      <c r="E58" s="74" t="str">
        <f>IF(BS_Janvier[[#This Row],[N° ARTICLE]]=0,"",VLOOKUP(BS_Janvier[[#This Row],[N° ARTICLE]],Données!A53:C109,2,FALSE))</f>
        <v/>
      </c>
      <c r="F58" s="77" t="str">
        <f>IF(BS_Janvier[[#This Row],[N° ARTICLE]]=0,"",VLOOKUP(BS_Janvier[[#This Row],[N° ARTICLE]],Données!A53:C109,3))</f>
        <v/>
      </c>
      <c r="G58" s="113"/>
      <c r="H58" s="116"/>
    </row>
    <row r="59" spans="1:8" s="126" customFormat="1" ht="15.95" customHeight="1" x14ac:dyDescent="0.2">
      <c r="A59" s="125"/>
      <c r="B59" s="152"/>
      <c r="C59" s="152"/>
      <c r="D59" s="128"/>
      <c r="E59" s="76" t="str">
        <f>IF(BS_Janvier[[#This Row],[N° ARTICLE]]=0,"",VLOOKUP(BS_Janvier[[#This Row],[N° ARTICLE]],Données!A54:C110,2,FALSE))</f>
        <v/>
      </c>
      <c r="F59" s="78" t="str">
        <f>IF(BS_Janvier[[#This Row],[N° ARTICLE]]=0,"",VLOOKUP(BS_Janvier[[#This Row],[N° ARTICLE]],Données!A54:C110,3))</f>
        <v/>
      </c>
      <c r="G59" s="120"/>
      <c r="H59" s="123"/>
    </row>
    <row r="60" spans="1:8" ht="15.95" customHeight="1" x14ac:dyDescent="0.2">
      <c r="A60" s="118"/>
      <c r="B60" s="151"/>
      <c r="C60" s="151"/>
      <c r="D60" s="127"/>
      <c r="E60" s="74" t="str">
        <f>IF(BS_Janvier[[#This Row],[N° ARTICLE]]=0,"",VLOOKUP(BS_Janvier[[#This Row],[N° ARTICLE]],Données!A55:C111,2,FALSE))</f>
        <v/>
      </c>
      <c r="F60" s="77" t="str">
        <f>IF(BS_Janvier[[#This Row],[N° ARTICLE]]=0,"",VLOOKUP(BS_Janvier[[#This Row],[N° ARTICLE]],Données!A55:C111,3))</f>
        <v/>
      </c>
      <c r="G60" s="113"/>
      <c r="H60" s="116"/>
    </row>
    <row r="61" spans="1:8" s="126" customFormat="1" ht="15.95" customHeight="1" x14ac:dyDescent="0.2">
      <c r="A61" s="125"/>
      <c r="B61" s="152"/>
      <c r="C61" s="152"/>
      <c r="D61" s="128"/>
      <c r="E61" s="76" t="str">
        <f>IF(BS_Janvier[[#This Row],[N° ARTICLE]]=0,"",VLOOKUP(BS_Janvier[[#This Row],[N° ARTICLE]],Données!A56:C112,2,FALSE))</f>
        <v/>
      </c>
      <c r="F61" s="78" t="str">
        <f>IF(BS_Janvier[[#This Row],[N° ARTICLE]]=0,"",VLOOKUP(BS_Janvier[[#This Row],[N° ARTICLE]],Données!A56:C112,3))</f>
        <v/>
      </c>
      <c r="G61" s="120"/>
      <c r="H61" s="123"/>
    </row>
    <row r="62" spans="1:8" ht="15.95" customHeight="1" x14ac:dyDescent="0.2">
      <c r="A62" s="118"/>
      <c r="B62" s="151"/>
      <c r="C62" s="151"/>
      <c r="D62" s="127"/>
      <c r="E62" s="74" t="str">
        <f>IF(BS_Janvier[[#This Row],[N° ARTICLE]]=0,"",VLOOKUP(BS_Janvier[[#This Row],[N° ARTICLE]],Données!A57:C113,2,FALSE))</f>
        <v/>
      </c>
      <c r="F62" s="77" t="str">
        <f>IF(BS_Janvier[[#This Row],[N° ARTICLE]]=0,"",VLOOKUP(BS_Janvier[[#This Row],[N° ARTICLE]],Données!A57:C113,3))</f>
        <v/>
      </c>
      <c r="G62" s="113"/>
      <c r="H62" s="116"/>
    </row>
    <row r="63" spans="1:8" ht="15.95" customHeight="1" x14ac:dyDescent="0.2">
      <c r="A63" s="125"/>
      <c r="B63" s="152"/>
      <c r="C63" s="152"/>
      <c r="D63" s="128"/>
      <c r="E63" s="76" t="str">
        <f>IF(BS_Janvier[[#This Row],[N° ARTICLE]]=0,"",VLOOKUP(BS_Janvier[[#This Row],[N° ARTICLE]],Données!A58:C114,2,FALSE))</f>
        <v/>
      </c>
      <c r="F63" s="78" t="str">
        <f>IF(BS_Janvier[[#This Row],[N° ARTICLE]]=0,"",VLOOKUP(BS_Janvier[[#This Row],[N° ARTICLE]],Données!A58:C114,3))</f>
        <v/>
      </c>
      <c r="G63" s="120"/>
      <c r="H63" s="123"/>
    </row>
    <row r="64" spans="1:8" s="126" customFormat="1" ht="15.95" customHeight="1" x14ac:dyDescent="0.2">
      <c r="A64" s="118"/>
      <c r="B64" s="151"/>
      <c r="C64" s="151"/>
      <c r="D64" s="127"/>
      <c r="E64" s="74" t="str">
        <f>IF(BS_Janvier[[#This Row],[N° ARTICLE]]=0,"",VLOOKUP(BS_Janvier[[#This Row],[N° ARTICLE]],Données!A59:C115,2,FALSE))</f>
        <v/>
      </c>
      <c r="F64" s="77" t="str">
        <f>IF(BS_Janvier[[#This Row],[N° ARTICLE]]=0,"",VLOOKUP(BS_Janvier[[#This Row],[N° ARTICLE]],Données!A59:C115,3))</f>
        <v/>
      </c>
      <c r="G64" s="113"/>
      <c r="H64" s="116"/>
    </row>
    <row r="65" spans="1:8" ht="15.95" customHeight="1" x14ac:dyDescent="0.2">
      <c r="A65" s="125"/>
      <c r="B65" s="152"/>
      <c r="C65" s="152"/>
      <c r="D65" s="128"/>
      <c r="E65" s="76" t="str">
        <f>IF(BS_Janvier[[#This Row],[N° ARTICLE]]=0,"",VLOOKUP(BS_Janvier[[#This Row],[N° ARTICLE]],Données!A60:C116,2,FALSE))</f>
        <v/>
      </c>
      <c r="F65" s="78" t="str">
        <f>IF(BS_Janvier[[#This Row],[N° ARTICLE]]=0,"",VLOOKUP(BS_Janvier[[#This Row],[N° ARTICLE]],Données!A60:C116,3))</f>
        <v/>
      </c>
      <c r="G65" s="120"/>
      <c r="H65" s="123"/>
    </row>
    <row r="66" spans="1:8" ht="15.95" customHeight="1" x14ac:dyDescent="0.2">
      <c r="A66" s="118"/>
      <c r="B66" s="151"/>
      <c r="C66" s="151"/>
      <c r="D66" s="127"/>
      <c r="E66" s="74" t="str">
        <f>IF(BS_Janvier[[#This Row],[N° ARTICLE]]=0,"",VLOOKUP(BS_Janvier[[#This Row],[N° ARTICLE]],Données!A61:C117,2,FALSE))</f>
        <v/>
      </c>
      <c r="F66" s="77" t="str">
        <f>IF(BS_Janvier[[#This Row],[N° ARTICLE]]=0,"",VLOOKUP(BS_Janvier[[#This Row],[N° ARTICLE]],Données!A61:C117,3))</f>
        <v/>
      </c>
      <c r="G66" s="113"/>
      <c r="H66" s="116"/>
    </row>
    <row r="67" spans="1:8" s="126" customFormat="1" ht="15.95" customHeight="1" x14ac:dyDescent="0.2">
      <c r="A67" s="125"/>
      <c r="B67" s="152"/>
      <c r="C67" s="152"/>
      <c r="D67" s="128"/>
      <c r="E67" s="76" t="str">
        <f>IF(BS_Janvier[[#This Row],[N° ARTICLE]]=0,"",VLOOKUP(BS_Janvier[[#This Row],[N° ARTICLE]],Données!A62:C118,2,FALSE))</f>
        <v/>
      </c>
      <c r="F67" s="78" t="str">
        <f>IF(BS_Janvier[[#This Row],[N° ARTICLE]]=0,"",VLOOKUP(BS_Janvier[[#This Row],[N° ARTICLE]],Données!A62:C118,3))</f>
        <v/>
      </c>
      <c r="G67" s="120"/>
      <c r="H67" s="123"/>
    </row>
    <row r="68" spans="1:8" ht="15.95" customHeight="1" x14ac:dyDescent="0.2">
      <c r="A68" s="118"/>
      <c r="B68" s="151"/>
      <c r="C68" s="151"/>
      <c r="D68" s="127"/>
      <c r="E68" s="74" t="str">
        <f>IF(BS_Janvier[[#This Row],[N° ARTICLE]]=0,"",VLOOKUP(BS_Janvier[[#This Row],[N° ARTICLE]],Données!A63:C119,2,FALSE))</f>
        <v/>
      </c>
      <c r="F68" s="77" t="str">
        <f>IF(BS_Janvier[[#This Row],[N° ARTICLE]]=0,"",VLOOKUP(BS_Janvier[[#This Row],[N° ARTICLE]],Données!A63:C119,3))</f>
        <v/>
      </c>
      <c r="G68" s="113"/>
      <c r="H68" s="116"/>
    </row>
    <row r="69" spans="1:8" s="126" customFormat="1" ht="15.95" customHeight="1" x14ac:dyDescent="0.2">
      <c r="A69" s="125"/>
      <c r="B69" s="152"/>
      <c r="C69" s="152"/>
      <c r="D69" s="128"/>
      <c r="E69" s="76" t="str">
        <f>IF(BS_Janvier[[#This Row],[N° ARTICLE]]=0,"",VLOOKUP(BS_Janvier[[#This Row],[N° ARTICLE]],Données!A64:C120,2,FALSE))</f>
        <v/>
      </c>
      <c r="F69" s="78" t="str">
        <f>IF(BS_Janvier[[#This Row],[N° ARTICLE]]=0,"",VLOOKUP(BS_Janvier[[#This Row],[N° ARTICLE]],Données!A64:C120,3))</f>
        <v/>
      </c>
      <c r="G69" s="120"/>
      <c r="H69" s="123"/>
    </row>
    <row r="70" spans="1:8" ht="15.95" customHeight="1" x14ac:dyDescent="0.2">
      <c r="A70" s="118"/>
      <c r="B70" s="151"/>
      <c r="C70" s="151"/>
      <c r="D70" s="127"/>
      <c r="E70" s="74" t="str">
        <f>IF(BS_Janvier[[#This Row],[N° ARTICLE]]=0,"",VLOOKUP(BS_Janvier[[#This Row],[N° ARTICLE]],Données!A65:C121,2,FALSE))</f>
        <v/>
      </c>
      <c r="F70" s="77" t="str">
        <f>IF(BS_Janvier[[#This Row],[N° ARTICLE]]=0,"",VLOOKUP(BS_Janvier[[#This Row],[N° ARTICLE]],Données!A65:C121,3))</f>
        <v/>
      </c>
      <c r="G70" s="113"/>
      <c r="H70" s="116"/>
    </row>
    <row r="71" spans="1:8" s="126" customFormat="1" ht="15.95" customHeight="1" x14ac:dyDescent="0.2">
      <c r="A71" s="125"/>
      <c r="B71" s="152"/>
      <c r="C71" s="152"/>
      <c r="D71" s="128"/>
      <c r="E71" s="76" t="str">
        <f>IF(BS_Janvier[[#This Row],[N° ARTICLE]]=0,"",VLOOKUP(BS_Janvier[[#This Row],[N° ARTICLE]],Données!A66:C122,2,FALSE))</f>
        <v/>
      </c>
      <c r="F71" s="78" t="str">
        <f>IF(BS_Janvier[[#This Row],[N° ARTICLE]]=0,"",VLOOKUP(BS_Janvier[[#This Row],[N° ARTICLE]],Données!A66:C122,3))</f>
        <v/>
      </c>
      <c r="G71" s="120"/>
      <c r="H71" s="123"/>
    </row>
    <row r="72" spans="1:8" ht="15.95" customHeight="1" x14ac:dyDescent="0.2">
      <c r="A72" s="118"/>
      <c r="B72" s="151"/>
      <c r="C72" s="151"/>
      <c r="D72" s="127"/>
      <c r="E72" s="74" t="str">
        <f>IF(BS_Janvier[[#This Row],[N° ARTICLE]]=0,"",VLOOKUP(BS_Janvier[[#This Row],[N° ARTICLE]],Données!A67:C123,2,FALSE))</f>
        <v/>
      </c>
      <c r="F72" s="77" t="str">
        <f>IF(BS_Janvier[[#This Row],[N° ARTICLE]]=0,"",VLOOKUP(BS_Janvier[[#This Row],[N° ARTICLE]],Données!A67:C123,3))</f>
        <v/>
      </c>
      <c r="G72" s="113"/>
      <c r="H72" s="116"/>
    </row>
    <row r="73" spans="1:8" s="126" customFormat="1" ht="15.95" customHeight="1" x14ac:dyDescent="0.2">
      <c r="A73" s="125"/>
      <c r="B73" s="152"/>
      <c r="C73" s="152"/>
      <c r="D73" s="128"/>
      <c r="E73" s="76" t="str">
        <f>IF(BS_Janvier[[#This Row],[N° ARTICLE]]=0,"",VLOOKUP(BS_Janvier[[#This Row],[N° ARTICLE]],Données!A68:C124,2,FALSE))</f>
        <v/>
      </c>
      <c r="F73" s="78" t="str">
        <f>IF(BS_Janvier[[#This Row],[N° ARTICLE]]=0,"",VLOOKUP(BS_Janvier[[#This Row],[N° ARTICLE]],Données!A68:C124,3))</f>
        <v/>
      </c>
      <c r="G73" s="120"/>
      <c r="H73" s="123"/>
    </row>
    <row r="74" spans="1:8" ht="15.95" customHeight="1" x14ac:dyDescent="0.2">
      <c r="A74" s="118"/>
      <c r="B74" s="151"/>
      <c r="C74" s="151"/>
      <c r="D74" s="127"/>
      <c r="E74" s="74" t="str">
        <f>IF(BS_Janvier[[#This Row],[N° ARTICLE]]=0,"",VLOOKUP(BS_Janvier[[#This Row],[N° ARTICLE]],Données!A69:C125,2,FALSE))</f>
        <v/>
      </c>
      <c r="F74" s="77" t="str">
        <f>IF(BS_Janvier[[#This Row],[N° ARTICLE]]=0,"",VLOOKUP(BS_Janvier[[#This Row],[N° ARTICLE]],Données!A69:C125,3))</f>
        <v/>
      </c>
      <c r="G74" s="113"/>
      <c r="H74" s="116"/>
    </row>
    <row r="75" spans="1:8" s="126" customFormat="1" ht="15.95" customHeight="1" x14ac:dyDescent="0.2">
      <c r="A75" s="125"/>
      <c r="B75" s="152"/>
      <c r="C75" s="152"/>
      <c r="D75" s="128"/>
      <c r="E75" s="76" t="str">
        <f>IF(BS_Janvier[[#This Row],[N° ARTICLE]]=0,"",VLOOKUP(BS_Janvier[[#This Row],[N° ARTICLE]],Données!A70:C126,2,FALSE))</f>
        <v/>
      </c>
      <c r="F75" s="78" t="str">
        <f>IF(BS_Janvier[[#This Row],[N° ARTICLE]]=0,"",VLOOKUP(BS_Janvier[[#This Row],[N° ARTICLE]],Données!A70:C126,3))</f>
        <v/>
      </c>
      <c r="G75" s="120"/>
      <c r="H75" s="123"/>
    </row>
    <row r="76" spans="1:8" ht="15.95" customHeight="1" x14ac:dyDescent="0.2">
      <c r="A76" s="118"/>
      <c r="B76" s="151"/>
      <c r="C76" s="151"/>
      <c r="D76" s="127"/>
      <c r="E76" s="74" t="str">
        <f>IF(BS_Janvier[[#This Row],[N° ARTICLE]]=0,"",VLOOKUP(BS_Janvier[[#This Row],[N° ARTICLE]],Données!A71:C127,2,FALSE))</f>
        <v/>
      </c>
      <c r="F76" s="77" t="str">
        <f>IF(BS_Janvier[[#This Row],[N° ARTICLE]]=0,"",VLOOKUP(BS_Janvier[[#This Row],[N° ARTICLE]],Données!A71:C127,3))</f>
        <v/>
      </c>
      <c r="G76" s="113"/>
      <c r="H76" s="116"/>
    </row>
    <row r="77" spans="1:8" s="126" customFormat="1" ht="15.95" customHeight="1" x14ac:dyDescent="0.2">
      <c r="A77" s="125"/>
      <c r="B77" s="152"/>
      <c r="C77" s="152"/>
      <c r="D77" s="128"/>
      <c r="E77" s="76" t="str">
        <f>IF(BS_Janvier[[#This Row],[N° ARTICLE]]=0,"",VLOOKUP(BS_Janvier[[#This Row],[N° ARTICLE]],Données!A72:C128,2,FALSE))</f>
        <v/>
      </c>
      <c r="F77" s="78" t="str">
        <f>IF(BS_Janvier[[#This Row],[N° ARTICLE]]=0,"",VLOOKUP(BS_Janvier[[#This Row],[N° ARTICLE]],Données!A72:C128,3))</f>
        <v/>
      </c>
      <c r="G77" s="120"/>
      <c r="H77" s="123"/>
    </row>
    <row r="78" spans="1:8" ht="15.95" customHeight="1" x14ac:dyDescent="0.2">
      <c r="A78" s="118"/>
      <c r="B78" s="151"/>
      <c r="C78" s="151"/>
      <c r="D78" s="127"/>
      <c r="E78" s="74" t="str">
        <f>IF(BS_Janvier[[#This Row],[N° ARTICLE]]=0,"",VLOOKUP(BS_Janvier[[#This Row],[N° ARTICLE]],Données!A73:C129,2,FALSE))</f>
        <v/>
      </c>
      <c r="F78" s="77" t="str">
        <f>IF(BS_Janvier[[#This Row],[N° ARTICLE]]=0,"",VLOOKUP(BS_Janvier[[#This Row],[N° ARTICLE]],Données!A73:C129,3))</f>
        <v/>
      </c>
      <c r="G78" s="113"/>
      <c r="H78" s="116"/>
    </row>
    <row r="79" spans="1:8" s="126" customFormat="1" ht="15.95" customHeight="1" x14ac:dyDescent="0.2">
      <c r="A79" s="125"/>
      <c r="B79" s="152"/>
      <c r="C79" s="152"/>
      <c r="D79" s="128"/>
      <c r="E79" s="76" t="str">
        <f>IF(BS_Janvier[[#This Row],[N° ARTICLE]]=0,"",VLOOKUP(BS_Janvier[[#This Row],[N° ARTICLE]],Données!A74:C130,2,FALSE))</f>
        <v/>
      </c>
      <c r="F79" s="78" t="str">
        <f>IF(BS_Janvier[[#This Row],[N° ARTICLE]]=0,"",VLOOKUP(BS_Janvier[[#This Row],[N° ARTICLE]],Données!A74:C130,3))</f>
        <v/>
      </c>
      <c r="G79" s="120"/>
      <c r="H79" s="123"/>
    </row>
    <row r="80" spans="1:8" ht="15.95" customHeight="1" x14ac:dyDescent="0.2">
      <c r="A80" s="118"/>
      <c r="B80" s="151"/>
      <c r="C80" s="151"/>
      <c r="D80" s="127"/>
      <c r="E80" s="74" t="str">
        <f>IF(BS_Janvier[[#This Row],[N° ARTICLE]]=0,"",VLOOKUP(BS_Janvier[[#This Row],[N° ARTICLE]],Données!A75:C131,2,FALSE))</f>
        <v/>
      </c>
      <c r="F80" s="77" t="str">
        <f>IF(BS_Janvier[[#This Row],[N° ARTICLE]]=0,"",VLOOKUP(BS_Janvier[[#This Row],[N° ARTICLE]],Données!A75:C131,3))</f>
        <v/>
      </c>
      <c r="G80" s="113"/>
      <c r="H80" s="116"/>
    </row>
    <row r="81" spans="1:8" ht="15.95" customHeight="1" x14ac:dyDescent="0.2">
      <c r="A81" s="125"/>
      <c r="B81" s="152"/>
      <c r="C81" s="152"/>
      <c r="D81" s="128"/>
      <c r="E81" s="76" t="str">
        <f>IF(BS_Janvier[[#This Row],[N° ARTICLE]]=0,"",VLOOKUP(BS_Janvier[[#This Row],[N° ARTICLE]],Données!A76:C132,2,FALSE))</f>
        <v/>
      </c>
      <c r="F81" s="78" t="str">
        <f>IF(BS_Janvier[[#This Row],[N° ARTICLE]]=0,"",VLOOKUP(BS_Janvier[[#This Row],[N° ARTICLE]],Données!A76:C132,3))</f>
        <v/>
      </c>
      <c r="G81" s="120"/>
      <c r="H81" s="123"/>
    </row>
    <row r="82" spans="1:8" s="126" customFormat="1" ht="15.95" customHeight="1" x14ac:dyDescent="0.2">
      <c r="A82" s="118"/>
      <c r="B82" s="151"/>
      <c r="C82" s="151"/>
      <c r="D82" s="127"/>
      <c r="E82" s="74" t="str">
        <f>IF(BS_Janvier[[#This Row],[N° ARTICLE]]=0,"",VLOOKUP(BS_Janvier[[#This Row],[N° ARTICLE]],Données!A77:C133,2,FALSE))</f>
        <v/>
      </c>
      <c r="F82" s="77" t="str">
        <f>IF(BS_Janvier[[#This Row],[N° ARTICLE]]=0,"",VLOOKUP(BS_Janvier[[#This Row],[N° ARTICLE]],Données!A77:C133,3))</f>
        <v/>
      </c>
      <c r="G82" s="113"/>
      <c r="H82" s="116"/>
    </row>
    <row r="83" spans="1:8" ht="15.95" customHeight="1" x14ac:dyDescent="0.2">
      <c r="A83" s="125"/>
      <c r="B83" s="152"/>
      <c r="C83" s="152"/>
      <c r="D83" s="128"/>
      <c r="E83" s="76" t="str">
        <f>IF(BS_Janvier[[#This Row],[N° ARTICLE]]=0,"",VLOOKUP(BS_Janvier[[#This Row],[N° ARTICLE]],Données!A78:C134,2,FALSE))</f>
        <v/>
      </c>
      <c r="F83" s="78" t="str">
        <f>IF(BS_Janvier[[#This Row],[N° ARTICLE]]=0,"",VLOOKUP(BS_Janvier[[#This Row],[N° ARTICLE]],Données!A78:C134,3))</f>
        <v/>
      </c>
      <c r="G83" s="120"/>
      <c r="H83" s="123"/>
    </row>
    <row r="84" spans="1:8" s="126" customFormat="1" ht="15.95" customHeight="1" x14ac:dyDescent="0.2">
      <c r="A84" s="118"/>
      <c r="B84" s="151"/>
      <c r="C84" s="151"/>
      <c r="D84" s="127"/>
      <c r="E84" s="74" t="str">
        <f>IF(BS_Janvier[[#This Row],[N° ARTICLE]]=0,"",VLOOKUP(BS_Janvier[[#This Row],[N° ARTICLE]],Données!A79:C135,2,FALSE))</f>
        <v/>
      </c>
      <c r="F84" s="77" t="str">
        <f>IF(BS_Janvier[[#This Row],[N° ARTICLE]]=0,"",VLOOKUP(BS_Janvier[[#This Row],[N° ARTICLE]],Données!A79:C135,3))</f>
        <v/>
      </c>
      <c r="G84" s="113"/>
      <c r="H84" s="116"/>
    </row>
    <row r="85" spans="1:8" ht="15.95" customHeight="1" x14ac:dyDescent="0.2">
      <c r="A85" s="125"/>
      <c r="B85" s="152"/>
      <c r="C85" s="152"/>
      <c r="D85" s="128"/>
      <c r="E85" s="76" t="str">
        <f>IF(BS_Janvier[[#This Row],[N° ARTICLE]]=0,"",VLOOKUP(BS_Janvier[[#This Row],[N° ARTICLE]],Données!A80:C136,2,FALSE))</f>
        <v/>
      </c>
      <c r="F85" s="78" t="str">
        <f>IF(BS_Janvier[[#This Row],[N° ARTICLE]]=0,"",VLOOKUP(BS_Janvier[[#This Row],[N° ARTICLE]],Données!A80:C136,3))</f>
        <v/>
      </c>
      <c r="G85" s="120"/>
      <c r="H85" s="123"/>
    </row>
    <row r="86" spans="1:8" s="126" customFormat="1" ht="15.95" customHeight="1" x14ac:dyDescent="0.2">
      <c r="A86" s="118"/>
      <c r="B86" s="151"/>
      <c r="C86" s="151"/>
      <c r="D86" s="127"/>
      <c r="E86" s="74" t="str">
        <f>IF(BS_Janvier[[#This Row],[N° ARTICLE]]=0,"",VLOOKUP(BS_Janvier[[#This Row],[N° ARTICLE]],Données!A81:C137,2,FALSE))</f>
        <v/>
      </c>
      <c r="F86" s="77" t="str">
        <f>IF(BS_Janvier[[#This Row],[N° ARTICLE]]=0,"",VLOOKUP(BS_Janvier[[#This Row],[N° ARTICLE]],Données!A81:C137,3))</f>
        <v/>
      </c>
      <c r="G86" s="113"/>
      <c r="H86" s="116"/>
    </row>
    <row r="87" spans="1:8" ht="15.95" customHeight="1" x14ac:dyDescent="0.2">
      <c r="A87" s="125"/>
      <c r="B87" s="152"/>
      <c r="C87" s="152"/>
      <c r="D87" s="128"/>
      <c r="E87" s="76" t="str">
        <f>IF(BS_Janvier[[#This Row],[N° ARTICLE]]=0,"",VLOOKUP(BS_Janvier[[#This Row],[N° ARTICLE]],Données!A82:C138,2,FALSE))</f>
        <v/>
      </c>
      <c r="F87" s="78" t="str">
        <f>IF(BS_Janvier[[#This Row],[N° ARTICLE]]=0,"",VLOOKUP(BS_Janvier[[#This Row],[N° ARTICLE]],Données!A82:C138,3))</f>
        <v/>
      </c>
      <c r="G87" s="120"/>
      <c r="H87" s="123"/>
    </row>
    <row r="88" spans="1:8" s="126" customFormat="1" ht="15.95" customHeight="1" x14ac:dyDescent="0.2">
      <c r="A88" s="118"/>
      <c r="B88" s="151"/>
      <c r="C88" s="151"/>
      <c r="D88" s="127"/>
      <c r="E88" s="74" t="str">
        <f>IF(BS_Janvier[[#This Row],[N° ARTICLE]]=0,"",VLOOKUP(BS_Janvier[[#This Row],[N° ARTICLE]],Données!A83:C139,2,FALSE))</f>
        <v/>
      </c>
      <c r="F88" s="77" t="str">
        <f>IF(BS_Janvier[[#This Row],[N° ARTICLE]]=0,"",VLOOKUP(BS_Janvier[[#This Row],[N° ARTICLE]],Données!A83:C139,3))</f>
        <v/>
      </c>
      <c r="G88" s="113"/>
      <c r="H88" s="116"/>
    </row>
    <row r="89" spans="1:8" ht="15.95" customHeight="1" x14ac:dyDescent="0.2">
      <c r="A89" s="125"/>
      <c r="B89" s="152"/>
      <c r="C89" s="152"/>
      <c r="D89" s="128"/>
      <c r="E89" s="76" t="str">
        <f>IF(BS_Janvier[[#This Row],[N° ARTICLE]]=0,"",VLOOKUP(BS_Janvier[[#This Row],[N° ARTICLE]],Données!A84:C140,2,FALSE))</f>
        <v/>
      </c>
      <c r="F89" s="78" t="str">
        <f>IF(BS_Janvier[[#This Row],[N° ARTICLE]]=0,"",VLOOKUP(BS_Janvier[[#This Row],[N° ARTICLE]],Données!A84:C140,3))</f>
        <v/>
      </c>
      <c r="G89" s="120"/>
      <c r="H89" s="123"/>
    </row>
    <row r="90" spans="1:8" s="126" customFormat="1" ht="15.95" customHeight="1" x14ac:dyDescent="0.2">
      <c r="A90" s="118"/>
      <c r="B90" s="151"/>
      <c r="C90" s="151"/>
      <c r="D90" s="127"/>
      <c r="E90" s="74" t="str">
        <f>IF(BS_Janvier[[#This Row],[N° ARTICLE]]=0,"",VLOOKUP(BS_Janvier[[#This Row],[N° ARTICLE]],Données!A85:C141,2,FALSE))</f>
        <v/>
      </c>
      <c r="F90" s="77" t="str">
        <f>IF(BS_Janvier[[#This Row],[N° ARTICLE]]=0,"",VLOOKUP(BS_Janvier[[#This Row],[N° ARTICLE]],Données!A85:C141,3))</f>
        <v/>
      </c>
      <c r="G90" s="113"/>
      <c r="H90" s="116"/>
    </row>
    <row r="91" spans="1:8" ht="15.95" customHeight="1" x14ac:dyDescent="0.2">
      <c r="A91" s="125"/>
      <c r="B91" s="152"/>
      <c r="C91" s="152"/>
      <c r="D91" s="128"/>
      <c r="E91" s="76" t="str">
        <f>IF(BS_Janvier[[#This Row],[N° ARTICLE]]=0,"",VLOOKUP(BS_Janvier[[#This Row],[N° ARTICLE]],Données!A86:C142,2,FALSE))</f>
        <v/>
      </c>
      <c r="F91" s="78" t="str">
        <f>IF(BS_Janvier[[#This Row],[N° ARTICLE]]=0,"",VLOOKUP(BS_Janvier[[#This Row],[N° ARTICLE]],Données!A86:C142,3))</f>
        <v/>
      </c>
      <c r="G91" s="120"/>
      <c r="H91" s="123"/>
    </row>
    <row r="92" spans="1:8" ht="15.95" customHeight="1" x14ac:dyDescent="0.2">
      <c r="A92" s="118"/>
      <c r="B92" s="151"/>
      <c r="C92" s="151"/>
      <c r="D92" s="127"/>
      <c r="E92" s="74" t="str">
        <f>IF(BS_Janvier[[#This Row],[N° ARTICLE]]=0,"",VLOOKUP(BS_Janvier[[#This Row],[N° ARTICLE]],Données!A87:C143,2,FALSE))</f>
        <v/>
      </c>
      <c r="F92" s="77" t="str">
        <f>IF(BS_Janvier[[#This Row],[N° ARTICLE]]=0,"",VLOOKUP(BS_Janvier[[#This Row],[N° ARTICLE]],Données!A87:C143,3))</f>
        <v/>
      </c>
      <c r="G92" s="113"/>
      <c r="H92" s="116"/>
    </row>
    <row r="93" spans="1:8" s="126" customFormat="1" ht="15.95" customHeight="1" x14ac:dyDescent="0.2">
      <c r="A93" s="125"/>
      <c r="B93" s="152"/>
      <c r="C93" s="152"/>
      <c r="D93" s="128"/>
      <c r="E93" s="76" t="str">
        <f>IF(BS_Janvier[[#This Row],[N° ARTICLE]]=0,"",VLOOKUP(BS_Janvier[[#This Row],[N° ARTICLE]],Données!A88:C144,2,FALSE))</f>
        <v/>
      </c>
      <c r="F93" s="78" t="str">
        <f>IF(BS_Janvier[[#This Row],[N° ARTICLE]]=0,"",VLOOKUP(BS_Janvier[[#This Row],[N° ARTICLE]],Données!A88:C144,3))</f>
        <v/>
      </c>
      <c r="G93" s="120"/>
      <c r="H93" s="123"/>
    </row>
    <row r="94" spans="1:8" ht="15.95" customHeight="1" x14ac:dyDescent="0.2">
      <c r="A94" s="118"/>
      <c r="B94" s="151"/>
      <c r="C94" s="151"/>
      <c r="D94" s="127"/>
      <c r="E94" s="74" t="str">
        <f>IF(BS_Janvier[[#This Row],[N° ARTICLE]]=0,"",VLOOKUP(BS_Janvier[[#This Row],[N° ARTICLE]],Données!A89:C145,2,FALSE))</f>
        <v/>
      </c>
      <c r="F94" s="77" t="str">
        <f>IF(BS_Janvier[[#This Row],[N° ARTICLE]]=0,"",VLOOKUP(BS_Janvier[[#This Row],[N° ARTICLE]],Données!A89:C145,3))</f>
        <v/>
      </c>
      <c r="G94" s="113"/>
      <c r="H94" s="116"/>
    </row>
    <row r="95" spans="1:8" s="126" customFormat="1" ht="15.95" customHeight="1" x14ac:dyDescent="0.2">
      <c r="A95" s="125"/>
      <c r="B95" s="152"/>
      <c r="C95" s="152"/>
      <c r="D95" s="128"/>
      <c r="E95" s="76" t="str">
        <f>IF(BS_Janvier[[#This Row],[N° ARTICLE]]=0,"",VLOOKUP(BS_Janvier[[#This Row],[N° ARTICLE]],Données!A90:C146,2,FALSE))</f>
        <v/>
      </c>
      <c r="F95" s="78" t="str">
        <f>IF(BS_Janvier[[#This Row],[N° ARTICLE]]=0,"",VLOOKUP(BS_Janvier[[#This Row],[N° ARTICLE]],Données!A90:C146,3))</f>
        <v/>
      </c>
      <c r="G95" s="120"/>
      <c r="H95" s="123"/>
    </row>
    <row r="96" spans="1:8" ht="15.95" customHeight="1" x14ac:dyDescent="0.2">
      <c r="A96" s="118"/>
      <c r="B96" s="151"/>
      <c r="C96" s="151"/>
      <c r="D96" s="127"/>
      <c r="E96" s="74" t="str">
        <f>IF(BS_Janvier[[#This Row],[N° ARTICLE]]=0,"",VLOOKUP(BS_Janvier[[#This Row],[N° ARTICLE]],Données!A91:C147,2,FALSE))</f>
        <v/>
      </c>
      <c r="F96" s="77" t="str">
        <f>IF(BS_Janvier[[#This Row],[N° ARTICLE]]=0,"",VLOOKUP(BS_Janvier[[#This Row],[N° ARTICLE]],Données!A91:C147,3))</f>
        <v/>
      </c>
      <c r="G96" s="113"/>
      <c r="H96" s="116"/>
    </row>
    <row r="97" spans="1:8" s="126" customFormat="1" ht="15.95" customHeight="1" x14ac:dyDescent="0.2">
      <c r="A97" s="125"/>
      <c r="B97" s="152"/>
      <c r="C97" s="152"/>
      <c r="D97" s="128"/>
      <c r="E97" s="76" t="str">
        <f>IF(BS_Janvier[[#This Row],[N° ARTICLE]]=0,"",VLOOKUP(BS_Janvier[[#This Row],[N° ARTICLE]],Données!A92:C148,2,FALSE))</f>
        <v/>
      </c>
      <c r="F97" s="78" t="str">
        <f>IF(BS_Janvier[[#This Row],[N° ARTICLE]]=0,"",VLOOKUP(BS_Janvier[[#This Row],[N° ARTICLE]],Données!A92:C148,3))</f>
        <v/>
      </c>
      <c r="G97" s="120"/>
      <c r="H97" s="123"/>
    </row>
    <row r="98" spans="1:8" ht="15.95" customHeight="1" x14ac:dyDescent="0.2">
      <c r="A98" s="118"/>
      <c r="B98" s="151"/>
      <c r="C98" s="151"/>
      <c r="D98" s="127"/>
      <c r="E98" s="74" t="str">
        <f>IF(BS_Janvier[[#This Row],[N° ARTICLE]]=0,"",VLOOKUP(BS_Janvier[[#This Row],[N° ARTICLE]],Données!A93:C149,2,FALSE))</f>
        <v/>
      </c>
      <c r="F98" s="77" t="str">
        <f>IF(BS_Janvier[[#This Row],[N° ARTICLE]]=0,"",VLOOKUP(BS_Janvier[[#This Row],[N° ARTICLE]],Données!A93:C149,3))</f>
        <v/>
      </c>
      <c r="G98" s="113"/>
      <c r="H98" s="116"/>
    </row>
    <row r="99" spans="1:8" s="126" customFormat="1" ht="15.95" customHeight="1" x14ac:dyDescent="0.2">
      <c r="A99" s="153"/>
      <c r="B99" s="154"/>
      <c r="C99" s="154"/>
      <c r="D99" s="155"/>
      <c r="E99" s="167" t="str">
        <f>IF(BS_Janvier[[#This Row],[N° ARTICLE]]=0,"",VLOOKUP(BS_Janvier[[#This Row],[N° ARTICLE]],Données!A94:C150,2,FALSE))</f>
        <v/>
      </c>
      <c r="F99" s="168" t="str">
        <f>IF(BS_Janvier[[#This Row],[N° ARTICLE]]=0,"",VLOOKUP(BS_Janvier[[#This Row],[N° ARTICLE]],Données!A94:C150,3))</f>
        <v/>
      </c>
      <c r="G99" s="156"/>
      <c r="H99" s="157"/>
    </row>
    <row r="100" spans="1:8" s="126" customFormat="1" ht="15.95" customHeight="1" x14ac:dyDescent="0.2">
      <c r="A100" s="158"/>
      <c r="B100" s="158"/>
      <c r="C100" s="158"/>
      <c r="D100" s="159"/>
      <c r="E100" s="160"/>
      <c r="F100" s="159"/>
      <c r="G100" s="160"/>
      <c r="H100" s="161"/>
    </row>
    <row r="101" spans="1:8" s="126" customFormat="1" ht="15.95" customHeight="1" x14ac:dyDescent="0.2">
      <c r="A101" s="158"/>
      <c r="B101" s="158"/>
      <c r="C101" s="158"/>
      <c r="D101" s="159"/>
      <c r="E101" s="160"/>
      <c r="F101" s="159"/>
      <c r="G101" s="160"/>
      <c r="H101" s="161"/>
    </row>
    <row r="102" spans="1:8" s="126" customFormat="1" ht="15.95" customHeight="1" x14ac:dyDescent="0.2">
      <c r="A102" s="158"/>
      <c r="B102" s="158"/>
      <c r="C102" s="158"/>
      <c r="D102" s="159"/>
      <c r="E102" s="160"/>
      <c r="F102" s="159"/>
      <c r="G102" s="160"/>
      <c r="H102" s="161"/>
    </row>
    <row r="103" spans="1:8" s="126" customFormat="1" ht="15.95" customHeight="1" x14ac:dyDescent="0.2">
      <c r="A103" s="158"/>
      <c r="B103" s="158"/>
      <c r="C103" s="158"/>
      <c r="D103" s="159"/>
      <c r="E103" s="160"/>
      <c r="F103" s="159"/>
      <c r="G103" s="160"/>
      <c r="H103" s="161"/>
    </row>
    <row r="104" spans="1:8" s="126" customFormat="1" ht="15.95" customHeight="1" x14ac:dyDescent="0.2">
      <c r="A104" s="158"/>
      <c r="B104" s="158"/>
      <c r="C104" s="158"/>
      <c r="D104" s="159"/>
      <c r="E104" s="160"/>
      <c r="F104" s="159"/>
      <c r="G104" s="160"/>
      <c r="H104" s="161"/>
    </row>
    <row r="105" spans="1:8" s="126" customFormat="1" ht="15.95" customHeight="1" x14ac:dyDescent="0.2">
      <c r="A105" s="158"/>
      <c r="B105" s="158"/>
      <c r="C105" s="158"/>
      <c r="D105" s="159"/>
      <c r="E105" s="160"/>
      <c r="F105" s="159"/>
      <c r="G105" s="160"/>
      <c r="H105" s="161"/>
    </row>
    <row r="106" spans="1:8" s="126" customFormat="1" ht="15.95" customHeight="1" x14ac:dyDescent="0.2">
      <c r="A106" s="158"/>
      <c r="B106" s="158"/>
      <c r="C106" s="158"/>
      <c r="D106" s="159"/>
      <c r="E106" s="160"/>
      <c r="F106" s="159"/>
      <c r="G106" s="160"/>
      <c r="H106" s="161"/>
    </row>
    <row r="107" spans="1:8" s="126" customFormat="1" ht="15.95" customHeight="1" x14ac:dyDescent="0.2">
      <c r="A107" s="158"/>
      <c r="B107" s="158"/>
      <c r="C107" s="158"/>
      <c r="D107" s="159"/>
      <c r="E107" s="160"/>
      <c r="F107" s="159"/>
      <c r="G107" s="160"/>
      <c r="H107" s="161"/>
    </row>
    <row r="108" spans="1:8" s="126" customFormat="1" ht="15.95" customHeight="1" x14ac:dyDescent="0.2">
      <c r="A108" s="158"/>
      <c r="B108" s="158"/>
      <c r="C108" s="158"/>
      <c r="D108" s="159"/>
      <c r="E108" s="160"/>
      <c r="F108" s="159"/>
      <c r="G108" s="160"/>
      <c r="H108" s="161"/>
    </row>
    <row r="109" spans="1:8" s="126" customFormat="1" ht="15.95" customHeight="1" x14ac:dyDescent="0.2">
      <c r="A109" s="158"/>
      <c r="B109" s="158"/>
      <c r="C109" s="158"/>
      <c r="D109" s="159"/>
      <c r="E109" s="160"/>
      <c r="F109" s="159"/>
      <c r="G109" s="160"/>
      <c r="H109" s="161"/>
    </row>
    <row r="110" spans="1:8" s="126" customFormat="1" ht="15.95" customHeight="1" x14ac:dyDescent="0.2">
      <c r="A110" s="158"/>
      <c r="B110" s="158"/>
      <c r="C110" s="158"/>
      <c r="D110" s="159"/>
      <c r="E110" s="160"/>
      <c r="F110" s="159"/>
      <c r="G110" s="160"/>
      <c r="H110" s="161"/>
    </row>
    <row r="111" spans="1:8" s="126" customFormat="1" ht="15.95" customHeight="1" x14ac:dyDescent="0.2">
      <c r="A111" s="158"/>
      <c r="B111" s="158"/>
      <c r="C111" s="158"/>
      <c r="D111" s="159"/>
      <c r="E111" s="160"/>
      <c r="F111" s="159"/>
      <c r="G111" s="160"/>
      <c r="H111" s="161"/>
    </row>
    <row r="112" spans="1:8" s="126" customFormat="1" ht="15.95" customHeight="1" x14ac:dyDescent="0.2">
      <c r="A112" s="158"/>
      <c r="B112" s="158"/>
      <c r="C112" s="158"/>
      <c r="D112" s="159"/>
      <c r="E112" s="160"/>
      <c r="F112" s="159"/>
      <c r="G112" s="160"/>
      <c r="H112" s="161"/>
    </row>
    <row r="113" spans="1:8" s="126" customFormat="1" ht="15.95" customHeight="1" x14ac:dyDescent="0.2">
      <c r="A113" s="158"/>
      <c r="B113" s="158"/>
      <c r="C113" s="158"/>
      <c r="D113" s="159"/>
      <c r="E113" s="160"/>
      <c r="F113" s="159"/>
      <c r="G113" s="160"/>
      <c r="H113" s="161"/>
    </row>
    <row r="114" spans="1:8" s="126" customFormat="1" ht="15.95" customHeight="1" x14ac:dyDescent="0.2">
      <c r="A114" s="158"/>
      <c r="B114" s="158"/>
      <c r="C114" s="158"/>
      <c r="D114" s="159"/>
      <c r="E114" s="160"/>
      <c r="F114" s="159"/>
      <c r="G114" s="160"/>
      <c r="H114" s="161"/>
    </row>
    <row r="115" spans="1:8" s="126" customFormat="1" ht="15.95" customHeight="1" x14ac:dyDescent="0.2">
      <c r="A115" s="158"/>
      <c r="B115" s="158"/>
      <c r="C115" s="158"/>
      <c r="D115" s="159"/>
      <c r="E115" s="160"/>
      <c r="F115" s="159"/>
      <c r="G115" s="160"/>
      <c r="H115" s="161"/>
    </row>
    <row r="116" spans="1:8" s="126" customFormat="1" ht="15.95" customHeight="1" x14ac:dyDescent="0.2">
      <c r="A116" s="158"/>
      <c r="B116" s="158"/>
      <c r="C116" s="158"/>
      <c r="D116" s="159"/>
      <c r="E116" s="160"/>
      <c r="F116" s="159"/>
      <c r="G116" s="160"/>
      <c r="H116" s="161"/>
    </row>
    <row r="117" spans="1:8" s="126" customFormat="1" ht="15.95" customHeight="1" x14ac:dyDescent="0.2">
      <c r="A117" s="158"/>
      <c r="B117" s="158"/>
      <c r="C117" s="158"/>
      <c r="D117" s="159"/>
      <c r="E117" s="160"/>
      <c r="F117" s="159"/>
      <c r="G117" s="160"/>
      <c r="H117" s="161"/>
    </row>
    <row r="118" spans="1:8" s="126" customFormat="1" ht="15.95" customHeight="1" x14ac:dyDescent="0.2">
      <c r="A118" s="158"/>
      <c r="B118" s="158"/>
      <c r="C118" s="158"/>
      <c r="D118" s="159"/>
      <c r="E118" s="160"/>
      <c r="F118" s="159"/>
      <c r="G118" s="160"/>
      <c r="H118" s="161"/>
    </row>
    <row r="119" spans="1:8" s="126" customFormat="1" ht="15.95" customHeight="1" x14ac:dyDescent="0.2">
      <c r="A119" s="158"/>
      <c r="B119" s="158"/>
      <c r="C119" s="158"/>
      <c r="D119" s="159"/>
      <c r="E119" s="160"/>
      <c r="F119" s="159"/>
      <c r="G119" s="160"/>
      <c r="H119" s="161"/>
    </row>
    <row r="120" spans="1:8" s="126" customFormat="1" ht="15.95" customHeight="1" x14ac:dyDescent="0.2">
      <c r="A120" s="158"/>
      <c r="B120" s="158"/>
      <c r="C120" s="158"/>
      <c r="D120" s="159"/>
      <c r="E120" s="160"/>
      <c r="F120" s="159"/>
      <c r="G120" s="160"/>
      <c r="H120" s="161"/>
    </row>
    <row r="121" spans="1:8" s="126" customFormat="1" ht="15.95" customHeight="1" x14ac:dyDescent="0.2">
      <c r="A121" s="158"/>
      <c r="B121" s="158"/>
      <c r="C121" s="158"/>
      <c r="D121" s="159"/>
      <c r="E121" s="160"/>
      <c r="F121" s="159"/>
      <c r="G121" s="160"/>
      <c r="H121" s="161"/>
    </row>
    <row r="122" spans="1:8" s="126" customFormat="1" ht="15.95" customHeight="1" x14ac:dyDescent="0.2">
      <c r="A122" s="158"/>
      <c r="B122" s="158"/>
      <c r="C122" s="158"/>
      <c r="D122" s="159"/>
      <c r="E122" s="160"/>
      <c r="F122" s="159"/>
      <c r="G122" s="160"/>
      <c r="H122" s="161"/>
    </row>
    <row r="123" spans="1:8" s="126" customFormat="1" ht="15.95" customHeight="1" x14ac:dyDescent="0.2">
      <c r="A123" s="158"/>
      <c r="B123" s="158"/>
      <c r="C123" s="158"/>
      <c r="D123" s="159"/>
      <c r="E123" s="160"/>
      <c r="F123" s="159"/>
      <c r="G123" s="160"/>
      <c r="H123" s="161"/>
    </row>
    <row r="124" spans="1:8" s="126" customFormat="1" ht="15.95" customHeight="1" x14ac:dyDescent="0.2">
      <c r="A124" s="158"/>
      <c r="B124" s="158"/>
      <c r="C124" s="158"/>
      <c r="D124" s="159"/>
      <c r="E124" s="160"/>
      <c r="F124" s="159"/>
      <c r="G124" s="160"/>
      <c r="H124" s="161"/>
    </row>
    <row r="125" spans="1:8" s="126" customFormat="1" ht="15.95" customHeight="1" x14ac:dyDescent="0.2">
      <c r="A125" s="158"/>
      <c r="B125" s="158"/>
      <c r="C125" s="158"/>
      <c r="D125" s="159"/>
      <c r="E125" s="160"/>
      <c r="F125" s="159"/>
      <c r="G125" s="160"/>
      <c r="H125" s="161"/>
    </row>
    <row r="126" spans="1:8" s="126" customFormat="1" ht="15.95" customHeight="1" x14ac:dyDescent="0.2">
      <c r="A126" s="158"/>
      <c r="B126" s="158"/>
      <c r="C126" s="158"/>
      <c r="D126" s="159"/>
      <c r="E126" s="160"/>
      <c r="F126" s="159"/>
      <c r="G126" s="160"/>
      <c r="H126" s="161"/>
    </row>
    <row r="127" spans="1:8" s="126" customFormat="1" ht="15.95" customHeight="1" x14ac:dyDescent="0.2">
      <c r="A127" s="158"/>
      <c r="B127" s="158"/>
      <c r="C127" s="158"/>
      <c r="D127" s="159"/>
      <c r="E127" s="160"/>
      <c r="F127" s="159"/>
      <c r="G127" s="160"/>
      <c r="H127" s="161"/>
    </row>
    <row r="128" spans="1:8" s="126" customFormat="1" ht="15.95" customHeight="1" x14ac:dyDescent="0.2">
      <c r="A128" s="158"/>
      <c r="B128" s="158"/>
      <c r="C128" s="158"/>
      <c r="D128" s="159"/>
      <c r="E128" s="160"/>
      <c r="F128" s="159"/>
      <c r="G128" s="160"/>
      <c r="H128" s="161"/>
    </row>
    <row r="129" spans="1:8" s="126" customFormat="1" ht="15.95" customHeight="1" x14ac:dyDescent="0.2">
      <c r="A129" s="158"/>
      <c r="B129" s="158"/>
      <c r="C129" s="158"/>
      <c r="D129" s="159"/>
      <c r="E129" s="160"/>
      <c r="F129" s="159"/>
      <c r="G129" s="160"/>
      <c r="H129" s="161"/>
    </row>
    <row r="130" spans="1:8" s="126" customFormat="1" ht="15.95" customHeight="1" x14ac:dyDescent="0.2">
      <c r="A130" s="158"/>
      <c r="B130" s="158"/>
      <c r="C130" s="158"/>
      <c r="D130" s="159"/>
      <c r="E130" s="160"/>
      <c r="F130" s="159"/>
      <c r="G130" s="160"/>
      <c r="H130" s="161"/>
    </row>
    <row r="131" spans="1:8" s="126" customFormat="1" ht="15.95" customHeight="1" x14ac:dyDescent="0.2">
      <c r="A131" s="158"/>
      <c r="B131" s="158"/>
      <c r="C131" s="158"/>
      <c r="D131" s="159"/>
      <c r="E131" s="160"/>
      <c r="F131" s="159"/>
      <c r="G131" s="160"/>
      <c r="H131" s="161"/>
    </row>
    <row r="132" spans="1:8" s="126" customFormat="1" ht="15.95" customHeight="1" x14ac:dyDescent="0.2">
      <c r="A132" s="158"/>
      <c r="B132" s="158"/>
      <c r="C132" s="158"/>
      <c r="D132" s="159"/>
      <c r="E132" s="160"/>
      <c r="F132" s="159"/>
      <c r="G132" s="160"/>
      <c r="H132" s="161"/>
    </row>
    <row r="133" spans="1:8" s="126" customFormat="1" ht="15.95" customHeight="1" x14ac:dyDescent="0.2">
      <c r="A133" s="158"/>
      <c r="B133" s="158"/>
      <c r="C133" s="158"/>
      <c r="D133" s="159"/>
      <c r="E133" s="160"/>
      <c r="F133" s="159"/>
      <c r="G133" s="160"/>
      <c r="H133" s="161"/>
    </row>
    <row r="134" spans="1:8" s="126" customFormat="1" x14ac:dyDescent="0.2">
      <c r="A134" s="158"/>
      <c r="B134" s="158"/>
      <c r="C134" s="158"/>
      <c r="D134" s="159"/>
      <c r="E134" s="160"/>
      <c r="F134" s="159"/>
      <c r="G134" s="160"/>
      <c r="H134" s="161"/>
    </row>
    <row r="135" spans="1:8" s="126" customFormat="1" x14ac:dyDescent="0.2">
      <c r="A135" s="158"/>
      <c r="B135" s="158"/>
      <c r="C135" s="158"/>
      <c r="D135" s="159"/>
      <c r="E135" s="160"/>
      <c r="F135" s="159"/>
      <c r="G135" s="160"/>
      <c r="H135" s="161"/>
    </row>
    <row r="136" spans="1:8" s="126" customFormat="1" x14ac:dyDescent="0.2">
      <c r="A136" s="158"/>
      <c r="B136" s="158"/>
      <c r="C136" s="158"/>
      <c r="D136" s="159"/>
      <c r="E136" s="160"/>
      <c r="F136" s="159"/>
      <c r="G136" s="160"/>
      <c r="H136" s="161"/>
    </row>
    <row r="137" spans="1:8" s="126" customFormat="1" x14ac:dyDescent="0.2">
      <c r="A137" s="158"/>
      <c r="B137" s="158"/>
      <c r="C137" s="158"/>
      <c r="D137" s="159"/>
      <c r="E137" s="160"/>
      <c r="F137" s="159"/>
      <c r="G137" s="160"/>
      <c r="H137" s="161"/>
    </row>
    <row r="138" spans="1:8" s="126" customFormat="1" x14ac:dyDescent="0.2">
      <c r="A138" s="158"/>
      <c r="B138" s="158"/>
      <c r="C138" s="158"/>
      <c r="D138" s="159"/>
      <c r="E138" s="160"/>
      <c r="F138" s="159"/>
      <c r="G138" s="160"/>
      <c r="H138" s="161"/>
    </row>
    <row r="139" spans="1:8" s="126" customFormat="1" x14ac:dyDescent="0.2">
      <c r="A139" s="158"/>
      <c r="B139" s="158"/>
      <c r="C139" s="158"/>
      <c r="D139" s="159"/>
      <c r="E139" s="160"/>
      <c r="F139" s="159"/>
      <c r="G139" s="160"/>
      <c r="H139" s="161"/>
    </row>
    <row r="140" spans="1:8" s="126" customFormat="1" x14ac:dyDescent="0.2">
      <c r="A140" s="158"/>
      <c r="B140" s="158"/>
      <c r="C140" s="158"/>
      <c r="D140" s="159"/>
      <c r="E140" s="160"/>
      <c r="F140" s="159"/>
      <c r="G140" s="160"/>
      <c r="H140" s="161"/>
    </row>
    <row r="141" spans="1:8" s="126" customFormat="1" x14ac:dyDescent="0.2">
      <c r="A141" s="158"/>
      <c r="B141" s="158"/>
      <c r="C141" s="158"/>
      <c r="D141" s="159"/>
      <c r="E141" s="160"/>
      <c r="F141" s="159"/>
      <c r="G141" s="160"/>
      <c r="H141" s="161"/>
    </row>
    <row r="142" spans="1:8" s="126" customFormat="1" x14ac:dyDescent="0.2">
      <c r="A142" s="158"/>
      <c r="B142" s="158"/>
      <c r="C142" s="158"/>
      <c r="D142" s="159"/>
      <c r="E142" s="160"/>
      <c r="F142" s="159"/>
      <c r="G142" s="160"/>
      <c r="H142" s="161"/>
    </row>
    <row r="143" spans="1:8" s="126" customFormat="1" x14ac:dyDescent="0.2">
      <c r="A143" s="158"/>
      <c r="B143" s="158"/>
      <c r="C143" s="158"/>
      <c r="D143" s="159"/>
      <c r="E143" s="160"/>
      <c r="F143" s="159"/>
      <c r="G143" s="160"/>
      <c r="H143" s="161"/>
    </row>
    <row r="144" spans="1:8" s="126" customFormat="1" x14ac:dyDescent="0.2">
      <c r="A144" s="158"/>
      <c r="B144" s="158"/>
      <c r="C144" s="158"/>
      <c r="D144" s="159"/>
      <c r="E144" s="160"/>
      <c r="F144" s="159"/>
      <c r="G144" s="160"/>
      <c r="H144" s="161"/>
    </row>
    <row r="145" spans="1:8" s="126" customFormat="1" x14ac:dyDescent="0.2">
      <c r="A145" s="158"/>
      <c r="B145" s="158"/>
      <c r="C145" s="158"/>
      <c r="D145" s="159"/>
      <c r="E145" s="160"/>
      <c r="F145" s="159"/>
      <c r="G145" s="160"/>
      <c r="H145" s="161"/>
    </row>
    <row r="146" spans="1:8" s="126" customFormat="1" x14ac:dyDescent="0.2">
      <c r="A146" s="158"/>
      <c r="B146" s="158"/>
      <c r="C146" s="158"/>
      <c r="D146" s="159"/>
      <c r="E146" s="160"/>
      <c r="F146" s="159"/>
      <c r="G146" s="160"/>
      <c r="H146" s="161"/>
    </row>
    <row r="147" spans="1:8" s="126" customFormat="1" x14ac:dyDescent="0.2">
      <c r="A147" s="158"/>
      <c r="B147" s="158"/>
      <c r="C147" s="158"/>
      <c r="D147" s="159"/>
      <c r="E147" s="160"/>
      <c r="F147" s="159"/>
      <c r="G147" s="160"/>
      <c r="H147" s="161"/>
    </row>
    <row r="148" spans="1:8" s="126" customFormat="1" x14ac:dyDescent="0.2">
      <c r="A148" s="158"/>
      <c r="B148" s="158"/>
      <c r="C148" s="158"/>
      <c r="D148" s="159"/>
      <c r="E148" s="160"/>
      <c r="F148" s="159"/>
      <c r="G148" s="160"/>
      <c r="H148" s="161"/>
    </row>
    <row r="149" spans="1:8" s="126" customFormat="1" x14ac:dyDescent="0.2">
      <c r="A149" s="158"/>
      <c r="B149" s="158"/>
      <c r="C149" s="158"/>
      <c r="D149" s="159"/>
      <c r="E149" s="160"/>
      <c r="F149" s="159"/>
      <c r="G149" s="160"/>
      <c r="H149" s="161"/>
    </row>
    <row r="150" spans="1:8" s="126" customFormat="1" x14ac:dyDescent="0.2">
      <c r="A150" s="158"/>
      <c r="B150" s="158"/>
      <c r="C150" s="158"/>
      <c r="D150" s="159"/>
      <c r="E150" s="160"/>
      <c r="F150" s="159"/>
      <c r="G150" s="160"/>
      <c r="H150" s="161"/>
    </row>
    <row r="151" spans="1:8" s="126" customFormat="1" x14ac:dyDescent="0.2">
      <c r="A151" s="158"/>
      <c r="B151" s="158"/>
      <c r="C151" s="158"/>
      <c r="D151" s="159"/>
      <c r="E151" s="160"/>
      <c r="F151" s="159"/>
      <c r="G151" s="160"/>
      <c r="H151" s="161"/>
    </row>
    <row r="152" spans="1:8" s="126" customFormat="1" x14ac:dyDescent="0.2">
      <c r="A152" s="158"/>
      <c r="B152" s="158"/>
      <c r="C152" s="158"/>
      <c r="D152" s="159"/>
      <c r="E152" s="160"/>
      <c r="F152" s="159"/>
      <c r="G152" s="160"/>
      <c r="H152" s="161"/>
    </row>
    <row r="153" spans="1:8" s="126" customFormat="1" x14ac:dyDescent="0.2">
      <c r="A153" s="158"/>
      <c r="B153" s="158"/>
      <c r="C153" s="158"/>
      <c r="D153" s="159"/>
      <c r="E153" s="160"/>
      <c r="F153" s="159"/>
      <c r="G153" s="160"/>
      <c r="H153" s="161"/>
    </row>
    <row r="154" spans="1:8" s="126" customFormat="1" x14ac:dyDescent="0.2">
      <c r="A154" s="158"/>
      <c r="B154" s="158"/>
      <c r="C154" s="158"/>
      <c r="D154" s="159"/>
      <c r="E154" s="160"/>
      <c r="F154" s="159"/>
      <c r="G154" s="160"/>
      <c r="H154" s="161"/>
    </row>
    <row r="155" spans="1:8" s="126" customFormat="1" x14ac:dyDescent="0.2">
      <c r="A155" s="158"/>
      <c r="B155" s="158"/>
      <c r="C155" s="158"/>
      <c r="D155" s="159"/>
      <c r="E155" s="160"/>
      <c r="F155" s="159"/>
      <c r="G155" s="160"/>
      <c r="H155" s="161"/>
    </row>
    <row r="156" spans="1:8" s="126" customFormat="1" x14ac:dyDescent="0.2">
      <c r="A156" s="158"/>
      <c r="B156" s="158"/>
      <c r="C156" s="158"/>
      <c r="D156" s="159"/>
      <c r="E156" s="160"/>
      <c r="F156" s="159"/>
      <c r="G156" s="160"/>
      <c r="H156" s="161"/>
    </row>
    <row r="157" spans="1:8" s="126" customFormat="1" x14ac:dyDescent="0.2">
      <c r="A157" s="158"/>
      <c r="B157" s="158"/>
      <c r="C157" s="158"/>
      <c r="D157" s="159"/>
      <c r="E157" s="160"/>
      <c r="F157" s="159"/>
      <c r="G157" s="160"/>
      <c r="H157" s="161"/>
    </row>
    <row r="158" spans="1:8" s="126" customFormat="1" x14ac:dyDescent="0.2">
      <c r="A158" s="158"/>
      <c r="B158" s="158"/>
      <c r="C158" s="158"/>
      <c r="D158" s="159"/>
      <c r="E158" s="160"/>
      <c r="F158" s="159"/>
      <c r="G158" s="160"/>
      <c r="H158" s="161"/>
    </row>
    <row r="159" spans="1:8" s="126" customFormat="1" x14ac:dyDescent="0.2">
      <c r="A159" s="158"/>
      <c r="B159" s="158"/>
      <c r="C159" s="158"/>
      <c r="D159" s="159"/>
      <c r="E159" s="160"/>
      <c r="F159" s="159"/>
      <c r="G159" s="160"/>
      <c r="H159" s="161"/>
    </row>
    <row r="160" spans="1:8" s="126" customFormat="1" x14ac:dyDescent="0.2">
      <c r="A160" s="158"/>
      <c r="B160" s="158"/>
      <c r="C160" s="158"/>
      <c r="D160" s="159"/>
      <c r="E160" s="160"/>
      <c r="F160" s="159"/>
      <c r="G160" s="160"/>
      <c r="H160" s="161"/>
    </row>
    <row r="161" spans="1:8" s="126" customFormat="1" x14ac:dyDescent="0.2">
      <c r="A161" s="158"/>
      <c r="B161" s="158"/>
      <c r="C161" s="158"/>
      <c r="D161" s="159"/>
      <c r="E161" s="160"/>
      <c r="F161" s="159"/>
      <c r="G161" s="160"/>
      <c r="H161" s="161"/>
    </row>
    <row r="162" spans="1:8" s="126" customFormat="1" x14ac:dyDescent="0.2">
      <c r="A162" s="158"/>
      <c r="B162" s="158"/>
      <c r="C162" s="158"/>
      <c r="D162" s="159"/>
      <c r="E162" s="160"/>
      <c r="F162" s="159"/>
      <c r="G162" s="160"/>
      <c r="H162" s="161"/>
    </row>
    <row r="163" spans="1:8" s="126" customFormat="1" x14ac:dyDescent="0.2">
      <c r="A163" s="158"/>
      <c r="B163" s="158"/>
      <c r="C163" s="158"/>
      <c r="D163" s="159"/>
      <c r="E163" s="160"/>
      <c r="F163" s="159"/>
      <c r="G163" s="160"/>
      <c r="H163" s="161"/>
    </row>
    <row r="164" spans="1:8" s="126" customFormat="1" x14ac:dyDescent="0.2">
      <c r="A164" s="162"/>
      <c r="B164" s="162"/>
      <c r="C164" s="162"/>
      <c r="D164" s="163"/>
      <c r="E164" s="164"/>
      <c r="F164" s="163"/>
      <c r="G164" s="164"/>
      <c r="H164" s="165"/>
    </row>
    <row r="165" spans="1:8" s="126" customFormat="1" x14ac:dyDescent="0.2">
      <c r="A165" s="162"/>
      <c r="B165" s="162"/>
      <c r="C165" s="162"/>
      <c r="D165" s="163"/>
      <c r="E165" s="164"/>
      <c r="F165" s="163"/>
      <c r="G165" s="164"/>
      <c r="H165" s="165"/>
    </row>
    <row r="166" spans="1:8" s="126" customFormat="1" x14ac:dyDescent="0.2">
      <c r="A166" s="162"/>
      <c r="B166" s="162"/>
      <c r="C166" s="162"/>
      <c r="D166" s="163"/>
      <c r="E166" s="164"/>
      <c r="F166" s="163"/>
      <c r="G166" s="164"/>
      <c r="H166" s="165"/>
    </row>
    <row r="167" spans="1:8" s="126" customFormat="1" x14ac:dyDescent="0.2">
      <c r="A167" s="162"/>
      <c r="B167" s="162"/>
      <c r="C167" s="162"/>
      <c r="D167" s="163"/>
      <c r="E167" s="164"/>
      <c r="F167" s="163"/>
      <c r="G167" s="164"/>
      <c r="H167" s="165"/>
    </row>
    <row r="168" spans="1:8" s="126" customFormat="1" x14ac:dyDescent="0.2">
      <c r="A168" s="162"/>
      <c r="B168" s="162"/>
      <c r="C168" s="162"/>
      <c r="D168" s="163"/>
      <c r="E168" s="164"/>
      <c r="F168" s="163"/>
      <c r="G168" s="164"/>
      <c r="H168" s="165"/>
    </row>
    <row r="169" spans="1:8" s="126" customFormat="1" x14ac:dyDescent="0.2">
      <c r="A169" s="162"/>
      <c r="B169" s="162"/>
      <c r="C169" s="162"/>
      <c r="D169" s="163"/>
      <c r="E169" s="164"/>
      <c r="F169" s="163"/>
      <c r="G169" s="164"/>
      <c r="H169" s="165"/>
    </row>
    <row r="170" spans="1:8" s="126" customFormat="1" x14ac:dyDescent="0.2">
      <c r="A170" s="162"/>
      <c r="B170" s="162"/>
      <c r="C170" s="162"/>
      <c r="D170" s="163"/>
      <c r="E170" s="164"/>
      <c r="F170" s="163"/>
      <c r="G170" s="164"/>
      <c r="H170" s="165"/>
    </row>
    <row r="171" spans="1:8" s="126" customFormat="1" x14ac:dyDescent="0.2">
      <c r="A171" s="162"/>
      <c r="B171" s="162"/>
      <c r="C171" s="162"/>
      <c r="D171" s="163"/>
      <c r="E171" s="164"/>
      <c r="F171" s="163"/>
      <c r="G171" s="164"/>
      <c r="H171" s="165"/>
    </row>
    <row r="172" spans="1:8" s="126" customFormat="1" x14ac:dyDescent="0.2">
      <c r="A172" s="162"/>
      <c r="B172" s="162"/>
      <c r="C172" s="162"/>
      <c r="D172" s="163"/>
      <c r="E172" s="164"/>
      <c r="F172" s="163"/>
      <c r="G172" s="164"/>
      <c r="H172" s="165"/>
    </row>
    <row r="173" spans="1:8" s="126" customFormat="1" x14ac:dyDescent="0.2">
      <c r="A173" s="162"/>
      <c r="B173" s="162"/>
      <c r="C173" s="162"/>
      <c r="D173" s="163"/>
      <c r="E173" s="164"/>
      <c r="F173" s="163"/>
      <c r="G173" s="164"/>
      <c r="H173" s="165"/>
    </row>
    <row r="174" spans="1:8" s="126" customFormat="1" x14ac:dyDescent="0.2">
      <c r="A174" s="162"/>
      <c r="B174" s="162"/>
      <c r="C174" s="162"/>
      <c r="D174" s="163"/>
      <c r="E174" s="164"/>
      <c r="F174" s="163"/>
      <c r="G174" s="164"/>
      <c r="H174" s="165"/>
    </row>
    <row r="175" spans="1:8" s="126" customFormat="1" x14ac:dyDescent="0.2">
      <c r="A175" s="162"/>
      <c r="B175" s="162"/>
      <c r="C175" s="162"/>
      <c r="D175" s="163"/>
      <c r="E175" s="164"/>
      <c r="F175" s="163"/>
      <c r="G175" s="164"/>
      <c r="H175" s="165"/>
    </row>
    <row r="176" spans="1:8" s="126" customFormat="1" x14ac:dyDescent="0.2">
      <c r="A176" s="162"/>
      <c r="B176" s="162"/>
      <c r="C176" s="162"/>
      <c r="D176" s="163"/>
      <c r="E176" s="164"/>
      <c r="F176" s="163"/>
      <c r="G176" s="164"/>
      <c r="H176" s="165"/>
    </row>
    <row r="177" spans="1:8" s="126" customFormat="1" x14ac:dyDescent="0.2">
      <c r="A177" s="162"/>
      <c r="B177" s="162"/>
      <c r="C177" s="162"/>
      <c r="D177" s="163"/>
      <c r="E177" s="164"/>
      <c r="F177" s="163"/>
      <c r="G177" s="164"/>
      <c r="H177" s="165"/>
    </row>
    <row r="178" spans="1:8" s="126" customFormat="1" x14ac:dyDescent="0.2">
      <c r="A178" s="162"/>
      <c r="B178" s="162"/>
      <c r="C178" s="162"/>
      <c r="D178" s="163"/>
      <c r="E178" s="164"/>
      <c r="F178" s="163"/>
      <c r="G178" s="164"/>
      <c r="H178" s="165"/>
    </row>
    <row r="179" spans="1:8" s="126" customFormat="1" x14ac:dyDescent="0.2">
      <c r="A179" s="162"/>
      <c r="B179" s="162"/>
      <c r="C179" s="162"/>
      <c r="D179" s="163"/>
      <c r="E179" s="164"/>
      <c r="F179" s="163"/>
      <c r="G179" s="164"/>
      <c r="H179" s="165"/>
    </row>
    <row r="180" spans="1:8" s="126" customFormat="1" x14ac:dyDescent="0.2">
      <c r="A180" s="162"/>
      <c r="B180" s="162"/>
      <c r="C180" s="162"/>
      <c r="D180" s="163"/>
      <c r="E180" s="164"/>
      <c r="F180" s="163"/>
      <c r="G180" s="164"/>
      <c r="H180" s="165"/>
    </row>
    <row r="181" spans="1:8" s="126" customFormat="1" x14ac:dyDescent="0.2">
      <c r="A181" s="162"/>
      <c r="B181" s="162"/>
      <c r="C181" s="162"/>
      <c r="D181" s="163"/>
      <c r="E181" s="164"/>
      <c r="F181" s="163"/>
      <c r="G181" s="164"/>
      <c r="H181" s="165"/>
    </row>
    <row r="182" spans="1:8" s="126" customFormat="1" x14ac:dyDescent="0.2">
      <c r="A182" s="162"/>
      <c r="B182" s="162"/>
      <c r="C182" s="162"/>
      <c r="D182" s="163"/>
      <c r="E182" s="164"/>
      <c r="F182" s="163"/>
      <c r="G182" s="164"/>
      <c r="H182" s="165"/>
    </row>
    <row r="183" spans="1:8" s="126" customFormat="1" x14ac:dyDescent="0.2">
      <c r="A183" s="162"/>
      <c r="B183" s="162"/>
      <c r="C183" s="162"/>
      <c r="D183" s="163"/>
      <c r="E183" s="164"/>
      <c r="F183" s="163"/>
      <c r="G183" s="164"/>
      <c r="H183" s="165"/>
    </row>
    <row r="184" spans="1:8" s="126" customFormat="1" x14ac:dyDescent="0.2">
      <c r="A184" s="162"/>
      <c r="B184" s="162"/>
      <c r="C184" s="162"/>
      <c r="D184" s="163"/>
      <c r="E184" s="164"/>
      <c r="F184" s="163"/>
      <c r="G184" s="164"/>
      <c r="H184" s="165"/>
    </row>
    <row r="185" spans="1:8" s="126" customFormat="1" x14ac:dyDescent="0.2">
      <c r="A185" s="162"/>
      <c r="B185" s="162"/>
      <c r="C185" s="162"/>
      <c r="D185" s="163"/>
      <c r="E185" s="164"/>
      <c r="F185" s="163"/>
      <c r="G185" s="164"/>
      <c r="H185" s="165"/>
    </row>
    <row r="186" spans="1:8" s="126" customFormat="1" x14ac:dyDescent="0.2">
      <c r="A186" s="162"/>
      <c r="B186" s="162"/>
      <c r="C186" s="162"/>
      <c r="D186" s="163"/>
      <c r="E186" s="164"/>
      <c r="F186" s="163"/>
      <c r="G186" s="164"/>
      <c r="H186" s="165"/>
    </row>
    <row r="187" spans="1:8" s="126" customFormat="1" x14ac:dyDescent="0.2">
      <c r="A187" s="162"/>
      <c r="B187" s="162"/>
      <c r="C187" s="162"/>
      <c r="D187" s="163"/>
      <c r="E187" s="164"/>
      <c r="F187" s="163"/>
      <c r="G187" s="164"/>
      <c r="H187" s="165"/>
    </row>
    <row r="188" spans="1:8" s="126" customFormat="1" x14ac:dyDescent="0.2">
      <c r="A188" s="162"/>
      <c r="B188" s="162"/>
      <c r="C188" s="162"/>
      <c r="D188" s="163"/>
      <c r="E188" s="164"/>
      <c r="F188" s="163"/>
      <c r="G188" s="164"/>
      <c r="H188" s="165"/>
    </row>
    <row r="189" spans="1:8" s="126" customFormat="1" x14ac:dyDescent="0.2">
      <c r="A189" s="162"/>
      <c r="B189" s="162"/>
      <c r="C189" s="162"/>
      <c r="D189" s="163"/>
      <c r="E189" s="164"/>
      <c r="F189" s="163"/>
      <c r="G189" s="164"/>
      <c r="H189" s="165"/>
    </row>
    <row r="190" spans="1:8" s="126" customFormat="1" x14ac:dyDescent="0.2">
      <c r="A190" s="162"/>
      <c r="B190" s="162"/>
      <c r="C190" s="162"/>
      <c r="D190" s="163"/>
      <c r="E190" s="164"/>
      <c r="F190" s="163"/>
      <c r="G190" s="164"/>
      <c r="H190" s="165"/>
    </row>
    <row r="191" spans="1:8" s="126" customFormat="1" x14ac:dyDescent="0.2">
      <c r="A191" s="162"/>
      <c r="B191" s="162"/>
      <c r="C191" s="162"/>
      <c r="D191" s="163"/>
      <c r="E191" s="164"/>
      <c r="F191" s="163"/>
      <c r="G191" s="164"/>
      <c r="H191" s="165"/>
    </row>
    <row r="192" spans="1:8" s="126" customFormat="1" x14ac:dyDescent="0.2">
      <c r="A192" s="162"/>
      <c r="B192" s="162"/>
      <c r="C192" s="162"/>
      <c r="D192" s="163"/>
      <c r="E192" s="164"/>
      <c r="F192" s="163"/>
      <c r="G192" s="164"/>
      <c r="H192" s="165"/>
    </row>
    <row r="193" spans="1:8" s="126" customFormat="1" x14ac:dyDescent="0.2">
      <c r="A193" s="162"/>
      <c r="B193" s="162"/>
      <c r="C193" s="162"/>
      <c r="D193" s="163"/>
      <c r="E193" s="164"/>
      <c r="F193" s="163"/>
      <c r="G193" s="164"/>
      <c r="H193" s="165"/>
    </row>
    <row r="194" spans="1:8" s="126" customFormat="1" x14ac:dyDescent="0.2">
      <c r="A194" s="162"/>
      <c r="B194" s="162"/>
      <c r="C194" s="162"/>
      <c r="D194" s="163"/>
      <c r="E194" s="164"/>
      <c r="F194" s="163"/>
      <c r="G194" s="164"/>
      <c r="H194" s="165"/>
    </row>
    <row r="195" spans="1:8" s="126" customFormat="1" x14ac:dyDescent="0.2">
      <c r="A195" s="162"/>
      <c r="B195" s="162"/>
      <c r="C195" s="162"/>
      <c r="D195" s="163"/>
      <c r="E195" s="164"/>
      <c r="F195" s="163"/>
      <c r="G195" s="164"/>
      <c r="H195" s="165"/>
    </row>
    <row r="196" spans="1:8" s="126" customFormat="1" x14ac:dyDescent="0.2">
      <c r="A196" s="162"/>
      <c r="B196" s="162"/>
      <c r="C196" s="162"/>
      <c r="D196" s="163"/>
      <c r="E196" s="164"/>
      <c r="F196" s="163"/>
      <c r="G196" s="164"/>
      <c r="H196" s="165"/>
    </row>
    <row r="197" spans="1:8" s="126" customFormat="1" x14ac:dyDescent="0.2">
      <c r="A197" s="162"/>
      <c r="B197" s="162"/>
      <c r="C197" s="162"/>
      <c r="D197" s="163"/>
      <c r="E197" s="164"/>
      <c r="F197" s="163"/>
      <c r="G197" s="164"/>
      <c r="H197" s="165"/>
    </row>
    <row r="198" spans="1:8" s="126" customFormat="1" x14ac:dyDescent="0.2">
      <c r="A198" s="162"/>
      <c r="B198" s="162"/>
      <c r="C198" s="162"/>
      <c r="D198" s="163"/>
      <c r="E198" s="164"/>
      <c r="F198" s="163"/>
      <c r="G198" s="164"/>
      <c r="H198" s="165"/>
    </row>
    <row r="199" spans="1:8" s="126" customFormat="1" x14ac:dyDescent="0.2">
      <c r="A199" s="162"/>
      <c r="B199" s="162"/>
      <c r="C199" s="162"/>
      <c r="D199" s="163"/>
      <c r="E199" s="164"/>
      <c r="F199" s="163"/>
      <c r="G199" s="164"/>
      <c r="H199" s="165"/>
    </row>
    <row r="200" spans="1:8" s="126" customFormat="1" x14ac:dyDescent="0.2">
      <c r="A200" s="162"/>
      <c r="B200" s="162"/>
      <c r="C200" s="162"/>
      <c r="D200" s="163"/>
      <c r="E200" s="164"/>
      <c r="F200" s="163"/>
      <c r="G200" s="164"/>
      <c r="H200" s="165"/>
    </row>
    <row r="201" spans="1:8" s="126" customFormat="1" x14ac:dyDescent="0.2">
      <c r="A201" s="162"/>
      <c r="B201" s="162"/>
      <c r="C201" s="162"/>
      <c r="D201" s="163"/>
      <c r="E201" s="164"/>
      <c r="F201" s="163"/>
      <c r="G201" s="164"/>
      <c r="H201" s="165"/>
    </row>
    <row r="202" spans="1:8" s="126" customFormat="1" x14ac:dyDescent="0.2">
      <c r="A202" s="162"/>
      <c r="B202" s="162"/>
      <c r="C202" s="162"/>
      <c r="D202" s="163"/>
      <c r="E202" s="164"/>
      <c r="F202" s="163"/>
      <c r="G202" s="164"/>
      <c r="H202" s="165"/>
    </row>
    <row r="203" spans="1:8" s="126" customFormat="1" x14ac:dyDescent="0.2">
      <c r="A203" s="162"/>
      <c r="B203" s="162"/>
      <c r="C203" s="162"/>
      <c r="D203" s="163"/>
      <c r="E203" s="164"/>
      <c r="F203" s="163"/>
      <c r="G203" s="164"/>
      <c r="H203" s="165"/>
    </row>
    <row r="204" spans="1:8" s="126" customFormat="1" x14ac:dyDescent="0.2">
      <c r="A204" s="162"/>
      <c r="B204" s="162"/>
      <c r="C204" s="162"/>
      <c r="D204" s="163"/>
      <c r="E204" s="164"/>
      <c r="F204" s="163"/>
      <c r="G204" s="164"/>
      <c r="H204" s="165"/>
    </row>
    <row r="205" spans="1:8" s="126" customFormat="1" x14ac:dyDescent="0.2">
      <c r="A205" s="162"/>
      <c r="B205" s="162"/>
      <c r="C205" s="162"/>
      <c r="D205" s="163"/>
      <c r="E205" s="164"/>
      <c r="F205" s="163"/>
      <c r="G205" s="164"/>
      <c r="H205" s="165"/>
    </row>
    <row r="206" spans="1:8" s="126" customFormat="1" x14ac:dyDescent="0.2">
      <c r="A206" s="162"/>
      <c r="B206" s="162"/>
      <c r="C206" s="162"/>
      <c r="D206" s="163"/>
      <c r="E206" s="164"/>
      <c r="F206" s="163"/>
      <c r="G206" s="164"/>
      <c r="H206" s="165"/>
    </row>
    <row r="207" spans="1:8" s="126" customFormat="1" x14ac:dyDescent="0.2">
      <c r="A207" s="162"/>
      <c r="B207" s="162"/>
      <c r="C207" s="162"/>
      <c r="D207" s="163"/>
      <c r="E207" s="164"/>
      <c r="F207" s="163"/>
      <c r="G207" s="164"/>
      <c r="H207" s="165"/>
    </row>
    <row r="208" spans="1:8" s="126" customFormat="1" x14ac:dyDescent="0.2">
      <c r="A208" s="162"/>
      <c r="B208" s="162"/>
      <c r="C208" s="162"/>
      <c r="D208" s="163"/>
      <c r="E208" s="164"/>
      <c r="F208" s="163"/>
      <c r="G208" s="164"/>
      <c r="H208" s="165"/>
    </row>
    <row r="209" spans="1:8" s="126" customFormat="1" x14ac:dyDescent="0.2">
      <c r="A209" s="162"/>
      <c r="B209" s="162"/>
      <c r="C209" s="162"/>
      <c r="D209" s="163"/>
      <c r="E209" s="164"/>
      <c r="F209" s="163"/>
      <c r="G209" s="164"/>
      <c r="H209" s="165"/>
    </row>
    <row r="210" spans="1:8" s="126" customFormat="1" x14ac:dyDescent="0.2">
      <c r="A210" s="162"/>
      <c r="B210" s="162"/>
      <c r="C210" s="162"/>
      <c r="D210" s="163"/>
      <c r="E210" s="164"/>
      <c r="F210" s="163"/>
      <c r="G210" s="164"/>
      <c r="H210" s="165"/>
    </row>
    <row r="211" spans="1:8" s="126" customFormat="1" x14ac:dyDescent="0.2">
      <c r="A211" s="162"/>
      <c r="B211" s="162"/>
      <c r="C211" s="162"/>
      <c r="D211" s="163"/>
      <c r="E211" s="164"/>
      <c r="F211" s="163"/>
      <c r="G211" s="164"/>
      <c r="H211" s="165"/>
    </row>
    <row r="212" spans="1:8" s="126" customFormat="1" x14ac:dyDescent="0.2">
      <c r="A212" s="162"/>
      <c r="B212" s="162"/>
      <c r="C212" s="162"/>
      <c r="D212" s="163"/>
      <c r="E212" s="164"/>
      <c r="F212" s="163"/>
      <c r="G212" s="164"/>
      <c r="H212" s="165"/>
    </row>
    <row r="213" spans="1:8" s="126" customFormat="1" x14ac:dyDescent="0.2">
      <c r="A213" s="162"/>
      <c r="B213" s="162"/>
      <c r="C213" s="162"/>
      <c r="D213" s="163"/>
      <c r="E213" s="164"/>
      <c r="F213" s="163"/>
      <c r="G213" s="164"/>
      <c r="H213" s="165"/>
    </row>
    <row r="214" spans="1:8" s="126" customFormat="1" x14ac:dyDescent="0.2">
      <c r="A214" s="162"/>
      <c r="B214" s="162"/>
      <c r="C214" s="162"/>
      <c r="D214" s="163"/>
      <c r="E214" s="164"/>
      <c r="F214" s="163"/>
      <c r="G214" s="164"/>
      <c r="H214" s="165"/>
    </row>
    <row r="215" spans="1:8" s="126" customFormat="1" x14ac:dyDescent="0.2">
      <c r="A215" s="162"/>
      <c r="B215" s="162"/>
      <c r="C215" s="162"/>
      <c r="D215" s="163"/>
      <c r="E215" s="164"/>
      <c r="F215" s="163"/>
      <c r="G215" s="164"/>
      <c r="H215" s="165"/>
    </row>
    <row r="216" spans="1:8" s="126" customFormat="1" x14ac:dyDescent="0.2">
      <c r="A216" s="162"/>
      <c r="B216" s="162"/>
      <c r="C216" s="162"/>
      <c r="D216" s="163"/>
      <c r="E216" s="164"/>
      <c r="F216" s="163"/>
      <c r="G216" s="164"/>
      <c r="H216" s="165"/>
    </row>
    <row r="217" spans="1:8" s="126" customFormat="1" x14ac:dyDescent="0.2">
      <c r="A217" s="162"/>
      <c r="B217" s="162"/>
      <c r="C217" s="162"/>
      <c r="D217" s="163"/>
      <c r="E217" s="164"/>
      <c r="F217" s="163"/>
      <c r="G217" s="164"/>
      <c r="H217" s="165"/>
    </row>
    <row r="218" spans="1:8" s="126" customFormat="1" x14ac:dyDescent="0.2">
      <c r="A218" s="162"/>
      <c r="B218" s="162"/>
      <c r="C218" s="162"/>
      <c r="D218" s="163"/>
      <c r="E218" s="164"/>
      <c r="F218" s="163"/>
      <c r="G218" s="164"/>
      <c r="H218" s="165"/>
    </row>
    <row r="219" spans="1:8" s="126" customFormat="1" x14ac:dyDescent="0.2">
      <c r="A219" s="162"/>
      <c r="B219" s="162"/>
      <c r="C219" s="162"/>
      <c r="D219" s="163"/>
      <c r="E219" s="164"/>
      <c r="F219" s="163"/>
      <c r="G219" s="164"/>
      <c r="H219" s="165"/>
    </row>
    <row r="220" spans="1:8" s="126" customFormat="1" x14ac:dyDescent="0.2">
      <c r="A220" s="162"/>
      <c r="B220" s="162"/>
      <c r="C220" s="162"/>
      <c r="D220" s="163"/>
      <c r="E220" s="164"/>
      <c r="F220" s="163"/>
      <c r="G220" s="164"/>
      <c r="H220" s="165"/>
    </row>
    <row r="221" spans="1:8" s="126" customFormat="1" x14ac:dyDescent="0.2">
      <c r="A221" s="162"/>
      <c r="B221" s="162"/>
      <c r="C221" s="162"/>
      <c r="D221" s="163"/>
      <c r="E221" s="164"/>
      <c r="F221" s="163"/>
      <c r="G221" s="164"/>
      <c r="H221" s="165"/>
    </row>
    <row r="222" spans="1:8" s="126" customFormat="1" x14ac:dyDescent="0.2">
      <c r="A222" s="162"/>
      <c r="B222" s="162"/>
      <c r="C222" s="162"/>
      <c r="D222" s="163"/>
      <c r="E222" s="164"/>
      <c r="F222" s="163"/>
      <c r="G222" s="164"/>
      <c r="H222" s="165"/>
    </row>
    <row r="223" spans="1:8" s="126" customFormat="1" x14ac:dyDescent="0.2">
      <c r="A223" s="162"/>
      <c r="B223" s="162"/>
      <c r="C223" s="162"/>
      <c r="D223" s="163"/>
      <c r="E223" s="164"/>
      <c r="F223" s="163"/>
      <c r="G223" s="164"/>
      <c r="H223" s="165"/>
    </row>
    <row r="224" spans="1:8" s="126" customFormat="1" x14ac:dyDescent="0.2">
      <c r="A224" s="162"/>
      <c r="B224" s="162"/>
      <c r="C224" s="162"/>
      <c r="D224" s="163"/>
      <c r="E224" s="164"/>
      <c r="F224" s="163"/>
      <c r="G224" s="164"/>
      <c r="H224" s="165"/>
    </row>
    <row r="225" spans="1:8" s="126" customFormat="1" x14ac:dyDescent="0.2">
      <c r="A225" s="162"/>
      <c r="B225" s="162"/>
      <c r="C225" s="162"/>
      <c r="D225" s="163"/>
      <c r="E225" s="164"/>
      <c r="F225" s="163"/>
      <c r="G225" s="164"/>
      <c r="H225" s="165"/>
    </row>
    <row r="226" spans="1:8" s="126" customFormat="1" x14ac:dyDescent="0.2">
      <c r="A226" s="162"/>
      <c r="B226" s="162"/>
      <c r="C226" s="162"/>
      <c r="D226" s="163"/>
      <c r="E226" s="164"/>
      <c r="F226" s="163"/>
      <c r="G226" s="164"/>
      <c r="H226" s="165"/>
    </row>
    <row r="227" spans="1:8" s="126" customFormat="1" x14ac:dyDescent="0.2">
      <c r="A227" s="162"/>
      <c r="B227" s="162"/>
      <c r="C227" s="162"/>
      <c r="D227" s="163"/>
      <c r="E227" s="164"/>
      <c r="F227" s="163"/>
      <c r="G227" s="164"/>
      <c r="H227" s="165"/>
    </row>
    <row r="228" spans="1:8" s="126" customFormat="1" x14ac:dyDescent="0.2">
      <c r="A228" s="162"/>
      <c r="B228" s="162"/>
      <c r="C228" s="162"/>
      <c r="D228" s="163"/>
      <c r="E228" s="164"/>
      <c r="F228" s="163"/>
      <c r="G228" s="164"/>
      <c r="H228" s="165"/>
    </row>
    <row r="229" spans="1:8" s="126" customFormat="1" x14ac:dyDescent="0.2">
      <c r="A229" s="162"/>
      <c r="B229" s="162"/>
      <c r="C229" s="162"/>
      <c r="D229" s="163"/>
      <c r="E229" s="164"/>
      <c r="F229" s="163"/>
      <c r="G229" s="164"/>
      <c r="H229" s="165"/>
    </row>
    <row r="230" spans="1:8" s="126" customFormat="1" x14ac:dyDescent="0.2">
      <c r="A230" s="162"/>
      <c r="B230" s="162"/>
      <c r="C230" s="162"/>
      <c r="D230" s="163"/>
      <c r="E230" s="164"/>
      <c r="F230" s="163"/>
      <c r="G230" s="164"/>
      <c r="H230" s="165"/>
    </row>
    <row r="231" spans="1:8" s="126" customFormat="1" x14ac:dyDescent="0.2">
      <c r="A231" s="162"/>
      <c r="B231" s="162"/>
      <c r="C231" s="162"/>
      <c r="D231" s="163"/>
      <c r="E231" s="164"/>
      <c r="F231" s="163"/>
      <c r="G231" s="164"/>
      <c r="H231" s="165"/>
    </row>
    <row r="232" spans="1:8" s="126" customFormat="1" x14ac:dyDescent="0.2">
      <c r="A232" s="162"/>
      <c r="B232" s="162"/>
      <c r="C232" s="162"/>
      <c r="D232" s="163"/>
      <c r="E232" s="164"/>
      <c r="F232" s="163"/>
      <c r="G232" s="164"/>
      <c r="H232" s="165"/>
    </row>
    <row r="233" spans="1:8" s="126" customFormat="1" x14ac:dyDescent="0.2">
      <c r="A233" s="162"/>
      <c r="B233" s="162"/>
      <c r="C233" s="162"/>
      <c r="D233" s="163"/>
      <c r="E233" s="164"/>
      <c r="F233" s="163"/>
      <c r="G233" s="164"/>
      <c r="H233" s="165"/>
    </row>
    <row r="234" spans="1:8" s="126" customFormat="1" x14ac:dyDescent="0.2">
      <c r="A234" s="162"/>
      <c r="B234" s="162"/>
      <c r="C234" s="162"/>
      <c r="D234" s="163"/>
      <c r="E234" s="164"/>
      <c r="F234" s="163"/>
      <c r="G234" s="164"/>
      <c r="H234" s="165"/>
    </row>
    <row r="235" spans="1:8" s="126" customFormat="1" x14ac:dyDescent="0.2">
      <c r="A235" s="162"/>
      <c r="B235" s="162"/>
      <c r="C235" s="162"/>
      <c r="D235" s="163"/>
      <c r="E235" s="164"/>
      <c r="F235" s="163"/>
      <c r="G235" s="164"/>
      <c r="H235" s="165"/>
    </row>
    <row r="236" spans="1:8" s="126" customFormat="1" x14ac:dyDescent="0.2">
      <c r="A236" s="162"/>
      <c r="B236" s="162"/>
      <c r="C236" s="162"/>
      <c r="D236" s="163"/>
      <c r="E236" s="164"/>
      <c r="F236" s="163"/>
      <c r="G236" s="164"/>
      <c r="H236" s="165"/>
    </row>
    <row r="237" spans="1:8" s="126" customFormat="1" x14ac:dyDescent="0.2">
      <c r="A237" s="162"/>
      <c r="B237" s="162"/>
      <c r="C237" s="162"/>
      <c r="D237" s="163"/>
      <c r="E237" s="164"/>
      <c r="F237" s="163"/>
      <c r="G237" s="164"/>
      <c r="H237" s="165"/>
    </row>
    <row r="238" spans="1:8" s="126" customFormat="1" x14ac:dyDescent="0.2">
      <c r="A238" s="162"/>
      <c r="B238" s="162"/>
      <c r="C238" s="162"/>
      <c r="D238" s="163"/>
      <c r="E238" s="164"/>
      <c r="F238" s="163"/>
      <c r="G238" s="164"/>
      <c r="H238" s="165"/>
    </row>
    <row r="239" spans="1:8" s="126" customFormat="1" x14ac:dyDescent="0.2">
      <c r="A239" s="162"/>
      <c r="B239" s="162"/>
      <c r="C239" s="162"/>
      <c r="D239" s="163"/>
      <c r="E239" s="164"/>
      <c r="F239" s="163"/>
      <c r="G239" s="164"/>
      <c r="H239" s="165"/>
    </row>
    <row r="240" spans="1:8" s="126" customFormat="1" x14ac:dyDescent="0.2">
      <c r="A240" s="162"/>
      <c r="B240" s="162"/>
      <c r="C240" s="162"/>
      <c r="D240" s="163"/>
      <c r="E240" s="164"/>
      <c r="F240" s="163"/>
      <c r="G240" s="164"/>
      <c r="H240" s="165"/>
    </row>
    <row r="241" spans="1:8" s="126" customFormat="1" x14ac:dyDescent="0.2">
      <c r="A241" s="162"/>
      <c r="B241" s="162"/>
      <c r="C241" s="162"/>
      <c r="D241" s="163"/>
      <c r="E241" s="164"/>
      <c r="F241" s="163"/>
      <c r="G241" s="164"/>
      <c r="H241" s="165"/>
    </row>
    <row r="242" spans="1:8" s="126" customFormat="1" x14ac:dyDescent="0.2">
      <c r="A242" s="162"/>
      <c r="B242" s="162"/>
      <c r="C242" s="162"/>
      <c r="D242" s="163"/>
      <c r="E242" s="164"/>
      <c r="F242" s="163"/>
      <c r="G242" s="164"/>
      <c r="H242" s="165"/>
    </row>
    <row r="243" spans="1:8" s="126" customFormat="1" x14ac:dyDescent="0.2">
      <c r="A243" s="162"/>
      <c r="B243" s="162"/>
      <c r="C243" s="162"/>
      <c r="D243" s="163"/>
      <c r="E243" s="164"/>
      <c r="F243" s="163"/>
      <c r="G243" s="164"/>
      <c r="H243" s="165"/>
    </row>
    <row r="244" spans="1:8" s="126" customFormat="1" x14ac:dyDescent="0.2">
      <c r="A244" s="162"/>
      <c r="B244" s="162"/>
      <c r="C244" s="162"/>
      <c r="D244" s="163"/>
      <c r="E244" s="164"/>
      <c r="F244" s="163"/>
      <c r="G244" s="164"/>
      <c r="H244" s="165"/>
    </row>
    <row r="245" spans="1:8" s="126" customFormat="1" x14ac:dyDescent="0.2">
      <c r="A245" s="162"/>
      <c r="B245" s="162"/>
      <c r="C245" s="162"/>
      <c r="D245" s="163"/>
      <c r="E245" s="164"/>
      <c r="F245" s="163"/>
      <c r="G245" s="164"/>
      <c r="H245" s="165"/>
    </row>
    <row r="246" spans="1:8" s="126" customFormat="1" x14ac:dyDescent="0.2">
      <c r="A246" s="162"/>
      <c r="B246" s="162"/>
      <c r="C246" s="162"/>
      <c r="D246" s="163"/>
      <c r="E246" s="164"/>
      <c r="F246" s="163"/>
      <c r="G246" s="164"/>
      <c r="H246" s="165"/>
    </row>
    <row r="247" spans="1:8" s="126" customFormat="1" x14ac:dyDescent="0.2">
      <c r="A247" s="162"/>
      <c r="B247" s="162"/>
      <c r="C247" s="162"/>
      <c r="D247" s="163"/>
      <c r="E247" s="164"/>
      <c r="F247" s="163"/>
      <c r="G247" s="164"/>
      <c r="H247" s="165"/>
    </row>
    <row r="248" spans="1:8" s="126" customFormat="1" x14ac:dyDescent="0.2">
      <c r="A248" s="162"/>
      <c r="B248" s="162"/>
      <c r="C248" s="162"/>
      <c r="D248" s="163"/>
      <c r="E248" s="164"/>
      <c r="F248" s="163"/>
      <c r="G248" s="164"/>
      <c r="H248" s="165"/>
    </row>
    <row r="249" spans="1:8" s="126" customFormat="1" x14ac:dyDescent="0.2">
      <c r="A249" s="162"/>
      <c r="B249" s="162"/>
      <c r="C249" s="162"/>
      <c r="D249" s="163"/>
      <c r="E249" s="164"/>
      <c r="F249" s="163"/>
      <c r="G249" s="164"/>
      <c r="H249" s="165"/>
    </row>
    <row r="250" spans="1:8" s="126" customFormat="1" x14ac:dyDescent="0.2">
      <c r="A250" s="162"/>
      <c r="B250" s="162"/>
      <c r="C250" s="162"/>
      <c r="D250" s="163"/>
      <c r="E250" s="164"/>
      <c r="F250" s="163"/>
      <c r="G250" s="164"/>
      <c r="H250" s="165"/>
    </row>
    <row r="251" spans="1:8" s="126" customFormat="1" x14ac:dyDescent="0.2">
      <c r="A251" s="162"/>
      <c r="B251" s="162"/>
      <c r="C251" s="162"/>
      <c r="D251" s="163"/>
      <c r="E251" s="164"/>
      <c r="F251" s="163"/>
      <c r="G251" s="164"/>
      <c r="H251" s="165"/>
    </row>
    <row r="252" spans="1:8" s="126" customFormat="1" x14ac:dyDescent="0.2">
      <c r="A252" s="162"/>
      <c r="B252" s="162"/>
      <c r="C252" s="162"/>
      <c r="D252" s="163"/>
      <c r="E252" s="164"/>
      <c r="F252" s="163"/>
      <c r="G252" s="164"/>
      <c r="H252" s="165"/>
    </row>
    <row r="253" spans="1:8" s="126" customFormat="1" x14ac:dyDescent="0.2">
      <c r="A253" s="162"/>
      <c r="B253" s="162"/>
      <c r="C253" s="162"/>
      <c r="D253" s="163"/>
      <c r="E253" s="164"/>
      <c r="F253" s="163"/>
      <c r="G253" s="164"/>
      <c r="H253" s="165"/>
    </row>
    <row r="254" spans="1:8" s="126" customFormat="1" x14ac:dyDescent="0.2">
      <c r="A254" s="162"/>
      <c r="B254" s="162"/>
      <c r="C254" s="162"/>
      <c r="D254" s="163"/>
      <c r="E254" s="164"/>
      <c r="F254" s="163"/>
      <c r="G254" s="164"/>
      <c r="H254" s="165"/>
    </row>
    <row r="255" spans="1:8" s="126" customFormat="1" x14ac:dyDescent="0.2">
      <c r="A255" s="162"/>
      <c r="B255" s="162"/>
      <c r="C255" s="162"/>
      <c r="D255" s="163"/>
      <c r="E255" s="164"/>
      <c r="F255" s="163"/>
      <c r="G255" s="164"/>
      <c r="H255" s="165"/>
    </row>
    <row r="256" spans="1:8" s="126" customFormat="1" x14ac:dyDescent="0.2">
      <c r="A256" s="162"/>
      <c r="B256" s="162"/>
      <c r="C256" s="162"/>
      <c r="D256" s="163"/>
      <c r="E256" s="164"/>
      <c r="F256" s="163"/>
      <c r="G256" s="164"/>
      <c r="H256" s="165"/>
    </row>
    <row r="257" spans="1:8" s="126" customFormat="1" x14ac:dyDescent="0.2">
      <c r="A257" s="162"/>
      <c r="B257" s="162"/>
      <c r="C257" s="162"/>
      <c r="D257" s="163"/>
      <c r="E257" s="164"/>
      <c r="F257" s="163"/>
      <c r="G257" s="164"/>
      <c r="H257" s="165"/>
    </row>
    <row r="258" spans="1:8" s="126" customFormat="1" x14ac:dyDescent="0.2">
      <c r="A258" s="162"/>
      <c r="B258" s="162"/>
      <c r="C258" s="162"/>
      <c r="D258" s="163"/>
      <c r="E258" s="164"/>
      <c r="F258" s="163"/>
      <c r="G258" s="164"/>
      <c r="H258" s="165"/>
    </row>
    <row r="259" spans="1:8" s="126" customFormat="1" x14ac:dyDescent="0.2">
      <c r="A259" s="162"/>
      <c r="B259" s="162"/>
      <c r="C259" s="162"/>
      <c r="D259" s="163"/>
      <c r="E259" s="164"/>
      <c r="F259" s="163"/>
      <c r="G259" s="164"/>
      <c r="H259" s="165"/>
    </row>
    <row r="260" spans="1:8" s="126" customFormat="1" x14ac:dyDescent="0.2">
      <c r="A260" s="162"/>
      <c r="B260" s="162"/>
      <c r="C260" s="162"/>
      <c r="D260" s="163"/>
      <c r="E260" s="164"/>
      <c r="F260" s="163"/>
      <c r="G260" s="164"/>
      <c r="H260" s="165"/>
    </row>
    <row r="261" spans="1:8" s="126" customFormat="1" x14ac:dyDescent="0.2">
      <c r="A261" s="162"/>
      <c r="B261" s="162"/>
      <c r="C261" s="162"/>
      <c r="D261" s="163"/>
      <c r="E261" s="164"/>
      <c r="F261" s="163"/>
      <c r="G261" s="164"/>
      <c r="H261" s="165"/>
    </row>
    <row r="262" spans="1:8" s="126" customFormat="1" x14ac:dyDescent="0.2">
      <c r="A262" s="162"/>
      <c r="B262" s="162"/>
      <c r="C262" s="162"/>
      <c r="D262" s="163"/>
      <c r="E262" s="164"/>
      <c r="F262" s="163"/>
      <c r="G262" s="164"/>
      <c r="H262" s="165"/>
    </row>
    <row r="263" spans="1:8" s="126" customFormat="1" x14ac:dyDescent="0.2">
      <c r="A263" s="162"/>
      <c r="B263" s="162"/>
      <c r="C263" s="162"/>
      <c r="D263" s="163"/>
      <c r="E263" s="164"/>
      <c r="F263" s="163"/>
      <c r="G263" s="164"/>
      <c r="H263" s="165"/>
    </row>
    <row r="264" spans="1:8" s="126" customFormat="1" x14ac:dyDescent="0.2">
      <c r="A264" s="162"/>
      <c r="B264" s="162"/>
      <c r="C264" s="162"/>
      <c r="D264" s="163"/>
      <c r="E264" s="164"/>
      <c r="F264" s="163"/>
      <c r="G264" s="164"/>
      <c r="H264" s="165"/>
    </row>
    <row r="265" spans="1:8" s="126" customFormat="1" x14ac:dyDescent="0.2">
      <c r="A265" s="162"/>
      <c r="B265" s="162"/>
      <c r="C265" s="162"/>
      <c r="D265" s="163"/>
      <c r="E265" s="164"/>
      <c r="F265" s="163"/>
      <c r="G265" s="164"/>
      <c r="H265" s="165"/>
    </row>
    <row r="266" spans="1:8" s="126" customFormat="1" x14ac:dyDescent="0.2">
      <c r="A266" s="162"/>
      <c r="B266" s="162"/>
      <c r="C266" s="162"/>
      <c r="D266" s="163"/>
      <c r="E266" s="164"/>
      <c r="F266" s="163"/>
      <c r="G266" s="164"/>
      <c r="H266" s="165"/>
    </row>
    <row r="267" spans="1:8" s="126" customFormat="1" x14ac:dyDescent="0.2">
      <c r="A267" s="162"/>
      <c r="B267" s="162"/>
      <c r="C267" s="162"/>
      <c r="D267" s="163"/>
      <c r="E267" s="164"/>
      <c r="F267" s="163"/>
      <c r="G267" s="164"/>
      <c r="H267" s="165"/>
    </row>
    <row r="268" spans="1:8" s="126" customFormat="1" x14ac:dyDescent="0.2">
      <c r="A268" s="162"/>
      <c r="B268" s="162"/>
      <c r="C268" s="162"/>
      <c r="D268" s="163"/>
      <c r="E268" s="164"/>
      <c r="F268" s="163"/>
      <c r="G268" s="164"/>
      <c r="H268" s="165"/>
    </row>
    <row r="269" spans="1:8" s="126" customFormat="1" x14ac:dyDescent="0.2">
      <c r="A269" s="162"/>
      <c r="B269" s="162"/>
      <c r="C269" s="162"/>
      <c r="D269" s="163"/>
      <c r="E269" s="164"/>
      <c r="F269" s="163"/>
      <c r="G269" s="164"/>
      <c r="H269" s="165"/>
    </row>
    <row r="270" spans="1:8" s="126" customFormat="1" x14ac:dyDescent="0.2">
      <c r="A270" s="162"/>
      <c r="B270" s="162"/>
      <c r="C270" s="162"/>
      <c r="D270" s="163"/>
      <c r="E270" s="164"/>
      <c r="F270" s="163"/>
      <c r="G270" s="164"/>
      <c r="H270" s="165"/>
    </row>
    <row r="271" spans="1:8" s="126" customFormat="1" x14ac:dyDescent="0.2">
      <c r="A271" s="162"/>
      <c r="B271" s="162"/>
      <c r="C271" s="162"/>
      <c r="D271" s="163"/>
      <c r="E271" s="164"/>
      <c r="F271" s="163"/>
      <c r="G271" s="164"/>
      <c r="H271" s="165"/>
    </row>
    <row r="272" spans="1:8" s="126" customFormat="1" x14ac:dyDescent="0.2">
      <c r="A272" s="162"/>
      <c r="B272" s="162"/>
      <c r="C272" s="162"/>
      <c r="D272" s="163"/>
      <c r="E272" s="164"/>
      <c r="F272" s="163"/>
      <c r="G272" s="164"/>
      <c r="H272" s="165"/>
    </row>
    <row r="273" spans="1:8" s="126" customFormat="1" x14ac:dyDescent="0.2">
      <c r="A273" s="162"/>
      <c r="B273" s="162"/>
      <c r="C273" s="162"/>
      <c r="D273" s="163"/>
      <c r="E273" s="164"/>
      <c r="F273" s="163"/>
      <c r="G273" s="164"/>
      <c r="H273" s="165"/>
    </row>
    <row r="274" spans="1:8" s="126" customFormat="1" x14ac:dyDescent="0.2">
      <c r="A274" s="162"/>
      <c r="B274" s="162"/>
      <c r="C274" s="162"/>
      <c r="D274" s="163"/>
      <c r="E274" s="164"/>
      <c r="F274" s="163"/>
      <c r="G274" s="164"/>
      <c r="H274" s="165"/>
    </row>
    <row r="275" spans="1:8" s="126" customFormat="1" x14ac:dyDescent="0.2">
      <c r="A275" s="162"/>
      <c r="B275" s="162"/>
      <c r="C275" s="162"/>
      <c r="D275" s="163"/>
      <c r="E275" s="164"/>
      <c r="F275" s="163"/>
      <c r="G275" s="164"/>
      <c r="H275" s="165"/>
    </row>
    <row r="276" spans="1:8" s="126" customFormat="1" x14ac:dyDescent="0.2">
      <c r="A276" s="162"/>
      <c r="B276" s="162"/>
      <c r="C276" s="162"/>
      <c r="D276" s="163"/>
      <c r="E276" s="164"/>
      <c r="F276" s="163"/>
      <c r="G276" s="164"/>
      <c r="H276" s="165"/>
    </row>
    <row r="277" spans="1:8" s="126" customFormat="1" x14ac:dyDescent="0.2">
      <c r="A277" s="162"/>
      <c r="B277" s="162"/>
      <c r="C277" s="162"/>
      <c r="D277" s="163"/>
      <c r="E277" s="164"/>
      <c r="F277" s="163"/>
      <c r="G277" s="164"/>
      <c r="H277" s="165"/>
    </row>
    <row r="278" spans="1:8" s="126" customFormat="1" x14ac:dyDescent="0.2">
      <c r="A278" s="162"/>
      <c r="B278" s="162"/>
      <c r="C278" s="162"/>
      <c r="D278" s="163"/>
      <c r="E278" s="164"/>
      <c r="F278" s="163"/>
      <c r="G278" s="164"/>
      <c r="H278" s="165"/>
    </row>
    <row r="279" spans="1:8" s="126" customFormat="1" x14ac:dyDescent="0.2">
      <c r="A279" s="162"/>
      <c r="B279" s="162"/>
      <c r="C279" s="162"/>
      <c r="D279" s="163"/>
      <c r="E279" s="164"/>
      <c r="F279" s="163"/>
      <c r="G279" s="164"/>
      <c r="H279" s="165"/>
    </row>
    <row r="280" spans="1:8" s="126" customFormat="1" x14ac:dyDescent="0.2">
      <c r="A280" s="162"/>
      <c r="B280" s="162"/>
      <c r="C280" s="162"/>
      <c r="D280" s="163"/>
      <c r="E280" s="164"/>
      <c r="F280" s="163"/>
      <c r="G280" s="164"/>
      <c r="H280" s="165"/>
    </row>
    <row r="281" spans="1:8" s="126" customFormat="1" x14ac:dyDescent="0.2">
      <c r="A281" s="162"/>
      <c r="B281" s="162"/>
      <c r="C281" s="162"/>
      <c r="D281" s="163"/>
      <c r="E281" s="164"/>
      <c r="F281" s="163"/>
      <c r="G281" s="164"/>
      <c r="H281" s="165"/>
    </row>
    <row r="282" spans="1:8" s="126" customFormat="1" x14ac:dyDescent="0.2">
      <c r="A282" s="162"/>
      <c r="B282" s="162"/>
      <c r="C282" s="162"/>
      <c r="D282" s="163"/>
      <c r="E282" s="164"/>
      <c r="F282" s="163"/>
      <c r="G282" s="164"/>
      <c r="H282" s="165"/>
    </row>
    <row r="283" spans="1:8" s="126" customFormat="1" x14ac:dyDescent="0.2">
      <c r="A283" s="162"/>
      <c r="B283" s="162"/>
      <c r="C283" s="162"/>
      <c r="D283" s="163"/>
      <c r="E283" s="164"/>
      <c r="F283" s="163"/>
      <c r="G283" s="164"/>
      <c r="H283" s="165"/>
    </row>
    <row r="284" spans="1:8" s="126" customFormat="1" x14ac:dyDescent="0.2">
      <c r="A284" s="162"/>
      <c r="B284" s="162"/>
      <c r="C284" s="162"/>
      <c r="D284" s="163"/>
      <c r="E284" s="164"/>
      <c r="F284" s="163"/>
      <c r="G284" s="164"/>
      <c r="H284" s="165"/>
    </row>
    <row r="285" spans="1:8" s="126" customFormat="1" x14ac:dyDescent="0.2">
      <c r="A285" s="162"/>
      <c r="B285" s="162"/>
      <c r="C285" s="162"/>
      <c r="D285" s="163"/>
      <c r="E285" s="164"/>
      <c r="F285" s="163"/>
      <c r="G285" s="164"/>
      <c r="H285" s="165"/>
    </row>
    <row r="286" spans="1:8" s="126" customFormat="1" x14ac:dyDescent="0.2">
      <c r="A286" s="162"/>
      <c r="B286" s="162"/>
      <c r="C286" s="162"/>
      <c r="D286" s="163"/>
      <c r="E286" s="164"/>
      <c r="F286" s="163"/>
      <c r="G286" s="164"/>
      <c r="H286" s="165"/>
    </row>
    <row r="287" spans="1:8" s="126" customFormat="1" x14ac:dyDescent="0.2">
      <c r="A287" s="162"/>
      <c r="B287" s="162"/>
      <c r="C287" s="162"/>
      <c r="D287" s="163"/>
      <c r="E287" s="164"/>
      <c r="F287" s="163"/>
      <c r="G287" s="164"/>
      <c r="H287" s="165"/>
    </row>
    <row r="288" spans="1:8" s="126" customFormat="1" x14ac:dyDescent="0.2">
      <c r="A288" s="162"/>
      <c r="B288" s="162"/>
      <c r="C288" s="162"/>
      <c r="D288" s="163"/>
      <c r="E288" s="164"/>
      <c r="F288" s="163"/>
      <c r="G288" s="164"/>
      <c r="H288" s="165"/>
    </row>
    <row r="289" spans="1:8" s="126" customFormat="1" x14ac:dyDescent="0.2">
      <c r="A289" s="162"/>
      <c r="B289" s="162"/>
      <c r="C289" s="162"/>
      <c r="D289" s="163"/>
      <c r="E289" s="164"/>
      <c r="F289" s="163"/>
      <c r="G289" s="164"/>
      <c r="H289" s="165"/>
    </row>
    <row r="290" spans="1:8" s="126" customFormat="1" x14ac:dyDescent="0.2">
      <c r="A290" s="162"/>
      <c r="B290" s="162"/>
      <c r="C290" s="162"/>
      <c r="D290" s="163"/>
      <c r="E290" s="164"/>
      <c r="F290" s="163"/>
      <c r="G290" s="164"/>
      <c r="H290" s="165"/>
    </row>
    <row r="291" spans="1:8" s="126" customFormat="1" x14ac:dyDescent="0.2">
      <c r="A291" s="162"/>
      <c r="B291" s="162"/>
      <c r="C291" s="162"/>
      <c r="D291" s="163"/>
      <c r="E291" s="164"/>
      <c r="F291" s="163"/>
      <c r="G291" s="164"/>
      <c r="H291" s="165"/>
    </row>
    <row r="292" spans="1:8" s="126" customFormat="1" x14ac:dyDescent="0.2">
      <c r="A292" s="162"/>
      <c r="B292" s="162"/>
      <c r="C292" s="162"/>
      <c r="D292" s="163"/>
      <c r="E292" s="164"/>
      <c r="F292" s="163"/>
      <c r="G292" s="164"/>
      <c r="H292" s="165"/>
    </row>
    <row r="293" spans="1:8" s="126" customFormat="1" x14ac:dyDescent="0.2">
      <c r="A293" s="162"/>
      <c r="B293" s="162"/>
      <c r="C293" s="162"/>
      <c r="D293" s="163"/>
      <c r="E293" s="164"/>
      <c r="F293" s="163"/>
      <c r="G293" s="164"/>
      <c r="H293" s="165"/>
    </row>
    <row r="294" spans="1:8" s="126" customFormat="1" x14ac:dyDescent="0.2">
      <c r="A294" s="162"/>
      <c r="B294" s="162"/>
      <c r="C294" s="162"/>
      <c r="D294" s="163"/>
      <c r="E294" s="164"/>
      <c r="F294" s="163"/>
      <c r="G294" s="164"/>
      <c r="H294" s="165"/>
    </row>
    <row r="295" spans="1:8" s="126" customFormat="1" x14ac:dyDescent="0.2">
      <c r="A295" s="162"/>
      <c r="B295" s="162"/>
      <c r="C295" s="162"/>
      <c r="D295" s="163"/>
      <c r="E295" s="164"/>
      <c r="F295" s="163"/>
      <c r="G295" s="164"/>
      <c r="H295" s="165"/>
    </row>
    <row r="296" spans="1:8" s="126" customFormat="1" x14ac:dyDescent="0.2">
      <c r="A296" s="162"/>
      <c r="B296" s="162"/>
      <c r="C296" s="162"/>
      <c r="D296" s="163"/>
      <c r="E296" s="164"/>
      <c r="F296" s="163"/>
      <c r="G296" s="164"/>
      <c r="H296" s="165"/>
    </row>
    <row r="297" spans="1:8" s="126" customFormat="1" x14ac:dyDescent="0.2">
      <c r="A297" s="162"/>
      <c r="B297" s="162"/>
      <c r="C297" s="162"/>
      <c r="D297" s="163"/>
      <c r="E297" s="164"/>
      <c r="F297" s="163"/>
      <c r="G297" s="164"/>
      <c r="H297" s="165"/>
    </row>
    <row r="298" spans="1:8" s="126" customFormat="1" x14ac:dyDescent="0.2">
      <c r="A298" s="162"/>
      <c r="B298" s="162"/>
      <c r="C298" s="162"/>
      <c r="D298" s="163"/>
      <c r="E298" s="164"/>
      <c r="F298" s="163"/>
      <c r="G298" s="164"/>
      <c r="H298" s="165"/>
    </row>
    <row r="299" spans="1:8" s="126" customFormat="1" x14ac:dyDescent="0.2">
      <c r="A299" s="162"/>
      <c r="B299" s="162"/>
      <c r="C299" s="162"/>
      <c r="D299" s="163"/>
      <c r="E299" s="164"/>
      <c r="F299" s="163"/>
      <c r="G299" s="164"/>
      <c r="H299" s="165"/>
    </row>
    <row r="300" spans="1:8" s="126" customFormat="1" x14ac:dyDescent="0.2">
      <c r="A300" s="162"/>
      <c r="B300" s="162"/>
      <c r="C300" s="162"/>
      <c r="D300" s="163"/>
      <c r="E300" s="164"/>
      <c r="F300" s="163"/>
      <c r="G300" s="164"/>
      <c r="H300" s="165"/>
    </row>
    <row r="301" spans="1:8" s="126" customFormat="1" x14ac:dyDescent="0.2">
      <c r="A301" s="162"/>
      <c r="B301" s="162"/>
      <c r="C301" s="162"/>
      <c r="D301" s="163"/>
      <c r="E301" s="164"/>
      <c r="F301" s="163"/>
      <c r="G301" s="164"/>
      <c r="H301" s="165"/>
    </row>
    <row r="302" spans="1:8" s="126" customFormat="1" x14ac:dyDescent="0.2">
      <c r="A302" s="162"/>
      <c r="B302" s="162"/>
      <c r="C302" s="162"/>
      <c r="D302" s="163"/>
      <c r="E302" s="164"/>
      <c r="F302" s="163"/>
      <c r="G302" s="164"/>
      <c r="H302" s="165"/>
    </row>
    <row r="303" spans="1:8" s="126" customFormat="1" x14ac:dyDescent="0.2">
      <c r="A303" s="162"/>
      <c r="B303" s="162"/>
      <c r="C303" s="162"/>
      <c r="D303" s="163"/>
      <c r="E303" s="164"/>
      <c r="F303" s="163"/>
      <c r="G303" s="164"/>
      <c r="H303" s="165"/>
    </row>
    <row r="304" spans="1:8" s="126" customFormat="1" x14ac:dyDescent="0.2">
      <c r="A304" s="162"/>
      <c r="B304" s="162"/>
      <c r="C304" s="162"/>
      <c r="D304" s="163"/>
      <c r="E304" s="164"/>
      <c r="F304" s="163"/>
      <c r="G304" s="164"/>
      <c r="H304" s="165"/>
    </row>
    <row r="305" spans="1:8" s="126" customFormat="1" x14ac:dyDescent="0.2">
      <c r="A305" s="162"/>
      <c r="B305" s="162"/>
      <c r="C305" s="162"/>
      <c r="D305" s="163"/>
      <c r="E305" s="164"/>
      <c r="F305" s="163"/>
      <c r="G305" s="164"/>
      <c r="H305" s="165"/>
    </row>
    <row r="306" spans="1:8" s="126" customFormat="1" x14ac:dyDescent="0.2">
      <c r="A306" s="162"/>
      <c r="B306" s="162"/>
      <c r="C306" s="162"/>
      <c r="D306" s="163"/>
      <c r="E306" s="164"/>
      <c r="F306" s="163"/>
      <c r="G306" s="164"/>
      <c r="H306" s="165"/>
    </row>
    <row r="307" spans="1:8" s="126" customFormat="1" x14ac:dyDescent="0.2">
      <c r="A307" s="162"/>
      <c r="B307" s="162"/>
      <c r="C307" s="162"/>
      <c r="D307" s="163"/>
      <c r="E307" s="164"/>
      <c r="F307" s="163"/>
      <c r="G307" s="164"/>
      <c r="H307" s="165"/>
    </row>
    <row r="308" spans="1:8" s="126" customFormat="1" x14ac:dyDescent="0.2">
      <c r="A308" s="162"/>
      <c r="B308" s="162"/>
      <c r="C308" s="162"/>
      <c r="D308" s="163"/>
      <c r="E308" s="164"/>
      <c r="F308" s="163"/>
      <c r="G308" s="164"/>
      <c r="H308" s="165"/>
    </row>
    <row r="309" spans="1:8" s="126" customFormat="1" x14ac:dyDescent="0.2">
      <c r="A309" s="162"/>
      <c r="B309" s="162"/>
      <c r="C309" s="162"/>
      <c r="D309" s="163"/>
      <c r="E309" s="164"/>
      <c r="F309" s="163"/>
      <c r="G309" s="164"/>
      <c r="H309" s="165"/>
    </row>
    <row r="310" spans="1:8" s="126" customFormat="1" x14ac:dyDescent="0.2">
      <c r="A310" s="162"/>
      <c r="B310" s="162"/>
      <c r="C310" s="162"/>
      <c r="D310" s="163"/>
      <c r="E310" s="164"/>
      <c r="F310" s="163"/>
      <c r="G310" s="164"/>
      <c r="H310" s="165"/>
    </row>
    <row r="311" spans="1:8" s="126" customFormat="1" x14ac:dyDescent="0.2">
      <c r="A311" s="162"/>
      <c r="B311" s="162"/>
      <c r="C311" s="162"/>
      <c r="D311" s="163"/>
      <c r="E311" s="164"/>
      <c r="F311" s="163"/>
      <c r="G311" s="164"/>
      <c r="H311" s="165"/>
    </row>
    <row r="312" spans="1:8" s="126" customFormat="1" x14ac:dyDescent="0.2">
      <c r="A312" s="162"/>
      <c r="B312" s="162"/>
      <c r="C312" s="162"/>
      <c r="D312" s="163"/>
      <c r="E312" s="164"/>
      <c r="F312" s="163"/>
      <c r="G312" s="164"/>
      <c r="H312" s="165"/>
    </row>
    <row r="313" spans="1:8" s="126" customFormat="1" x14ac:dyDescent="0.2">
      <c r="A313" s="162"/>
      <c r="B313" s="162"/>
      <c r="C313" s="162"/>
      <c r="D313" s="163"/>
      <c r="E313" s="164"/>
      <c r="F313" s="163"/>
      <c r="G313" s="164"/>
      <c r="H313" s="165"/>
    </row>
    <row r="314" spans="1:8" s="126" customFormat="1" x14ac:dyDescent="0.2">
      <c r="A314" s="162"/>
      <c r="B314" s="162"/>
      <c r="C314" s="162"/>
      <c r="D314" s="163"/>
      <c r="E314" s="164"/>
      <c r="F314" s="163"/>
      <c r="G314" s="164"/>
      <c r="H314" s="165"/>
    </row>
    <row r="315" spans="1:8" s="126" customFormat="1" x14ac:dyDescent="0.2">
      <c r="A315" s="162"/>
      <c r="B315" s="162"/>
      <c r="C315" s="162"/>
      <c r="D315" s="163"/>
      <c r="E315" s="164"/>
      <c r="F315" s="163"/>
      <c r="G315" s="164"/>
      <c r="H315" s="165"/>
    </row>
    <row r="316" spans="1:8" s="126" customFormat="1" x14ac:dyDescent="0.2">
      <c r="A316" s="162"/>
      <c r="B316" s="162"/>
      <c r="C316" s="162"/>
      <c r="D316" s="163"/>
      <c r="E316" s="164"/>
      <c r="F316" s="163"/>
      <c r="G316" s="164"/>
      <c r="H316" s="165"/>
    </row>
    <row r="317" spans="1:8" s="126" customFormat="1" x14ac:dyDescent="0.2">
      <c r="A317" s="162"/>
      <c r="B317" s="162"/>
      <c r="C317" s="162"/>
      <c r="D317" s="163"/>
      <c r="E317" s="164"/>
      <c r="F317" s="163"/>
      <c r="G317" s="164"/>
      <c r="H317" s="165"/>
    </row>
    <row r="318" spans="1:8" s="126" customFormat="1" x14ac:dyDescent="0.2">
      <c r="A318" s="162"/>
      <c r="B318" s="162"/>
      <c r="C318" s="162"/>
      <c r="D318" s="163"/>
      <c r="E318" s="164"/>
      <c r="F318" s="163"/>
      <c r="G318" s="164"/>
      <c r="H318" s="165"/>
    </row>
    <row r="319" spans="1:8" s="126" customFormat="1" x14ac:dyDescent="0.2">
      <c r="A319" s="162"/>
      <c r="B319" s="162"/>
      <c r="C319" s="162"/>
      <c r="D319" s="163"/>
      <c r="E319" s="164"/>
      <c r="F319" s="163"/>
      <c r="G319" s="164"/>
      <c r="H319" s="165"/>
    </row>
    <row r="320" spans="1:8" s="126" customFormat="1" x14ac:dyDescent="0.2">
      <c r="A320" s="162"/>
      <c r="B320" s="162"/>
      <c r="C320" s="162"/>
      <c r="D320" s="163"/>
      <c r="E320" s="164"/>
      <c r="F320" s="163"/>
      <c r="G320" s="164"/>
      <c r="H320" s="165"/>
    </row>
    <row r="321" spans="1:8" s="126" customFormat="1" x14ac:dyDescent="0.2">
      <c r="A321" s="162"/>
      <c r="B321" s="162"/>
      <c r="C321" s="162"/>
      <c r="D321" s="163"/>
      <c r="E321" s="164"/>
      <c r="F321" s="163"/>
      <c r="G321" s="164"/>
      <c r="H321" s="165"/>
    </row>
    <row r="322" spans="1:8" s="126" customFormat="1" x14ac:dyDescent="0.2">
      <c r="A322" s="162"/>
      <c r="B322" s="162"/>
      <c r="C322" s="162"/>
      <c r="D322" s="163"/>
      <c r="E322" s="164"/>
      <c r="F322" s="163"/>
      <c r="G322" s="164"/>
      <c r="H322" s="165"/>
    </row>
    <row r="323" spans="1:8" s="126" customFormat="1" x14ac:dyDescent="0.2">
      <c r="A323" s="162"/>
      <c r="B323" s="162"/>
      <c r="C323" s="162"/>
      <c r="D323" s="163"/>
      <c r="E323" s="164"/>
      <c r="F323" s="163"/>
      <c r="G323" s="164"/>
      <c r="H323" s="165"/>
    </row>
    <row r="324" spans="1:8" s="126" customFormat="1" x14ac:dyDescent="0.2">
      <c r="A324" s="162"/>
      <c r="B324" s="162"/>
      <c r="C324" s="162"/>
      <c r="D324" s="163"/>
      <c r="E324" s="164"/>
      <c r="F324" s="163"/>
      <c r="G324" s="164"/>
      <c r="H324" s="165"/>
    </row>
    <row r="325" spans="1:8" s="126" customFormat="1" x14ac:dyDescent="0.2">
      <c r="A325" s="162"/>
      <c r="B325" s="162"/>
      <c r="C325" s="162"/>
      <c r="D325" s="163"/>
      <c r="E325" s="164"/>
      <c r="F325" s="163"/>
      <c r="G325" s="164"/>
      <c r="H325" s="165"/>
    </row>
    <row r="326" spans="1:8" s="126" customFormat="1" x14ac:dyDescent="0.2">
      <c r="A326" s="162"/>
      <c r="B326" s="162"/>
      <c r="C326" s="162"/>
      <c r="D326" s="163"/>
      <c r="E326" s="164"/>
      <c r="F326" s="163"/>
      <c r="G326" s="164"/>
      <c r="H326" s="165"/>
    </row>
    <row r="327" spans="1:8" s="126" customFormat="1" x14ac:dyDescent="0.2">
      <c r="A327" s="162"/>
      <c r="B327" s="162"/>
      <c r="C327" s="162"/>
      <c r="D327" s="163"/>
      <c r="E327" s="164"/>
      <c r="F327" s="163"/>
      <c r="G327" s="164"/>
      <c r="H327" s="165"/>
    </row>
    <row r="328" spans="1:8" s="126" customFormat="1" x14ac:dyDescent="0.2">
      <c r="A328" s="162"/>
      <c r="B328" s="162"/>
      <c r="C328" s="162"/>
      <c r="D328" s="163"/>
      <c r="E328" s="164"/>
      <c r="F328" s="163"/>
      <c r="G328" s="164"/>
      <c r="H328" s="165"/>
    </row>
    <row r="329" spans="1:8" s="126" customFormat="1" x14ac:dyDescent="0.2">
      <c r="A329" s="162"/>
      <c r="B329" s="162"/>
      <c r="C329" s="162"/>
      <c r="D329" s="163"/>
      <c r="E329" s="164"/>
      <c r="F329" s="163"/>
      <c r="G329" s="164"/>
      <c r="H329" s="165"/>
    </row>
    <row r="330" spans="1:8" s="126" customFormat="1" x14ac:dyDescent="0.2">
      <c r="A330" s="162"/>
      <c r="B330" s="162"/>
      <c r="C330" s="162"/>
      <c r="D330" s="163"/>
      <c r="E330" s="164"/>
      <c r="F330" s="163"/>
      <c r="G330" s="164"/>
      <c r="H330" s="165"/>
    </row>
    <row r="331" spans="1:8" s="126" customFormat="1" x14ac:dyDescent="0.2">
      <c r="A331" s="162"/>
      <c r="B331" s="162"/>
      <c r="C331" s="162"/>
      <c r="D331" s="163"/>
      <c r="E331" s="164"/>
      <c r="F331" s="163"/>
      <c r="G331" s="164"/>
      <c r="H331" s="165"/>
    </row>
    <row r="332" spans="1:8" s="126" customFormat="1" x14ac:dyDescent="0.2">
      <c r="A332" s="162"/>
      <c r="B332" s="162"/>
      <c r="C332" s="162"/>
      <c r="D332" s="163"/>
      <c r="E332" s="164"/>
      <c r="F332" s="163"/>
      <c r="G332" s="164"/>
      <c r="H332" s="165"/>
    </row>
    <row r="333" spans="1:8" s="126" customFormat="1" x14ac:dyDescent="0.2">
      <c r="A333" s="162"/>
      <c r="B333" s="162"/>
      <c r="C333" s="162"/>
      <c r="D333" s="163"/>
      <c r="E333" s="164"/>
      <c r="F333" s="163"/>
      <c r="G333" s="164"/>
      <c r="H333" s="165"/>
    </row>
    <row r="334" spans="1:8" s="126" customFormat="1" x14ac:dyDescent="0.2">
      <c r="A334" s="162"/>
      <c r="B334" s="162"/>
      <c r="C334" s="162"/>
      <c r="D334" s="163"/>
      <c r="E334" s="164"/>
      <c r="F334" s="163"/>
      <c r="G334" s="164"/>
      <c r="H334" s="165"/>
    </row>
    <row r="335" spans="1:8" s="126" customFormat="1" x14ac:dyDescent="0.2">
      <c r="A335" s="162"/>
      <c r="B335" s="162"/>
      <c r="C335" s="162"/>
      <c r="D335" s="163"/>
      <c r="E335" s="164"/>
      <c r="F335" s="163"/>
      <c r="G335" s="164"/>
      <c r="H335" s="165"/>
    </row>
    <row r="336" spans="1:8" s="126" customFormat="1" x14ac:dyDescent="0.2">
      <c r="A336" s="162"/>
      <c r="B336" s="162"/>
      <c r="C336" s="162"/>
      <c r="D336" s="163"/>
      <c r="E336" s="164"/>
      <c r="F336" s="163"/>
      <c r="G336" s="164"/>
      <c r="H336" s="165"/>
    </row>
    <row r="337" spans="1:8" s="126" customFormat="1" x14ac:dyDescent="0.2">
      <c r="A337" s="162"/>
      <c r="B337" s="162"/>
      <c r="C337" s="162"/>
      <c r="D337" s="163"/>
      <c r="E337" s="164"/>
      <c r="F337" s="163"/>
      <c r="G337" s="164"/>
      <c r="H337" s="165"/>
    </row>
    <row r="338" spans="1:8" s="126" customFormat="1" x14ac:dyDescent="0.2">
      <c r="A338" s="162"/>
      <c r="B338" s="162"/>
      <c r="C338" s="162"/>
      <c r="D338" s="163"/>
      <c r="E338" s="164"/>
      <c r="F338" s="163"/>
      <c r="G338" s="164"/>
      <c r="H338" s="165"/>
    </row>
    <row r="339" spans="1:8" s="126" customFormat="1" x14ac:dyDescent="0.2">
      <c r="A339" s="162"/>
      <c r="B339" s="162"/>
      <c r="C339" s="162"/>
      <c r="D339" s="163"/>
      <c r="E339" s="164"/>
      <c r="F339" s="163"/>
      <c r="G339" s="164"/>
      <c r="H339" s="165"/>
    </row>
    <row r="340" spans="1:8" s="126" customFormat="1" x14ac:dyDescent="0.2">
      <c r="A340" s="162"/>
      <c r="B340" s="162"/>
      <c r="C340" s="162"/>
      <c r="D340" s="163"/>
      <c r="E340" s="164"/>
      <c r="F340" s="163"/>
      <c r="G340" s="164"/>
      <c r="H340" s="165"/>
    </row>
    <row r="341" spans="1:8" s="126" customFormat="1" x14ac:dyDescent="0.2">
      <c r="A341" s="162"/>
      <c r="B341" s="162"/>
      <c r="C341" s="162"/>
      <c r="D341" s="163"/>
      <c r="E341" s="164"/>
      <c r="F341" s="163"/>
      <c r="G341" s="164"/>
      <c r="H341" s="165"/>
    </row>
    <row r="342" spans="1:8" s="126" customFormat="1" x14ac:dyDescent="0.2">
      <c r="A342" s="162"/>
      <c r="B342" s="162"/>
      <c r="C342" s="162"/>
      <c r="D342" s="163"/>
      <c r="E342" s="164"/>
      <c r="F342" s="163"/>
      <c r="G342" s="164"/>
      <c r="H342" s="165"/>
    </row>
    <row r="343" spans="1:8" s="126" customFormat="1" x14ac:dyDescent="0.2">
      <c r="A343" s="162"/>
      <c r="B343" s="162"/>
      <c r="C343" s="162"/>
      <c r="D343" s="163"/>
      <c r="E343" s="164"/>
      <c r="F343" s="163"/>
      <c r="G343" s="164"/>
      <c r="H343" s="165"/>
    </row>
    <row r="344" spans="1:8" s="126" customFormat="1" x14ac:dyDescent="0.2">
      <c r="A344" s="162"/>
      <c r="B344" s="162"/>
      <c r="C344" s="162"/>
      <c r="D344" s="163"/>
      <c r="E344" s="164"/>
      <c r="F344" s="163"/>
      <c r="G344" s="164"/>
      <c r="H344" s="165"/>
    </row>
    <row r="345" spans="1:8" s="126" customFormat="1" x14ac:dyDescent="0.2">
      <c r="A345" s="162"/>
      <c r="B345" s="162"/>
      <c r="C345" s="162"/>
      <c r="D345" s="163"/>
      <c r="E345" s="164"/>
      <c r="F345" s="163"/>
      <c r="G345" s="164"/>
      <c r="H345" s="165"/>
    </row>
    <row r="346" spans="1:8" s="126" customFormat="1" x14ac:dyDescent="0.2">
      <c r="A346" s="162"/>
      <c r="B346" s="162"/>
      <c r="C346" s="162"/>
      <c r="D346" s="163"/>
      <c r="E346" s="164"/>
      <c r="F346" s="163"/>
      <c r="G346" s="164"/>
      <c r="H346" s="165"/>
    </row>
    <row r="347" spans="1:8" s="126" customFormat="1" x14ac:dyDescent="0.2">
      <c r="A347" s="162"/>
      <c r="B347" s="162"/>
      <c r="C347" s="162"/>
      <c r="D347" s="163"/>
      <c r="E347" s="164"/>
      <c r="F347" s="163"/>
      <c r="G347" s="164"/>
      <c r="H347" s="165"/>
    </row>
  </sheetData>
  <mergeCells count="2">
    <mergeCell ref="A1:H3"/>
    <mergeCell ref="A5:H5"/>
  </mergeCells>
  <dataValidations count="2">
    <dataValidation type="list" allowBlank="1" showInputMessage="1" showErrorMessage="1" sqref="F100:F119" xr:uid="{F221CB13-0575-4C9D-A7C3-9E5A9E6C6ADA}">
      <formula1>Marque_Chaudiére</formula1>
    </dataValidation>
    <dataValidation type="list" allowBlank="1" showInputMessage="1" showErrorMessage="1" sqref="C100" xr:uid="{DC2F2479-8787-4494-A7D2-43F992172827}">
      <formula1>Intervenant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F6C4F06-5619-439C-8821-F01817C38D67}">
          <x14:formula1>
            <xm:f>Données!$F$2:$F$5</xm:f>
          </x14:formula1>
          <xm:sqref>G7:G99</xm:sqref>
        </x14:dataValidation>
        <x14:dataValidation type="list" allowBlank="1" showInputMessage="1" showErrorMessage="1" xr:uid="{C0966FF5-F555-4942-9F11-B7F7DA2B4422}">
          <x14:formula1>
            <xm:f>Données!$A$2:$A$58</xm:f>
          </x14:formula1>
          <xm:sqref>D8:D99</xm:sqref>
        </x14:dataValidation>
        <x14:dataValidation type="list" allowBlank="1" showInputMessage="1" showErrorMessage="1" xr:uid="{EC1F6E81-9BC0-417B-A5C1-408152D4B120}">
          <x14:formula1>
            <xm:f>Données!$H$2:$H$4</xm:f>
          </x14:formula1>
          <xm:sqref>C7:C99</xm:sqref>
        </x14:dataValidation>
        <x14:dataValidation type="list" allowBlank="1" showInputMessage="1" showErrorMessage="1" xr:uid="{58277081-54DA-462F-92F9-C773C6C5E70C}">
          <x14:formula1>
            <xm:f>Données!$A$2:$A$115</xm:f>
          </x14:formula1>
          <xm:sqref>D7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55C8DA-DBE7-44CE-89E4-E40DB4D298DE}">
  <dimension ref="A1:AZ347"/>
  <sheetViews>
    <sheetView workbookViewId="0">
      <selection activeCell="E7" sqref="E7:F11 E13:F99"/>
    </sheetView>
  </sheetViews>
  <sheetFormatPr baseColWidth="10" defaultColWidth="10.875" defaultRowHeight="15" x14ac:dyDescent="0.2"/>
  <cols>
    <col min="1" max="1" width="37.375" style="166" customWidth="1"/>
    <col min="2" max="2" width="13.375" style="166" customWidth="1"/>
    <col min="3" max="3" width="11.875" style="166" bestFit="1" customWidth="1"/>
    <col min="4" max="4" width="18.125" style="132" customWidth="1"/>
    <col min="5" max="5" width="32" style="133" bestFit="1" customWidth="1"/>
    <col min="6" max="6" width="27.125" style="132" bestFit="1" customWidth="1"/>
    <col min="7" max="7" width="24.625" style="133" bestFit="1" customWidth="1"/>
    <col min="8" max="8" width="20.625" style="90" customWidth="1"/>
    <col min="9" max="52" width="10.875" style="126"/>
    <col min="53" max="16384" width="10.875" style="86"/>
  </cols>
  <sheetData>
    <row r="1" spans="1:52" s="126" customFormat="1" ht="21" customHeight="1" x14ac:dyDescent="0.2">
      <c r="A1" s="169" t="s">
        <v>117</v>
      </c>
      <c r="B1" s="169"/>
      <c r="C1" s="169"/>
      <c r="D1" s="169"/>
      <c r="E1" s="169"/>
      <c r="F1" s="169"/>
      <c r="G1" s="169"/>
      <c r="H1" s="169"/>
    </row>
    <row r="2" spans="1:52" s="126" customFormat="1" ht="21.95" customHeight="1" x14ac:dyDescent="0.2">
      <c r="A2" s="169"/>
      <c r="B2" s="169"/>
      <c r="C2" s="169"/>
      <c r="D2" s="169"/>
      <c r="E2" s="169"/>
      <c r="F2" s="169"/>
      <c r="G2" s="169"/>
      <c r="H2" s="169"/>
    </row>
    <row r="3" spans="1:52" s="126" customFormat="1" ht="21.95" customHeight="1" x14ac:dyDescent="0.2">
      <c r="A3" s="169"/>
      <c r="B3" s="169"/>
      <c r="C3" s="169"/>
      <c r="D3" s="169"/>
      <c r="E3" s="169"/>
      <c r="F3" s="169"/>
      <c r="G3" s="169"/>
      <c r="H3" s="169"/>
    </row>
    <row r="4" spans="1:52" s="126" customFormat="1" ht="21.95" customHeight="1" x14ac:dyDescent="0.25">
      <c r="A4" s="144"/>
      <c r="B4" s="144"/>
      <c r="C4" s="144"/>
      <c r="D4" s="145"/>
      <c r="E4" s="146"/>
      <c r="F4" s="145"/>
      <c r="G4" s="146"/>
      <c r="H4" s="147"/>
    </row>
    <row r="5" spans="1:52" ht="21.95" customHeight="1" x14ac:dyDescent="0.2">
      <c r="A5" s="102" t="s">
        <v>7</v>
      </c>
      <c r="B5" s="103"/>
      <c r="C5" s="103"/>
      <c r="D5" s="103"/>
      <c r="E5" s="103"/>
      <c r="F5" s="103"/>
      <c r="G5" s="103"/>
      <c r="H5" s="103"/>
    </row>
    <row r="6" spans="1:52" s="111" customFormat="1" ht="72" customHeight="1" x14ac:dyDescent="0.25">
      <c r="A6" s="148" t="s">
        <v>8</v>
      </c>
      <c r="B6" s="148" t="s">
        <v>114</v>
      </c>
      <c r="C6" s="148" t="s">
        <v>110</v>
      </c>
      <c r="D6" s="107" t="s">
        <v>109</v>
      </c>
      <c r="E6" s="108" t="s">
        <v>0</v>
      </c>
      <c r="F6" s="107" t="s">
        <v>36</v>
      </c>
      <c r="G6" s="108" t="s">
        <v>101</v>
      </c>
      <c r="H6" s="109" t="s">
        <v>102</v>
      </c>
      <c r="I6" s="149"/>
      <c r="J6" s="149"/>
      <c r="K6" s="149"/>
      <c r="L6" s="149"/>
      <c r="M6" s="149"/>
      <c r="N6" s="149"/>
      <c r="O6" s="149"/>
      <c r="P6" s="149"/>
      <c r="Q6" s="149"/>
      <c r="R6" s="149"/>
      <c r="S6" s="149"/>
      <c r="T6" s="149"/>
      <c r="U6" s="149"/>
      <c r="V6" s="149"/>
      <c r="W6" s="149"/>
      <c r="X6" s="149"/>
      <c r="Y6" s="149"/>
      <c r="Z6" s="149"/>
      <c r="AA6" s="149"/>
      <c r="AB6" s="149"/>
      <c r="AC6" s="149"/>
      <c r="AD6" s="149"/>
      <c r="AE6" s="149"/>
      <c r="AF6" s="149"/>
      <c r="AG6" s="149"/>
      <c r="AH6" s="149"/>
      <c r="AI6" s="149"/>
      <c r="AJ6" s="149"/>
      <c r="AK6" s="149"/>
      <c r="AL6" s="149"/>
      <c r="AM6" s="149"/>
      <c r="AN6" s="149"/>
      <c r="AO6" s="149"/>
      <c r="AP6" s="149"/>
      <c r="AQ6" s="149"/>
      <c r="AR6" s="149"/>
      <c r="AS6" s="149"/>
      <c r="AT6" s="149"/>
      <c r="AU6" s="149"/>
      <c r="AV6" s="149"/>
      <c r="AW6" s="149"/>
      <c r="AX6" s="149"/>
      <c r="AY6" s="149"/>
      <c r="AZ6" s="149"/>
    </row>
    <row r="7" spans="1:52" ht="15.95" customHeight="1" x14ac:dyDescent="0.2">
      <c r="A7" s="125"/>
      <c r="B7" s="125"/>
      <c r="C7" s="125"/>
      <c r="D7" s="119"/>
      <c r="E7" s="75" t="str">
        <f>IF(BS_Février[[#This Row],[N° ARTICLE]]=0,"",VLOOKUP(BS_Février[[#This Row],[N° ARTICLE]],Données!A2:C58,2,FALSE))</f>
        <v/>
      </c>
      <c r="F7" s="75" t="str">
        <f>IF(BS_Février[[#This Row],[N° ARTICLE]]=0,"",VLOOKUP(BS_Février[[#This Row],[N° ARTICLE]],Données!A2:C58,3))</f>
        <v/>
      </c>
      <c r="G7" s="125"/>
      <c r="H7" s="123"/>
    </row>
    <row r="8" spans="1:52" ht="15.95" customHeight="1" x14ac:dyDescent="0.2">
      <c r="A8" s="118"/>
      <c r="B8" s="151"/>
      <c r="C8" s="151"/>
      <c r="D8" s="127"/>
      <c r="E8" s="74" t="str">
        <f>IF(BS_Février[[#This Row],[N° ARTICLE]]=0,"",VLOOKUP(BS_Février[[#This Row],[N° ARTICLE]],Données!A3:C59,2,FALSE))</f>
        <v/>
      </c>
      <c r="F8" s="77" t="str">
        <f>IF(BS_Février[[#This Row],[N° ARTICLE]]=0,"",VLOOKUP(BS_Février[[#This Row],[N° ARTICLE]],Données!A3:C59,3))</f>
        <v/>
      </c>
      <c r="G8" s="113"/>
      <c r="H8" s="116"/>
    </row>
    <row r="9" spans="1:52" ht="15.95" customHeight="1" x14ac:dyDescent="0.2">
      <c r="A9" s="125"/>
      <c r="B9" s="152"/>
      <c r="C9" s="152"/>
      <c r="D9" s="128"/>
      <c r="E9" s="76" t="str">
        <f>IF(BS_Février[[#This Row],[N° ARTICLE]]=0,"",VLOOKUP(BS_Février[[#This Row],[N° ARTICLE]],Données!A4:C60,2,FALSE))</f>
        <v/>
      </c>
      <c r="F9" s="78" t="str">
        <f>IF(BS_Février[[#This Row],[N° ARTICLE]]=0,"",VLOOKUP(BS_Février[[#This Row],[N° ARTICLE]],Données!A4:C60,3))</f>
        <v/>
      </c>
      <c r="G9" s="120"/>
      <c r="H9" s="123"/>
    </row>
    <row r="10" spans="1:52" s="126" customFormat="1" ht="15.95" customHeight="1" x14ac:dyDescent="0.2">
      <c r="A10" s="118"/>
      <c r="B10" s="151"/>
      <c r="C10" s="151"/>
      <c r="D10" s="127"/>
      <c r="E10" s="74" t="str">
        <f>IF(BS_Février[[#This Row],[N° ARTICLE]]=0,"",VLOOKUP(BS_Février[[#This Row],[N° ARTICLE]],Données!A5:C61,2,FALSE))</f>
        <v/>
      </c>
      <c r="F10" s="77" t="str">
        <f>IF(BS_Février[[#This Row],[N° ARTICLE]]=0,"",VLOOKUP(BS_Février[[#This Row],[N° ARTICLE]],Données!A5:C61,3))</f>
        <v/>
      </c>
      <c r="G10" s="113"/>
      <c r="H10" s="116"/>
    </row>
    <row r="11" spans="1:52" ht="15.95" customHeight="1" x14ac:dyDescent="0.2">
      <c r="A11" s="125"/>
      <c r="B11" s="152"/>
      <c r="C11" s="152"/>
      <c r="D11" s="128"/>
      <c r="E11" s="76" t="str">
        <f>IF(BS_Février[[#This Row],[N° ARTICLE]]=0,"",VLOOKUP(BS_Février[[#This Row],[N° ARTICLE]],Données!A6:C62,2,FALSE))</f>
        <v/>
      </c>
      <c r="F11" s="78" t="str">
        <f>IF(BS_Février[[#This Row],[N° ARTICLE]]=0,"",VLOOKUP(BS_Février[[#This Row],[N° ARTICLE]],Données!A6:C62,3))</f>
        <v/>
      </c>
      <c r="G11" s="120"/>
      <c r="H11" s="123"/>
    </row>
    <row r="12" spans="1:52" s="126" customFormat="1" ht="15.95" customHeight="1" x14ac:dyDescent="0.2">
      <c r="A12" s="118"/>
      <c r="B12" s="170"/>
      <c r="C12" s="118"/>
      <c r="D12" s="171"/>
      <c r="E12" s="113"/>
      <c r="F12" s="171"/>
      <c r="G12" s="113"/>
      <c r="H12" s="116"/>
    </row>
    <row r="13" spans="1:52" ht="15.95" customHeight="1" x14ac:dyDescent="0.2">
      <c r="A13" s="125"/>
      <c r="B13" s="152"/>
      <c r="C13" s="152"/>
      <c r="D13" s="128"/>
      <c r="E13" s="76" t="str">
        <f>IF(BS_Février[[#This Row],[N° ARTICLE]]=0,"",VLOOKUP(BS_Février[[#This Row],[N° ARTICLE]],Données!A8:C64,2,FALSE))</f>
        <v/>
      </c>
      <c r="F13" s="78" t="str">
        <f>IF(BS_Février[[#This Row],[N° ARTICLE]]=0,"",VLOOKUP(BS_Février[[#This Row],[N° ARTICLE]],Données!A8:C64,3))</f>
        <v/>
      </c>
      <c r="G13" s="120"/>
      <c r="H13" s="123"/>
    </row>
    <row r="14" spans="1:52" s="126" customFormat="1" ht="15.95" customHeight="1" x14ac:dyDescent="0.2">
      <c r="A14" s="118"/>
      <c r="B14" s="151"/>
      <c r="C14" s="151"/>
      <c r="D14" s="127"/>
      <c r="E14" s="74" t="str">
        <f>IF(BS_Février[[#This Row],[N° ARTICLE]]=0,"",VLOOKUP(BS_Février[[#This Row],[N° ARTICLE]],Données!A9:C65,2,FALSE))</f>
        <v/>
      </c>
      <c r="F14" s="77" t="str">
        <f>IF(BS_Février[[#This Row],[N° ARTICLE]]=0,"",VLOOKUP(BS_Février[[#This Row],[N° ARTICLE]],Données!A9:C65,3))</f>
        <v/>
      </c>
      <c r="G14" s="113"/>
      <c r="H14" s="116"/>
    </row>
    <row r="15" spans="1:52" ht="15.95" customHeight="1" x14ac:dyDescent="0.2">
      <c r="A15" s="125"/>
      <c r="B15" s="152"/>
      <c r="C15" s="152"/>
      <c r="D15" s="128"/>
      <c r="E15" s="76" t="str">
        <f>IF(BS_Février[[#This Row],[N° ARTICLE]]=0,"",VLOOKUP(BS_Février[[#This Row],[N° ARTICLE]],Données!A10:C66,2,FALSE))</f>
        <v/>
      </c>
      <c r="F15" s="78" t="str">
        <f>IF(BS_Février[[#This Row],[N° ARTICLE]]=0,"",VLOOKUP(BS_Février[[#This Row],[N° ARTICLE]],Données!A10:C66,3))</f>
        <v/>
      </c>
      <c r="G15" s="120"/>
      <c r="H15" s="123"/>
    </row>
    <row r="16" spans="1:52" s="126" customFormat="1" ht="15.95" customHeight="1" x14ac:dyDescent="0.2">
      <c r="A16" s="118"/>
      <c r="B16" s="151"/>
      <c r="C16" s="151"/>
      <c r="D16" s="127"/>
      <c r="E16" s="74" t="str">
        <f>IF(BS_Février[[#This Row],[N° ARTICLE]]=0,"",VLOOKUP(BS_Février[[#This Row],[N° ARTICLE]],Données!A11:C67,2,FALSE))</f>
        <v/>
      </c>
      <c r="F16" s="77" t="str">
        <f>IF(BS_Février[[#This Row],[N° ARTICLE]]=0,"",VLOOKUP(BS_Février[[#This Row],[N° ARTICLE]],Données!A11:C67,3))</f>
        <v/>
      </c>
      <c r="G16" s="113"/>
      <c r="H16" s="116"/>
    </row>
    <row r="17" spans="1:8" ht="15.95" customHeight="1" x14ac:dyDescent="0.2">
      <c r="A17" s="125"/>
      <c r="B17" s="152"/>
      <c r="C17" s="152"/>
      <c r="D17" s="128"/>
      <c r="E17" s="76" t="str">
        <f>IF(BS_Février[[#This Row],[N° ARTICLE]]=0,"",VLOOKUP(BS_Février[[#This Row],[N° ARTICLE]],Données!A12:C68,2,FALSE))</f>
        <v/>
      </c>
      <c r="F17" s="78" t="str">
        <f>IF(BS_Février[[#This Row],[N° ARTICLE]]=0,"",VLOOKUP(BS_Février[[#This Row],[N° ARTICLE]],Données!A12:C68,3))</f>
        <v/>
      </c>
      <c r="G17" s="120"/>
      <c r="H17" s="123"/>
    </row>
    <row r="18" spans="1:8" s="126" customFormat="1" ht="15.95" customHeight="1" x14ac:dyDescent="0.2">
      <c r="A18" s="118"/>
      <c r="B18" s="151"/>
      <c r="C18" s="151"/>
      <c r="D18" s="127"/>
      <c r="E18" s="74" t="str">
        <f>IF(BS_Février[[#This Row],[N° ARTICLE]]=0,"",VLOOKUP(BS_Février[[#This Row],[N° ARTICLE]],Données!A13:C69,2,FALSE))</f>
        <v/>
      </c>
      <c r="F18" s="77" t="str">
        <f>IF(BS_Février[[#This Row],[N° ARTICLE]]=0,"",VLOOKUP(BS_Février[[#This Row],[N° ARTICLE]],Données!A13:C69,3))</f>
        <v/>
      </c>
      <c r="G18" s="113"/>
      <c r="H18" s="116"/>
    </row>
    <row r="19" spans="1:8" ht="15.95" customHeight="1" x14ac:dyDescent="0.2">
      <c r="A19" s="125"/>
      <c r="B19" s="152"/>
      <c r="C19" s="152"/>
      <c r="D19" s="128"/>
      <c r="E19" s="76" t="str">
        <f>IF(BS_Février[[#This Row],[N° ARTICLE]]=0,"",VLOOKUP(BS_Février[[#This Row],[N° ARTICLE]],Données!A14:C70,2,FALSE))</f>
        <v/>
      </c>
      <c r="F19" s="78" t="str">
        <f>IF(BS_Février[[#This Row],[N° ARTICLE]]=0,"",VLOOKUP(BS_Février[[#This Row],[N° ARTICLE]],Données!A14:C70,3))</f>
        <v/>
      </c>
      <c r="G19" s="120"/>
      <c r="H19" s="123"/>
    </row>
    <row r="20" spans="1:8" s="126" customFormat="1" ht="15.95" customHeight="1" x14ac:dyDescent="0.2">
      <c r="A20" s="118"/>
      <c r="B20" s="151"/>
      <c r="C20" s="151"/>
      <c r="D20" s="127"/>
      <c r="E20" s="74" t="str">
        <f>IF(BS_Février[[#This Row],[N° ARTICLE]]=0,"",VLOOKUP(BS_Février[[#This Row],[N° ARTICLE]],Données!A15:C71,2,FALSE))</f>
        <v/>
      </c>
      <c r="F20" s="77" t="str">
        <f>IF(BS_Février[[#This Row],[N° ARTICLE]]=0,"",VLOOKUP(BS_Février[[#This Row],[N° ARTICLE]],Données!A15:C71,3))</f>
        <v/>
      </c>
      <c r="G20" s="113"/>
      <c r="H20" s="116"/>
    </row>
    <row r="21" spans="1:8" ht="15.95" customHeight="1" x14ac:dyDescent="0.2">
      <c r="A21" s="125"/>
      <c r="B21" s="152"/>
      <c r="C21" s="152"/>
      <c r="D21" s="128"/>
      <c r="E21" s="76" t="str">
        <f>IF(BS_Février[[#This Row],[N° ARTICLE]]=0,"",VLOOKUP(BS_Février[[#This Row],[N° ARTICLE]],Données!A16:C72,2,FALSE))</f>
        <v/>
      </c>
      <c r="F21" s="78" t="str">
        <f>IF(BS_Février[[#This Row],[N° ARTICLE]]=0,"",VLOOKUP(BS_Février[[#This Row],[N° ARTICLE]],Données!A16:C72,3))</f>
        <v/>
      </c>
      <c r="G21" s="120"/>
      <c r="H21" s="123"/>
    </row>
    <row r="22" spans="1:8" s="126" customFormat="1" ht="15.95" customHeight="1" x14ac:dyDescent="0.2">
      <c r="A22" s="118"/>
      <c r="B22" s="151"/>
      <c r="C22" s="151"/>
      <c r="D22" s="127"/>
      <c r="E22" s="74" t="str">
        <f>IF(BS_Février[[#This Row],[N° ARTICLE]]=0,"",VLOOKUP(BS_Février[[#This Row],[N° ARTICLE]],Données!A17:C73,2,FALSE))</f>
        <v/>
      </c>
      <c r="F22" s="77" t="str">
        <f>IF(BS_Février[[#This Row],[N° ARTICLE]]=0,"",VLOOKUP(BS_Février[[#This Row],[N° ARTICLE]],Données!A17:C73,3))</f>
        <v/>
      </c>
      <c r="G22" s="113"/>
      <c r="H22" s="116"/>
    </row>
    <row r="23" spans="1:8" ht="15.95" customHeight="1" x14ac:dyDescent="0.2">
      <c r="A23" s="125"/>
      <c r="B23" s="152"/>
      <c r="C23" s="152"/>
      <c r="D23" s="128"/>
      <c r="E23" s="76" t="str">
        <f>IF(BS_Février[[#This Row],[N° ARTICLE]]=0,"",VLOOKUP(BS_Février[[#This Row],[N° ARTICLE]],Données!A18:C74,2,FALSE))</f>
        <v/>
      </c>
      <c r="F23" s="78" t="str">
        <f>IF(BS_Février[[#This Row],[N° ARTICLE]]=0,"",VLOOKUP(BS_Février[[#This Row],[N° ARTICLE]],Données!A18:C74,3))</f>
        <v/>
      </c>
      <c r="G23" s="120"/>
      <c r="H23" s="123"/>
    </row>
    <row r="24" spans="1:8" ht="15.95" customHeight="1" x14ac:dyDescent="0.2">
      <c r="A24" s="118"/>
      <c r="B24" s="151"/>
      <c r="C24" s="151"/>
      <c r="D24" s="127"/>
      <c r="E24" s="74" t="str">
        <f>IF(BS_Février[[#This Row],[N° ARTICLE]]=0,"",VLOOKUP(BS_Février[[#This Row],[N° ARTICLE]],Données!A19:C75,2,FALSE))</f>
        <v/>
      </c>
      <c r="F24" s="77" t="str">
        <f>IF(BS_Février[[#This Row],[N° ARTICLE]]=0,"",VLOOKUP(BS_Février[[#This Row],[N° ARTICLE]],Données!A19:C75,3))</f>
        <v/>
      </c>
      <c r="G24" s="113"/>
      <c r="H24" s="116"/>
    </row>
    <row r="25" spans="1:8" s="126" customFormat="1" ht="15.95" customHeight="1" x14ac:dyDescent="0.2">
      <c r="A25" s="125"/>
      <c r="B25" s="152"/>
      <c r="C25" s="152"/>
      <c r="D25" s="128"/>
      <c r="E25" s="76" t="str">
        <f>IF(BS_Février[[#This Row],[N° ARTICLE]]=0,"",VLOOKUP(BS_Février[[#This Row],[N° ARTICLE]],Données!A20:C76,2,FALSE))</f>
        <v/>
      </c>
      <c r="F25" s="78" t="str">
        <f>IF(BS_Février[[#This Row],[N° ARTICLE]]=0,"",VLOOKUP(BS_Février[[#This Row],[N° ARTICLE]],Données!A20:C76,3))</f>
        <v/>
      </c>
      <c r="G25" s="120"/>
      <c r="H25" s="123"/>
    </row>
    <row r="26" spans="1:8" ht="15.95" customHeight="1" x14ac:dyDescent="0.2">
      <c r="A26" s="118"/>
      <c r="B26" s="151"/>
      <c r="C26" s="151"/>
      <c r="D26" s="127"/>
      <c r="E26" s="74" t="str">
        <f>IF(BS_Février[[#This Row],[N° ARTICLE]]=0,"",VLOOKUP(BS_Février[[#This Row],[N° ARTICLE]],Données!A21:C77,2,FALSE))</f>
        <v/>
      </c>
      <c r="F26" s="77" t="str">
        <f>IF(BS_Février[[#This Row],[N° ARTICLE]]=0,"",VLOOKUP(BS_Février[[#This Row],[N° ARTICLE]],Données!A21:C77,3))</f>
        <v/>
      </c>
      <c r="G26" s="113"/>
      <c r="H26" s="116"/>
    </row>
    <row r="27" spans="1:8" s="126" customFormat="1" ht="15.95" customHeight="1" x14ac:dyDescent="0.2">
      <c r="A27" s="125"/>
      <c r="B27" s="152"/>
      <c r="C27" s="152"/>
      <c r="D27" s="128"/>
      <c r="E27" s="76" t="str">
        <f>IF(BS_Février[[#This Row],[N° ARTICLE]]=0,"",VLOOKUP(BS_Février[[#This Row],[N° ARTICLE]],Données!A22:C78,2,FALSE))</f>
        <v/>
      </c>
      <c r="F27" s="78" t="str">
        <f>IF(BS_Février[[#This Row],[N° ARTICLE]]=0,"",VLOOKUP(BS_Février[[#This Row],[N° ARTICLE]],Données!A22:C78,3))</f>
        <v/>
      </c>
      <c r="G27" s="120"/>
      <c r="H27" s="123"/>
    </row>
    <row r="28" spans="1:8" ht="15.95" customHeight="1" x14ac:dyDescent="0.2">
      <c r="A28" s="118"/>
      <c r="B28" s="151"/>
      <c r="C28" s="151"/>
      <c r="D28" s="127"/>
      <c r="E28" s="74" t="str">
        <f>IF(BS_Février[[#This Row],[N° ARTICLE]]=0,"",VLOOKUP(BS_Février[[#This Row],[N° ARTICLE]],Données!A23:C79,2,FALSE))</f>
        <v/>
      </c>
      <c r="F28" s="77" t="str">
        <f>IF(BS_Février[[#This Row],[N° ARTICLE]]=0,"",VLOOKUP(BS_Février[[#This Row],[N° ARTICLE]],Données!A23:C79,3))</f>
        <v/>
      </c>
      <c r="G28" s="113"/>
      <c r="H28" s="116"/>
    </row>
    <row r="29" spans="1:8" s="126" customFormat="1" ht="15.95" customHeight="1" x14ac:dyDescent="0.2">
      <c r="A29" s="125"/>
      <c r="B29" s="152"/>
      <c r="C29" s="152"/>
      <c r="D29" s="128"/>
      <c r="E29" s="76" t="str">
        <f>IF(BS_Février[[#This Row],[N° ARTICLE]]=0,"",VLOOKUP(BS_Février[[#This Row],[N° ARTICLE]],Données!A24:C80,2,FALSE))</f>
        <v/>
      </c>
      <c r="F29" s="78" t="str">
        <f>IF(BS_Février[[#This Row],[N° ARTICLE]]=0,"",VLOOKUP(BS_Février[[#This Row],[N° ARTICLE]],Données!A24:C80,3))</f>
        <v/>
      </c>
      <c r="G29" s="120"/>
      <c r="H29" s="123"/>
    </row>
    <row r="30" spans="1:8" ht="15.95" customHeight="1" x14ac:dyDescent="0.2">
      <c r="A30" s="118"/>
      <c r="B30" s="151"/>
      <c r="C30" s="151"/>
      <c r="D30" s="127"/>
      <c r="E30" s="74" t="str">
        <f>IF(BS_Février[[#This Row],[N° ARTICLE]]=0,"",VLOOKUP(BS_Février[[#This Row],[N° ARTICLE]],Données!A25:C81,2,FALSE))</f>
        <v/>
      </c>
      <c r="F30" s="77" t="str">
        <f>IF(BS_Février[[#This Row],[N° ARTICLE]]=0,"",VLOOKUP(BS_Février[[#This Row],[N° ARTICLE]],Données!A25:C81,3))</f>
        <v/>
      </c>
      <c r="G30" s="113"/>
      <c r="H30" s="116"/>
    </row>
    <row r="31" spans="1:8" s="126" customFormat="1" ht="15.95" customHeight="1" x14ac:dyDescent="0.2">
      <c r="A31" s="125"/>
      <c r="B31" s="152"/>
      <c r="C31" s="152"/>
      <c r="D31" s="128"/>
      <c r="E31" s="76" t="str">
        <f>IF(BS_Février[[#This Row],[N° ARTICLE]]=0,"",VLOOKUP(BS_Février[[#This Row],[N° ARTICLE]],Données!A26:C82,2,FALSE))</f>
        <v/>
      </c>
      <c r="F31" s="78" t="str">
        <f>IF(BS_Février[[#This Row],[N° ARTICLE]]=0,"",VLOOKUP(BS_Février[[#This Row],[N° ARTICLE]],Données!A26:C82,3))</f>
        <v/>
      </c>
      <c r="G31" s="120"/>
      <c r="H31" s="123"/>
    </row>
    <row r="32" spans="1:8" ht="15.95" customHeight="1" x14ac:dyDescent="0.2">
      <c r="A32" s="118"/>
      <c r="B32" s="151"/>
      <c r="C32" s="151"/>
      <c r="D32" s="127"/>
      <c r="E32" s="74" t="str">
        <f>IF(BS_Février[[#This Row],[N° ARTICLE]]=0,"",VLOOKUP(BS_Février[[#This Row],[N° ARTICLE]],Données!A27:C83,2,FALSE))</f>
        <v/>
      </c>
      <c r="F32" s="77" t="str">
        <f>IF(BS_Février[[#This Row],[N° ARTICLE]]=0,"",VLOOKUP(BS_Février[[#This Row],[N° ARTICLE]],Données!A27:C83,3))</f>
        <v/>
      </c>
      <c r="G32" s="113"/>
      <c r="H32" s="116"/>
    </row>
    <row r="33" spans="1:8" s="126" customFormat="1" ht="15.95" customHeight="1" x14ac:dyDescent="0.2">
      <c r="A33" s="125"/>
      <c r="B33" s="152"/>
      <c r="C33" s="152"/>
      <c r="D33" s="128"/>
      <c r="E33" s="76" t="str">
        <f>IF(BS_Février[[#This Row],[N° ARTICLE]]=0,"",VLOOKUP(BS_Février[[#This Row],[N° ARTICLE]],Données!A28:C84,2,FALSE))</f>
        <v/>
      </c>
      <c r="F33" s="78" t="str">
        <f>IF(BS_Février[[#This Row],[N° ARTICLE]]=0,"",VLOOKUP(BS_Février[[#This Row],[N° ARTICLE]],Données!A28:C84,3))</f>
        <v/>
      </c>
      <c r="G33" s="120"/>
      <c r="H33" s="123"/>
    </row>
    <row r="34" spans="1:8" ht="15.95" customHeight="1" x14ac:dyDescent="0.2">
      <c r="A34" s="118"/>
      <c r="B34" s="151"/>
      <c r="C34" s="151"/>
      <c r="D34" s="127"/>
      <c r="E34" s="74" t="str">
        <f>IF(BS_Février[[#This Row],[N° ARTICLE]]=0,"",VLOOKUP(BS_Février[[#This Row],[N° ARTICLE]],Données!A29:C85,2,FALSE))</f>
        <v/>
      </c>
      <c r="F34" s="77" t="str">
        <f>IF(BS_Février[[#This Row],[N° ARTICLE]]=0,"",VLOOKUP(BS_Février[[#This Row],[N° ARTICLE]],Données!A29:C85,3))</f>
        <v/>
      </c>
      <c r="G34" s="113"/>
      <c r="H34" s="116"/>
    </row>
    <row r="35" spans="1:8" s="126" customFormat="1" ht="15.95" customHeight="1" x14ac:dyDescent="0.2">
      <c r="A35" s="125"/>
      <c r="B35" s="152"/>
      <c r="C35" s="152"/>
      <c r="D35" s="128"/>
      <c r="E35" s="76" t="str">
        <f>IF(BS_Février[[#This Row],[N° ARTICLE]]=0,"",VLOOKUP(BS_Février[[#This Row],[N° ARTICLE]],Données!A30:C86,2,FALSE))</f>
        <v/>
      </c>
      <c r="F35" s="78" t="str">
        <f>IF(BS_Février[[#This Row],[N° ARTICLE]]=0,"",VLOOKUP(BS_Février[[#This Row],[N° ARTICLE]],Données!A30:C86,3))</f>
        <v/>
      </c>
      <c r="G35" s="120"/>
      <c r="H35" s="123"/>
    </row>
    <row r="36" spans="1:8" ht="15.95" customHeight="1" x14ac:dyDescent="0.2">
      <c r="A36" s="118"/>
      <c r="B36" s="151"/>
      <c r="C36" s="151"/>
      <c r="D36" s="127"/>
      <c r="E36" s="74" t="str">
        <f>IF(BS_Février[[#This Row],[N° ARTICLE]]=0,"",VLOOKUP(BS_Février[[#This Row],[N° ARTICLE]],Données!A31:C87,2,FALSE))</f>
        <v/>
      </c>
      <c r="F36" s="77" t="str">
        <f>IF(BS_Février[[#This Row],[N° ARTICLE]]=0,"",VLOOKUP(BS_Février[[#This Row],[N° ARTICLE]],Données!A31:C87,3))</f>
        <v/>
      </c>
      <c r="G36" s="113"/>
      <c r="H36" s="116"/>
    </row>
    <row r="37" spans="1:8" s="126" customFormat="1" ht="15.95" customHeight="1" x14ac:dyDescent="0.2">
      <c r="A37" s="125"/>
      <c r="B37" s="152"/>
      <c r="C37" s="152"/>
      <c r="D37" s="128"/>
      <c r="E37" s="76" t="str">
        <f>IF(BS_Février[[#This Row],[N° ARTICLE]]=0,"",VLOOKUP(BS_Février[[#This Row],[N° ARTICLE]],Données!A32:C88,2,FALSE))</f>
        <v/>
      </c>
      <c r="F37" s="78" t="str">
        <f>IF(BS_Février[[#This Row],[N° ARTICLE]]=0,"",VLOOKUP(BS_Février[[#This Row],[N° ARTICLE]],Données!A32:C88,3))</f>
        <v/>
      </c>
      <c r="G37" s="120"/>
      <c r="H37" s="123"/>
    </row>
    <row r="38" spans="1:8" ht="15.95" customHeight="1" x14ac:dyDescent="0.2">
      <c r="A38" s="118"/>
      <c r="B38" s="151"/>
      <c r="C38" s="151"/>
      <c r="D38" s="127"/>
      <c r="E38" s="74" t="str">
        <f>IF(BS_Février[[#This Row],[N° ARTICLE]]=0,"",VLOOKUP(BS_Février[[#This Row],[N° ARTICLE]],Données!A33:C89,2,FALSE))</f>
        <v/>
      </c>
      <c r="F38" s="77" t="str">
        <f>IF(BS_Février[[#This Row],[N° ARTICLE]]=0,"",VLOOKUP(BS_Février[[#This Row],[N° ARTICLE]],Données!A33:C89,3))</f>
        <v/>
      </c>
      <c r="G38" s="113"/>
      <c r="H38" s="116"/>
    </row>
    <row r="39" spans="1:8" s="126" customFormat="1" ht="15.95" customHeight="1" x14ac:dyDescent="0.2">
      <c r="A39" s="125"/>
      <c r="B39" s="152"/>
      <c r="C39" s="152"/>
      <c r="D39" s="128"/>
      <c r="E39" s="76" t="str">
        <f>IF(BS_Février[[#This Row],[N° ARTICLE]]=0,"",VLOOKUP(BS_Février[[#This Row],[N° ARTICLE]],Données!A34:C90,2,FALSE))</f>
        <v/>
      </c>
      <c r="F39" s="78" t="str">
        <f>IF(BS_Février[[#This Row],[N° ARTICLE]]=0,"",VLOOKUP(BS_Février[[#This Row],[N° ARTICLE]],Données!A34:C90,3))</f>
        <v/>
      </c>
      <c r="G39" s="120"/>
      <c r="H39" s="123"/>
    </row>
    <row r="40" spans="1:8" ht="15.95" customHeight="1" x14ac:dyDescent="0.2">
      <c r="A40" s="118"/>
      <c r="B40" s="151"/>
      <c r="C40" s="151"/>
      <c r="D40" s="127"/>
      <c r="E40" s="74" t="str">
        <f>IF(BS_Février[[#This Row],[N° ARTICLE]]=0,"",VLOOKUP(BS_Février[[#This Row],[N° ARTICLE]],Données!A35:C91,2,FALSE))</f>
        <v/>
      </c>
      <c r="F40" s="77" t="str">
        <f>IF(BS_Février[[#This Row],[N° ARTICLE]]=0,"",VLOOKUP(BS_Février[[#This Row],[N° ARTICLE]],Données!A35:C91,3))</f>
        <v/>
      </c>
      <c r="G40" s="113"/>
      <c r="H40" s="116"/>
    </row>
    <row r="41" spans="1:8" s="126" customFormat="1" ht="15.95" customHeight="1" x14ac:dyDescent="0.2">
      <c r="A41" s="125"/>
      <c r="B41" s="152"/>
      <c r="C41" s="152"/>
      <c r="D41" s="128"/>
      <c r="E41" s="76" t="str">
        <f>IF(BS_Février[[#This Row],[N° ARTICLE]]=0,"",VLOOKUP(BS_Février[[#This Row],[N° ARTICLE]],Données!A36:C92,2,FALSE))</f>
        <v/>
      </c>
      <c r="F41" s="78" t="str">
        <f>IF(BS_Février[[#This Row],[N° ARTICLE]]=0,"",VLOOKUP(BS_Février[[#This Row],[N° ARTICLE]],Données!A36:C92,3))</f>
        <v/>
      </c>
      <c r="G41" s="120"/>
      <c r="H41" s="123"/>
    </row>
    <row r="42" spans="1:8" ht="15.95" customHeight="1" x14ac:dyDescent="0.2">
      <c r="A42" s="118"/>
      <c r="B42" s="151"/>
      <c r="C42" s="151"/>
      <c r="D42" s="127"/>
      <c r="E42" s="74" t="str">
        <f>IF(BS_Février[[#This Row],[N° ARTICLE]]=0,"",VLOOKUP(BS_Février[[#This Row],[N° ARTICLE]],Données!A37:C93,2,FALSE))</f>
        <v/>
      </c>
      <c r="F42" s="77" t="str">
        <f>IF(BS_Février[[#This Row],[N° ARTICLE]]=0,"",VLOOKUP(BS_Février[[#This Row],[N° ARTICLE]],Données!A37:C93,3))</f>
        <v/>
      </c>
      <c r="G42" s="113"/>
      <c r="H42" s="116"/>
    </row>
    <row r="43" spans="1:8" s="126" customFormat="1" ht="15.95" customHeight="1" x14ac:dyDescent="0.2">
      <c r="A43" s="125"/>
      <c r="B43" s="152"/>
      <c r="C43" s="152"/>
      <c r="D43" s="128"/>
      <c r="E43" s="76" t="str">
        <f>IF(BS_Février[[#This Row],[N° ARTICLE]]=0,"",VLOOKUP(BS_Février[[#This Row],[N° ARTICLE]],Données!A38:C94,2,FALSE))</f>
        <v/>
      </c>
      <c r="F43" s="78" t="str">
        <f>IF(BS_Février[[#This Row],[N° ARTICLE]]=0,"",VLOOKUP(BS_Février[[#This Row],[N° ARTICLE]],Données!A38:C94,3))</f>
        <v/>
      </c>
      <c r="G43" s="120"/>
      <c r="H43" s="123"/>
    </row>
    <row r="44" spans="1:8" ht="15.95" customHeight="1" x14ac:dyDescent="0.2">
      <c r="A44" s="118"/>
      <c r="B44" s="151"/>
      <c r="C44" s="151"/>
      <c r="D44" s="127"/>
      <c r="E44" s="74" t="str">
        <f>IF(BS_Février[[#This Row],[N° ARTICLE]]=0,"",VLOOKUP(BS_Février[[#This Row],[N° ARTICLE]],Données!A39:C95,2,FALSE))</f>
        <v/>
      </c>
      <c r="F44" s="77" t="str">
        <f>IF(BS_Février[[#This Row],[N° ARTICLE]]=0,"",VLOOKUP(BS_Février[[#This Row],[N° ARTICLE]],Données!A39:C95,3))</f>
        <v/>
      </c>
      <c r="G44" s="113"/>
      <c r="H44" s="116"/>
    </row>
    <row r="45" spans="1:8" s="126" customFormat="1" ht="15.95" customHeight="1" x14ac:dyDescent="0.2">
      <c r="A45" s="125"/>
      <c r="B45" s="152"/>
      <c r="C45" s="152"/>
      <c r="D45" s="128"/>
      <c r="E45" s="76" t="str">
        <f>IF(BS_Février[[#This Row],[N° ARTICLE]]=0,"",VLOOKUP(BS_Février[[#This Row],[N° ARTICLE]],Données!A40:C96,2,FALSE))</f>
        <v/>
      </c>
      <c r="F45" s="78" t="str">
        <f>IF(BS_Février[[#This Row],[N° ARTICLE]]=0,"",VLOOKUP(BS_Février[[#This Row],[N° ARTICLE]],Données!A40:C96,3))</f>
        <v/>
      </c>
      <c r="G45" s="120"/>
      <c r="H45" s="123"/>
    </row>
    <row r="46" spans="1:8" ht="15.95" customHeight="1" x14ac:dyDescent="0.2">
      <c r="A46" s="118"/>
      <c r="B46" s="151"/>
      <c r="C46" s="151"/>
      <c r="D46" s="127"/>
      <c r="E46" s="74" t="str">
        <f>IF(BS_Février[[#This Row],[N° ARTICLE]]=0,"",VLOOKUP(BS_Février[[#This Row],[N° ARTICLE]],Données!A41:C97,2,FALSE))</f>
        <v/>
      </c>
      <c r="F46" s="77" t="str">
        <f>IF(BS_Février[[#This Row],[N° ARTICLE]]=0,"",VLOOKUP(BS_Février[[#This Row],[N° ARTICLE]],Données!A41:C97,3))</f>
        <v/>
      </c>
      <c r="G46" s="113"/>
      <c r="H46" s="116"/>
    </row>
    <row r="47" spans="1:8" s="126" customFormat="1" ht="15.95" customHeight="1" x14ac:dyDescent="0.2">
      <c r="A47" s="125"/>
      <c r="B47" s="152"/>
      <c r="C47" s="152"/>
      <c r="D47" s="128"/>
      <c r="E47" s="76" t="str">
        <f>IF(BS_Février[[#This Row],[N° ARTICLE]]=0,"",VLOOKUP(BS_Février[[#This Row],[N° ARTICLE]],Données!A42:C98,2,FALSE))</f>
        <v/>
      </c>
      <c r="F47" s="78" t="str">
        <f>IF(BS_Février[[#This Row],[N° ARTICLE]]=0,"",VLOOKUP(BS_Février[[#This Row],[N° ARTICLE]],Données!A42:C98,3))</f>
        <v/>
      </c>
      <c r="G47" s="120"/>
      <c r="H47" s="123"/>
    </row>
    <row r="48" spans="1:8" ht="15.95" customHeight="1" x14ac:dyDescent="0.2">
      <c r="A48" s="118"/>
      <c r="B48" s="151"/>
      <c r="C48" s="151"/>
      <c r="D48" s="127"/>
      <c r="E48" s="74" t="str">
        <f>IF(BS_Février[[#This Row],[N° ARTICLE]]=0,"",VLOOKUP(BS_Février[[#This Row],[N° ARTICLE]],Données!A43:C99,2,FALSE))</f>
        <v/>
      </c>
      <c r="F48" s="77" t="str">
        <f>IF(BS_Février[[#This Row],[N° ARTICLE]]=0,"",VLOOKUP(BS_Février[[#This Row],[N° ARTICLE]],Données!A43:C99,3))</f>
        <v/>
      </c>
      <c r="G48" s="113"/>
      <c r="H48" s="116"/>
    </row>
    <row r="49" spans="1:8" s="126" customFormat="1" ht="15.95" customHeight="1" x14ac:dyDescent="0.2">
      <c r="A49" s="125"/>
      <c r="B49" s="152"/>
      <c r="C49" s="152"/>
      <c r="D49" s="128"/>
      <c r="E49" s="76" t="str">
        <f>IF(BS_Février[[#This Row],[N° ARTICLE]]=0,"",VLOOKUP(BS_Février[[#This Row],[N° ARTICLE]],Données!A44:C100,2,FALSE))</f>
        <v/>
      </c>
      <c r="F49" s="78" t="str">
        <f>IF(BS_Février[[#This Row],[N° ARTICLE]]=0,"",VLOOKUP(BS_Février[[#This Row],[N° ARTICLE]],Données!A44:C100,3))</f>
        <v/>
      </c>
      <c r="G49" s="120"/>
      <c r="H49" s="123"/>
    </row>
    <row r="50" spans="1:8" ht="15.95" customHeight="1" x14ac:dyDescent="0.2">
      <c r="A50" s="118"/>
      <c r="B50" s="151"/>
      <c r="C50" s="151"/>
      <c r="D50" s="127"/>
      <c r="E50" s="74" t="str">
        <f>IF(BS_Février[[#This Row],[N° ARTICLE]]=0,"",VLOOKUP(BS_Février[[#This Row],[N° ARTICLE]],Données!A45:C101,2,FALSE))</f>
        <v/>
      </c>
      <c r="F50" s="77" t="str">
        <f>IF(BS_Février[[#This Row],[N° ARTICLE]]=0,"",VLOOKUP(BS_Février[[#This Row],[N° ARTICLE]],Données!A45:C101,3))</f>
        <v/>
      </c>
      <c r="G50" s="113"/>
      <c r="H50" s="116"/>
    </row>
    <row r="51" spans="1:8" s="126" customFormat="1" ht="15.95" customHeight="1" x14ac:dyDescent="0.2">
      <c r="A51" s="125"/>
      <c r="B51" s="152"/>
      <c r="C51" s="152"/>
      <c r="D51" s="128"/>
      <c r="E51" s="76" t="str">
        <f>IF(BS_Février[[#This Row],[N° ARTICLE]]=0,"",VLOOKUP(BS_Février[[#This Row],[N° ARTICLE]],Données!A46:C102,2,FALSE))</f>
        <v/>
      </c>
      <c r="F51" s="78" t="str">
        <f>IF(BS_Février[[#This Row],[N° ARTICLE]]=0,"",VLOOKUP(BS_Février[[#This Row],[N° ARTICLE]],Données!A46:C102,3))</f>
        <v/>
      </c>
      <c r="G51" s="120"/>
      <c r="H51" s="123"/>
    </row>
    <row r="52" spans="1:8" ht="15.95" customHeight="1" x14ac:dyDescent="0.2">
      <c r="A52" s="118"/>
      <c r="B52" s="151"/>
      <c r="C52" s="151"/>
      <c r="D52" s="127"/>
      <c r="E52" s="74" t="str">
        <f>IF(BS_Février[[#This Row],[N° ARTICLE]]=0,"",VLOOKUP(BS_Février[[#This Row],[N° ARTICLE]],Données!A47:C103,2,FALSE))</f>
        <v/>
      </c>
      <c r="F52" s="77" t="str">
        <f>IF(BS_Février[[#This Row],[N° ARTICLE]]=0,"",VLOOKUP(BS_Février[[#This Row],[N° ARTICLE]],Données!A47:C103,3))</f>
        <v/>
      </c>
      <c r="G52" s="113"/>
      <c r="H52" s="116"/>
    </row>
    <row r="53" spans="1:8" s="126" customFormat="1" ht="15.95" customHeight="1" x14ac:dyDescent="0.2">
      <c r="A53" s="125"/>
      <c r="B53" s="152"/>
      <c r="C53" s="152"/>
      <c r="D53" s="128"/>
      <c r="E53" s="76" t="str">
        <f>IF(BS_Février[[#This Row],[N° ARTICLE]]=0,"",VLOOKUP(BS_Février[[#This Row],[N° ARTICLE]],Données!A48:C104,2,FALSE))</f>
        <v/>
      </c>
      <c r="F53" s="78" t="str">
        <f>IF(BS_Février[[#This Row],[N° ARTICLE]]=0,"",VLOOKUP(BS_Février[[#This Row],[N° ARTICLE]],Données!A48:C104,3))</f>
        <v/>
      </c>
      <c r="G53" s="120"/>
      <c r="H53" s="123"/>
    </row>
    <row r="54" spans="1:8" ht="15.95" customHeight="1" x14ac:dyDescent="0.2">
      <c r="A54" s="118"/>
      <c r="B54" s="151"/>
      <c r="C54" s="151"/>
      <c r="D54" s="127"/>
      <c r="E54" s="74" t="str">
        <f>IF(BS_Février[[#This Row],[N° ARTICLE]]=0,"",VLOOKUP(BS_Février[[#This Row],[N° ARTICLE]],Données!A49:C105,2,FALSE))</f>
        <v/>
      </c>
      <c r="F54" s="77" t="str">
        <f>IF(BS_Février[[#This Row],[N° ARTICLE]]=0,"",VLOOKUP(BS_Février[[#This Row],[N° ARTICLE]],Données!A49:C105,3))</f>
        <v/>
      </c>
      <c r="G54" s="113"/>
      <c r="H54" s="116"/>
    </row>
    <row r="55" spans="1:8" s="126" customFormat="1" ht="15.95" customHeight="1" x14ac:dyDescent="0.2">
      <c r="A55" s="125"/>
      <c r="B55" s="152"/>
      <c r="C55" s="152"/>
      <c r="D55" s="128"/>
      <c r="E55" s="76" t="str">
        <f>IF(BS_Février[[#This Row],[N° ARTICLE]]=0,"",VLOOKUP(BS_Février[[#This Row],[N° ARTICLE]],Données!A50:C106,2,FALSE))</f>
        <v/>
      </c>
      <c r="F55" s="78" t="str">
        <f>IF(BS_Février[[#This Row],[N° ARTICLE]]=0,"",VLOOKUP(BS_Février[[#This Row],[N° ARTICLE]],Données!A50:C106,3))</f>
        <v/>
      </c>
      <c r="G55" s="120"/>
      <c r="H55" s="123"/>
    </row>
    <row r="56" spans="1:8" ht="15.95" customHeight="1" x14ac:dyDescent="0.2">
      <c r="A56" s="118"/>
      <c r="B56" s="151"/>
      <c r="C56" s="151"/>
      <c r="D56" s="127"/>
      <c r="E56" s="74" t="str">
        <f>IF(BS_Février[[#This Row],[N° ARTICLE]]=0,"",VLOOKUP(BS_Février[[#This Row],[N° ARTICLE]],Données!A51:C107,2,FALSE))</f>
        <v/>
      </c>
      <c r="F56" s="77" t="str">
        <f>IF(BS_Février[[#This Row],[N° ARTICLE]]=0,"",VLOOKUP(BS_Février[[#This Row],[N° ARTICLE]],Données!A51:C107,3))</f>
        <v/>
      </c>
      <c r="G56" s="113"/>
      <c r="H56" s="116"/>
    </row>
    <row r="57" spans="1:8" s="126" customFormat="1" ht="15.95" customHeight="1" x14ac:dyDescent="0.2">
      <c r="A57" s="125"/>
      <c r="B57" s="152"/>
      <c r="C57" s="152"/>
      <c r="D57" s="128"/>
      <c r="E57" s="76" t="str">
        <f>IF(BS_Février[[#This Row],[N° ARTICLE]]=0,"",VLOOKUP(BS_Février[[#This Row],[N° ARTICLE]],Données!A52:C108,2,FALSE))</f>
        <v/>
      </c>
      <c r="F57" s="78" t="str">
        <f>IF(BS_Février[[#This Row],[N° ARTICLE]]=0,"",VLOOKUP(BS_Février[[#This Row],[N° ARTICLE]],Données!A52:C108,3))</f>
        <v/>
      </c>
      <c r="G57" s="120"/>
      <c r="H57" s="123"/>
    </row>
    <row r="58" spans="1:8" ht="15.95" customHeight="1" x14ac:dyDescent="0.2">
      <c r="A58" s="118"/>
      <c r="B58" s="151"/>
      <c r="C58" s="151"/>
      <c r="D58" s="127"/>
      <c r="E58" s="74" t="str">
        <f>IF(BS_Février[[#This Row],[N° ARTICLE]]=0,"",VLOOKUP(BS_Février[[#This Row],[N° ARTICLE]],Données!A53:C109,2,FALSE))</f>
        <v/>
      </c>
      <c r="F58" s="77" t="str">
        <f>IF(BS_Février[[#This Row],[N° ARTICLE]]=0,"",VLOOKUP(BS_Février[[#This Row],[N° ARTICLE]],Données!A53:C109,3))</f>
        <v/>
      </c>
      <c r="G58" s="113"/>
      <c r="H58" s="116"/>
    </row>
    <row r="59" spans="1:8" s="126" customFormat="1" ht="15.95" customHeight="1" x14ac:dyDescent="0.2">
      <c r="A59" s="125"/>
      <c r="B59" s="152"/>
      <c r="C59" s="152"/>
      <c r="D59" s="128"/>
      <c r="E59" s="76" t="str">
        <f>IF(BS_Février[[#This Row],[N° ARTICLE]]=0,"",VLOOKUP(BS_Février[[#This Row],[N° ARTICLE]],Données!A54:C110,2,FALSE))</f>
        <v/>
      </c>
      <c r="F59" s="78" t="str">
        <f>IF(BS_Février[[#This Row],[N° ARTICLE]]=0,"",VLOOKUP(BS_Février[[#This Row],[N° ARTICLE]],Données!A54:C110,3))</f>
        <v/>
      </c>
      <c r="G59" s="120"/>
      <c r="H59" s="123"/>
    </row>
    <row r="60" spans="1:8" ht="15.95" customHeight="1" x14ac:dyDescent="0.2">
      <c r="A60" s="118"/>
      <c r="B60" s="151"/>
      <c r="C60" s="151"/>
      <c r="D60" s="127"/>
      <c r="E60" s="74" t="str">
        <f>IF(BS_Février[[#This Row],[N° ARTICLE]]=0,"",VLOOKUP(BS_Février[[#This Row],[N° ARTICLE]],Données!A55:C111,2,FALSE))</f>
        <v/>
      </c>
      <c r="F60" s="77" t="str">
        <f>IF(BS_Février[[#This Row],[N° ARTICLE]]=0,"",VLOOKUP(BS_Février[[#This Row],[N° ARTICLE]],Données!A55:C111,3))</f>
        <v/>
      </c>
      <c r="G60" s="113"/>
      <c r="H60" s="116"/>
    </row>
    <row r="61" spans="1:8" s="126" customFormat="1" ht="15.95" customHeight="1" x14ac:dyDescent="0.2">
      <c r="A61" s="125"/>
      <c r="B61" s="152"/>
      <c r="C61" s="152"/>
      <c r="D61" s="128"/>
      <c r="E61" s="76" t="str">
        <f>IF(BS_Février[[#This Row],[N° ARTICLE]]=0,"",VLOOKUP(BS_Février[[#This Row],[N° ARTICLE]],Données!A56:C112,2,FALSE))</f>
        <v/>
      </c>
      <c r="F61" s="78" t="str">
        <f>IF(BS_Février[[#This Row],[N° ARTICLE]]=0,"",VLOOKUP(BS_Février[[#This Row],[N° ARTICLE]],Données!A56:C112,3))</f>
        <v/>
      </c>
      <c r="G61" s="120"/>
      <c r="H61" s="123"/>
    </row>
    <row r="62" spans="1:8" ht="15.95" customHeight="1" x14ac:dyDescent="0.2">
      <c r="A62" s="118"/>
      <c r="B62" s="151"/>
      <c r="C62" s="151"/>
      <c r="D62" s="127"/>
      <c r="E62" s="74" t="str">
        <f>IF(BS_Février[[#This Row],[N° ARTICLE]]=0,"",VLOOKUP(BS_Février[[#This Row],[N° ARTICLE]],Données!A57:C113,2,FALSE))</f>
        <v/>
      </c>
      <c r="F62" s="77" t="str">
        <f>IF(BS_Février[[#This Row],[N° ARTICLE]]=0,"",VLOOKUP(BS_Février[[#This Row],[N° ARTICLE]],Données!A57:C113,3))</f>
        <v/>
      </c>
      <c r="G62" s="113"/>
      <c r="H62" s="116"/>
    </row>
    <row r="63" spans="1:8" ht="15.95" customHeight="1" x14ac:dyDescent="0.2">
      <c r="A63" s="125"/>
      <c r="B63" s="152"/>
      <c r="C63" s="152"/>
      <c r="D63" s="128"/>
      <c r="E63" s="76" t="str">
        <f>IF(BS_Février[[#This Row],[N° ARTICLE]]=0,"",VLOOKUP(BS_Février[[#This Row],[N° ARTICLE]],Données!A58:C114,2,FALSE))</f>
        <v/>
      </c>
      <c r="F63" s="78" t="str">
        <f>IF(BS_Février[[#This Row],[N° ARTICLE]]=0,"",VLOOKUP(BS_Février[[#This Row],[N° ARTICLE]],Données!A58:C114,3))</f>
        <v/>
      </c>
      <c r="G63" s="120"/>
      <c r="H63" s="123"/>
    </row>
    <row r="64" spans="1:8" s="126" customFormat="1" ht="15.95" customHeight="1" x14ac:dyDescent="0.2">
      <c r="A64" s="118"/>
      <c r="B64" s="151"/>
      <c r="C64" s="151"/>
      <c r="D64" s="127"/>
      <c r="E64" s="74" t="str">
        <f>IF(BS_Février[[#This Row],[N° ARTICLE]]=0,"",VLOOKUP(BS_Février[[#This Row],[N° ARTICLE]],Données!A59:C115,2,FALSE))</f>
        <v/>
      </c>
      <c r="F64" s="77" t="str">
        <f>IF(BS_Février[[#This Row],[N° ARTICLE]]=0,"",VLOOKUP(BS_Février[[#This Row],[N° ARTICLE]],Données!A59:C115,3))</f>
        <v/>
      </c>
      <c r="G64" s="113"/>
      <c r="H64" s="116"/>
    </row>
    <row r="65" spans="1:8" ht="15.95" customHeight="1" x14ac:dyDescent="0.2">
      <c r="A65" s="125"/>
      <c r="B65" s="152"/>
      <c r="C65" s="152"/>
      <c r="D65" s="128"/>
      <c r="E65" s="76" t="str">
        <f>IF(BS_Février[[#This Row],[N° ARTICLE]]=0,"",VLOOKUP(BS_Février[[#This Row],[N° ARTICLE]],Données!A60:C116,2,FALSE))</f>
        <v/>
      </c>
      <c r="F65" s="78" t="str">
        <f>IF(BS_Février[[#This Row],[N° ARTICLE]]=0,"",VLOOKUP(BS_Février[[#This Row],[N° ARTICLE]],Données!A60:C116,3))</f>
        <v/>
      </c>
      <c r="G65" s="120"/>
      <c r="H65" s="123"/>
    </row>
    <row r="66" spans="1:8" ht="15.95" customHeight="1" x14ac:dyDescent="0.2">
      <c r="A66" s="118"/>
      <c r="B66" s="151"/>
      <c r="C66" s="151"/>
      <c r="D66" s="127"/>
      <c r="E66" s="74" t="str">
        <f>IF(BS_Février[[#This Row],[N° ARTICLE]]=0,"",VLOOKUP(BS_Février[[#This Row],[N° ARTICLE]],Données!A61:C117,2,FALSE))</f>
        <v/>
      </c>
      <c r="F66" s="77" t="str">
        <f>IF(BS_Février[[#This Row],[N° ARTICLE]]=0,"",VLOOKUP(BS_Février[[#This Row],[N° ARTICLE]],Données!A61:C117,3))</f>
        <v/>
      </c>
      <c r="G66" s="113"/>
      <c r="H66" s="116"/>
    </row>
    <row r="67" spans="1:8" s="126" customFormat="1" ht="15.95" customHeight="1" x14ac:dyDescent="0.2">
      <c r="A67" s="125"/>
      <c r="B67" s="152"/>
      <c r="C67" s="152"/>
      <c r="D67" s="128"/>
      <c r="E67" s="76" t="str">
        <f>IF(BS_Février[[#This Row],[N° ARTICLE]]=0,"",VLOOKUP(BS_Février[[#This Row],[N° ARTICLE]],Données!A62:C118,2,FALSE))</f>
        <v/>
      </c>
      <c r="F67" s="78" t="str">
        <f>IF(BS_Février[[#This Row],[N° ARTICLE]]=0,"",VLOOKUP(BS_Février[[#This Row],[N° ARTICLE]],Données!A62:C118,3))</f>
        <v/>
      </c>
      <c r="G67" s="120"/>
      <c r="H67" s="123"/>
    </row>
    <row r="68" spans="1:8" ht="15.95" customHeight="1" x14ac:dyDescent="0.2">
      <c r="A68" s="118"/>
      <c r="B68" s="151"/>
      <c r="C68" s="151"/>
      <c r="D68" s="127"/>
      <c r="E68" s="74" t="str">
        <f>IF(BS_Février[[#This Row],[N° ARTICLE]]=0,"",VLOOKUP(BS_Février[[#This Row],[N° ARTICLE]],Données!A63:C119,2,FALSE))</f>
        <v/>
      </c>
      <c r="F68" s="77" t="str">
        <f>IF(BS_Février[[#This Row],[N° ARTICLE]]=0,"",VLOOKUP(BS_Février[[#This Row],[N° ARTICLE]],Données!A63:C119,3))</f>
        <v/>
      </c>
      <c r="G68" s="113"/>
      <c r="H68" s="116"/>
    </row>
    <row r="69" spans="1:8" s="126" customFormat="1" ht="15.95" customHeight="1" x14ac:dyDescent="0.2">
      <c r="A69" s="125"/>
      <c r="B69" s="152"/>
      <c r="C69" s="152"/>
      <c r="D69" s="128"/>
      <c r="E69" s="76" t="str">
        <f>IF(BS_Février[[#This Row],[N° ARTICLE]]=0,"",VLOOKUP(BS_Février[[#This Row],[N° ARTICLE]],Données!A64:C120,2,FALSE))</f>
        <v/>
      </c>
      <c r="F69" s="78" t="str">
        <f>IF(BS_Février[[#This Row],[N° ARTICLE]]=0,"",VLOOKUP(BS_Février[[#This Row],[N° ARTICLE]],Données!A64:C120,3))</f>
        <v/>
      </c>
      <c r="G69" s="120"/>
      <c r="H69" s="123"/>
    </row>
    <row r="70" spans="1:8" ht="15.95" customHeight="1" x14ac:dyDescent="0.2">
      <c r="A70" s="118"/>
      <c r="B70" s="151"/>
      <c r="C70" s="151"/>
      <c r="D70" s="127"/>
      <c r="E70" s="74" t="str">
        <f>IF(BS_Février[[#This Row],[N° ARTICLE]]=0,"",VLOOKUP(BS_Février[[#This Row],[N° ARTICLE]],Données!A65:C121,2,FALSE))</f>
        <v/>
      </c>
      <c r="F70" s="77" t="str">
        <f>IF(BS_Février[[#This Row],[N° ARTICLE]]=0,"",VLOOKUP(BS_Février[[#This Row],[N° ARTICLE]],Données!A65:C121,3))</f>
        <v/>
      </c>
      <c r="G70" s="113"/>
      <c r="H70" s="116"/>
    </row>
    <row r="71" spans="1:8" s="126" customFormat="1" ht="15.95" customHeight="1" x14ac:dyDescent="0.2">
      <c r="A71" s="125"/>
      <c r="B71" s="152"/>
      <c r="C71" s="152"/>
      <c r="D71" s="128"/>
      <c r="E71" s="76" t="str">
        <f>IF(BS_Février[[#This Row],[N° ARTICLE]]=0,"",VLOOKUP(BS_Février[[#This Row],[N° ARTICLE]],Données!A66:C122,2,FALSE))</f>
        <v/>
      </c>
      <c r="F71" s="78" t="str">
        <f>IF(BS_Février[[#This Row],[N° ARTICLE]]=0,"",VLOOKUP(BS_Février[[#This Row],[N° ARTICLE]],Données!A66:C122,3))</f>
        <v/>
      </c>
      <c r="G71" s="120"/>
      <c r="H71" s="123"/>
    </row>
    <row r="72" spans="1:8" ht="15.95" customHeight="1" x14ac:dyDescent="0.2">
      <c r="A72" s="118"/>
      <c r="B72" s="151"/>
      <c r="C72" s="151"/>
      <c r="D72" s="127"/>
      <c r="E72" s="74" t="str">
        <f>IF(BS_Février[[#This Row],[N° ARTICLE]]=0,"",VLOOKUP(BS_Février[[#This Row],[N° ARTICLE]],Données!A67:C123,2,FALSE))</f>
        <v/>
      </c>
      <c r="F72" s="77" t="str">
        <f>IF(BS_Février[[#This Row],[N° ARTICLE]]=0,"",VLOOKUP(BS_Février[[#This Row],[N° ARTICLE]],Données!A67:C123,3))</f>
        <v/>
      </c>
      <c r="G72" s="113"/>
      <c r="H72" s="116"/>
    </row>
    <row r="73" spans="1:8" s="126" customFormat="1" ht="15.95" customHeight="1" x14ac:dyDescent="0.2">
      <c r="A73" s="125"/>
      <c r="B73" s="152"/>
      <c r="C73" s="152"/>
      <c r="D73" s="128"/>
      <c r="E73" s="76" t="str">
        <f>IF(BS_Février[[#This Row],[N° ARTICLE]]=0,"",VLOOKUP(BS_Février[[#This Row],[N° ARTICLE]],Données!A68:C124,2,FALSE))</f>
        <v/>
      </c>
      <c r="F73" s="78" t="str">
        <f>IF(BS_Février[[#This Row],[N° ARTICLE]]=0,"",VLOOKUP(BS_Février[[#This Row],[N° ARTICLE]],Données!A68:C124,3))</f>
        <v/>
      </c>
      <c r="G73" s="120"/>
      <c r="H73" s="123"/>
    </row>
    <row r="74" spans="1:8" ht="15.95" customHeight="1" x14ac:dyDescent="0.2">
      <c r="A74" s="118"/>
      <c r="B74" s="151"/>
      <c r="C74" s="151"/>
      <c r="D74" s="127"/>
      <c r="E74" s="74" t="str">
        <f>IF(BS_Février[[#This Row],[N° ARTICLE]]=0,"",VLOOKUP(BS_Février[[#This Row],[N° ARTICLE]],Données!A69:C125,2,FALSE))</f>
        <v/>
      </c>
      <c r="F74" s="77" t="str">
        <f>IF(BS_Février[[#This Row],[N° ARTICLE]]=0,"",VLOOKUP(BS_Février[[#This Row],[N° ARTICLE]],Données!A69:C125,3))</f>
        <v/>
      </c>
      <c r="G74" s="113"/>
      <c r="H74" s="116"/>
    </row>
    <row r="75" spans="1:8" s="126" customFormat="1" ht="15.95" customHeight="1" x14ac:dyDescent="0.2">
      <c r="A75" s="125"/>
      <c r="B75" s="152"/>
      <c r="C75" s="152"/>
      <c r="D75" s="128"/>
      <c r="E75" s="76" t="str">
        <f>IF(BS_Février[[#This Row],[N° ARTICLE]]=0,"",VLOOKUP(BS_Février[[#This Row],[N° ARTICLE]],Données!A70:C126,2,FALSE))</f>
        <v/>
      </c>
      <c r="F75" s="78" t="str">
        <f>IF(BS_Février[[#This Row],[N° ARTICLE]]=0,"",VLOOKUP(BS_Février[[#This Row],[N° ARTICLE]],Données!A70:C126,3))</f>
        <v/>
      </c>
      <c r="G75" s="120"/>
      <c r="H75" s="123"/>
    </row>
    <row r="76" spans="1:8" ht="15.95" customHeight="1" x14ac:dyDescent="0.2">
      <c r="A76" s="118"/>
      <c r="B76" s="151"/>
      <c r="C76" s="151"/>
      <c r="D76" s="127"/>
      <c r="E76" s="74" t="str">
        <f>IF(BS_Février[[#This Row],[N° ARTICLE]]=0,"",VLOOKUP(BS_Février[[#This Row],[N° ARTICLE]],Données!A71:C127,2,FALSE))</f>
        <v/>
      </c>
      <c r="F76" s="77" t="str">
        <f>IF(BS_Février[[#This Row],[N° ARTICLE]]=0,"",VLOOKUP(BS_Février[[#This Row],[N° ARTICLE]],Données!A71:C127,3))</f>
        <v/>
      </c>
      <c r="G76" s="113"/>
      <c r="H76" s="116"/>
    </row>
    <row r="77" spans="1:8" s="126" customFormat="1" ht="15.95" customHeight="1" x14ac:dyDescent="0.2">
      <c r="A77" s="125"/>
      <c r="B77" s="152"/>
      <c r="C77" s="152"/>
      <c r="D77" s="128"/>
      <c r="E77" s="76" t="str">
        <f>IF(BS_Février[[#This Row],[N° ARTICLE]]=0,"",VLOOKUP(BS_Février[[#This Row],[N° ARTICLE]],Données!A72:C128,2,FALSE))</f>
        <v/>
      </c>
      <c r="F77" s="78" t="str">
        <f>IF(BS_Février[[#This Row],[N° ARTICLE]]=0,"",VLOOKUP(BS_Février[[#This Row],[N° ARTICLE]],Données!A72:C128,3))</f>
        <v/>
      </c>
      <c r="G77" s="120"/>
      <c r="H77" s="123"/>
    </row>
    <row r="78" spans="1:8" ht="15.95" customHeight="1" x14ac:dyDescent="0.2">
      <c r="A78" s="118"/>
      <c r="B78" s="151"/>
      <c r="C78" s="151"/>
      <c r="D78" s="127"/>
      <c r="E78" s="74" t="str">
        <f>IF(BS_Février[[#This Row],[N° ARTICLE]]=0,"",VLOOKUP(BS_Février[[#This Row],[N° ARTICLE]],Données!A73:C129,2,FALSE))</f>
        <v/>
      </c>
      <c r="F78" s="77" t="str">
        <f>IF(BS_Février[[#This Row],[N° ARTICLE]]=0,"",VLOOKUP(BS_Février[[#This Row],[N° ARTICLE]],Données!A73:C129,3))</f>
        <v/>
      </c>
      <c r="G78" s="113"/>
      <c r="H78" s="116"/>
    </row>
    <row r="79" spans="1:8" s="126" customFormat="1" ht="15.95" customHeight="1" x14ac:dyDescent="0.2">
      <c r="A79" s="125"/>
      <c r="B79" s="152"/>
      <c r="C79" s="152"/>
      <c r="D79" s="128"/>
      <c r="E79" s="76" t="str">
        <f>IF(BS_Février[[#This Row],[N° ARTICLE]]=0,"",VLOOKUP(BS_Février[[#This Row],[N° ARTICLE]],Données!A74:C130,2,FALSE))</f>
        <v/>
      </c>
      <c r="F79" s="78" t="str">
        <f>IF(BS_Février[[#This Row],[N° ARTICLE]]=0,"",VLOOKUP(BS_Février[[#This Row],[N° ARTICLE]],Données!A74:C130,3))</f>
        <v/>
      </c>
      <c r="G79" s="120"/>
      <c r="H79" s="123"/>
    </row>
    <row r="80" spans="1:8" ht="15.95" customHeight="1" x14ac:dyDescent="0.2">
      <c r="A80" s="118"/>
      <c r="B80" s="151"/>
      <c r="C80" s="151"/>
      <c r="D80" s="127"/>
      <c r="E80" s="74" t="str">
        <f>IF(BS_Février[[#This Row],[N° ARTICLE]]=0,"",VLOOKUP(BS_Février[[#This Row],[N° ARTICLE]],Données!A75:C131,2,FALSE))</f>
        <v/>
      </c>
      <c r="F80" s="77" t="str">
        <f>IF(BS_Février[[#This Row],[N° ARTICLE]]=0,"",VLOOKUP(BS_Février[[#This Row],[N° ARTICLE]],Données!A75:C131,3))</f>
        <v/>
      </c>
      <c r="G80" s="113"/>
      <c r="H80" s="116"/>
    </row>
    <row r="81" spans="1:8" ht="15.95" customHeight="1" x14ac:dyDescent="0.2">
      <c r="A81" s="125"/>
      <c r="B81" s="152"/>
      <c r="C81" s="152"/>
      <c r="D81" s="128"/>
      <c r="E81" s="76" t="str">
        <f>IF(BS_Février[[#This Row],[N° ARTICLE]]=0,"",VLOOKUP(BS_Février[[#This Row],[N° ARTICLE]],Données!A76:C132,2,FALSE))</f>
        <v/>
      </c>
      <c r="F81" s="78" t="str">
        <f>IF(BS_Février[[#This Row],[N° ARTICLE]]=0,"",VLOOKUP(BS_Février[[#This Row],[N° ARTICLE]],Données!A76:C132,3))</f>
        <v/>
      </c>
      <c r="G81" s="120"/>
      <c r="H81" s="123"/>
    </row>
    <row r="82" spans="1:8" s="126" customFormat="1" ht="15.95" customHeight="1" x14ac:dyDescent="0.2">
      <c r="A82" s="118"/>
      <c r="B82" s="151"/>
      <c r="C82" s="151"/>
      <c r="D82" s="127"/>
      <c r="E82" s="74" t="str">
        <f>IF(BS_Février[[#This Row],[N° ARTICLE]]=0,"",VLOOKUP(BS_Février[[#This Row],[N° ARTICLE]],Données!A77:C133,2,FALSE))</f>
        <v/>
      </c>
      <c r="F82" s="77" t="str">
        <f>IF(BS_Février[[#This Row],[N° ARTICLE]]=0,"",VLOOKUP(BS_Février[[#This Row],[N° ARTICLE]],Données!A77:C133,3))</f>
        <v/>
      </c>
      <c r="G82" s="113"/>
      <c r="H82" s="116"/>
    </row>
    <row r="83" spans="1:8" ht="15.95" customHeight="1" x14ac:dyDescent="0.2">
      <c r="A83" s="125"/>
      <c r="B83" s="152"/>
      <c r="C83" s="152"/>
      <c r="D83" s="128"/>
      <c r="E83" s="76" t="str">
        <f>IF(BS_Février[[#This Row],[N° ARTICLE]]=0,"",VLOOKUP(BS_Février[[#This Row],[N° ARTICLE]],Données!A78:C134,2,FALSE))</f>
        <v/>
      </c>
      <c r="F83" s="78" t="str">
        <f>IF(BS_Février[[#This Row],[N° ARTICLE]]=0,"",VLOOKUP(BS_Février[[#This Row],[N° ARTICLE]],Données!A78:C134,3))</f>
        <v/>
      </c>
      <c r="G83" s="120"/>
      <c r="H83" s="123"/>
    </row>
    <row r="84" spans="1:8" s="126" customFormat="1" ht="15.95" customHeight="1" x14ac:dyDescent="0.2">
      <c r="A84" s="118"/>
      <c r="B84" s="151"/>
      <c r="C84" s="151"/>
      <c r="D84" s="127"/>
      <c r="E84" s="74" t="str">
        <f>IF(BS_Février[[#This Row],[N° ARTICLE]]=0,"",VLOOKUP(BS_Février[[#This Row],[N° ARTICLE]],Données!A79:C135,2,FALSE))</f>
        <v/>
      </c>
      <c r="F84" s="77" t="str">
        <f>IF(BS_Février[[#This Row],[N° ARTICLE]]=0,"",VLOOKUP(BS_Février[[#This Row],[N° ARTICLE]],Données!A79:C135,3))</f>
        <v/>
      </c>
      <c r="G84" s="113"/>
      <c r="H84" s="116"/>
    </row>
    <row r="85" spans="1:8" ht="15.95" customHeight="1" x14ac:dyDescent="0.2">
      <c r="A85" s="125"/>
      <c r="B85" s="152"/>
      <c r="C85" s="152"/>
      <c r="D85" s="128"/>
      <c r="E85" s="76" t="str">
        <f>IF(BS_Février[[#This Row],[N° ARTICLE]]=0,"",VLOOKUP(BS_Février[[#This Row],[N° ARTICLE]],Données!A80:C136,2,FALSE))</f>
        <v/>
      </c>
      <c r="F85" s="78" t="str">
        <f>IF(BS_Février[[#This Row],[N° ARTICLE]]=0,"",VLOOKUP(BS_Février[[#This Row],[N° ARTICLE]],Données!A80:C136,3))</f>
        <v/>
      </c>
      <c r="G85" s="120"/>
      <c r="H85" s="123"/>
    </row>
    <row r="86" spans="1:8" s="126" customFormat="1" ht="15.95" customHeight="1" x14ac:dyDescent="0.2">
      <c r="A86" s="118"/>
      <c r="B86" s="151"/>
      <c r="C86" s="151"/>
      <c r="D86" s="127"/>
      <c r="E86" s="74" t="str">
        <f>IF(BS_Février[[#This Row],[N° ARTICLE]]=0,"",VLOOKUP(BS_Février[[#This Row],[N° ARTICLE]],Données!A81:C137,2,FALSE))</f>
        <v/>
      </c>
      <c r="F86" s="77" t="str">
        <f>IF(BS_Février[[#This Row],[N° ARTICLE]]=0,"",VLOOKUP(BS_Février[[#This Row],[N° ARTICLE]],Données!A81:C137,3))</f>
        <v/>
      </c>
      <c r="G86" s="113"/>
      <c r="H86" s="116"/>
    </row>
    <row r="87" spans="1:8" ht="15.95" customHeight="1" x14ac:dyDescent="0.2">
      <c r="A87" s="125"/>
      <c r="B87" s="152"/>
      <c r="C87" s="152"/>
      <c r="D87" s="128"/>
      <c r="E87" s="76" t="str">
        <f>IF(BS_Février[[#This Row],[N° ARTICLE]]=0,"",VLOOKUP(BS_Février[[#This Row],[N° ARTICLE]],Données!A82:C138,2,FALSE))</f>
        <v/>
      </c>
      <c r="F87" s="78" t="str">
        <f>IF(BS_Février[[#This Row],[N° ARTICLE]]=0,"",VLOOKUP(BS_Février[[#This Row],[N° ARTICLE]],Données!A82:C138,3))</f>
        <v/>
      </c>
      <c r="G87" s="120"/>
      <c r="H87" s="123"/>
    </row>
    <row r="88" spans="1:8" s="126" customFormat="1" ht="15.95" customHeight="1" x14ac:dyDescent="0.2">
      <c r="A88" s="118"/>
      <c r="B88" s="151"/>
      <c r="C88" s="151"/>
      <c r="D88" s="127"/>
      <c r="E88" s="74" t="str">
        <f>IF(BS_Février[[#This Row],[N° ARTICLE]]=0,"",VLOOKUP(BS_Février[[#This Row],[N° ARTICLE]],Données!A83:C139,2,FALSE))</f>
        <v/>
      </c>
      <c r="F88" s="77" t="str">
        <f>IF(BS_Février[[#This Row],[N° ARTICLE]]=0,"",VLOOKUP(BS_Février[[#This Row],[N° ARTICLE]],Données!A83:C139,3))</f>
        <v/>
      </c>
      <c r="G88" s="113"/>
      <c r="H88" s="116"/>
    </row>
    <row r="89" spans="1:8" ht="15.95" customHeight="1" x14ac:dyDescent="0.2">
      <c r="A89" s="125"/>
      <c r="B89" s="152"/>
      <c r="C89" s="152"/>
      <c r="D89" s="128"/>
      <c r="E89" s="76" t="str">
        <f>IF(BS_Février[[#This Row],[N° ARTICLE]]=0,"",VLOOKUP(BS_Février[[#This Row],[N° ARTICLE]],Données!A84:C140,2,FALSE))</f>
        <v/>
      </c>
      <c r="F89" s="78" t="str">
        <f>IF(BS_Février[[#This Row],[N° ARTICLE]]=0,"",VLOOKUP(BS_Février[[#This Row],[N° ARTICLE]],Données!A84:C140,3))</f>
        <v/>
      </c>
      <c r="G89" s="120"/>
      <c r="H89" s="123"/>
    </row>
    <row r="90" spans="1:8" s="126" customFormat="1" ht="15.95" customHeight="1" x14ac:dyDescent="0.2">
      <c r="A90" s="118"/>
      <c r="B90" s="151"/>
      <c r="C90" s="151"/>
      <c r="D90" s="127"/>
      <c r="E90" s="74" t="str">
        <f>IF(BS_Février[[#This Row],[N° ARTICLE]]=0,"",VLOOKUP(BS_Février[[#This Row],[N° ARTICLE]],Données!A85:C141,2,FALSE))</f>
        <v/>
      </c>
      <c r="F90" s="77" t="str">
        <f>IF(BS_Février[[#This Row],[N° ARTICLE]]=0,"",VLOOKUP(BS_Février[[#This Row],[N° ARTICLE]],Données!A85:C141,3))</f>
        <v/>
      </c>
      <c r="G90" s="113"/>
      <c r="H90" s="116"/>
    </row>
    <row r="91" spans="1:8" ht="15.95" customHeight="1" x14ac:dyDescent="0.2">
      <c r="A91" s="125"/>
      <c r="B91" s="152"/>
      <c r="C91" s="152"/>
      <c r="D91" s="128"/>
      <c r="E91" s="76" t="str">
        <f>IF(BS_Février[[#This Row],[N° ARTICLE]]=0,"",VLOOKUP(BS_Février[[#This Row],[N° ARTICLE]],Données!A86:C142,2,FALSE))</f>
        <v/>
      </c>
      <c r="F91" s="78" t="str">
        <f>IF(BS_Février[[#This Row],[N° ARTICLE]]=0,"",VLOOKUP(BS_Février[[#This Row],[N° ARTICLE]],Données!A86:C142,3))</f>
        <v/>
      </c>
      <c r="G91" s="120"/>
      <c r="H91" s="123"/>
    </row>
    <row r="92" spans="1:8" ht="15.95" customHeight="1" x14ac:dyDescent="0.2">
      <c r="A92" s="118"/>
      <c r="B92" s="151"/>
      <c r="C92" s="151"/>
      <c r="D92" s="127"/>
      <c r="E92" s="74" t="str">
        <f>IF(BS_Février[[#This Row],[N° ARTICLE]]=0,"",VLOOKUP(BS_Février[[#This Row],[N° ARTICLE]],Données!A87:C143,2,FALSE))</f>
        <v/>
      </c>
      <c r="F92" s="77" t="str">
        <f>IF(BS_Février[[#This Row],[N° ARTICLE]]=0,"",VLOOKUP(BS_Février[[#This Row],[N° ARTICLE]],Données!A87:C143,3))</f>
        <v/>
      </c>
      <c r="G92" s="113"/>
      <c r="H92" s="116"/>
    </row>
    <row r="93" spans="1:8" s="126" customFormat="1" ht="15.95" customHeight="1" x14ac:dyDescent="0.2">
      <c r="A93" s="125"/>
      <c r="B93" s="152"/>
      <c r="C93" s="152"/>
      <c r="D93" s="128"/>
      <c r="E93" s="76" t="str">
        <f>IF(BS_Février[[#This Row],[N° ARTICLE]]=0,"",VLOOKUP(BS_Février[[#This Row],[N° ARTICLE]],Données!A88:C144,2,FALSE))</f>
        <v/>
      </c>
      <c r="F93" s="78" t="str">
        <f>IF(BS_Février[[#This Row],[N° ARTICLE]]=0,"",VLOOKUP(BS_Février[[#This Row],[N° ARTICLE]],Données!A88:C144,3))</f>
        <v/>
      </c>
      <c r="G93" s="120"/>
      <c r="H93" s="123"/>
    </row>
    <row r="94" spans="1:8" ht="15.95" customHeight="1" x14ac:dyDescent="0.2">
      <c r="A94" s="118"/>
      <c r="B94" s="151"/>
      <c r="C94" s="151"/>
      <c r="D94" s="127"/>
      <c r="E94" s="74" t="str">
        <f>IF(BS_Février[[#This Row],[N° ARTICLE]]=0,"",VLOOKUP(BS_Février[[#This Row],[N° ARTICLE]],Données!A89:C145,2,FALSE))</f>
        <v/>
      </c>
      <c r="F94" s="77" t="str">
        <f>IF(BS_Février[[#This Row],[N° ARTICLE]]=0,"",VLOOKUP(BS_Février[[#This Row],[N° ARTICLE]],Données!A89:C145,3))</f>
        <v/>
      </c>
      <c r="G94" s="113"/>
      <c r="H94" s="116"/>
    </row>
    <row r="95" spans="1:8" s="126" customFormat="1" ht="15.95" customHeight="1" x14ac:dyDescent="0.2">
      <c r="A95" s="125"/>
      <c r="B95" s="152"/>
      <c r="C95" s="152"/>
      <c r="D95" s="128"/>
      <c r="E95" s="76" t="str">
        <f>IF(BS_Février[[#This Row],[N° ARTICLE]]=0,"",VLOOKUP(BS_Février[[#This Row],[N° ARTICLE]],Données!A90:C146,2,FALSE))</f>
        <v/>
      </c>
      <c r="F95" s="78" t="str">
        <f>IF(BS_Février[[#This Row],[N° ARTICLE]]=0,"",VLOOKUP(BS_Février[[#This Row],[N° ARTICLE]],Données!A90:C146,3))</f>
        <v/>
      </c>
      <c r="G95" s="120"/>
      <c r="H95" s="123"/>
    </row>
    <row r="96" spans="1:8" ht="15.95" customHeight="1" x14ac:dyDescent="0.2">
      <c r="A96" s="118"/>
      <c r="B96" s="151"/>
      <c r="C96" s="151"/>
      <c r="D96" s="127"/>
      <c r="E96" s="74" t="str">
        <f>IF(BS_Février[[#This Row],[N° ARTICLE]]=0,"",VLOOKUP(BS_Février[[#This Row],[N° ARTICLE]],Données!A91:C147,2,FALSE))</f>
        <v/>
      </c>
      <c r="F96" s="77" t="str">
        <f>IF(BS_Février[[#This Row],[N° ARTICLE]]=0,"",VLOOKUP(BS_Février[[#This Row],[N° ARTICLE]],Données!A91:C147,3))</f>
        <v/>
      </c>
      <c r="G96" s="113"/>
      <c r="H96" s="116"/>
    </row>
    <row r="97" spans="1:8" s="126" customFormat="1" ht="15.95" customHeight="1" x14ac:dyDescent="0.2">
      <c r="A97" s="125"/>
      <c r="B97" s="152"/>
      <c r="C97" s="152"/>
      <c r="D97" s="128"/>
      <c r="E97" s="76" t="str">
        <f>IF(BS_Février[[#This Row],[N° ARTICLE]]=0,"",VLOOKUP(BS_Février[[#This Row],[N° ARTICLE]],Données!A92:C148,2,FALSE))</f>
        <v/>
      </c>
      <c r="F97" s="78" t="str">
        <f>IF(BS_Février[[#This Row],[N° ARTICLE]]=0,"",VLOOKUP(BS_Février[[#This Row],[N° ARTICLE]],Données!A92:C148,3))</f>
        <v/>
      </c>
      <c r="G97" s="120"/>
      <c r="H97" s="123"/>
    </row>
    <row r="98" spans="1:8" ht="15.95" customHeight="1" x14ac:dyDescent="0.2">
      <c r="A98" s="118"/>
      <c r="B98" s="151"/>
      <c r="C98" s="151"/>
      <c r="D98" s="127"/>
      <c r="E98" s="74" t="str">
        <f>IF(BS_Février[[#This Row],[N° ARTICLE]]=0,"",VLOOKUP(BS_Février[[#This Row],[N° ARTICLE]],Données!A93:C149,2,FALSE))</f>
        <v/>
      </c>
      <c r="F98" s="77" t="str">
        <f>IF(BS_Février[[#This Row],[N° ARTICLE]]=0,"",VLOOKUP(BS_Février[[#This Row],[N° ARTICLE]],Données!A93:C149,3))</f>
        <v/>
      </c>
      <c r="G98" s="113"/>
      <c r="H98" s="116"/>
    </row>
    <row r="99" spans="1:8" s="126" customFormat="1" ht="15.95" customHeight="1" x14ac:dyDescent="0.2">
      <c r="A99" s="153"/>
      <c r="B99" s="154"/>
      <c r="C99" s="154"/>
      <c r="D99" s="155"/>
      <c r="E99" s="167" t="str">
        <f>IF(BS_Février[[#This Row],[N° ARTICLE]]=0,"",VLOOKUP(BS_Février[[#This Row],[N° ARTICLE]],Données!A94:C150,2,FALSE))</f>
        <v/>
      </c>
      <c r="F99" s="168" t="str">
        <f>IF(BS_Février[[#This Row],[N° ARTICLE]]=0,"",VLOOKUP(BS_Février[[#This Row],[N° ARTICLE]],Données!A94:C150,3))</f>
        <v/>
      </c>
      <c r="G99" s="156"/>
      <c r="H99" s="157"/>
    </row>
    <row r="100" spans="1:8" s="126" customFormat="1" ht="15.95" customHeight="1" x14ac:dyDescent="0.2">
      <c r="A100" s="158"/>
      <c r="B100" s="158"/>
      <c r="C100" s="158"/>
      <c r="D100" s="159"/>
      <c r="E100" s="160"/>
      <c r="F100" s="159"/>
      <c r="G100" s="160"/>
      <c r="H100" s="161"/>
    </row>
    <row r="101" spans="1:8" s="126" customFormat="1" ht="15.95" customHeight="1" x14ac:dyDescent="0.2">
      <c r="A101" s="158"/>
      <c r="B101" s="158"/>
      <c r="C101" s="158"/>
      <c r="D101" s="159"/>
      <c r="E101" s="160"/>
      <c r="F101" s="159"/>
      <c r="G101" s="160"/>
      <c r="H101" s="161"/>
    </row>
    <row r="102" spans="1:8" s="126" customFormat="1" ht="15.95" customHeight="1" x14ac:dyDescent="0.2">
      <c r="A102" s="158"/>
      <c r="B102" s="158"/>
      <c r="C102" s="158"/>
      <c r="D102" s="159"/>
      <c r="E102" s="160"/>
      <c r="F102" s="159"/>
      <c r="G102" s="160"/>
      <c r="H102" s="161"/>
    </row>
    <row r="103" spans="1:8" s="126" customFormat="1" ht="15.95" customHeight="1" x14ac:dyDescent="0.2">
      <c r="A103" s="158"/>
      <c r="B103" s="158"/>
      <c r="C103" s="158"/>
      <c r="D103" s="159"/>
      <c r="E103" s="160"/>
      <c r="F103" s="159"/>
      <c r="G103" s="160"/>
      <c r="H103" s="161"/>
    </row>
    <row r="104" spans="1:8" s="126" customFormat="1" ht="15.95" customHeight="1" x14ac:dyDescent="0.2">
      <c r="A104" s="158"/>
      <c r="B104" s="158"/>
      <c r="C104" s="158"/>
      <c r="D104" s="159"/>
      <c r="E104" s="160"/>
      <c r="F104" s="159"/>
      <c r="G104" s="160"/>
      <c r="H104" s="161"/>
    </row>
    <row r="105" spans="1:8" s="126" customFormat="1" ht="15.95" customHeight="1" x14ac:dyDescent="0.2">
      <c r="A105" s="158"/>
      <c r="B105" s="158"/>
      <c r="C105" s="158"/>
      <c r="D105" s="159"/>
      <c r="E105" s="160"/>
      <c r="F105" s="159"/>
      <c r="G105" s="160"/>
      <c r="H105" s="161"/>
    </row>
    <row r="106" spans="1:8" s="126" customFormat="1" ht="15.95" customHeight="1" x14ac:dyDescent="0.2">
      <c r="A106" s="158"/>
      <c r="B106" s="158"/>
      <c r="C106" s="158"/>
      <c r="D106" s="159"/>
      <c r="E106" s="160"/>
      <c r="F106" s="159"/>
      <c r="G106" s="160"/>
      <c r="H106" s="161"/>
    </row>
    <row r="107" spans="1:8" s="126" customFormat="1" ht="15.95" customHeight="1" x14ac:dyDescent="0.2">
      <c r="A107" s="158"/>
      <c r="B107" s="158"/>
      <c r="C107" s="158"/>
      <c r="D107" s="159"/>
      <c r="E107" s="160"/>
      <c r="F107" s="159"/>
      <c r="G107" s="160"/>
      <c r="H107" s="161"/>
    </row>
    <row r="108" spans="1:8" s="126" customFormat="1" ht="15.95" customHeight="1" x14ac:dyDescent="0.2">
      <c r="A108" s="158"/>
      <c r="B108" s="158"/>
      <c r="C108" s="158"/>
      <c r="D108" s="159"/>
      <c r="E108" s="160"/>
      <c r="F108" s="159"/>
      <c r="G108" s="160"/>
      <c r="H108" s="161"/>
    </row>
    <row r="109" spans="1:8" s="126" customFormat="1" ht="15.95" customHeight="1" x14ac:dyDescent="0.2">
      <c r="A109" s="158"/>
      <c r="B109" s="158"/>
      <c r="C109" s="158"/>
      <c r="D109" s="159"/>
      <c r="E109" s="160"/>
      <c r="F109" s="159"/>
      <c r="G109" s="160"/>
      <c r="H109" s="161"/>
    </row>
    <row r="110" spans="1:8" s="126" customFormat="1" ht="15.95" customHeight="1" x14ac:dyDescent="0.2">
      <c r="A110" s="158"/>
      <c r="B110" s="158"/>
      <c r="C110" s="158"/>
      <c r="D110" s="159"/>
      <c r="E110" s="160"/>
      <c r="F110" s="159"/>
      <c r="G110" s="160"/>
      <c r="H110" s="161"/>
    </row>
    <row r="111" spans="1:8" s="126" customFormat="1" ht="15.95" customHeight="1" x14ac:dyDescent="0.2">
      <c r="A111" s="158"/>
      <c r="B111" s="158"/>
      <c r="C111" s="158"/>
      <c r="D111" s="159"/>
      <c r="E111" s="160"/>
      <c r="F111" s="159"/>
      <c r="G111" s="160"/>
      <c r="H111" s="161"/>
    </row>
    <row r="112" spans="1:8" s="126" customFormat="1" ht="15.95" customHeight="1" x14ac:dyDescent="0.2">
      <c r="A112" s="158"/>
      <c r="B112" s="158"/>
      <c r="C112" s="158"/>
      <c r="D112" s="159"/>
      <c r="E112" s="160"/>
      <c r="F112" s="159"/>
      <c r="G112" s="160"/>
      <c r="H112" s="161"/>
    </row>
    <row r="113" spans="1:8" s="126" customFormat="1" ht="15.95" customHeight="1" x14ac:dyDescent="0.2">
      <c r="A113" s="158"/>
      <c r="B113" s="158"/>
      <c r="C113" s="158"/>
      <c r="D113" s="159"/>
      <c r="E113" s="160"/>
      <c r="F113" s="159"/>
      <c r="G113" s="160"/>
      <c r="H113" s="161"/>
    </row>
    <row r="114" spans="1:8" s="126" customFormat="1" ht="15.95" customHeight="1" x14ac:dyDescent="0.2">
      <c r="A114" s="158"/>
      <c r="B114" s="158"/>
      <c r="C114" s="158"/>
      <c r="D114" s="159"/>
      <c r="E114" s="160"/>
      <c r="F114" s="159"/>
      <c r="G114" s="160"/>
      <c r="H114" s="161"/>
    </row>
    <row r="115" spans="1:8" s="126" customFormat="1" ht="15.95" customHeight="1" x14ac:dyDescent="0.2">
      <c r="A115" s="158"/>
      <c r="B115" s="158"/>
      <c r="C115" s="158"/>
      <c r="D115" s="159"/>
      <c r="E115" s="160"/>
      <c r="F115" s="159"/>
      <c r="G115" s="160"/>
      <c r="H115" s="161"/>
    </row>
    <row r="116" spans="1:8" s="126" customFormat="1" ht="15.95" customHeight="1" x14ac:dyDescent="0.2">
      <c r="A116" s="158"/>
      <c r="B116" s="158"/>
      <c r="C116" s="158"/>
      <c r="D116" s="159"/>
      <c r="E116" s="160"/>
      <c r="F116" s="159"/>
      <c r="G116" s="160"/>
      <c r="H116" s="161"/>
    </row>
    <row r="117" spans="1:8" s="126" customFormat="1" ht="15.95" customHeight="1" x14ac:dyDescent="0.2">
      <c r="A117" s="158"/>
      <c r="B117" s="158"/>
      <c r="C117" s="158"/>
      <c r="D117" s="159"/>
      <c r="E117" s="160"/>
      <c r="F117" s="159"/>
      <c r="G117" s="160"/>
      <c r="H117" s="161"/>
    </row>
    <row r="118" spans="1:8" s="126" customFormat="1" ht="15.95" customHeight="1" x14ac:dyDescent="0.2">
      <c r="A118" s="158"/>
      <c r="B118" s="158"/>
      <c r="C118" s="158"/>
      <c r="D118" s="159"/>
      <c r="E118" s="160"/>
      <c r="F118" s="159"/>
      <c r="G118" s="160"/>
      <c r="H118" s="161"/>
    </row>
    <row r="119" spans="1:8" s="126" customFormat="1" ht="15.95" customHeight="1" x14ac:dyDescent="0.2">
      <c r="A119" s="158"/>
      <c r="B119" s="158"/>
      <c r="C119" s="158"/>
      <c r="D119" s="159"/>
      <c r="E119" s="160"/>
      <c r="F119" s="159"/>
      <c r="G119" s="160"/>
      <c r="H119" s="161"/>
    </row>
    <row r="120" spans="1:8" s="126" customFormat="1" ht="15.95" customHeight="1" x14ac:dyDescent="0.2">
      <c r="A120" s="158"/>
      <c r="B120" s="158"/>
      <c r="C120" s="158"/>
      <c r="D120" s="159"/>
      <c r="E120" s="160"/>
      <c r="F120" s="159"/>
      <c r="G120" s="160"/>
      <c r="H120" s="161"/>
    </row>
    <row r="121" spans="1:8" s="126" customFormat="1" ht="15.95" customHeight="1" x14ac:dyDescent="0.2">
      <c r="A121" s="158"/>
      <c r="B121" s="158"/>
      <c r="C121" s="158"/>
      <c r="D121" s="159"/>
      <c r="E121" s="160"/>
      <c r="F121" s="159"/>
      <c r="G121" s="160"/>
      <c r="H121" s="161"/>
    </row>
    <row r="122" spans="1:8" s="126" customFormat="1" ht="15.95" customHeight="1" x14ac:dyDescent="0.2">
      <c r="A122" s="158"/>
      <c r="B122" s="158"/>
      <c r="C122" s="158"/>
      <c r="D122" s="159"/>
      <c r="E122" s="160"/>
      <c r="F122" s="159"/>
      <c r="G122" s="160"/>
      <c r="H122" s="161"/>
    </row>
    <row r="123" spans="1:8" s="126" customFormat="1" ht="15.95" customHeight="1" x14ac:dyDescent="0.2">
      <c r="A123" s="158"/>
      <c r="B123" s="158"/>
      <c r="C123" s="158"/>
      <c r="D123" s="159"/>
      <c r="E123" s="160"/>
      <c r="F123" s="159"/>
      <c r="G123" s="160"/>
      <c r="H123" s="161"/>
    </row>
    <row r="124" spans="1:8" s="126" customFormat="1" ht="15.95" customHeight="1" x14ac:dyDescent="0.2">
      <c r="A124" s="158"/>
      <c r="B124" s="158"/>
      <c r="C124" s="158"/>
      <c r="D124" s="159"/>
      <c r="E124" s="160"/>
      <c r="F124" s="159"/>
      <c r="G124" s="160"/>
      <c r="H124" s="161"/>
    </row>
    <row r="125" spans="1:8" s="126" customFormat="1" ht="15.95" customHeight="1" x14ac:dyDescent="0.2">
      <c r="A125" s="158"/>
      <c r="B125" s="158"/>
      <c r="C125" s="158"/>
      <c r="D125" s="159"/>
      <c r="E125" s="160"/>
      <c r="F125" s="159"/>
      <c r="G125" s="160"/>
      <c r="H125" s="161"/>
    </row>
    <row r="126" spans="1:8" s="126" customFormat="1" ht="15.95" customHeight="1" x14ac:dyDescent="0.2">
      <c r="A126" s="158"/>
      <c r="B126" s="158"/>
      <c r="C126" s="158"/>
      <c r="D126" s="159"/>
      <c r="E126" s="160"/>
      <c r="F126" s="159"/>
      <c r="G126" s="160"/>
      <c r="H126" s="161"/>
    </row>
    <row r="127" spans="1:8" s="126" customFormat="1" ht="15.95" customHeight="1" x14ac:dyDescent="0.2">
      <c r="A127" s="158"/>
      <c r="B127" s="158"/>
      <c r="C127" s="158"/>
      <c r="D127" s="159"/>
      <c r="E127" s="160"/>
      <c r="F127" s="159"/>
      <c r="G127" s="160"/>
      <c r="H127" s="161"/>
    </row>
    <row r="128" spans="1:8" s="126" customFormat="1" ht="15.95" customHeight="1" x14ac:dyDescent="0.2">
      <c r="A128" s="158"/>
      <c r="B128" s="158"/>
      <c r="C128" s="158"/>
      <c r="D128" s="159"/>
      <c r="E128" s="160"/>
      <c r="F128" s="159"/>
      <c r="G128" s="160"/>
      <c r="H128" s="161"/>
    </row>
    <row r="129" spans="1:8" s="126" customFormat="1" ht="15.95" customHeight="1" x14ac:dyDescent="0.2">
      <c r="A129" s="158"/>
      <c r="B129" s="158"/>
      <c r="C129" s="158"/>
      <c r="D129" s="159"/>
      <c r="E129" s="160"/>
      <c r="F129" s="159"/>
      <c r="G129" s="160"/>
      <c r="H129" s="161"/>
    </row>
    <row r="130" spans="1:8" s="126" customFormat="1" ht="15.95" customHeight="1" x14ac:dyDescent="0.2">
      <c r="A130" s="158"/>
      <c r="B130" s="158"/>
      <c r="C130" s="158"/>
      <c r="D130" s="159"/>
      <c r="E130" s="160"/>
      <c r="F130" s="159"/>
      <c r="G130" s="160"/>
      <c r="H130" s="161"/>
    </row>
    <row r="131" spans="1:8" s="126" customFormat="1" ht="15.95" customHeight="1" x14ac:dyDescent="0.2">
      <c r="A131" s="158"/>
      <c r="B131" s="158"/>
      <c r="C131" s="158"/>
      <c r="D131" s="159"/>
      <c r="E131" s="160"/>
      <c r="F131" s="159"/>
      <c r="G131" s="160"/>
      <c r="H131" s="161"/>
    </row>
    <row r="132" spans="1:8" s="126" customFormat="1" ht="15.95" customHeight="1" x14ac:dyDescent="0.2">
      <c r="A132" s="158"/>
      <c r="B132" s="158"/>
      <c r="C132" s="158"/>
      <c r="D132" s="159"/>
      <c r="E132" s="160"/>
      <c r="F132" s="159"/>
      <c r="G132" s="160"/>
      <c r="H132" s="161"/>
    </row>
    <row r="133" spans="1:8" s="126" customFormat="1" ht="15.95" customHeight="1" x14ac:dyDescent="0.2">
      <c r="A133" s="158"/>
      <c r="B133" s="158"/>
      <c r="C133" s="158"/>
      <c r="D133" s="159"/>
      <c r="E133" s="160"/>
      <c r="F133" s="159"/>
      <c r="G133" s="160"/>
      <c r="H133" s="161"/>
    </row>
    <row r="134" spans="1:8" s="126" customFormat="1" x14ac:dyDescent="0.2">
      <c r="A134" s="158"/>
      <c r="B134" s="158"/>
      <c r="C134" s="158"/>
      <c r="D134" s="159"/>
      <c r="E134" s="160"/>
      <c r="F134" s="159"/>
      <c r="G134" s="160"/>
      <c r="H134" s="161"/>
    </row>
    <row r="135" spans="1:8" s="126" customFormat="1" x14ac:dyDescent="0.2">
      <c r="A135" s="158"/>
      <c r="B135" s="158"/>
      <c r="C135" s="158"/>
      <c r="D135" s="159"/>
      <c r="E135" s="160"/>
      <c r="F135" s="159"/>
      <c r="G135" s="160"/>
      <c r="H135" s="161"/>
    </row>
    <row r="136" spans="1:8" s="126" customFormat="1" x14ac:dyDescent="0.2">
      <c r="A136" s="158"/>
      <c r="B136" s="158"/>
      <c r="C136" s="158"/>
      <c r="D136" s="159"/>
      <c r="E136" s="160"/>
      <c r="F136" s="159"/>
      <c r="G136" s="160"/>
      <c r="H136" s="161"/>
    </row>
    <row r="137" spans="1:8" s="126" customFormat="1" x14ac:dyDescent="0.2">
      <c r="A137" s="158"/>
      <c r="B137" s="158"/>
      <c r="C137" s="158"/>
      <c r="D137" s="159"/>
      <c r="E137" s="160"/>
      <c r="F137" s="159"/>
      <c r="G137" s="160"/>
      <c r="H137" s="161"/>
    </row>
    <row r="138" spans="1:8" s="126" customFormat="1" x14ac:dyDescent="0.2">
      <c r="A138" s="158"/>
      <c r="B138" s="158"/>
      <c r="C138" s="158"/>
      <c r="D138" s="159"/>
      <c r="E138" s="160"/>
      <c r="F138" s="159"/>
      <c r="G138" s="160"/>
      <c r="H138" s="161"/>
    </row>
    <row r="139" spans="1:8" s="126" customFormat="1" x14ac:dyDescent="0.2">
      <c r="A139" s="158"/>
      <c r="B139" s="158"/>
      <c r="C139" s="158"/>
      <c r="D139" s="159"/>
      <c r="E139" s="160"/>
      <c r="F139" s="159"/>
      <c r="G139" s="160"/>
      <c r="H139" s="161"/>
    </row>
    <row r="140" spans="1:8" s="126" customFormat="1" x14ac:dyDescent="0.2">
      <c r="A140" s="158"/>
      <c r="B140" s="158"/>
      <c r="C140" s="158"/>
      <c r="D140" s="159"/>
      <c r="E140" s="160"/>
      <c r="F140" s="159"/>
      <c r="G140" s="160"/>
      <c r="H140" s="161"/>
    </row>
    <row r="141" spans="1:8" s="126" customFormat="1" x14ac:dyDescent="0.2">
      <c r="A141" s="158"/>
      <c r="B141" s="158"/>
      <c r="C141" s="158"/>
      <c r="D141" s="159"/>
      <c r="E141" s="160"/>
      <c r="F141" s="159"/>
      <c r="G141" s="160"/>
      <c r="H141" s="161"/>
    </row>
    <row r="142" spans="1:8" s="126" customFormat="1" x14ac:dyDescent="0.2">
      <c r="A142" s="158"/>
      <c r="B142" s="158"/>
      <c r="C142" s="158"/>
      <c r="D142" s="159"/>
      <c r="E142" s="160"/>
      <c r="F142" s="159"/>
      <c r="G142" s="160"/>
      <c r="H142" s="161"/>
    </row>
    <row r="143" spans="1:8" s="126" customFormat="1" x14ac:dyDescent="0.2">
      <c r="A143" s="158"/>
      <c r="B143" s="158"/>
      <c r="C143" s="158"/>
      <c r="D143" s="159"/>
      <c r="E143" s="160"/>
      <c r="F143" s="159"/>
      <c r="G143" s="160"/>
      <c r="H143" s="161"/>
    </row>
    <row r="144" spans="1:8" s="126" customFormat="1" x14ac:dyDescent="0.2">
      <c r="A144" s="158"/>
      <c r="B144" s="158"/>
      <c r="C144" s="158"/>
      <c r="D144" s="159"/>
      <c r="E144" s="160"/>
      <c r="F144" s="159"/>
      <c r="G144" s="160"/>
      <c r="H144" s="161"/>
    </row>
    <row r="145" spans="1:8" s="126" customFormat="1" x14ac:dyDescent="0.2">
      <c r="A145" s="158"/>
      <c r="B145" s="158"/>
      <c r="C145" s="158"/>
      <c r="D145" s="159"/>
      <c r="E145" s="160"/>
      <c r="F145" s="159"/>
      <c r="G145" s="160"/>
      <c r="H145" s="161"/>
    </row>
    <row r="146" spans="1:8" s="126" customFormat="1" x14ac:dyDescent="0.2">
      <c r="A146" s="158"/>
      <c r="B146" s="158"/>
      <c r="C146" s="158"/>
      <c r="D146" s="159"/>
      <c r="E146" s="160"/>
      <c r="F146" s="159"/>
      <c r="G146" s="160"/>
      <c r="H146" s="161"/>
    </row>
    <row r="147" spans="1:8" s="126" customFormat="1" x14ac:dyDescent="0.2">
      <c r="A147" s="158"/>
      <c r="B147" s="158"/>
      <c r="C147" s="158"/>
      <c r="D147" s="159"/>
      <c r="E147" s="160"/>
      <c r="F147" s="159"/>
      <c r="G147" s="160"/>
      <c r="H147" s="161"/>
    </row>
    <row r="148" spans="1:8" s="126" customFormat="1" x14ac:dyDescent="0.2">
      <c r="A148" s="158"/>
      <c r="B148" s="158"/>
      <c r="C148" s="158"/>
      <c r="D148" s="159"/>
      <c r="E148" s="160"/>
      <c r="F148" s="159"/>
      <c r="G148" s="160"/>
      <c r="H148" s="161"/>
    </row>
    <row r="149" spans="1:8" s="126" customFormat="1" x14ac:dyDescent="0.2">
      <c r="A149" s="158"/>
      <c r="B149" s="158"/>
      <c r="C149" s="158"/>
      <c r="D149" s="159"/>
      <c r="E149" s="160"/>
      <c r="F149" s="159"/>
      <c r="G149" s="160"/>
      <c r="H149" s="161"/>
    </row>
    <row r="150" spans="1:8" s="126" customFormat="1" x14ac:dyDescent="0.2">
      <c r="A150" s="158"/>
      <c r="B150" s="158"/>
      <c r="C150" s="158"/>
      <c r="D150" s="159"/>
      <c r="E150" s="160"/>
      <c r="F150" s="159"/>
      <c r="G150" s="160"/>
      <c r="H150" s="161"/>
    </row>
    <row r="151" spans="1:8" s="126" customFormat="1" x14ac:dyDescent="0.2">
      <c r="A151" s="158"/>
      <c r="B151" s="158"/>
      <c r="C151" s="158"/>
      <c r="D151" s="159"/>
      <c r="E151" s="160"/>
      <c r="F151" s="159"/>
      <c r="G151" s="160"/>
      <c r="H151" s="161"/>
    </row>
    <row r="152" spans="1:8" s="126" customFormat="1" x14ac:dyDescent="0.2">
      <c r="A152" s="158"/>
      <c r="B152" s="158"/>
      <c r="C152" s="158"/>
      <c r="D152" s="159"/>
      <c r="E152" s="160"/>
      <c r="F152" s="159"/>
      <c r="G152" s="160"/>
      <c r="H152" s="161"/>
    </row>
    <row r="153" spans="1:8" s="126" customFormat="1" x14ac:dyDescent="0.2">
      <c r="A153" s="158"/>
      <c r="B153" s="158"/>
      <c r="C153" s="158"/>
      <c r="D153" s="159"/>
      <c r="E153" s="160"/>
      <c r="F153" s="159"/>
      <c r="G153" s="160"/>
      <c r="H153" s="161"/>
    </row>
    <row r="154" spans="1:8" s="126" customFormat="1" x14ac:dyDescent="0.2">
      <c r="A154" s="158"/>
      <c r="B154" s="158"/>
      <c r="C154" s="158"/>
      <c r="D154" s="159"/>
      <c r="E154" s="160"/>
      <c r="F154" s="159"/>
      <c r="G154" s="160"/>
      <c r="H154" s="161"/>
    </row>
    <row r="155" spans="1:8" s="126" customFormat="1" x14ac:dyDescent="0.2">
      <c r="A155" s="158"/>
      <c r="B155" s="158"/>
      <c r="C155" s="158"/>
      <c r="D155" s="159"/>
      <c r="E155" s="160"/>
      <c r="F155" s="159"/>
      <c r="G155" s="160"/>
      <c r="H155" s="161"/>
    </row>
    <row r="156" spans="1:8" s="126" customFormat="1" x14ac:dyDescent="0.2">
      <c r="A156" s="158"/>
      <c r="B156" s="158"/>
      <c r="C156" s="158"/>
      <c r="D156" s="159"/>
      <c r="E156" s="160"/>
      <c r="F156" s="159"/>
      <c r="G156" s="160"/>
      <c r="H156" s="161"/>
    </row>
    <row r="157" spans="1:8" s="126" customFormat="1" x14ac:dyDescent="0.2">
      <c r="A157" s="158"/>
      <c r="B157" s="158"/>
      <c r="C157" s="158"/>
      <c r="D157" s="159"/>
      <c r="E157" s="160"/>
      <c r="F157" s="159"/>
      <c r="G157" s="160"/>
      <c r="H157" s="161"/>
    </row>
    <row r="158" spans="1:8" s="126" customFormat="1" x14ac:dyDescent="0.2">
      <c r="A158" s="158"/>
      <c r="B158" s="158"/>
      <c r="C158" s="158"/>
      <c r="D158" s="159"/>
      <c r="E158" s="160"/>
      <c r="F158" s="159"/>
      <c r="G158" s="160"/>
      <c r="H158" s="161"/>
    </row>
    <row r="159" spans="1:8" s="126" customFormat="1" x14ac:dyDescent="0.2">
      <c r="A159" s="158"/>
      <c r="B159" s="158"/>
      <c r="C159" s="158"/>
      <c r="D159" s="159"/>
      <c r="E159" s="160"/>
      <c r="F159" s="159"/>
      <c r="G159" s="160"/>
      <c r="H159" s="161"/>
    </row>
    <row r="160" spans="1:8" s="126" customFormat="1" x14ac:dyDescent="0.2">
      <c r="A160" s="158"/>
      <c r="B160" s="158"/>
      <c r="C160" s="158"/>
      <c r="D160" s="159"/>
      <c r="E160" s="160"/>
      <c r="F160" s="159"/>
      <c r="G160" s="160"/>
      <c r="H160" s="161"/>
    </row>
    <row r="161" spans="1:8" s="126" customFormat="1" x14ac:dyDescent="0.2">
      <c r="A161" s="158"/>
      <c r="B161" s="158"/>
      <c r="C161" s="158"/>
      <c r="D161" s="159"/>
      <c r="E161" s="160"/>
      <c r="F161" s="159"/>
      <c r="G161" s="160"/>
      <c r="H161" s="161"/>
    </row>
    <row r="162" spans="1:8" s="126" customFormat="1" x14ac:dyDescent="0.2">
      <c r="A162" s="158"/>
      <c r="B162" s="158"/>
      <c r="C162" s="158"/>
      <c r="D162" s="159"/>
      <c r="E162" s="160"/>
      <c r="F162" s="159"/>
      <c r="G162" s="160"/>
      <c r="H162" s="161"/>
    </row>
    <row r="163" spans="1:8" s="126" customFormat="1" x14ac:dyDescent="0.2">
      <c r="A163" s="158"/>
      <c r="B163" s="158"/>
      <c r="C163" s="158"/>
      <c r="D163" s="159"/>
      <c r="E163" s="160"/>
      <c r="F163" s="159"/>
      <c r="G163" s="160"/>
      <c r="H163" s="161"/>
    </row>
    <row r="164" spans="1:8" s="126" customFormat="1" x14ac:dyDescent="0.2">
      <c r="A164" s="162"/>
      <c r="B164" s="162"/>
      <c r="C164" s="162"/>
      <c r="D164" s="163"/>
      <c r="E164" s="164"/>
      <c r="F164" s="163"/>
      <c r="G164" s="164"/>
      <c r="H164" s="165"/>
    </row>
    <row r="165" spans="1:8" s="126" customFormat="1" x14ac:dyDescent="0.2">
      <c r="A165" s="162"/>
      <c r="B165" s="162"/>
      <c r="C165" s="162"/>
      <c r="D165" s="163"/>
      <c r="E165" s="164"/>
      <c r="F165" s="163"/>
      <c r="G165" s="164"/>
      <c r="H165" s="165"/>
    </row>
    <row r="166" spans="1:8" s="126" customFormat="1" x14ac:dyDescent="0.2">
      <c r="A166" s="162"/>
      <c r="B166" s="162"/>
      <c r="C166" s="162"/>
      <c r="D166" s="163"/>
      <c r="E166" s="164"/>
      <c r="F166" s="163"/>
      <c r="G166" s="164"/>
      <c r="H166" s="165"/>
    </row>
    <row r="167" spans="1:8" s="126" customFormat="1" x14ac:dyDescent="0.2">
      <c r="A167" s="162"/>
      <c r="B167" s="162"/>
      <c r="C167" s="162"/>
      <c r="D167" s="163"/>
      <c r="E167" s="164"/>
      <c r="F167" s="163"/>
      <c r="G167" s="164"/>
      <c r="H167" s="165"/>
    </row>
    <row r="168" spans="1:8" s="126" customFormat="1" x14ac:dyDescent="0.2">
      <c r="A168" s="162"/>
      <c r="B168" s="162"/>
      <c r="C168" s="162"/>
      <c r="D168" s="163"/>
      <c r="E168" s="164"/>
      <c r="F168" s="163"/>
      <c r="G168" s="164"/>
      <c r="H168" s="165"/>
    </row>
    <row r="169" spans="1:8" s="126" customFormat="1" x14ac:dyDescent="0.2">
      <c r="A169" s="162"/>
      <c r="B169" s="162"/>
      <c r="C169" s="162"/>
      <c r="D169" s="163"/>
      <c r="E169" s="164"/>
      <c r="F169" s="163"/>
      <c r="G169" s="164"/>
      <c r="H169" s="165"/>
    </row>
    <row r="170" spans="1:8" s="126" customFormat="1" x14ac:dyDescent="0.2">
      <c r="A170" s="162"/>
      <c r="B170" s="162"/>
      <c r="C170" s="162"/>
      <c r="D170" s="163"/>
      <c r="E170" s="164"/>
      <c r="F170" s="163"/>
      <c r="G170" s="164"/>
      <c r="H170" s="165"/>
    </row>
    <row r="171" spans="1:8" s="126" customFormat="1" x14ac:dyDescent="0.2">
      <c r="A171" s="162"/>
      <c r="B171" s="162"/>
      <c r="C171" s="162"/>
      <c r="D171" s="163"/>
      <c r="E171" s="164"/>
      <c r="F171" s="163"/>
      <c r="G171" s="164"/>
      <c r="H171" s="165"/>
    </row>
    <row r="172" spans="1:8" s="126" customFormat="1" x14ac:dyDescent="0.2">
      <c r="A172" s="162"/>
      <c r="B172" s="162"/>
      <c r="C172" s="162"/>
      <c r="D172" s="163"/>
      <c r="E172" s="164"/>
      <c r="F172" s="163"/>
      <c r="G172" s="164"/>
      <c r="H172" s="165"/>
    </row>
    <row r="173" spans="1:8" s="126" customFormat="1" x14ac:dyDescent="0.2">
      <c r="A173" s="162"/>
      <c r="B173" s="162"/>
      <c r="C173" s="162"/>
      <c r="D173" s="163"/>
      <c r="E173" s="164"/>
      <c r="F173" s="163"/>
      <c r="G173" s="164"/>
      <c r="H173" s="165"/>
    </row>
    <row r="174" spans="1:8" s="126" customFormat="1" x14ac:dyDescent="0.2">
      <c r="A174" s="162"/>
      <c r="B174" s="162"/>
      <c r="C174" s="162"/>
      <c r="D174" s="163"/>
      <c r="E174" s="164"/>
      <c r="F174" s="163"/>
      <c r="G174" s="164"/>
      <c r="H174" s="165"/>
    </row>
    <row r="175" spans="1:8" s="126" customFormat="1" x14ac:dyDescent="0.2">
      <c r="A175" s="162"/>
      <c r="B175" s="162"/>
      <c r="C175" s="162"/>
      <c r="D175" s="163"/>
      <c r="E175" s="164"/>
      <c r="F175" s="163"/>
      <c r="G175" s="164"/>
      <c r="H175" s="165"/>
    </row>
    <row r="176" spans="1:8" s="126" customFormat="1" x14ac:dyDescent="0.2">
      <c r="A176" s="162"/>
      <c r="B176" s="162"/>
      <c r="C176" s="162"/>
      <c r="D176" s="163"/>
      <c r="E176" s="164"/>
      <c r="F176" s="163"/>
      <c r="G176" s="164"/>
      <c r="H176" s="165"/>
    </row>
    <row r="177" spans="1:8" s="126" customFormat="1" x14ac:dyDescent="0.2">
      <c r="A177" s="162"/>
      <c r="B177" s="162"/>
      <c r="C177" s="162"/>
      <c r="D177" s="163"/>
      <c r="E177" s="164"/>
      <c r="F177" s="163"/>
      <c r="G177" s="164"/>
      <c r="H177" s="165"/>
    </row>
    <row r="178" spans="1:8" s="126" customFormat="1" x14ac:dyDescent="0.2">
      <c r="A178" s="162"/>
      <c r="B178" s="162"/>
      <c r="C178" s="162"/>
      <c r="D178" s="163"/>
      <c r="E178" s="164"/>
      <c r="F178" s="163"/>
      <c r="G178" s="164"/>
      <c r="H178" s="165"/>
    </row>
    <row r="179" spans="1:8" s="126" customFormat="1" x14ac:dyDescent="0.2">
      <c r="A179" s="162"/>
      <c r="B179" s="162"/>
      <c r="C179" s="162"/>
      <c r="D179" s="163"/>
      <c r="E179" s="164"/>
      <c r="F179" s="163"/>
      <c r="G179" s="164"/>
      <c r="H179" s="165"/>
    </row>
    <row r="180" spans="1:8" s="126" customFormat="1" x14ac:dyDescent="0.2">
      <c r="A180" s="162"/>
      <c r="B180" s="162"/>
      <c r="C180" s="162"/>
      <c r="D180" s="163"/>
      <c r="E180" s="164"/>
      <c r="F180" s="163"/>
      <c r="G180" s="164"/>
      <c r="H180" s="165"/>
    </row>
    <row r="181" spans="1:8" s="126" customFormat="1" x14ac:dyDescent="0.2">
      <c r="A181" s="162"/>
      <c r="B181" s="162"/>
      <c r="C181" s="162"/>
      <c r="D181" s="163"/>
      <c r="E181" s="164"/>
      <c r="F181" s="163"/>
      <c r="G181" s="164"/>
      <c r="H181" s="165"/>
    </row>
    <row r="182" spans="1:8" s="126" customFormat="1" x14ac:dyDescent="0.2">
      <c r="A182" s="162"/>
      <c r="B182" s="162"/>
      <c r="C182" s="162"/>
      <c r="D182" s="163"/>
      <c r="E182" s="164"/>
      <c r="F182" s="163"/>
      <c r="G182" s="164"/>
      <c r="H182" s="165"/>
    </row>
    <row r="183" spans="1:8" s="126" customFormat="1" x14ac:dyDescent="0.2">
      <c r="A183" s="162"/>
      <c r="B183" s="162"/>
      <c r="C183" s="162"/>
      <c r="D183" s="163"/>
      <c r="E183" s="164"/>
      <c r="F183" s="163"/>
      <c r="G183" s="164"/>
      <c r="H183" s="165"/>
    </row>
    <row r="184" spans="1:8" s="126" customFormat="1" x14ac:dyDescent="0.2">
      <c r="A184" s="162"/>
      <c r="B184" s="162"/>
      <c r="C184" s="162"/>
      <c r="D184" s="163"/>
      <c r="E184" s="164"/>
      <c r="F184" s="163"/>
      <c r="G184" s="164"/>
      <c r="H184" s="165"/>
    </row>
    <row r="185" spans="1:8" s="126" customFormat="1" x14ac:dyDescent="0.2">
      <c r="A185" s="162"/>
      <c r="B185" s="162"/>
      <c r="C185" s="162"/>
      <c r="D185" s="163"/>
      <c r="E185" s="164"/>
      <c r="F185" s="163"/>
      <c r="G185" s="164"/>
      <c r="H185" s="165"/>
    </row>
    <row r="186" spans="1:8" s="126" customFormat="1" x14ac:dyDescent="0.2">
      <c r="A186" s="162"/>
      <c r="B186" s="162"/>
      <c r="C186" s="162"/>
      <c r="D186" s="163"/>
      <c r="E186" s="164"/>
      <c r="F186" s="163"/>
      <c r="G186" s="164"/>
      <c r="H186" s="165"/>
    </row>
    <row r="187" spans="1:8" s="126" customFormat="1" x14ac:dyDescent="0.2">
      <c r="A187" s="162"/>
      <c r="B187" s="162"/>
      <c r="C187" s="162"/>
      <c r="D187" s="163"/>
      <c r="E187" s="164"/>
      <c r="F187" s="163"/>
      <c r="G187" s="164"/>
      <c r="H187" s="165"/>
    </row>
    <row r="188" spans="1:8" s="126" customFormat="1" x14ac:dyDescent="0.2">
      <c r="A188" s="162"/>
      <c r="B188" s="162"/>
      <c r="C188" s="162"/>
      <c r="D188" s="163"/>
      <c r="E188" s="164"/>
      <c r="F188" s="163"/>
      <c r="G188" s="164"/>
      <c r="H188" s="165"/>
    </row>
    <row r="189" spans="1:8" s="126" customFormat="1" x14ac:dyDescent="0.2">
      <c r="A189" s="162"/>
      <c r="B189" s="162"/>
      <c r="C189" s="162"/>
      <c r="D189" s="163"/>
      <c r="E189" s="164"/>
      <c r="F189" s="163"/>
      <c r="G189" s="164"/>
      <c r="H189" s="165"/>
    </row>
    <row r="190" spans="1:8" s="126" customFormat="1" x14ac:dyDescent="0.2">
      <c r="A190" s="162"/>
      <c r="B190" s="162"/>
      <c r="C190" s="162"/>
      <c r="D190" s="163"/>
      <c r="E190" s="164"/>
      <c r="F190" s="163"/>
      <c r="G190" s="164"/>
      <c r="H190" s="165"/>
    </row>
    <row r="191" spans="1:8" s="126" customFormat="1" x14ac:dyDescent="0.2">
      <c r="A191" s="162"/>
      <c r="B191" s="162"/>
      <c r="C191" s="162"/>
      <c r="D191" s="163"/>
      <c r="E191" s="164"/>
      <c r="F191" s="163"/>
      <c r="G191" s="164"/>
      <c r="H191" s="165"/>
    </row>
    <row r="192" spans="1:8" s="126" customFormat="1" x14ac:dyDescent="0.2">
      <c r="A192" s="162"/>
      <c r="B192" s="162"/>
      <c r="C192" s="162"/>
      <c r="D192" s="163"/>
      <c r="E192" s="164"/>
      <c r="F192" s="163"/>
      <c r="G192" s="164"/>
      <c r="H192" s="165"/>
    </row>
    <row r="193" spans="1:8" s="126" customFormat="1" x14ac:dyDescent="0.2">
      <c r="A193" s="162"/>
      <c r="B193" s="162"/>
      <c r="C193" s="162"/>
      <c r="D193" s="163"/>
      <c r="E193" s="164"/>
      <c r="F193" s="163"/>
      <c r="G193" s="164"/>
      <c r="H193" s="165"/>
    </row>
    <row r="194" spans="1:8" s="126" customFormat="1" x14ac:dyDescent="0.2">
      <c r="A194" s="162"/>
      <c r="B194" s="162"/>
      <c r="C194" s="162"/>
      <c r="D194" s="163"/>
      <c r="E194" s="164"/>
      <c r="F194" s="163"/>
      <c r="G194" s="164"/>
      <c r="H194" s="165"/>
    </row>
    <row r="195" spans="1:8" s="126" customFormat="1" x14ac:dyDescent="0.2">
      <c r="A195" s="162"/>
      <c r="B195" s="162"/>
      <c r="C195" s="162"/>
      <c r="D195" s="163"/>
      <c r="E195" s="164"/>
      <c r="F195" s="163"/>
      <c r="G195" s="164"/>
      <c r="H195" s="165"/>
    </row>
    <row r="196" spans="1:8" s="126" customFormat="1" x14ac:dyDescent="0.2">
      <c r="A196" s="162"/>
      <c r="B196" s="162"/>
      <c r="C196" s="162"/>
      <c r="D196" s="163"/>
      <c r="E196" s="164"/>
      <c r="F196" s="163"/>
      <c r="G196" s="164"/>
      <c r="H196" s="165"/>
    </row>
    <row r="197" spans="1:8" s="126" customFormat="1" x14ac:dyDescent="0.2">
      <c r="A197" s="162"/>
      <c r="B197" s="162"/>
      <c r="C197" s="162"/>
      <c r="D197" s="163"/>
      <c r="E197" s="164"/>
      <c r="F197" s="163"/>
      <c r="G197" s="164"/>
      <c r="H197" s="165"/>
    </row>
    <row r="198" spans="1:8" s="126" customFormat="1" x14ac:dyDescent="0.2">
      <c r="A198" s="162"/>
      <c r="B198" s="162"/>
      <c r="C198" s="162"/>
      <c r="D198" s="163"/>
      <c r="E198" s="164"/>
      <c r="F198" s="163"/>
      <c r="G198" s="164"/>
      <c r="H198" s="165"/>
    </row>
    <row r="199" spans="1:8" s="126" customFormat="1" x14ac:dyDescent="0.2">
      <c r="A199" s="162"/>
      <c r="B199" s="162"/>
      <c r="C199" s="162"/>
      <c r="D199" s="163"/>
      <c r="E199" s="164"/>
      <c r="F199" s="163"/>
      <c r="G199" s="164"/>
      <c r="H199" s="165"/>
    </row>
    <row r="200" spans="1:8" s="126" customFormat="1" x14ac:dyDescent="0.2">
      <c r="A200" s="162"/>
      <c r="B200" s="162"/>
      <c r="C200" s="162"/>
      <c r="D200" s="163"/>
      <c r="E200" s="164"/>
      <c r="F200" s="163"/>
      <c r="G200" s="164"/>
      <c r="H200" s="165"/>
    </row>
    <row r="201" spans="1:8" s="126" customFormat="1" x14ac:dyDescent="0.2">
      <c r="A201" s="162"/>
      <c r="B201" s="162"/>
      <c r="C201" s="162"/>
      <c r="D201" s="163"/>
      <c r="E201" s="164"/>
      <c r="F201" s="163"/>
      <c r="G201" s="164"/>
      <c r="H201" s="165"/>
    </row>
    <row r="202" spans="1:8" s="126" customFormat="1" x14ac:dyDescent="0.2">
      <c r="A202" s="162"/>
      <c r="B202" s="162"/>
      <c r="C202" s="162"/>
      <c r="D202" s="163"/>
      <c r="E202" s="164"/>
      <c r="F202" s="163"/>
      <c r="G202" s="164"/>
      <c r="H202" s="165"/>
    </row>
    <row r="203" spans="1:8" s="126" customFormat="1" x14ac:dyDescent="0.2">
      <c r="A203" s="162"/>
      <c r="B203" s="162"/>
      <c r="C203" s="162"/>
      <c r="D203" s="163"/>
      <c r="E203" s="164"/>
      <c r="F203" s="163"/>
      <c r="G203" s="164"/>
      <c r="H203" s="165"/>
    </row>
    <row r="204" spans="1:8" s="126" customFormat="1" x14ac:dyDescent="0.2">
      <c r="A204" s="162"/>
      <c r="B204" s="162"/>
      <c r="C204" s="162"/>
      <c r="D204" s="163"/>
      <c r="E204" s="164"/>
      <c r="F204" s="163"/>
      <c r="G204" s="164"/>
      <c r="H204" s="165"/>
    </row>
    <row r="205" spans="1:8" s="126" customFormat="1" x14ac:dyDescent="0.2">
      <c r="A205" s="162"/>
      <c r="B205" s="162"/>
      <c r="C205" s="162"/>
      <c r="D205" s="163"/>
      <c r="E205" s="164"/>
      <c r="F205" s="163"/>
      <c r="G205" s="164"/>
      <c r="H205" s="165"/>
    </row>
    <row r="206" spans="1:8" s="126" customFormat="1" x14ac:dyDescent="0.2">
      <c r="A206" s="162"/>
      <c r="B206" s="162"/>
      <c r="C206" s="162"/>
      <c r="D206" s="163"/>
      <c r="E206" s="164"/>
      <c r="F206" s="163"/>
      <c r="G206" s="164"/>
      <c r="H206" s="165"/>
    </row>
    <row r="207" spans="1:8" s="126" customFormat="1" x14ac:dyDescent="0.2">
      <c r="A207" s="162"/>
      <c r="B207" s="162"/>
      <c r="C207" s="162"/>
      <c r="D207" s="163"/>
      <c r="E207" s="164"/>
      <c r="F207" s="163"/>
      <c r="G207" s="164"/>
      <c r="H207" s="165"/>
    </row>
    <row r="208" spans="1:8" s="126" customFormat="1" x14ac:dyDescent="0.2">
      <c r="A208" s="162"/>
      <c r="B208" s="162"/>
      <c r="C208" s="162"/>
      <c r="D208" s="163"/>
      <c r="E208" s="164"/>
      <c r="F208" s="163"/>
      <c r="G208" s="164"/>
      <c r="H208" s="165"/>
    </row>
    <row r="209" spans="1:8" s="126" customFormat="1" x14ac:dyDescent="0.2">
      <c r="A209" s="162"/>
      <c r="B209" s="162"/>
      <c r="C209" s="162"/>
      <c r="D209" s="163"/>
      <c r="E209" s="164"/>
      <c r="F209" s="163"/>
      <c r="G209" s="164"/>
      <c r="H209" s="165"/>
    </row>
    <row r="210" spans="1:8" s="126" customFormat="1" x14ac:dyDescent="0.2">
      <c r="A210" s="162"/>
      <c r="B210" s="162"/>
      <c r="C210" s="162"/>
      <c r="D210" s="163"/>
      <c r="E210" s="164"/>
      <c r="F210" s="163"/>
      <c r="G210" s="164"/>
      <c r="H210" s="165"/>
    </row>
    <row r="211" spans="1:8" s="126" customFormat="1" x14ac:dyDescent="0.2">
      <c r="A211" s="162"/>
      <c r="B211" s="162"/>
      <c r="C211" s="162"/>
      <c r="D211" s="163"/>
      <c r="E211" s="164"/>
      <c r="F211" s="163"/>
      <c r="G211" s="164"/>
      <c r="H211" s="165"/>
    </row>
    <row r="212" spans="1:8" s="126" customFormat="1" x14ac:dyDescent="0.2">
      <c r="A212" s="162"/>
      <c r="B212" s="162"/>
      <c r="C212" s="162"/>
      <c r="D212" s="163"/>
      <c r="E212" s="164"/>
      <c r="F212" s="163"/>
      <c r="G212" s="164"/>
      <c r="H212" s="165"/>
    </row>
    <row r="213" spans="1:8" s="126" customFormat="1" x14ac:dyDescent="0.2">
      <c r="A213" s="162"/>
      <c r="B213" s="162"/>
      <c r="C213" s="162"/>
      <c r="D213" s="163"/>
      <c r="E213" s="164"/>
      <c r="F213" s="163"/>
      <c r="G213" s="164"/>
      <c r="H213" s="165"/>
    </row>
    <row r="214" spans="1:8" s="126" customFormat="1" x14ac:dyDescent="0.2">
      <c r="A214" s="162"/>
      <c r="B214" s="162"/>
      <c r="C214" s="162"/>
      <c r="D214" s="163"/>
      <c r="E214" s="164"/>
      <c r="F214" s="163"/>
      <c r="G214" s="164"/>
      <c r="H214" s="165"/>
    </row>
    <row r="215" spans="1:8" s="126" customFormat="1" x14ac:dyDescent="0.2">
      <c r="A215" s="162"/>
      <c r="B215" s="162"/>
      <c r="C215" s="162"/>
      <c r="D215" s="163"/>
      <c r="E215" s="164"/>
      <c r="F215" s="163"/>
      <c r="G215" s="164"/>
      <c r="H215" s="165"/>
    </row>
    <row r="216" spans="1:8" s="126" customFormat="1" x14ac:dyDescent="0.2">
      <c r="A216" s="162"/>
      <c r="B216" s="162"/>
      <c r="C216" s="162"/>
      <c r="D216" s="163"/>
      <c r="E216" s="164"/>
      <c r="F216" s="163"/>
      <c r="G216" s="164"/>
      <c r="H216" s="165"/>
    </row>
    <row r="217" spans="1:8" s="126" customFormat="1" x14ac:dyDescent="0.2">
      <c r="A217" s="162"/>
      <c r="B217" s="162"/>
      <c r="C217" s="162"/>
      <c r="D217" s="163"/>
      <c r="E217" s="164"/>
      <c r="F217" s="163"/>
      <c r="G217" s="164"/>
      <c r="H217" s="165"/>
    </row>
    <row r="218" spans="1:8" s="126" customFormat="1" x14ac:dyDescent="0.2">
      <c r="A218" s="162"/>
      <c r="B218" s="162"/>
      <c r="C218" s="162"/>
      <c r="D218" s="163"/>
      <c r="E218" s="164"/>
      <c r="F218" s="163"/>
      <c r="G218" s="164"/>
      <c r="H218" s="165"/>
    </row>
    <row r="219" spans="1:8" s="126" customFormat="1" x14ac:dyDescent="0.2">
      <c r="A219" s="162"/>
      <c r="B219" s="162"/>
      <c r="C219" s="162"/>
      <c r="D219" s="163"/>
      <c r="E219" s="164"/>
      <c r="F219" s="163"/>
      <c r="G219" s="164"/>
      <c r="H219" s="165"/>
    </row>
    <row r="220" spans="1:8" s="126" customFormat="1" x14ac:dyDescent="0.2">
      <c r="A220" s="162"/>
      <c r="B220" s="162"/>
      <c r="C220" s="162"/>
      <c r="D220" s="163"/>
      <c r="E220" s="164"/>
      <c r="F220" s="163"/>
      <c r="G220" s="164"/>
      <c r="H220" s="165"/>
    </row>
    <row r="221" spans="1:8" s="126" customFormat="1" x14ac:dyDescent="0.2">
      <c r="A221" s="162"/>
      <c r="B221" s="162"/>
      <c r="C221" s="162"/>
      <c r="D221" s="163"/>
      <c r="E221" s="164"/>
      <c r="F221" s="163"/>
      <c r="G221" s="164"/>
      <c r="H221" s="165"/>
    </row>
    <row r="222" spans="1:8" s="126" customFormat="1" x14ac:dyDescent="0.2">
      <c r="A222" s="162"/>
      <c r="B222" s="162"/>
      <c r="C222" s="162"/>
      <c r="D222" s="163"/>
      <c r="E222" s="164"/>
      <c r="F222" s="163"/>
      <c r="G222" s="164"/>
      <c r="H222" s="165"/>
    </row>
    <row r="223" spans="1:8" s="126" customFormat="1" x14ac:dyDescent="0.2">
      <c r="A223" s="162"/>
      <c r="B223" s="162"/>
      <c r="C223" s="162"/>
      <c r="D223" s="163"/>
      <c r="E223" s="164"/>
      <c r="F223" s="163"/>
      <c r="G223" s="164"/>
      <c r="H223" s="165"/>
    </row>
    <row r="224" spans="1:8" s="126" customFormat="1" x14ac:dyDescent="0.2">
      <c r="A224" s="162"/>
      <c r="B224" s="162"/>
      <c r="C224" s="162"/>
      <c r="D224" s="163"/>
      <c r="E224" s="164"/>
      <c r="F224" s="163"/>
      <c r="G224" s="164"/>
      <c r="H224" s="165"/>
    </row>
    <row r="225" spans="1:8" s="126" customFormat="1" x14ac:dyDescent="0.2">
      <c r="A225" s="162"/>
      <c r="B225" s="162"/>
      <c r="C225" s="162"/>
      <c r="D225" s="163"/>
      <c r="E225" s="164"/>
      <c r="F225" s="163"/>
      <c r="G225" s="164"/>
      <c r="H225" s="165"/>
    </row>
    <row r="226" spans="1:8" s="126" customFormat="1" x14ac:dyDescent="0.2">
      <c r="A226" s="162"/>
      <c r="B226" s="162"/>
      <c r="C226" s="162"/>
      <c r="D226" s="163"/>
      <c r="E226" s="164"/>
      <c r="F226" s="163"/>
      <c r="G226" s="164"/>
      <c r="H226" s="165"/>
    </row>
    <row r="227" spans="1:8" s="126" customFormat="1" x14ac:dyDescent="0.2">
      <c r="A227" s="162"/>
      <c r="B227" s="162"/>
      <c r="C227" s="162"/>
      <c r="D227" s="163"/>
      <c r="E227" s="164"/>
      <c r="F227" s="163"/>
      <c r="G227" s="164"/>
      <c r="H227" s="165"/>
    </row>
    <row r="228" spans="1:8" s="126" customFormat="1" x14ac:dyDescent="0.2">
      <c r="A228" s="162"/>
      <c r="B228" s="162"/>
      <c r="C228" s="162"/>
      <c r="D228" s="163"/>
      <c r="E228" s="164"/>
      <c r="F228" s="163"/>
      <c r="G228" s="164"/>
      <c r="H228" s="165"/>
    </row>
    <row r="229" spans="1:8" s="126" customFormat="1" x14ac:dyDescent="0.2">
      <c r="A229" s="162"/>
      <c r="B229" s="162"/>
      <c r="C229" s="162"/>
      <c r="D229" s="163"/>
      <c r="E229" s="164"/>
      <c r="F229" s="163"/>
      <c r="G229" s="164"/>
      <c r="H229" s="165"/>
    </row>
    <row r="230" spans="1:8" s="126" customFormat="1" x14ac:dyDescent="0.2">
      <c r="A230" s="162"/>
      <c r="B230" s="162"/>
      <c r="C230" s="162"/>
      <c r="D230" s="163"/>
      <c r="E230" s="164"/>
      <c r="F230" s="163"/>
      <c r="G230" s="164"/>
      <c r="H230" s="165"/>
    </row>
    <row r="231" spans="1:8" s="126" customFormat="1" x14ac:dyDescent="0.2">
      <c r="A231" s="162"/>
      <c r="B231" s="162"/>
      <c r="C231" s="162"/>
      <c r="D231" s="163"/>
      <c r="E231" s="164"/>
      <c r="F231" s="163"/>
      <c r="G231" s="164"/>
      <c r="H231" s="165"/>
    </row>
    <row r="232" spans="1:8" s="126" customFormat="1" x14ac:dyDescent="0.2">
      <c r="A232" s="162"/>
      <c r="B232" s="162"/>
      <c r="C232" s="162"/>
      <c r="D232" s="163"/>
      <c r="E232" s="164"/>
      <c r="F232" s="163"/>
      <c r="G232" s="164"/>
      <c r="H232" s="165"/>
    </row>
    <row r="233" spans="1:8" s="126" customFormat="1" x14ac:dyDescent="0.2">
      <c r="A233" s="162"/>
      <c r="B233" s="162"/>
      <c r="C233" s="162"/>
      <c r="D233" s="163"/>
      <c r="E233" s="164"/>
      <c r="F233" s="163"/>
      <c r="G233" s="164"/>
      <c r="H233" s="165"/>
    </row>
    <row r="234" spans="1:8" s="126" customFormat="1" x14ac:dyDescent="0.2">
      <c r="A234" s="162"/>
      <c r="B234" s="162"/>
      <c r="C234" s="162"/>
      <c r="D234" s="163"/>
      <c r="E234" s="164"/>
      <c r="F234" s="163"/>
      <c r="G234" s="164"/>
      <c r="H234" s="165"/>
    </row>
    <row r="235" spans="1:8" s="126" customFormat="1" x14ac:dyDescent="0.2">
      <c r="A235" s="162"/>
      <c r="B235" s="162"/>
      <c r="C235" s="162"/>
      <c r="D235" s="163"/>
      <c r="E235" s="164"/>
      <c r="F235" s="163"/>
      <c r="G235" s="164"/>
      <c r="H235" s="165"/>
    </row>
    <row r="236" spans="1:8" s="126" customFormat="1" x14ac:dyDescent="0.2">
      <c r="A236" s="162"/>
      <c r="B236" s="162"/>
      <c r="C236" s="162"/>
      <c r="D236" s="163"/>
      <c r="E236" s="164"/>
      <c r="F236" s="163"/>
      <c r="G236" s="164"/>
      <c r="H236" s="165"/>
    </row>
    <row r="237" spans="1:8" s="126" customFormat="1" x14ac:dyDescent="0.2">
      <c r="A237" s="162"/>
      <c r="B237" s="162"/>
      <c r="C237" s="162"/>
      <c r="D237" s="163"/>
      <c r="E237" s="164"/>
      <c r="F237" s="163"/>
      <c r="G237" s="164"/>
      <c r="H237" s="165"/>
    </row>
    <row r="238" spans="1:8" s="126" customFormat="1" x14ac:dyDescent="0.2">
      <c r="A238" s="162"/>
      <c r="B238" s="162"/>
      <c r="C238" s="162"/>
      <c r="D238" s="163"/>
      <c r="E238" s="164"/>
      <c r="F238" s="163"/>
      <c r="G238" s="164"/>
      <c r="H238" s="165"/>
    </row>
    <row r="239" spans="1:8" s="126" customFormat="1" x14ac:dyDescent="0.2">
      <c r="A239" s="162"/>
      <c r="B239" s="162"/>
      <c r="C239" s="162"/>
      <c r="D239" s="163"/>
      <c r="E239" s="164"/>
      <c r="F239" s="163"/>
      <c r="G239" s="164"/>
      <c r="H239" s="165"/>
    </row>
    <row r="240" spans="1:8" s="126" customFormat="1" x14ac:dyDescent="0.2">
      <c r="A240" s="162"/>
      <c r="B240" s="162"/>
      <c r="C240" s="162"/>
      <c r="D240" s="163"/>
      <c r="E240" s="164"/>
      <c r="F240" s="163"/>
      <c r="G240" s="164"/>
      <c r="H240" s="165"/>
    </row>
    <row r="241" spans="1:8" s="126" customFormat="1" x14ac:dyDescent="0.2">
      <c r="A241" s="162"/>
      <c r="B241" s="162"/>
      <c r="C241" s="162"/>
      <c r="D241" s="163"/>
      <c r="E241" s="164"/>
      <c r="F241" s="163"/>
      <c r="G241" s="164"/>
      <c r="H241" s="165"/>
    </row>
    <row r="242" spans="1:8" s="126" customFormat="1" x14ac:dyDescent="0.2">
      <c r="A242" s="162"/>
      <c r="B242" s="162"/>
      <c r="C242" s="162"/>
      <c r="D242" s="163"/>
      <c r="E242" s="164"/>
      <c r="F242" s="163"/>
      <c r="G242" s="164"/>
      <c r="H242" s="165"/>
    </row>
    <row r="243" spans="1:8" s="126" customFormat="1" x14ac:dyDescent="0.2">
      <c r="A243" s="162"/>
      <c r="B243" s="162"/>
      <c r="C243" s="162"/>
      <c r="D243" s="163"/>
      <c r="E243" s="164"/>
      <c r="F243" s="163"/>
      <c r="G243" s="164"/>
      <c r="H243" s="165"/>
    </row>
    <row r="244" spans="1:8" s="126" customFormat="1" x14ac:dyDescent="0.2">
      <c r="A244" s="162"/>
      <c r="B244" s="162"/>
      <c r="C244" s="162"/>
      <c r="D244" s="163"/>
      <c r="E244" s="164"/>
      <c r="F244" s="163"/>
      <c r="G244" s="164"/>
      <c r="H244" s="165"/>
    </row>
    <row r="245" spans="1:8" s="126" customFormat="1" x14ac:dyDescent="0.2">
      <c r="A245" s="162"/>
      <c r="B245" s="162"/>
      <c r="C245" s="162"/>
      <c r="D245" s="163"/>
      <c r="E245" s="164"/>
      <c r="F245" s="163"/>
      <c r="G245" s="164"/>
      <c r="H245" s="165"/>
    </row>
    <row r="246" spans="1:8" s="126" customFormat="1" x14ac:dyDescent="0.2">
      <c r="A246" s="162"/>
      <c r="B246" s="162"/>
      <c r="C246" s="162"/>
      <c r="D246" s="163"/>
      <c r="E246" s="164"/>
      <c r="F246" s="163"/>
      <c r="G246" s="164"/>
      <c r="H246" s="165"/>
    </row>
    <row r="247" spans="1:8" s="126" customFormat="1" x14ac:dyDescent="0.2">
      <c r="A247" s="162"/>
      <c r="B247" s="162"/>
      <c r="C247" s="162"/>
      <c r="D247" s="163"/>
      <c r="E247" s="164"/>
      <c r="F247" s="163"/>
      <c r="G247" s="164"/>
      <c r="H247" s="165"/>
    </row>
    <row r="248" spans="1:8" s="126" customFormat="1" x14ac:dyDescent="0.2">
      <c r="A248" s="162"/>
      <c r="B248" s="162"/>
      <c r="C248" s="162"/>
      <c r="D248" s="163"/>
      <c r="E248" s="164"/>
      <c r="F248" s="163"/>
      <c r="G248" s="164"/>
      <c r="H248" s="165"/>
    </row>
    <row r="249" spans="1:8" s="126" customFormat="1" x14ac:dyDescent="0.2">
      <c r="A249" s="162"/>
      <c r="B249" s="162"/>
      <c r="C249" s="162"/>
      <c r="D249" s="163"/>
      <c r="E249" s="164"/>
      <c r="F249" s="163"/>
      <c r="G249" s="164"/>
      <c r="H249" s="165"/>
    </row>
    <row r="250" spans="1:8" s="126" customFormat="1" x14ac:dyDescent="0.2">
      <c r="A250" s="162"/>
      <c r="B250" s="162"/>
      <c r="C250" s="162"/>
      <c r="D250" s="163"/>
      <c r="E250" s="164"/>
      <c r="F250" s="163"/>
      <c r="G250" s="164"/>
      <c r="H250" s="165"/>
    </row>
    <row r="251" spans="1:8" s="126" customFormat="1" x14ac:dyDescent="0.2">
      <c r="A251" s="162"/>
      <c r="B251" s="162"/>
      <c r="C251" s="162"/>
      <c r="D251" s="163"/>
      <c r="E251" s="164"/>
      <c r="F251" s="163"/>
      <c r="G251" s="164"/>
      <c r="H251" s="165"/>
    </row>
    <row r="252" spans="1:8" s="126" customFormat="1" x14ac:dyDescent="0.2">
      <c r="A252" s="162"/>
      <c r="B252" s="162"/>
      <c r="C252" s="162"/>
      <c r="D252" s="163"/>
      <c r="E252" s="164"/>
      <c r="F252" s="163"/>
      <c r="G252" s="164"/>
      <c r="H252" s="165"/>
    </row>
    <row r="253" spans="1:8" s="126" customFormat="1" x14ac:dyDescent="0.2">
      <c r="A253" s="162"/>
      <c r="B253" s="162"/>
      <c r="C253" s="162"/>
      <c r="D253" s="163"/>
      <c r="E253" s="164"/>
      <c r="F253" s="163"/>
      <c r="G253" s="164"/>
      <c r="H253" s="165"/>
    </row>
    <row r="254" spans="1:8" s="126" customFormat="1" x14ac:dyDescent="0.2">
      <c r="A254" s="162"/>
      <c r="B254" s="162"/>
      <c r="C254" s="162"/>
      <c r="D254" s="163"/>
      <c r="E254" s="164"/>
      <c r="F254" s="163"/>
      <c r="G254" s="164"/>
      <c r="H254" s="165"/>
    </row>
    <row r="255" spans="1:8" s="126" customFormat="1" x14ac:dyDescent="0.2">
      <c r="A255" s="162"/>
      <c r="B255" s="162"/>
      <c r="C255" s="162"/>
      <c r="D255" s="163"/>
      <c r="E255" s="164"/>
      <c r="F255" s="163"/>
      <c r="G255" s="164"/>
      <c r="H255" s="165"/>
    </row>
    <row r="256" spans="1:8" s="126" customFormat="1" x14ac:dyDescent="0.2">
      <c r="A256" s="162"/>
      <c r="B256" s="162"/>
      <c r="C256" s="162"/>
      <c r="D256" s="163"/>
      <c r="E256" s="164"/>
      <c r="F256" s="163"/>
      <c r="G256" s="164"/>
      <c r="H256" s="165"/>
    </row>
    <row r="257" spans="1:8" s="126" customFormat="1" x14ac:dyDescent="0.2">
      <c r="A257" s="162"/>
      <c r="B257" s="162"/>
      <c r="C257" s="162"/>
      <c r="D257" s="163"/>
      <c r="E257" s="164"/>
      <c r="F257" s="163"/>
      <c r="G257" s="164"/>
      <c r="H257" s="165"/>
    </row>
    <row r="258" spans="1:8" s="126" customFormat="1" x14ac:dyDescent="0.2">
      <c r="A258" s="162"/>
      <c r="B258" s="162"/>
      <c r="C258" s="162"/>
      <c r="D258" s="163"/>
      <c r="E258" s="164"/>
      <c r="F258" s="163"/>
      <c r="G258" s="164"/>
      <c r="H258" s="165"/>
    </row>
    <row r="259" spans="1:8" s="126" customFormat="1" x14ac:dyDescent="0.2">
      <c r="A259" s="162"/>
      <c r="B259" s="162"/>
      <c r="C259" s="162"/>
      <c r="D259" s="163"/>
      <c r="E259" s="164"/>
      <c r="F259" s="163"/>
      <c r="G259" s="164"/>
      <c r="H259" s="165"/>
    </row>
    <row r="260" spans="1:8" s="126" customFormat="1" x14ac:dyDescent="0.2">
      <c r="A260" s="162"/>
      <c r="B260" s="162"/>
      <c r="C260" s="162"/>
      <c r="D260" s="163"/>
      <c r="E260" s="164"/>
      <c r="F260" s="163"/>
      <c r="G260" s="164"/>
      <c r="H260" s="165"/>
    </row>
    <row r="261" spans="1:8" s="126" customFormat="1" x14ac:dyDescent="0.2">
      <c r="A261" s="162"/>
      <c r="B261" s="162"/>
      <c r="C261" s="162"/>
      <c r="D261" s="163"/>
      <c r="E261" s="164"/>
      <c r="F261" s="163"/>
      <c r="G261" s="164"/>
      <c r="H261" s="165"/>
    </row>
    <row r="262" spans="1:8" s="126" customFormat="1" x14ac:dyDescent="0.2">
      <c r="A262" s="162"/>
      <c r="B262" s="162"/>
      <c r="C262" s="162"/>
      <c r="D262" s="163"/>
      <c r="E262" s="164"/>
      <c r="F262" s="163"/>
      <c r="G262" s="164"/>
      <c r="H262" s="165"/>
    </row>
    <row r="263" spans="1:8" s="126" customFormat="1" x14ac:dyDescent="0.2">
      <c r="A263" s="162"/>
      <c r="B263" s="162"/>
      <c r="C263" s="162"/>
      <c r="D263" s="163"/>
      <c r="E263" s="164"/>
      <c r="F263" s="163"/>
      <c r="G263" s="164"/>
      <c r="H263" s="165"/>
    </row>
    <row r="264" spans="1:8" s="126" customFormat="1" x14ac:dyDescent="0.2">
      <c r="A264" s="162"/>
      <c r="B264" s="162"/>
      <c r="C264" s="162"/>
      <c r="D264" s="163"/>
      <c r="E264" s="164"/>
      <c r="F264" s="163"/>
      <c r="G264" s="164"/>
      <c r="H264" s="165"/>
    </row>
    <row r="265" spans="1:8" s="126" customFormat="1" x14ac:dyDescent="0.2">
      <c r="A265" s="162"/>
      <c r="B265" s="162"/>
      <c r="C265" s="162"/>
      <c r="D265" s="163"/>
      <c r="E265" s="164"/>
      <c r="F265" s="163"/>
      <c r="G265" s="164"/>
      <c r="H265" s="165"/>
    </row>
    <row r="266" spans="1:8" s="126" customFormat="1" x14ac:dyDescent="0.2">
      <c r="A266" s="162"/>
      <c r="B266" s="162"/>
      <c r="C266" s="162"/>
      <c r="D266" s="163"/>
      <c r="E266" s="164"/>
      <c r="F266" s="163"/>
      <c r="G266" s="164"/>
      <c r="H266" s="165"/>
    </row>
    <row r="267" spans="1:8" s="126" customFormat="1" x14ac:dyDescent="0.2">
      <c r="A267" s="162"/>
      <c r="B267" s="162"/>
      <c r="C267" s="162"/>
      <c r="D267" s="163"/>
      <c r="E267" s="164"/>
      <c r="F267" s="163"/>
      <c r="G267" s="164"/>
      <c r="H267" s="165"/>
    </row>
    <row r="268" spans="1:8" s="126" customFormat="1" x14ac:dyDescent="0.2">
      <c r="A268" s="162"/>
      <c r="B268" s="162"/>
      <c r="C268" s="162"/>
      <c r="D268" s="163"/>
      <c r="E268" s="164"/>
      <c r="F268" s="163"/>
      <c r="G268" s="164"/>
      <c r="H268" s="165"/>
    </row>
    <row r="269" spans="1:8" s="126" customFormat="1" x14ac:dyDescent="0.2">
      <c r="A269" s="162"/>
      <c r="B269" s="162"/>
      <c r="C269" s="162"/>
      <c r="D269" s="163"/>
      <c r="E269" s="164"/>
      <c r="F269" s="163"/>
      <c r="G269" s="164"/>
      <c r="H269" s="165"/>
    </row>
    <row r="270" spans="1:8" s="126" customFormat="1" x14ac:dyDescent="0.2">
      <c r="A270" s="162"/>
      <c r="B270" s="162"/>
      <c r="C270" s="162"/>
      <c r="D270" s="163"/>
      <c r="E270" s="164"/>
      <c r="F270" s="163"/>
      <c r="G270" s="164"/>
      <c r="H270" s="165"/>
    </row>
    <row r="271" spans="1:8" s="126" customFormat="1" x14ac:dyDescent="0.2">
      <c r="A271" s="162"/>
      <c r="B271" s="162"/>
      <c r="C271" s="162"/>
      <c r="D271" s="163"/>
      <c r="E271" s="164"/>
      <c r="F271" s="163"/>
      <c r="G271" s="164"/>
      <c r="H271" s="165"/>
    </row>
    <row r="272" spans="1:8" s="126" customFormat="1" x14ac:dyDescent="0.2">
      <c r="A272" s="162"/>
      <c r="B272" s="162"/>
      <c r="C272" s="162"/>
      <c r="D272" s="163"/>
      <c r="E272" s="164"/>
      <c r="F272" s="163"/>
      <c r="G272" s="164"/>
      <c r="H272" s="165"/>
    </row>
    <row r="273" spans="1:8" s="126" customFormat="1" x14ac:dyDescent="0.2">
      <c r="A273" s="162"/>
      <c r="B273" s="162"/>
      <c r="C273" s="162"/>
      <c r="D273" s="163"/>
      <c r="E273" s="164"/>
      <c r="F273" s="163"/>
      <c r="G273" s="164"/>
      <c r="H273" s="165"/>
    </row>
    <row r="274" spans="1:8" s="126" customFormat="1" x14ac:dyDescent="0.2">
      <c r="A274" s="162"/>
      <c r="B274" s="162"/>
      <c r="C274" s="162"/>
      <c r="D274" s="163"/>
      <c r="E274" s="164"/>
      <c r="F274" s="163"/>
      <c r="G274" s="164"/>
      <c r="H274" s="165"/>
    </row>
    <row r="275" spans="1:8" s="126" customFormat="1" x14ac:dyDescent="0.2">
      <c r="A275" s="162"/>
      <c r="B275" s="162"/>
      <c r="C275" s="162"/>
      <c r="D275" s="163"/>
      <c r="E275" s="164"/>
      <c r="F275" s="163"/>
      <c r="G275" s="164"/>
      <c r="H275" s="165"/>
    </row>
    <row r="276" spans="1:8" s="126" customFormat="1" x14ac:dyDescent="0.2">
      <c r="A276" s="162"/>
      <c r="B276" s="162"/>
      <c r="C276" s="162"/>
      <c r="D276" s="163"/>
      <c r="E276" s="164"/>
      <c r="F276" s="163"/>
      <c r="G276" s="164"/>
      <c r="H276" s="165"/>
    </row>
    <row r="277" spans="1:8" s="126" customFormat="1" x14ac:dyDescent="0.2">
      <c r="A277" s="162"/>
      <c r="B277" s="162"/>
      <c r="C277" s="162"/>
      <c r="D277" s="163"/>
      <c r="E277" s="164"/>
      <c r="F277" s="163"/>
      <c r="G277" s="164"/>
      <c r="H277" s="165"/>
    </row>
    <row r="278" spans="1:8" s="126" customFormat="1" x14ac:dyDescent="0.2">
      <c r="A278" s="162"/>
      <c r="B278" s="162"/>
      <c r="C278" s="162"/>
      <c r="D278" s="163"/>
      <c r="E278" s="164"/>
      <c r="F278" s="163"/>
      <c r="G278" s="164"/>
      <c r="H278" s="165"/>
    </row>
    <row r="279" spans="1:8" s="126" customFormat="1" x14ac:dyDescent="0.2">
      <c r="A279" s="162"/>
      <c r="B279" s="162"/>
      <c r="C279" s="162"/>
      <c r="D279" s="163"/>
      <c r="E279" s="164"/>
      <c r="F279" s="163"/>
      <c r="G279" s="164"/>
      <c r="H279" s="165"/>
    </row>
    <row r="280" spans="1:8" s="126" customFormat="1" x14ac:dyDescent="0.2">
      <c r="A280" s="162"/>
      <c r="B280" s="162"/>
      <c r="C280" s="162"/>
      <c r="D280" s="163"/>
      <c r="E280" s="164"/>
      <c r="F280" s="163"/>
      <c r="G280" s="164"/>
      <c r="H280" s="165"/>
    </row>
    <row r="281" spans="1:8" s="126" customFormat="1" x14ac:dyDescent="0.2">
      <c r="A281" s="162"/>
      <c r="B281" s="162"/>
      <c r="C281" s="162"/>
      <c r="D281" s="163"/>
      <c r="E281" s="164"/>
      <c r="F281" s="163"/>
      <c r="G281" s="164"/>
      <c r="H281" s="165"/>
    </row>
    <row r="282" spans="1:8" s="126" customFormat="1" x14ac:dyDescent="0.2">
      <c r="A282" s="162"/>
      <c r="B282" s="162"/>
      <c r="C282" s="162"/>
      <c r="D282" s="163"/>
      <c r="E282" s="164"/>
      <c r="F282" s="163"/>
      <c r="G282" s="164"/>
      <c r="H282" s="165"/>
    </row>
    <row r="283" spans="1:8" s="126" customFormat="1" x14ac:dyDescent="0.2">
      <c r="A283" s="162"/>
      <c r="B283" s="162"/>
      <c r="C283" s="162"/>
      <c r="D283" s="163"/>
      <c r="E283" s="164"/>
      <c r="F283" s="163"/>
      <c r="G283" s="164"/>
      <c r="H283" s="165"/>
    </row>
    <row r="284" spans="1:8" s="126" customFormat="1" x14ac:dyDescent="0.2">
      <c r="A284" s="162"/>
      <c r="B284" s="162"/>
      <c r="C284" s="162"/>
      <c r="D284" s="163"/>
      <c r="E284" s="164"/>
      <c r="F284" s="163"/>
      <c r="G284" s="164"/>
      <c r="H284" s="165"/>
    </row>
    <row r="285" spans="1:8" s="126" customFormat="1" x14ac:dyDescent="0.2">
      <c r="A285" s="162"/>
      <c r="B285" s="162"/>
      <c r="C285" s="162"/>
      <c r="D285" s="163"/>
      <c r="E285" s="164"/>
      <c r="F285" s="163"/>
      <c r="G285" s="164"/>
      <c r="H285" s="165"/>
    </row>
    <row r="286" spans="1:8" s="126" customFormat="1" x14ac:dyDescent="0.2">
      <c r="A286" s="162"/>
      <c r="B286" s="162"/>
      <c r="C286" s="162"/>
      <c r="D286" s="163"/>
      <c r="E286" s="164"/>
      <c r="F286" s="163"/>
      <c r="G286" s="164"/>
      <c r="H286" s="165"/>
    </row>
    <row r="287" spans="1:8" s="126" customFormat="1" x14ac:dyDescent="0.2">
      <c r="A287" s="162"/>
      <c r="B287" s="162"/>
      <c r="C287" s="162"/>
      <c r="D287" s="163"/>
      <c r="E287" s="164"/>
      <c r="F287" s="163"/>
      <c r="G287" s="164"/>
      <c r="H287" s="165"/>
    </row>
    <row r="288" spans="1:8" s="126" customFormat="1" x14ac:dyDescent="0.2">
      <c r="A288" s="162"/>
      <c r="B288" s="162"/>
      <c r="C288" s="162"/>
      <c r="D288" s="163"/>
      <c r="E288" s="164"/>
      <c r="F288" s="163"/>
      <c r="G288" s="164"/>
      <c r="H288" s="165"/>
    </row>
    <row r="289" spans="1:8" s="126" customFormat="1" x14ac:dyDescent="0.2">
      <c r="A289" s="162"/>
      <c r="B289" s="162"/>
      <c r="C289" s="162"/>
      <c r="D289" s="163"/>
      <c r="E289" s="164"/>
      <c r="F289" s="163"/>
      <c r="G289" s="164"/>
      <c r="H289" s="165"/>
    </row>
    <row r="290" spans="1:8" s="126" customFormat="1" x14ac:dyDescent="0.2">
      <c r="A290" s="162"/>
      <c r="B290" s="162"/>
      <c r="C290" s="162"/>
      <c r="D290" s="163"/>
      <c r="E290" s="164"/>
      <c r="F290" s="163"/>
      <c r="G290" s="164"/>
      <c r="H290" s="165"/>
    </row>
    <row r="291" spans="1:8" s="126" customFormat="1" x14ac:dyDescent="0.2">
      <c r="A291" s="162"/>
      <c r="B291" s="162"/>
      <c r="C291" s="162"/>
      <c r="D291" s="163"/>
      <c r="E291" s="164"/>
      <c r="F291" s="163"/>
      <c r="G291" s="164"/>
      <c r="H291" s="165"/>
    </row>
    <row r="292" spans="1:8" s="126" customFormat="1" x14ac:dyDescent="0.2">
      <c r="A292" s="162"/>
      <c r="B292" s="162"/>
      <c r="C292" s="162"/>
      <c r="D292" s="163"/>
      <c r="E292" s="164"/>
      <c r="F292" s="163"/>
      <c r="G292" s="164"/>
      <c r="H292" s="165"/>
    </row>
    <row r="293" spans="1:8" s="126" customFormat="1" x14ac:dyDescent="0.2">
      <c r="A293" s="162"/>
      <c r="B293" s="162"/>
      <c r="C293" s="162"/>
      <c r="D293" s="163"/>
      <c r="E293" s="164"/>
      <c r="F293" s="163"/>
      <c r="G293" s="164"/>
      <c r="H293" s="165"/>
    </row>
    <row r="294" spans="1:8" s="126" customFormat="1" x14ac:dyDescent="0.2">
      <c r="A294" s="162"/>
      <c r="B294" s="162"/>
      <c r="C294" s="162"/>
      <c r="D294" s="163"/>
      <c r="E294" s="164"/>
      <c r="F294" s="163"/>
      <c r="G294" s="164"/>
      <c r="H294" s="165"/>
    </row>
    <row r="295" spans="1:8" s="126" customFormat="1" x14ac:dyDescent="0.2">
      <c r="A295" s="162"/>
      <c r="B295" s="162"/>
      <c r="C295" s="162"/>
      <c r="D295" s="163"/>
      <c r="E295" s="164"/>
      <c r="F295" s="163"/>
      <c r="G295" s="164"/>
      <c r="H295" s="165"/>
    </row>
    <row r="296" spans="1:8" s="126" customFormat="1" x14ac:dyDescent="0.2">
      <c r="A296" s="162"/>
      <c r="B296" s="162"/>
      <c r="C296" s="162"/>
      <c r="D296" s="163"/>
      <c r="E296" s="164"/>
      <c r="F296" s="163"/>
      <c r="G296" s="164"/>
      <c r="H296" s="165"/>
    </row>
    <row r="297" spans="1:8" s="126" customFormat="1" x14ac:dyDescent="0.2">
      <c r="A297" s="162"/>
      <c r="B297" s="162"/>
      <c r="C297" s="162"/>
      <c r="D297" s="163"/>
      <c r="E297" s="164"/>
      <c r="F297" s="163"/>
      <c r="G297" s="164"/>
      <c r="H297" s="165"/>
    </row>
    <row r="298" spans="1:8" s="126" customFormat="1" x14ac:dyDescent="0.2">
      <c r="A298" s="162"/>
      <c r="B298" s="162"/>
      <c r="C298" s="162"/>
      <c r="D298" s="163"/>
      <c r="E298" s="164"/>
      <c r="F298" s="163"/>
      <c r="G298" s="164"/>
      <c r="H298" s="165"/>
    </row>
    <row r="299" spans="1:8" s="126" customFormat="1" x14ac:dyDescent="0.2">
      <c r="A299" s="162"/>
      <c r="B299" s="162"/>
      <c r="C299" s="162"/>
      <c r="D299" s="163"/>
      <c r="E299" s="164"/>
      <c r="F299" s="163"/>
      <c r="G299" s="164"/>
      <c r="H299" s="165"/>
    </row>
    <row r="300" spans="1:8" s="126" customFormat="1" x14ac:dyDescent="0.2">
      <c r="A300" s="162"/>
      <c r="B300" s="162"/>
      <c r="C300" s="162"/>
      <c r="D300" s="163"/>
      <c r="E300" s="164"/>
      <c r="F300" s="163"/>
      <c r="G300" s="164"/>
      <c r="H300" s="165"/>
    </row>
    <row r="301" spans="1:8" s="126" customFormat="1" x14ac:dyDescent="0.2">
      <c r="A301" s="162"/>
      <c r="B301" s="162"/>
      <c r="C301" s="162"/>
      <c r="D301" s="163"/>
      <c r="E301" s="164"/>
      <c r="F301" s="163"/>
      <c r="G301" s="164"/>
      <c r="H301" s="165"/>
    </row>
    <row r="302" spans="1:8" s="126" customFormat="1" x14ac:dyDescent="0.2">
      <c r="A302" s="162"/>
      <c r="B302" s="162"/>
      <c r="C302" s="162"/>
      <c r="D302" s="163"/>
      <c r="E302" s="164"/>
      <c r="F302" s="163"/>
      <c r="G302" s="164"/>
      <c r="H302" s="165"/>
    </row>
    <row r="303" spans="1:8" s="126" customFormat="1" x14ac:dyDescent="0.2">
      <c r="A303" s="162"/>
      <c r="B303" s="162"/>
      <c r="C303" s="162"/>
      <c r="D303" s="163"/>
      <c r="E303" s="164"/>
      <c r="F303" s="163"/>
      <c r="G303" s="164"/>
      <c r="H303" s="165"/>
    </row>
    <row r="304" spans="1:8" s="126" customFormat="1" x14ac:dyDescent="0.2">
      <c r="A304" s="162"/>
      <c r="B304" s="162"/>
      <c r="C304" s="162"/>
      <c r="D304" s="163"/>
      <c r="E304" s="164"/>
      <c r="F304" s="163"/>
      <c r="G304" s="164"/>
      <c r="H304" s="165"/>
    </row>
    <row r="305" spans="1:8" s="126" customFormat="1" x14ac:dyDescent="0.2">
      <c r="A305" s="162"/>
      <c r="B305" s="162"/>
      <c r="C305" s="162"/>
      <c r="D305" s="163"/>
      <c r="E305" s="164"/>
      <c r="F305" s="163"/>
      <c r="G305" s="164"/>
      <c r="H305" s="165"/>
    </row>
    <row r="306" spans="1:8" s="126" customFormat="1" x14ac:dyDescent="0.2">
      <c r="A306" s="162"/>
      <c r="B306" s="162"/>
      <c r="C306" s="162"/>
      <c r="D306" s="163"/>
      <c r="E306" s="164"/>
      <c r="F306" s="163"/>
      <c r="G306" s="164"/>
      <c r="H306" s="165"/>
    </row>
    <row r="307" spans="1:8" s="126" customFormat="1" x14ac:dyDescent="0.2">
      <c r="A307" s="162"/>
      <c r="B307" s="162"/>
      <c r="C307" s="162"/>
      <c r="D307" s="163"/>
      <c r="E307" s="164"/>
      <c r="F307" s="163"/>
      <c r="G307" s="164"/>
      <c r="H307" s="165"/>
    </row>
    <row r="308" spans="1:8" s="126" customFormat="1" x14ac:dyDescent="0.2">
      <c r="A308" s="162"/>
      <c r="B308" s="162"/>
      <c r="C308" s="162"/>
      <c r="D308" s="163"/>
      <c r="E308" s="164"/>
      <c r="F308" s="163"/>
      <c r="G308" s="164"/>
      <c r="H308" s="165"/>
    </row>
    <row r="309" spans="1:8" s="126" customFormat="1" x14ac:dyDescent="0.2">
      <c r="A309" s="162"/>
      <c r="B309" s="162"/>
      <c r="C309" s="162"/>
      <c r="D309" s="163"/>
      <c r="E309" s="164"/>
      <c r="F309" s="163"/>
      <c r="G309" s="164"/>
      <c r="H309" s="165"/>
    </row>
    <row r="310" spans="1:8" s="126" customFormat="1" x14ac:dyDescent="0.2">
      <c r="A310" s="162"/>
      <c r="B310" s="162"/>
      <c r="C310" s="162"/>
      <c r="D310" s="163"/>
      <c r="E310" s="164"/>
      <c r="F310" s="163"/>
      <c r="G310" s="164"/>
      <c r="H310" s="165"/>
    </row>
    <row r="311" spans="1:8" s="126" customFormat="1" x14ac:dyDescent="0.2">
      <c r="A311" s="162"/>
      <c r="B311" s="162"/>
      <c r="C311" s="162"/>
      <c r="D311" s="163"/>
      <c r="E311" s="164"/>
      <c r="F311" s="163"/>
      <c r="G311" s="164"/>
      <c r="H311" s="165"/>
    </row>
    <row r="312" spans="1:8" s="126" customFormat="1" x14ac:dyDescent="0.2">
      <c r="A312" s="162"/>
      <c r="B312" s="162"/>
      <c r="C312" s="162"/>
      <c r="D312" s="163"/>
      <c r="E312" s="164"/>
      <c r="F312" s="163"/>
      <c r="G312" s="164"/>
      <c r="H312" s="165"/>
    </row>
    <row r="313" spans="1:8" s="126" customFormat="1" x14ac:dyDescent="0.2">
      <c r="A313" s="162"/>
      <c r="B313" s="162"/>
      <c r="C313" s="162"/>
      <c r="D313" s="163"/>
      <c r="E313" s="164"/>
      <c r="F313" s="163"/>
      <c r="G313" s="164"/>
      <c r="H313" s="165"/>
    </row>
    <row r="314" spans="1:8" s="126" customFormat="1" x14ac:dyDescent="0.2">
      <c r="A314" s="162"/>
      <c r="B314" s="162"/>
      <c r="C314" s="162"/>
      <c r="D314" s="163"/>
      <c r="E314" s="164"/>
      <c r="F314" s="163"/>
      <c r="G314" s="164"/>
      <c r="H314" s="165"/>
    </row>
    <row r="315" spans="1:8" s="126" customFormat="1" x14ac:dyDescent="0.2">
      <c r="A315" s="162"/>
      <c r="B315" s="162"/>
      <c r="C315" s="162"/>
      <c r="D315" s="163"/>
      <c r="E315" s="164"/>
      <c r="F315" s="163"/>
      <c r="G315" s="164"/>
      <c r="H315" s="165"/>
    </row>
    <row r="316" spans="1:8" s="126" customFormat="1" x14ac:dyDescent="0.2">
      <c r="A316" s="162"/>
      <c r="B316" s="162"/>
      <c r="C316" s="162"/>
      <c r="D316" s="163"/>
      <c r="E316" s="164"/>
      <c r="F316" s="163"/>
      <c r="G316" s="164"/>
      <c r="H316" s="165"/>
    </row>
    <row r="317" spans="1:8" s="126" customFormat="1" x14ac:dyDescent="0.2">
      <c r="A317" s="162"/>
      <c r="B317" s="162"/>
      <c r="C317" s="162"/>
      <c r="D317" s="163"/>
      <c r="E317" s="164"/>
      <c r="F317" s="163"/>
      <c r="G317" s="164"/>
      <c r="H317" s="165"/>
    </row>
    <row r="318" spans="1:8" s="126" customFormat="1" x14ac:dyDescent="0.2">
      <c r="A318" s="162"/>
      <c r="B318" s="162"/>
      <c r="C318" s="162"/>
      <c r="D318" s="163"/>
      <c r="E318" s="164"/>
      <c r="F318" s="163"/>
      <c r="G318" s="164"/>
      <c r="H318" s="165"/>
    </row>
    <row r="319" spans="1:8" s="126" customFormat="1" x14ac:dyDescent="0.2">
      <c r="A319" s="162"/>
      <c r="B319" s="162"/>
      <c r="C319" s="162"/>
      <c r="D319" s="163"/>
      <c r="E319" s="164"/>
      <c r="F319" s="163"/>
      <c r="G319" s="164"/>
      <c r="H319" s="165"/>
    </row>
    <row r="320" spans="1:8" s="126" customFormat="1" x14ac:dyDescent="0.2">
      <c r="A320" s="162"/>
      <c r="B320" s="162"/>
      <c r="C320" s="162"/>
      <c r="D320" s="163"/>
      <c r="E320" s="164"/>
      <c r="F320" s="163"/>
      <c r="G320" s="164"/>
      <c r="H320" s="165"/>
    </row>
    <row r="321" spans="1:8" s="126" customFormat="1" x14ac:dyDescent="0.2">
      <c r="A321" s="162"/>
      <c r="B321" s="162"/>
      <c r="C321" s="162"/>
      <c r="D321" s="163"/>
      <c r="E321" s="164"/>
      <c r="F321" s="163"/>
      <c r="G321" s="164"/>
      <c r="H321" s="165"/>
    </row>
    <row r="322" spans="1:8" s="126" customFormat="1" x14ac:dyDescent="0.2">
      <c r="A322" s="162"/>
      <c r="B322" s="162"/>
      <c r="C322" s="162"/>
      <c r="D322" s="163"/>
      <c r="E322" s="164"/>
      <c r="F322" s="163"/>
      <c r="G322" s="164"/>
      <c r="H322" s="165"/>
    </row>
    <row r="323" spans="1:8" s="126" customFormat="1" x14ac:dyDescent="0.2">
      <c r="A323" s="162"/>
      <c r="B323" s="162"/>
      <c r="C323" s="162"/>
      <c r="D323" s="163"/>
      <c r="E323" s="164"/>
      <c r="F323" s="163"/>
      <c r="G323" s="164"/>
      <c r="H323" s="165"/>
    </row>
    <row r="324" spans="1:8" s="126" customFormat="1" x14ac:dyDescent="0.2">
      <c r="A324" s="162"/>
      <c r="B324" s="162"/>
      <c r="C324" s="162"/>
      <c r="D324" s="163"/>
      <c r="E324" s="164"/>
      <c r="F324" s="163"/>
      <c r="G324" s="164"/>
      <c r="H324" s="165"/>
    </row>
    <row r="325" spans="1:8" s="126" customFormat="1" x14ac:dyDescent="0.2">
      <c r="A325" s="162"/>
      <c r="B325" s="162"/>
      <c r="C325" s="162"/>
      <c r="D325" s="163"/>
      <c r="E325" s="164"/>
      <c r="F325" s="163"/>
      <c r="G325" s="164"/>
      <c r="H325" s="165"/>
    </row>
    <row r="326" spans="1:8" s="126" customFormat="1" x14ac:dyDescent="0.2">
      <c r="A326" s="162"/>
      <c r="B326" s="162"/>
      <c r="C326" s="162"/>
      <c r="D326" s="163"/>
      <c r="E326" s="164"/>
      <c r="F326" s="163"/>
      <c r="G326" s="164"/>
      <c r="H326" s="165"/>
    </row>
    <row r="327" spans="1:8" s="126" customFormat="1" x14ac:dyDescent="0.2">
      <c r="A327" s="162"/>
      <c r="B327" s="162"/>
      <c r="C327" s="162"/>
      <c r="D327" s="163"/>
      <c r="E327" s="164"/>
      <c r="F327" s="163"/>
      <c r="G327" s="164"/>
      <c r="H327" s="165"/>
    </row>
    <row r="328" spans="1:8" s="126" customFormat="1" x14ac:dyDescent="0.2">
      <c r="A328" s="162"/>
      <c r="B328" s="162"/>
      <c r="C328" s="162"/>
      <c r="D328" s="163"/>
      <c r="E328" s="164"/>
      <c r="F328" s="163"/>
      <c r="G328" s="164"/>
      <c r="H328" s="165"/>
    </row>
    <row r="329" spans="1:8" s="126" customFormat="1" x14ac:dyDescent="0.2">
      <c r="A329" s="162"/>
      <c r="B329" s="162"/>
      <c r="C329" s="162"/>
      <c r="D329" s="163"/>
      <c r="E329" s="164"/>
      <c r="F329" s="163"/>
      <c r="G329" s="164"/>
      <c r="H329" s="165"/>
    </row>
    <row r="330" spans="1:8" s="126" customFormat="1" x14ac:dyDescent="0.2">
      <c r="A330" s="162"/>
      <c r="B330" s="162"/>
      <c r="C330" s="162"/>
      <c r="D330" s="163"/>
      <c r="E330" s="164"/>
      <c r="F330" s="163"/>
      <c r="G330" s="164"/>
      <c r="H330" s="165"/>
    </row>
    <row r="331" spans="1:8" s="126" customFormat="1" x14ac:dyDescent="0.2">
      <c r="A331" s="162"/>
      <c r="B331" s="162"/>
      <c r="C331" s="162"/>
      <c r="D331" s="163"/>
      <c r="E331" s="164"/>
      <c r="F331" s="163"/>
      <c r="G331" s="164"/>
      <c r="H331" s="165"/>
    </row>
    <row r="332" spans="1:8" s="126" customFormat="1" x14ac:dyDescent="0.2">
      <c r="A332" s="162"/>
      <c r="B332" s="162"/>
      <c r="C332" s="162"/>
      <c r="D332" s="163"/>
      <c r="E332" s="164"/>
      <c r="F332" s="163"/>
      <c r="G332" s="164"/>
      <c r="H332" s="165"/>
    </row>
    <row r="333" spans="1:8" s="126" customFormat="1" x14ac:dyDescent="0.2">
      <c r="A333" s="162"/>
      <c r="B333" s="162"/>
      <c r="C333" s="162"/>
      <c r="D333" s="163"/>
      <c r="E333" s="164"/>
      <c r="F333" s="163"/>
      <c r="G333" s="164"/>
      <c r="H333" s="165"/>
    </row>
    <row r="334" spans="1:8" s="126" customFormat="1" x14ac:dyDescent="0.2">
      <c r="A334" s="162"/>
      <c r="B334" s="162"/>
      <c r="C334" s="162"/>
      <c r="D334" s="163"/>
      <c r="E334" s="164"/>
      <c r="F334" s="163"/>
      <c r="G334" s="164"/>
      <c r="H334" s="165"/>
    </row>
    <row r="335" spans="1:8" s="126" customFormat="1" x14ac:dyDescent="0.2">
      <c r="A335" s="162"/>
      <c r="B335" s="162"/>
      <c r="C335" s="162"/>
      <c r="D335" s="163"/>
      <c r="E335" s="164"/>
      <c r="F335" s="163"/>
      <c r="G335" s="164"/>
      <c r="H335" s="165"/>
    </row>
    <row r="336" spans="1:8" s="126" customFormat="1" x14ac:dyDescent="0.2">
      <c r="A336" s="162"/>
      <c r="B336" s="162"/>
      <c r="C336" s="162"/>
      <c r="D336" s="163"/>
      <c r="E336" s="164"/>
      <c r="F336" s="163"/>
      <c r="G336" s="164"/>
      <c r="H336" s="165"/>
    </row>
    <row r="337" spans="1:8" s="126" customFormat="1" x14ac:dyDescent="0.2">
      <c r="A337" s="162"/>
      <c r="B337" s="162"/>
      <c r="C337" s="162"/>
      <c r="D337" s="163"/>
      <c r="E337" s="164"/>
      <c r="F337" s="163"/>
      <c r="G337" s="164"/>
      <c r="H337" s="165"/>
    </row>
    <row r="338" spans="1:8" s="126" customFormat="1" x14ac:dyDescent="0.2">
      <c r="A338" s="162"/>
      <c r="B338" s="162"/>
      <c r="C338" s="162"/>
      <c r="D338" s="163"/>
      <c r="E338" s="164"/>
      <c r="F338" s="163"/>
      <c r="G338" s="164"/>
      <c r="H338" s="165"/>
    </row>
    <row r="339" spans="1:8" s="126" customFormat="1" x14ac:dyDescent="0.2">
      <c r="A339" s="162"/>
      <c r="B339" s="162"/>
      <c r="C339" s="162"/>
      <c r="D339" s="163"/>
      <c r="E339" s="164"/>
      <c r="F339" s="163"/>
      <c r="G339" s="164"/>
      <c r="H339" s="165"/>
    </row>
    <row r="340" spans="1:8" s="126" customFormat="1" x14ac:dyDescent="0.2">
      <c r="A340" s="162"/>
      <c r="B340" s="162"/>
      <c r="C340" s="162"/>
      <c r="D340" s="163"/>
      <c r="E340" s="164"/>
      <c r="F340" s="163"/>
      <c r="G340" s="164"/>
      <c r="H340" s="165"/>
    </row>
    <row r="341" spans="1:8" s="126" customFormat="1" x14ac:dyDescent="0.2">
      <c r="A341" s="162"/>
      <c r="B341" s="162"/>
      <c r="C341" s="162"/>
      <c r="D341" s="163"/>
      <c r="E341" s="164"/>
      <c r="F341" s="163"/>
      <c r="G341" s="164"/>
      <c r="H341" s="165"/>
    </row>
    <row r="342" spans="1:8" s="126" customFormat="1" x14ac:dyDescent="0.2">
      <c r="A342" s="162"/>
      <c r="B342" s="162"/>
      <c r="C342" s="162"/>
      <c r="D342" s="163"/>
      <c r="E342" s="164"/>
      <c r="F342" s="163"/>
      <c r="G342" s="164"/>
      <c r="H342" s="165"/>
    </row>
    <row r="343" spans="1:8" s="126" customFormat="1" x14ac:dyDescent="0.2">
      <c r="A343" s="162"/>
      <c r="B343" s="162"/>
      <c r="C343" s="162"/>
      <c r="D343" s="163"/>
      <c r="E343" s="164"/>
      <c r="F343" s="163"/>
      <c r="G343" s="164"/>
      <c r="H343" s="165"/>
    </row>
    <row r="344" spans="1:8" s="126" customFormat="1" x14ac:dyDescent="0.2">
      <c r="A344" s="162"/>
      <c r="B344" s="162"/>
      <c r="C344" s="162"/>
      <c r="D344" s="163"/>
      <c r="E344" s="164"/>
      <c r="F344" s="163"/>
      <c r="G344" s="164"/>
      <c r="H344" s="165"/>
    </row>
    <row r="345" spans="1:8" s="126" customFormat="1" x14ac:dyDescent="0.2">
      <c r="A345" s="162"/>
      <c r="B345" s="162"/>
      <c r="C345" s="162"/>
      <c r="D345" s="163"/>
      <c r="E345" s="164"/>
      <c r="F345" s="163"/>
      <c r="G345" s="164"/>
      <c r="H345" s="165"/>
    </row>
    <row r="346" spans="1:8" s="126" customFormat="1" x14ac:dyDescent="0.2">
      <c r="A346" s="162"/>
      <c r="B346" s="162"/>
      <c r="C346" s="162"/>
      <c r="D346" s="163"/>
      <c r="E346" s="164"/>
      <c r="F346" s="163"/>
      <c r="G346" s="164"/>
      <c r="H346" s="165"/>
    </row>
    <row r="347" spans="1:8" s="126" customFormat="1" x14ac:dyDescent="0.2">
      <c r="A347" s="162"/>
      <c r="B347" s="162"/>
      <c r="C347" s="162"/>
      <c r="D347" s="163"/>
      <c r="E347" s="164"/>
      <c r="F347" s="163"/>
      <c r="G347" s="164"/>
      <c r="H347" s="165"/>
    </row>
  </sheetData>
  <mergeCells count="2">
    <mergeCell ref="A1:H3"/>
    <mergeCell ref="A5:H5"/>
  </mergeCells>
  <dataValidations count="2">
    <dataValidation type="list" allowBlank="1" showInputMessage="1" showErrorMessage="1" sqref="C100" xr:uid="{B236CE82-AC1B-487B-978D-8428A27DEB31}">
      <formula1>Intervenant</formula1>
    </dataValidation>
    <dataValidation type="list" allowBlank="1" showInputMessage="1" showErrorMessage="1" sqref="F100:F119" xr:uid="{4DC474EA-9085-4861-81E0-CBBF177603B6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AB3F472-82AB-4D75-9BE0-A33E8C5F6111}">
          <x14:formula1>
            <xm:f>Données!$H$2:$H$4</xm:f>
          </x14:formula1>
          <xm:sqref>C7:C99</xm:sqref>
        </x14:dataValidation>
        <x14:dataValidation type="list" allowBlank="1" showInputMessage="1" showErrorMessage="1" xr:uid="{75C50CEC-B4C0-42A0-8254-6CCDB4291211}">
          <x14:formula1>
            <xm:f>Données!$A$2:$A$58</xm:f>
          </x14:formula1>
          <xm:sqref>D8:D99</xm:sqref>
        </x14:dataValidation>
        <x14:dataValidation type="list" allowBlank="1" showInputMessage="1" showErrorMessage="1" xr:uid="{B9E1CB4C-E34D-4F5C-8EAF-F9A9176A20EA}">
          <x14:formula1>
            <xm:f>Données!$F$2:$F$5</xm:f>
          </x14:formula1>
          <xm:sqref>G7:G99</xm:sqref>
        </x14:dataValidation>
        <x14:dataValidation type="list" allowBlank="1" showInputMessage="1" showErrorMessage="1" xr:uid="{867FA8FF-C6A9-4DEE-A010-4833E32E0715}">
          <x14:formula1>
            <xm:f>Données!$A$2:$A$115</xm:f>
          </x14:formula1>
          <xm:sqref>D7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926BBE-DD63-4CFA-B418-D4B7F8FFCD45}">
  <dimension ref="A1:AZ347"/>
  <sheetViews>
    <sheetView workbookViewId="0">
      <selection activeCell="E7" sqref="E7:F99"/>
    </sheetView>
  </sheetViews>
  <sheetFormatPr baseColWidth="10" defaultColWidth="10.875" defaultRowHeight="15" x14ac:dyDescent="0.2"/>
  <cols>
    <col min="1" max="1" width="37.375" style="166" customWidth="1"/>
    <col min="2" max="2" width="13.375" style="166" customWidth="1"/>
    <col min="3" max="3" width="11.875" style="166" bestFit="1" customWidth="1"/>
    <col min="4" max="4" width="18.125" style="184" customWidth="1"/>
    <col min="5" max="5" width="32" style="86" bestFit="1" customWidth="1"/>
    <col min="6" max="6" width="27.125" style="185" bestFit="1" customWidth="1"/>
    <col min="7" max="7" width="24.625" style="133" bestFit="1" customWidth="1"/>
    <col min="8" max="8" width="20.625" style="90" customWidth="1"/>
    <col min="9" max="52" width="10.875" style="126"/>
    <col min="53" max="16384" width="10.875" style="86"/>
  </cols>
  <sheetData>
    <row r="1" spans="1:52" s="126" customFormat="1" ht="21" customHeight="1" x14ac:dyDescent="0.2">
      <c r="A1" s="143" t="s">
        <v>118</v>
      </c>
      <c r="B1" s="143"/>
      <c r="C1" s="143"/>
      <c r="D1" s="143"/>
      <c r="E1" s="143"/>
      <c r="F1" s="143"/>
      <c r="G1" s="143"/>
      <c r="H1" s="143"/>
    </row>
    <row r="2" spans="1:52" s="126" customFormat="1" ht="21.95" customHeight="1" x14ac:dyDescent="0.2">
      <c r="A2" s="143"/>
      <c r="B2" s="143"/>
      <c r="C2" s="143"/>
      <c r="D2" s="143"/>
      <c r="E2" s="143"/>
      <c r="F2" s="143"/>
      <c r="G2" s="143"/>
      <c r="H2" s="143"/>
    </row>
    <row r="3" spans="1:52" s="126" customFormat="1" ht="21.95" customHeight="1" x14ac:dyDescent="0.2">
      <c r="A3" s="143"/>
      <c r="B3" s="143"/>
      <c r="C3" s="143"/>
      <c r="D3" s="143"/>
      <c r="E3" s="143"/>
      <c r="F3" s="143"/>
      <c r="G3" s="143"/>
      <c r="H3" s="143"/>
    </row>
    <row r="4" spans="1:52" s="126" customFormat="1" ht="21.95" customHeight="1" x14ac:dyDescent="0.25">
      <c r="A4" s="144"/>
      <c r="B4" s="144"/>
      <c r="C4" s="144"/>
      <c r="D4" s="172"/>
      <c r="E4" s="173"/>
      <c r="F4" s="174"/>
      <c r="G4" s="146"/>
      <c r="H4" s="147"/>
    </row>
    <row r="5" spans="1:52" ht="21.95" customHeight="1" x14ac:dyDescent="0.2">
      <c r="A5" s="102" t="s">
        <v>7</v>
      </c>
      <c r="B5" s="103"/>
      <c r="C5" s="103"/>
      <c r="D5" s="103"/>
      <c r="E5" s="103"/>
      <c r="F5" s="103"/>
      <c r="G5" s="103"/>
      <c r="H5" s="103"/>
    </row>
    <row r="6" spans="1:52" s="111" customFormat="1" ht="72" customHeight="1" x14ac:dyDescent="0.25">
      <c r="A6" s="148" t="s">
        <v>8</v>
      </c>
      <c r="B6" s="148" t="s">
        <v>114</v>
      </c>
      <c r="C6" s="148" t="s">
        <v>110</v>
      </c>
      <c r="D6" s="175" t="s">
        <v>109</v>
      </c>
      <c r="E6" s="148" t="s">
        <v>0</v>
      </c>
      <c r="F6" s="176" t="s">
        <v>36</v>
      </c>
      <c r="G6" s="108" t="s">
        <v>101</v>
      </c>
      <c r="H6" s="109" t="s">
        <v>102</v>
      </c>
      <c r="I6" s="149"/>
      <c r="J6" s="149"/>
      <c r="K6" s="149"/>
      <c r="L6" s="149"/>
      <c r="M6" s="149"/>
      <c r="N6" s="149"/>
      <c r="O6" s="149"/>
      <c r="P6" s="149"/>
      <c r="Q6" s="149"/>
      <c r="R6" s="149"/>
      <c r="S6" s="149"/>
      <c r="T6" s="149"/>
      <c r="U6" s="149"/>
      <c r="V6" s="149"/>
      <c r="W6" s="149"/>
      <c r="X6" s="149"/>
      <c r="Y6" s="149"/>
      <c r="Z6" s="149"/>
      <c r="AA6" s="149"/>
      <c r="AB6" s="149"/>
      <c r="AC6" s="149"/>
      <c r="AD6" s="149"/>
      <c r="AE6" s="149"/>
      <c r="AF6" s="149"/>
      <c r="AG6" s="149"/>
      <c r="AH6" s="149"/>
      <c r="AI6" s="149"/>
      <c r="AJ6" s="149"/>
      <c r="AK6" s="149"/>
      <c r="AL6" s="149"/>
      <c r="AM6" s="149"/>
      <c r="AN6" s="149"/>
      <c r="AO6" s="149"/>
      <c r="AP6" s="149"/>
      <c r="AQ6" s="149"/>
      <c r="AR6" s="149"/>
      <c r="AS6" s="149"/>
      <c r="AT6" s="149"/>
      <c r="AU6" s="149"/>
      <c r="AV6" s="149"/>
      <c r="AW6" s="149"/>
      <c r="AX6" s="149"/>
      <c r="AY6" s="149"/>
      <c r="AZ6" s="149"/>
    </row>
    <row r="7" spans="1:52" ht="15.95" customHeight="1" x14ac:dyDescent="0.2">
      <c r="A7" s="125"/>
      <c r="B7" s="150"/>
      <c r="C7" s="125"/>
      <c r="D7" s="125"/>
      <c r="E7" s="64" t="str">
        <f>IF(BS_Mars[[#This Row],[N° ARTICLE]]=0,"",VLOOKUP(BS_Mars[[#This Row],[N° ARTICLE]],Données!A2:C58,2,FALSE))</f>
        <v/>
      </c>
      <c r="F7" s="63" t="str">
        <f>IF(BS_Mars[[#This Row],[N° ARTICLE]]=0,"",VLOOKUP(BS_Mars[[#This Row],[N° ARTICLE]],Données!A2:C58,3))</f>
        <v/>
      </c>
      <c r="G7" s="120"/>
      <c r="H7" s="123"/>
    </row>
    <row r="8" spans="1:52" ht="15.95" customHeight="1" x14ac:dyDescent="0.2">
      <c r="A8" s="118"/>
      <c r="B8" s="151"/>
      <c r="C8" s="151"/>
      <c r="D8" s="151"/>
      <c r="E8" s="67" t="str">
        <f>IF(BS_Mars[[#This Row],[N° ARTICLE]]=0,"",VLOOKUP(BS_Mars[[#This Row],[N° ARTICLE]],Données!A3:C59,2,FALSE))</f>
        <v/>
      </c>
      <c r="F8" s="66" t="str">
        <f>IF(BS_Mars[[#This Row],[N° ARTICLE]]=0,"",VLOOKUP(BS_Mars[[#This Row],[N° ARTICLE]],Données!A3:C59,3))</f>
        <v/>
      </c>
      <c r="G8" s="113"/>
      <c r="H8" s="116"/>
    </row>
    <row r="9" spans="1:52" ht="15.95" customHeight="1" x14ac:dyDescent="0.2">
      <c r="A9" s="125"/>
      <c r="B9" s="152"/>
      <c r="C9" s="152"/>
      <c r="D9" s="152"/>
      <c r="E9" s="64" t="str">
        <f>IF(BS_Mars[[#This Row],[N° ARTICLE]]=0,"",VLOOKUP(BS_Mars[[#This Row],[N° ARTICLE]],Données!A4:C60,2,FALSE))</f>
        <v/>
      </c>
      <c r="F9" s="69" t="str">
        <f>IF(BS_Mars[[#This Row],[N° ARTICLE]]=0,"",VLOOKUP(BS_Mars[[#This Row],[N° ARTICLE]],Données!A4:C60,3))</f>
        <v/>
      </c>
      <c r="G9" s="120"/>
      <c r="H9" s="123"/>
    </row>
    <row r="10" spans="1:52" s="126" customFormat="1" ht="15.95" customHeight="1" x14ac:dyDescent="0.2">
      <c r="A10" s="118"/>
      <c r="B10" s="151"/>
      <c r="C10" s="151"/>
      <c r="D10" s="151"/>
      <c r="E10" s="67" t="str">
        <f>IF(BS_Mars[[#This Row],[N° ARTICLE]]=0,"",VLOOKUP(BS_Mars[[#This Row],[N° ARTICLE]],Données!A5:C61,2,FALSE))</f>
        <v/>
      </c>
      <c r="F10" s="66" t="str">
        <f>IF(BS_Mars[[#This Row],[N° ARTICLE]]=0,"",VLOOKUP(BS_Mars[[#This Row],[N° ARTICLE]],Données!A5:C61,3))</f>
        <v/>
      </c>
      <c r="G10" s="113"/>
      <c r="H10" s="116"/>
    </row>
    <row r="11" spans="1:52" ht="15.95" customHeight="1" x14ac:dyDescent="0.2">
      <c r="A11" s="125"/>
      <c r="B11" s="152"/>
      <c r="C11" s="152"/>
      <c r="D11" s="152"/>
      <c r="E11" s="64" t="str">
        <f>IF(BS_Mars[[#This Row],[N° ARTICLE]]=0,"",VLOOKUP(BS_Mars[[#This Row],[N° ARTICLE]],Données!A6:C62,2,FALSE))</f>
        <v/>
      </c>
      <c r="F11" s="69" t="str">
        <f>IF(BS_Mars[[#This Row],[N° ARTICLE]]=0,"",VLOOKUP(BS_Mars[[#This Row],[N° ARTICLE]],Données!A6:C62,3))</f>
        <v/>
      </c>
      <c r="G11" s="120"/>
      <c r="H11" s="123"/>
    </row>
    <row r="12" spans="1:52" s="126" customFormat="1" ht="15.95" customHeight="1" x14ac:dyDescent="0.2">
      <c r="A12" s="118"/>
      <c r="B12" s="170"/>
      <c r="C12" s="118"/>
      <c r="D12" s="118"/>
      <c r="E12" s="67" t="str">
        <f>IF(BS_Mars[[#This Row],[N° ARTICLE]]=0,"",VLOOKUP(BS_Mars[[#This Row],[N° ARTICLE]],Données!A7:C63,2,FALSE))</f>
        <v/>
      </c>
      <c r="F12" s="70" t="str">
        <f>IF(BS_Mars[[#This Row],[N° ARTICLE]]=0,"",VLOOKUP(BS_Mars[[#This Row],[N° ARTICLE]],Données!A7:C63,3))</f>
        <v/>
      </c>
      <c r="G12" s="113"/>
      <c r="H12" s="116"/>
    </row>
    <row r="13" spans="1:52" ht="15.95" customHeight="1" x14ac:dyDescent="0.2">
      <c r="A13" s="125"/>
      <c r="B13" s="152"/>
      <c r="C13" s="152"/>
      <c r="D13" s="152"/>
      <c r="E13" s="64" t="str">
        <f>IF(BS_Mars[[#This Row],[N° ARTICLE]]=0,"",VLOOKUP(BS_Mars[[#This Row],[N° ARTICLE]],Données!A8:C64,2,FALSE))</f>
        <v/>
      </c>
      <c r="F13" s="69" t="str">
        <f>IF(BS_Mars[[#This Row],[N° ARTICLE]]=0,"",VLOOKUP(BS_Mars[[#This Row],[N° ARTICLE]],Données!A8:C64,3))</f>
        <v/>
      </c>
      <c r="G13" s="120"/>
      <c r="H13" s="123"/>
    </row>
    <row r="14" spans="1:52" s="126" customFormat="1" ht="15.95" customHeight="1" x14ac:dyDescent="0.2">
      <c r="A14" s="118"/>
      <c r="B14" s="151"/>
      <c r="C14" s="151"/>
      <c r="D14" s="151"/>
      <c r="E14" s="67" t="str">
        <f>IF(BS_Mars[[#This Row],[N° ARTICLE]]=0,"",VLOOKUP(BS_Mars[[#This Row],[N° ARTICLE]],Données!A9:C65,2,FALSE))</f>
        <v/>
      </c>
      <c r="F14" s="66" t="str">
        <f>IF(BS_Mars[[#This Row],[N° ARTICLE]]=0,"",VLOOKUP(BS_Mars[[#This Row],[N° ARTICLE]],Données!A9:C65,3))</f>
        <v/>
      </c>
      <c r="G14" s="113"/>
      <c r="H14" s="116"/>
    </row>
    <row r="15" spans="1:52" ht="15.95" customHeight="1" x14ac:dyDescent="0.2">
      <c r="A15" s="125"/>
      <c r="B15" s="152"/>
      <c r="C15" s="152"/>
      <c r="D15" s="152"/>
      <c r="E15" s="64" t="str">
        <f>IF(BS_Mars[[#This Row],[N° ARTICLE]]=0,"",VLOOKUP(BS_Mars[[#This Row],[N° ARTICLE]],Données!A10:C66,2,FALSE))</f>
        <v/>
      </c>
      <c r="F15" s="69" t="str">
        <f>IF(BS_Mars[[#This Row],[N° ARTICLE]]=0,"",VLOOKUP(BS_Mars[[#This Row],[N° ARTICLE]],Données!A10:C66,3))</f>
        <v/>
      </c>
      <c r="G15" s="120"/>
      <c r="H15" s="123"/>
    </row>
    <row r="16" spans="1:52" s="126" customFormat="1" ht="15.95" customHeight="1" x14ac:dyDescent="0.2">
      <c r="A16" s="118"/>
      <c r="B16" s="151"/>
      <c r="C16" s="151"/>
      <c r="D16" s="151"/>
      <c r="E16" s="67" t="str">
        <f>IF(BS_Mars[[#This Row],[N° ARTICLE]]=0,"",VLOOKUP(BS_Mars[[#This Row],[N° ARTICLE]],Données!A11:C67,2,FALSE))</f>
        <v/>
      </c>
      <c r="F16" s="66" t="str">
        <f>IF(BS_Mars[[#This Row],[N° ARTICLE]]=0,"",VLOOKUP(BS_Mars[[#This Row],[N° ARTICLE]],Données!A11:C67,3))</f>
        <v/>
      </c>
      <c r="G16" s="113"/>
      <c r="H16" s="116"/>
    </row>
    <row r="17" spans="1:8" ht="15.95" customHeight="1" x14ac:dyDescent="0.2">
      <c r="A17" s="125"/>
      <c r="B17" s="152"/>
      <c r="C17" s="152"/>
      <c r="D17" s="152"/>
      <c r="E17" s="64" t="str">
        <f>IF(BS_Mars[[#This Row],[N° ARTICLE]]=0,"",VLOOKUP(BS_Mars[[#This Row],[N° ARTICLE]],Données!A12:C68,2,FALSE))</f>
        <v/>
      </c>
      <c r="F17" s="69" t="str">
        <f>IF(BS_Mars[[#This Row],[N° ARTICLE]]=0,"",VLOOKUP(BS_Mars[[#This Row],[N° ARTICLE]],Données!A12:C68,3))</f>
        <v/>
      </c>
      <c r="G17" s="120"/>
      <c r="H17" s="123"/>
    </row>
    <row r="18" spans="1:8" s="126" customFormat="1" ht="15.95" customHeight="1" x14ac:dyDescent="0.2">
      <c r="A18" s="118"/>
      <c r="B18" s="151"/>
      <c r="C18" s="151"/>
      <c r="D18" s="151"/>
      <c r="E18" s="67" t="str">
        <f>IF(BS_Mars[[#This Row],[N° ARTICLE]]=0,"",VLOOKUP(BS_Mars[[#This Row],[N° ARTICLE]],Données!A13:C69,2,FALSE))</f>
        <v/>
      </c>
      <c r="F18" s="66" t="str">
        <f>IF(BS_Mars[[#This Row],[N° ARTICLE]]=0,"",VLOOKUP(BS_Mars[[#This Row],[N° ARTICLE]],Données!A13:C69,3))</f>
        <v/>
      </c>
      <c r="G18" s="113"/>
      <c r="H18" s="116"/>
    </row>
    <row r="19" spans="1:8" ht="15.95" customHeight="1" x14ac:dyDescent="0.2">
      <c r="A19" s="125"/>
      <c r="B19" s="152"/>
      <c r="C19" s="152"/>
      <c r="D19" s="152"/>
      <c r="E19" s="64" t="str">
        <f>IF(BS_Mars[[#This Row],[N° ARTICLE]]=0,"",VLOOKUP(BS_Mars[[#This Row],[N° ARTICLE]],Données!A14:C70,2,FALSE))</f>
        <v/>
      </c>
      <c r="F19" s="69" t="str">
        <f>IF(BS_Mars[[#This Row],[N° ARTICLE]]=0,"",VLOOKUP(BS_Mars[[#This Row],[N° ARTICLE]],Données!A14:C70,3))</f>
        <v/>
      </c>
      <c r="G19" s="120"/>
      <c r="H19" s="123"/>
    </row>
    <row r="20" spans="1:8" s="126" customFormat="1" ht="15.95" customHeight="1" x14ac:dyDescent="0.2">
      <c r="A20" s="118"/>
      <c r="B20" s="151"/>
      <c r="C20" s="151"/>
      <c r="D20" s="151"/>
      <c r="E20" s="67" t="str">
        <f>IF(BS_Mars[[#This Row],[N° ARTICLE]]=0,"",VLOOKUP(BS_Mars[[#This Row],[N° ARTICLE]],Données!A15:C71,2,FALSE))</f>
        <v/>
      </c>
      <c r="F20" s="66" t="str">
        <f>IF(BS_Mars[[#This Row],[N° ARTICLE]]=0,"",VLOOKUP(BS_Mars[[#This Row],[N° ARTICLE]],Données!A15:C71,3))</f>
        <v/>
      </c>
      <c r="G20" s="113"/>
      <c r="H20" s="116"/>
    </row>
    <row r="21" spans="1:8" ht="15.95" customHeight="1" x14ac:dyDescent="0.2">
      <c r="A21" s="125"/>
      <c r="B21" s="152"/>
      <c r="C21" s="152"/>
      <c r="D21" s="152"/>
      <c r="E21" s="64" t="str">
        <f>IF(BS_Mars[[#This Row],[N° ARTICLE]]=0,"",VLOOKUP(BS_Mars[[#This Row],[N° ARTICLE]],Données!A16:C72,2,FALSE))</f>
        <v/>
      </c>
      <c r="F21" s="69" t="str">
        <f>IF(BS_Mars[[#This Row],[N° ARTICLE]]=0,"",VLOOKUP(BS_Mars[[#This Row],[N° ARTICLE]],Données!A16:C72,3))</f>
        <v/>
      </c>
      <c r="G21" s="120"/>
      <c r="H21" s="123"/>
    </row>
    <row r="22" spans="1:8" s="126" customFormat="1" ht="15.95" customHeight="1" x14ac:dyDescent="0.2">
      <c r="A22" s="118"/>
      <c r="B22" s="151"/>
      <c r="C22" s="151"/>
      <c r="D22" s="151"/>
      <c r="E22" s="67" t="str">
        <f>IF(BS_Mars[[#This Row],[N° ARTICLE]]=0,"",VLOOKUP(BS_Mars[[#This Row],[N° ARTICLE]],Données!A17:C73,2,FALSE))</f>
        <v/>
      </c>
      <c r="F22" s="66" t="str">
        <f>IF(BS_Mars[[#This Row],[N° ARTICLE]]=0,"",VLOOKUP(BS_Mars[[#This Row],[N° ARTICLE]],Données!A17:C73,3))</f>
        <v/>
      </c>
      <c r="G22" s="113"/>
      <c r="H22" s="116"/>
    </row>
    <row r="23" spans="1:8" ht="15.95" customHeight="1" x14ac:dyDescent="0.2">
      <c r="A23" s="125"/>
      <c r="B23" s="152"/>
      <c r="C23" s="152"/>
      <c r="D23" s="152"/>
      <c r="E23" s="64" t="str">
        <f>IF(BS_Mars[[#This Row],[N° ARTICLE]]=0,"",VLOOKUP(BS_Mars[[#This Row],[N° ARTICLE]],Données!A18:C74,2,FALSE))</f>
        <v/>
      </c>
      <c r="F23" s="69" t="str">
        <f>IF(BS_Mars[[#This Row],[N° ARTICLE]]=0,"",VLOOKUP(BS_Mars[[#This Row],[N° ARTICLE]],Données!A18:C74,3))</f>
        <v/>
      </c>
      <c r="G23" s="120"/>
      <c r="H23" s="123"/>
    </row>
    <row r="24" spans="1:8" ht="15.95" customHeight="1" x14ac:dyDescent="0.2">
      <c r="A24" s="118"/>
      <c r="B24" s="151"/>
      <c r="C24" s="151"/>
      <c r="D24" s="151"/>
      <c r="E24" s="67" t="str">
        <f>IF(BS_Mars[[#This Row],[N° ARTICLE]]=0,"",VLOOKUP(BS_Mars[[#This Row],[N° ARTICLE]],Données!A19:C75,2,FALSE))</f>
        <v/>
      </c>
      <c r="F24" s="66" t="str">
        <f>IF(BS_Mars[[#This Row],[N° ARTICLE]]=0,"",VLOOKUP(BS_Mars[[#This Row],[N° ARTICLE]],Données!A19:C75,3))</f>
        <v/>
      </c>
      <c r="G24" s="113"/>
      <c r="H24" s="116"/>
    </row>
    <row r="25" spans="1:8" s="126" customFormat="1" ht="15.95" customHeight="1" x14ac:dyDescent="0.2">
      <c r="A25" s="125"/>
      <c r="B25" s="152"/>
      <c r="C25" s="152"/>
      <c r="D25" s="152"/>
      <c r="E25" s="64" t="str">
        <f>IF(BS_Mars[[#This Row],[N° ARTICLE]]=0,"",VLOOKUP(BS_Mars[[#This Row],[N° ARTICLE]],Données!A20:C76,2,FALSE))</f>
        <v/>
      </c>
      <c r="F25" s="69" t="str">
        <f>IF(BS_Mars[[#This Row],[N° ARTICLE]]=0,"",VLOOKUP(BS_Mars[[#This Row],[N° ARTICLE]],Données!A20:C76,3))</f>
        <v/>
      </c>
      <c r="G25" s="120"/>
      <c r="H25" s="123"/>
    </row>
    <row r="26" spans="1:8" ht="15.95" customHeight="1" x14ac:dyDescent="0.2">
      <c r="A26" s="118"/>
      <c r="B26" s="151"/>
      <c r="C26" s="151"/>
      <c r="D26" s="151"/>
      <c r="E26" s="67" t="str">
        <f>IF(BS_Mars[[#This Row],[N° ARTICLE]]=0,"",VLOOKUP(BS_Mars[[#This Row],[N° ARTICLE]],Données!A21:C77,2,FALSE))</f>
        <v/>
      </c>
      <c r="F26" s="66" t="str">
        <f>IF(BS_Mars[[#This Row],[N° ARTICLE]]=0,"",VLOOKUP(BS_Mars[[#This Row],[N° ARTICLE]],Données!A21:C77,3))</f>
        <v/>
      </c>
      <c r="G26" s="113"/>
      <c r="H26" s="116"/>
    </row>
    <row r="27" spans="1:8" s="126" customFormat="1" ht="15.95" customHeight="1" x14ac:dyDescent="0.2">
      <c r="A27" s="125"/>
      <c r="B27" s="152"/>
      <c r="C27" s="152"/>
      <c r="D27" s="152"/>
      <c r="E27" s="64" t="str">
        <f>IF(BS_Mars[[#This Row],[N° ARTICLE]]=0,"",VLOOKUP(BS_Mars[[#This Row],[N° ARTICLE]],Données!A22:C78,2,FALSE))</f>
        <v/>
      </c>
      <c r="F27" s="69" t="str">
        <f>IF(BS_Mars[[#This Row],[N° ARTICLE]]=0,"",VLOOKUP(BS_Mars[[#This Row],[N° ARTICLE]],Données!A22:C78,3))</f>
        <v/>
      </c>
      <c r="G27" s="120"/>
      <c r="H27" s="123"/>
    </row>
    <row r="28" spans="1:8" ht="15.95" customHeight="1" x14ac:dyDescent="0.2">
      <c r="A28" s="118"/>
      <c r="B28" s="151"/>
      <c r="C28" s="151"/>
      <c r="D28" s="151"/>
      <c r="E28" s="67" t="str">
        <f>IF(BS_Mars[[#This Row],[N° ARTICLE]]=0,"",VLOOKUP(BS_Mars[[#This Row],[N° ARTICLE]],Données!A23:C79,2,FALSE))</f>
        <v/>
      </c>
      <c r="F28" s="66" t="str">
        <f>IF(BS_Mars[[#This Row],[N° ARTICLE]]=0,"",VLOOKUP(BS_Mars[[#This Row],[N° ARTICLE]],Données!A23:C79,3))</f>
        <v/>
      </c>
      <c r="G28" s="113"/>
      <c r="H28" s="116"/>
    </row>
    <row r="29" spans="1:8" s="126" customFormat="1" ht="15.95" customHeight="1" x14ac:dyDescent="0.2">
      <c r="A29" s="125"/>
      <c r="B29" s="152"/>
      <c r="C29" s="152"/>
      <c r="D29" s="152"/>
      <c r="E29" s="64" t="str">
        <f>IF(BS_Mars[[#This Row],[N° ARTICLE]]=0,"",VLOOKUP(BS_Mars[[#This Row],[N° ARTICLE]],Données!A24:C80,2,FALSE))</f>
        <v/>
      </c>
      <c r="F29" s="69" t="str">
        <f>IF(BS_Mars[[#This Row],[N° ARTICLE]]=0,"",VLOOKUP(BS_Mars[[#This Row],[N° ARTICLE]],Données!A24:C80,3))</f>
        <v/>
      </c>
      <c r="G29" s="120"/>
      <c r="H29" s="123"/>
    </row>
    <row r="30" spans="1:8" ht="15.95" customHeight="1" x14ac:dyDescent="0.2">
      <c r="A30" s="118"/>
      <c r="B30" s="151"/>
      <c r="C30" s="151"/>
      <c r="D30" s="151"/>
      <c r="E30" s="67" t="str">
        <f>IF(BS_Mars[[#This Row],[N° ARTICLE]]=0,"",VLOOKUP(BS_Mars[[#This Row],[N° ARTICLE]],Données!A25:C81,2,FALSE))</f>
        <v/>
      </c>
      <c r="F30" s="66" t="str">
        <f>IF(BS_Mars[[#This Row],[N° ARTICLE]]=0,"",VLOOKUP(BS_Mars[[#This Row],[N° ARTICLE]],Données!A25:C81,3))</f>
        <v/>
      </c>
      <c r="G30" s="113"/>
      <c r="H30" s="116"/>
    </row>
    <row r="31" spans="1:8" s="126" customFormat="1" ht="15.95" customHeight="1" x14ac:dyDescent="0.2">
      <c r="A31" s="125"/>
      <c r="B31" s="152"/>
      <c r="C31" s="152"/>
      <c r="D31" s="152"/>
      <c r="E31" s="64" t="str">
        <f>IF(BS_Mars[[#This Row],[N° ARTICLE]]=0,"",VLOOKUP(BS_Mars[[#This Row],[N° ARTICLE]],Données!A26:C82,2,FALSE))</f>
        <v/>
      </c>
      <c r="F31" s="69" t="str">
        <f>IF(BS_Mars[[#This Row],[N° ARTICLE]]=0,"",VLOOKUP(BS_Mars[[#This Row],[N° ARTICLE]],Données!A26:C82,3))</f>
        <v/>
      </c>
      <c r="G31" s="120"/>
      <c r="H31" s="123"/>
    </row>
    <row r="32" spans="1:8" ht="15.95" customHeight="1" x14ac:dyDescent="0.2">
      <c r="A32" s="118"/>
      <c r="B32" s="151"/>
      <c r="C32" s="151"/>
      <c r="D32" s="151"/>
      <c r="E32" s="67" t="str">
        <f>IF(BS_Mars[[#This Row],[N° ARTICLE]]=0,"",VLOOKUP(BS_Mars[[#This Row],[N° ARTICLE]],Données!A27:C83,2,FALSE))</f>
        <v/>
      </c>
      <c r="F32" s="66" t="str">
        <f>IF(BS_Mars[[#This Row],[N° ARTICLE]]=0,"",VLOOKUP(BS_Mars[[#This Row],[N° ARTICLE]],Données!A27:C83,3))</f>
        <v/>
      </c>
      <c r="G32" s="113"/>
      <c r="H32" s="116"/>
    </row>
    <row r="33" spans="1:8" s="126" customFormat="1" ht="15.95" customHeight="1" x14ac:dyDescent="0.2">
      <c r="A33" s="125"/>
      <c r="B33" s="152"/>
      <c r="C33" s="152"/>
      <c r="D33" s="152"/>
      <c r="E33" s="64" t="str">
        <f>IF(BS_Mars[[#This Row],[N° ARTICLE]]=0,"",VLOOKUP(BS_Mars[[#This Row],[N° ARTICLE]],Données!A28:C84,2,FALSE))</f>
        <v/>
      </c>
      <c r="F33" s="69" t="str">
        <f>IF(BS_Mars[[#This Row],[N° ARTICLE]]=0,"",VLOOKUP(BS_Mars[[#This Row],[N° ARTICLE]],Données!A28:C84,3))</f>
        <v/>
      </c>
      <c r="G33" s="120"/>
      <c r="H33" s="123"/>
    </row>
    <row r="34" spans="1:8" ht="15.95" customHeight="1" x14ac:dyDescent="0.2">
      <c r="A34" s="118"/>
      <c r="B34" s="151"/>
      <c r="C34" s="151"/>
      <c r="D34" s="151"/>
      <c r="E34" s="67" t="str">
        <f>IF(BS_Mars[[#This Row],[N° ARTICLE]]=0,"",VLOOKUP(BS_Mars[[#This Row],[N° ARTICLE]],Données!A29:C85,2,FALSE))</f>
        <v/>
      </c>
      <c r="F34" s="66" t="str">
        <f>IF(BS_Mars[[#This Row],[N° ARTICLE]]=0,"",VLOOKUP(BS_Mars[[#This Row],[N° ARTICLE]],Données!A29:C85,3))</f>
        <v/>
      </c>
      <c r="G34" s="113"/>
      <c r="H34" s="116"/>
    </row>
    <row r="35" spans="1:8" s="126" customFormat="1" ht="15.95" customHeight="1" x14ac:dyDescent="0.2">
      <c r="A35" s="125"/>
      <c r="B35" s="152"/>
      <c r="C35" s="152"/>
      <c r="D35" s="152"/>
      <c r="E35" s="64" t="str">
        <f>IF(BS_Mars[[#This Row],[N° ARTICLE]]=0,"",VLOOKUP(BS_Mars[[#This Row],[N° ARTICLE]],Données!A30:C86,2,FALSE))</f>
        <v/>
      </c>
      <c r="F35" s="69" t="str">
        <f>IF(BS_Mars[[#This Row],[N° ARTICLE]]=0,"",VLOOKUP(BS_Mars[[#This Row],[N° ARTICLE]],Données!A30:C86,3))</f>
        <v/>
      </c>
      <c r="G35" s="120"/>
      <c r="H35" s="123"/>
    </row>
    <row r="36" spans="1:8" ht="15.95" customHeight="1" x14ac:dyDescent="0.2">
      <c r="A36" s="118"/>
      <c r="B36" s="151"/>
      <c r="C36" s="151"/>
      <c r="D36" s="151"/>
      <c r="E36" s="67" t="str">
        <f>IF(BS_Mars[[#This Row],[N° ARTICLE]]=0,"",VLOOKUP(BS_Mars[[#This Row],[N° ARTICLE]],Données!A31:C87,2,FALSE))</f>
        <v/>
      </c>
      <c r="F36" s="66" t="str">
        <f>IF(BS_Mars[[#This Row],[N° ARTICLE]]=0,"",VLOOKUP(BS_Mars[[#This Row],[N° ARTICLE]],Données!A31:C87,3))</f>
        <v/>
      </c>
      <c r="G36" s="113"/>
      <c r="H36" s="116"/>
    </row>
    <row r="37" spans="1:8" s="126" customFormat="1" ht="15.95" customHeight="1" x14ac:dyDescent="0.2">
      <c r="A37" s="125"/>
      <c r="B37" s="152"/>
      <c r="C37" s="152"/>
      <c r="D37" s="152"/>
      <c r="E37" s="64" t="str">
        <f>IF(BS_Mars[[#This Row],[N° ARTICLE]]=0,"",VLOOKUP(BS_Mars[[#This Row],[N° ARTICLE]],Données!A32:C88,2,FALSE))</f>
        <v/>
      </c>
      <c r="F37" s="69" t="str">
        <f>IF(BS_Mars[[#This Row],[N° ARTICLE]]=0,"",VLOOKUP(BS_Mars[[#This Row],[N° ARTICLE]],Données!A32:C88,3))</f>
        <v/>
      </c>
      <c r="G37" s="120"/>
      <c r="H37" s="123"/>
    </row>
    <row r="38" spans="1:8" ht="15.95" customHeight="1" x14ac:dyDescent="0.2">
      <c r="A38" s="118"/>
      <c r="B38" s="151"/>
      <c r="C38" s="151"/>
      <c r="D38" s="151"/>
      <c r="E38" s="67" t="str">
        <f>IF(BS_Mars[[#This Row],[N° ARTICLE]]=0,"",VLOOKUP(BS_Mars[[#This Row],[N° ARTICLE]],Données!A33:C89,2,FALSE))</f>
        <v/>
      </c>
      <c r="F38" s="66" t="str">
        <f>IF(BS_Mars[[#This Row],[N° ARTICLE]]=0,"",VLOOKUP(BS_Mars[[#This Row],[N° ARTICLE]],Données!A33:C89,3))</f>
        <v/>
      </c>
      <c r="G38" s="113"/>
      <c r="H38" s="116"/>
    </row>
    <row r="39" spans="1:8" s="126" customFormat="1" ht="15.95" customHeight="1" x14ac:dyDescent="0.2">
      <c r="A39" s="125"/>
      <c r="B39" s="152"/>
      <c r="C39" s="152"/>
      <c r="D39" s="152"/>
      <c r="E39" s="64" t="str">
        <f>IF(BS_Mars[[#This Row],[N° ARTICLE]]=0,"",VLOOKUP(BS_Mars[[#This Row],[N° ARTICLE]],Données!A34:C90,2,FALSE))</f>
        <v/>
      </c>
      <c r="F39" s="69" t="str">
        <f>IF(BS_Mars[[#This Row],[N° ARTICLE]]=0,"",VLOOKUP(BS_Mars[[#This Row],[N° ARTICLE]],Données!A34:C90,3))</f>
        <v/>
      </c>
      <c r="G39" s="120"/>
      <c r="H39" s="123"/>
    </row>
    <row r="40" spans="1:8" ht="15.95" customHeight="1" x14ac:dyDescent="0.2">
      <c r="A40" s="118"/>
      <c r="B40" s="151"/>
      <c r="C40" s="151"/>
      <c r="D40" s="151"/>
      <c r="E40" s="67" t="str">
        <f>IF(BS_Mars[[#This Row],[N° ARTICLE]]=0,"",VLOOKUP(BS_Mars[[#This Row],[N° ARTICLE]],Données!A35:C91,2,FALSE))</f>
        <v/>
      </c>
      <c r="F40" s="66" t="str">
        <f>IF(BS_Mars[[#This Row],[N° ARTICLE]]=0,"",VLOOKUP(BS_Mars[[#This Row],[N° ARTICLE]],Données!A35:C91,3))</f>
        <v/>
      </c>
      <c r="G40" s="113"/>
      <c r="H40" s="116"/>
    </row>
    <row r="41" spans="1:8" s="126" customFormat="1" ht="15.95" customHeight="1" x14ac:dyDescent="0.2">
      <c r="A41" s="125"/>
      <c r="B41" s="152"/>
      <c r="C41" s="152"/>
      <c r="D41" s="152"/>
      <c r="E41" s="64" t="str">
        <f>IF(BS_Mars[[#This Row],[N° ARTICLE]]=0,"",VLOOKUP(BS_Mars[[#This Row],[N° ARTICLE]],Données!A36:C92,2,FALSE))</f>
        <v/>
      </c>
      <c r="F41" s="69" t="str">
        <f>IF(BS_Mars[[#This Row],[N° ARTICLE]]=0,"",VLOOKUP(BS_Mars[[#This Row],[N° ARTICLE]],Données!A36:C92,3))</f>
        <v/>
      </c>
      <c r="G41" s="120"/>
      <c r="H41" s="123"/>
    </row>
    <row r="42" spans="1:8" ht="15.95" customHeight="1" x14ac:dyDescent="0.2">
      <c r="A42" s="118"/>
      <c r="B42" s="151"/>
      <c r="C42" s="151"/>
      <c r="D42" s="151"/>
      <c r="E42" s="67" t="str">
        <f>IF(BS_Mars[[#This Row],[N° ARTICLE]]=0,"",VLOOKUP(BS_Mars[[#This Row],[N° ARTICLE]],Données!A37:C93,2,FALSE))</f>
        <v/>
      </c>
      <c r="F42" s="66" t="str">
        <f>IF(BS_Mars[[#This Row],[N° ARTICLE]]=0,"",VLOOKUP(BS_Mars[[#This Row],[N° ARTICLE]],Données!A37:C93,3))</f>
        <v/>
      </c>
      <c r="G42" s="113"/>
      <c r="H42" s="116"/>
    </row>
    <row r="43" spans="1:8" s="126" customFormat="1" ht="15.95" customHeight="1" x14ac:dyDescent="0.2">
      <c r="A43" s="125"/>
      <c r="B43" s="152"/>
      <c r="C43" s="152"/>
      <c r="D43" s="152"/>
      <c r="E43" s="64" t="str">
        <f>IF(BS_Mars[[#This Row],[N° ARTICLE]]=0,"",VLOOKUP(BS_Mars[[#This Row],[N° ARTICLE]],Données!A38:C94,2,FALSE))</f>
        <v/>
      </c>
      <c r="F43" s="69" t="str">
        <f>IF(BS_Mars[[#This Row],[N° ARTICLE]]=0,"",VLOOKUP(BS_Mars[[#This Row],[N° ARTICLE]],Données!A38:C94,3))</f>
        <v/>
      </c>
      <c r="G43" s="120"/>
      <c r="H43" s="123"/>
    </row>
    <row r="44" spans="1:8" ht="15.95" customHeight="1" x14ac:dyDescent="0.2">
      <c r="A44" s="118"/>
      <c r="B44" s="151"/>
      <c r="C44" s="151"/>
      <c r="D44" s="151"/>
      <c r="E44" s="67" t="str">
        <f>IF(BS_Mars[[#This Row],[N° ARTICLE]]=0,"",VLOOKUP(BS_Mars[[#This Row],[N° ARTICLE]],Données!A39:C95,2,FALSE))</f>
        <v/>
      </c>
      <c r="F44" s="66" t="str">
        <f>IF(BS_Mars[[#This Row],[N° ARTICLE]]=0,"",VLOOKUP(BS_Mars[[#This Row],[N° ARTICLE]],Données!A39:C95,3))</f>
        <v/>
      </c>
      <c r="G44" s="113"/>
      <c r="H44" s="116"/>
    </row>
    <row r="45" spans="1:8" s="126" customFormat="1" ht="15.95" customHeight="1" x14ac:dyDescent="0.2">
      <c r="A45" s="125"/>
      <c r="B45" s="152"/>
      <c r="C45" s="152"/>
      <c r="D45" s="152"/>
      <c r="E45" s="64" t="str">
        <f>IF(BS_Mars[[#This Row],[N° ARTICLE]]=0,"",VLOOKUP(BS_Mars[[#This Row],[N° ARTICLE]],Données!A40:C96,2,FALSE))</f>
        <v/>
      </c>
      <c r="F45" s="69" t="str">
        <f>IF(BS_Mars[[#This Row],[N° ARTICLE]]=0,"",VLOOKUP(BS_Mars[[#This Row],[N° ARTICLE]],Données!A40:C96,3))</f>
        <v/>
      </c>
      <c r="G45" s="120"/>
      <c r="H45" s="123"/>
    </row>
    <row r="46" spans="1:8" ht="15.95" customHeight="1" x14ac:dyDescent="0.2">
      <c r="A46" s="118"/>
      <c r="B46" s="151"/>
      <c r="C46" s="151"/>
      <c r="D46" s="151"/>
      <c r="E46" s="67" t="str">
        <f>IF(BS_Mars[[#This Row],[N° ARTICLE]]=0,"",VLOOKUP(BS_Mars[[#This Row],[N° ARTICLE]],Données!A41:C97,2,FALSE))</f>
        <v/>
      </c>
      <c r="F46" s="66" t="str">
        <f>IF(BS_Mars[[#This Row],[N° ARTICLE]]=0,"",VLOOKUP(BS_Mars[[#This Row],[N° ARTICLE]],Données!A41:C97,3))</f>
        <v/>
      </c>
      <c r="G46" s="113"/>
      <c r="H46" s="116"/>
    </row>
    <row r="47" spans="1:8" s="126" customFormat="1" ht="15.95" customHeight="1" x14ac:dyDescent="0.2">
      <c r="A47" s="125"/>
      <c r="B47" s="152"/>
      <c r="C47" s="152"/>
      <c r="D47" s="152"/>
      <c r="E47" s="64" t="str">
        <f>IF(BS_Mars[[#This Row],[N° ARTICLE]]=0,"",VLOOKUP(BS_Mars[[#This Row],[N° ARTICLE]],Données!A42:C98,2,FALSE))</f>
        <v/>
      </c>
      <c r="F47" s="69" t="str">
        <f>IF(BS_Mars[[#This Row],[N° ARTICLE]]=0,"",VLOOKUP(BS_Mars[[#This Row],[N° ARTICLE]],Données!A42:C98,3))</f>
        <v/>
      </c>
      <c r="G47" s="120"/>
      <c r="H47" s="123"/>
    </row>
    <row r="48" spans="1:8" ht="15.95" customHeight="1" x14ac:dyDescent="0.2">
      <c r="A48" s="118"/>
      <c r="B48" s="151"/>
      <c r="C48" s="151"/>
      <c r="D48" s="151"/>
      <c r="E48" s="67" t="str">
        <f>IF(BS_Mars[[#This Row],[N° ARTICLE]]=0,"",VLOOKUP(BS_Mars[[#This Row],[N° ARTICLE]],Données!A43:C99,2,FALSE))</f>
        <v/>
      </c>
      <c r="F48" s="66" t="str">
        <f>IF(BS_Mars[[#This Row],[N° ARTICLE]]=0,"",VLOOKUP(BS_Mars[[#This Row],[N° ARTICLE]],Données!A43:C99,3))</f>
        <v/>
      </c>
      <c r="G48" s="113"/>
      <c r="H48" s="116"/>
    </row>
    <row r="49" spans="1:8" s="126" customFormat="1" ht="15.95" customHeight="1" x14ac:dyDescent="0.2">
      <c r="A49" s="125"/>
      <c r="B49" s="152"/>
      <c r="C49" s="152"/>
      <c r="D49" s="152"/>
      <c r="E49" s="64" t="str">
        <f>IF(BS_Mars[[#This Row],[N° ARTICLE]]=0,"",VLOOKUP(BS_Mars[[#This Row],[N° ARTICLE]],Données!A44:C100,2,FALSE))</f>
        <v/>
      </c>
      <c r="F49" s="69" t="str">
        <f>IF(BS_Mars[[#This Row],[N° ARTICLE]]=0,"",VLOOKUP(BS_Mars[[#This Row],[N° ARTICLE]],Données!A44:C100,3))</f>
        <v/>
      </c>
      <c r="G49" s="120"/>
      <c r="H49" s="123"/>
    </row>
    <row r="50" spans="1:8" ht="15.95" customHeight="1" x14ac:dyDescent="0.2">
      <c r="A50" s="118"/>
      <c r="B50" s="151"/>
      <c r="C50" s="151"/>
      <c r="D50" s="151"/>
      <c r="E50" s="67" t="str">
        <f>IF(BS_Mars[[#This Row],[N° ARTICLE]]=0,"",VLOOKUP(BS_Mars[[#This Row],[N° ARTICLE]],Données!A45:C101,2,FALSE))</f>
        <v/>
      </c>
      <c r="F50" s="66" t="str">
        <f>IF(BS_Mars[[#This Row],[N° ARTICLE]]=0,"",VLOOKUP(BS_Mars[[#This Row],[N° ARTICLE]],Données!A45:C101,3))</f>
        <v/>
      </c>
      <c r="G50" s="113"/>
      <c r="H50" s="116"/>
    </row>
    <row r="51" spans="1:8" s="126" customFormat="1" ht="15.95" customHeight="1" x14ac:dyDescent="0.2">
      <c r="A51" s="125"/>
      <c r="B51" s="152"/>
      <c r="C51" s="152"/>
      <c r="D51" s="152"/>
      <c r="E51" s="64" t="str">
        <f>IF(BS_Mars[[#This Row],[N° ARTICLE]]=0,"",VLOOKUP(BS_Mars[[#This Row],[N° ARTICLE]],Données!A46:C102,2,FALSE))</f>
        <v/>
      </c>
      <c r="F51" s="69" t="str">
        <f>IF(BS_Mars[[#This Row],[N° ARTICLE]]=0,"",VLOOKUP(BS_Mars[[#This Row],[N° ARTICLE]],Données!A46:C102,3))</f>
        <v/>
      </c>
      <c r="G51" s="120"/>
      <c r="H51" s="123"/>
    </row>
    <row r="52" spans="1:8" ht="15.95" customHeight="1" x14ac:dyDescent="0.2">
      <c r="A52" s="118"/>
      <c r="B52" s="151"/>
      <c r="C52" s="151"/>
      <c r="D52" s="151"/>
      <c r="E52" s="67" t="str">
        <f>IF(BS_Mars[[#This Row],[N° ARTICLE]]=0,"",VLOOKUP(BS_Mars[[#This Row],[N° ARTICLE]],Données!A47:C103,2,FALSE))</f>
        <v/>
      </c>
      <c r="F52" s="66" t="str">
        <f>IF(BS_Mars[[#This Row],[N° ARTICLE]]=0,"",VLOOKUP(BS_Mars[[#This Row],[N° ARTICLE]],Données!A47:C103,3))</f>
        <v/>
      </c>
      <c r="G52" s="113"/>
      <c r="H52" s="116"/>
    </row>
    <row r="53" spans="1:8" s="126" customFormat="1" ht="15.95" customHeight="1" x14ac:dyDescent="0.2">
      <c r="A53" s="125"/>
      <c r="B53" s="152"/>
      <c r="C53" s="152"/>
      <c r="D53" s="152"/>
      <c r="E53" s="64" t="str">
        <f>IF(BS_Mars[[#This Row],[N° ARTICLE]]=0,"",VLOOKUP(BS_Mars[[#This Row],[N° ARTICLE]],Données!A48:C104,2,FALSE))</f>
        <v/>
      </c>
      <c r="F53" s="69" t="str">
        <f>IF(BS_Mars[[#This Row],[N° ARTICLE]]=0,"",VLOOKUP(BS_Mars[[#This Row],[N° ARTICLE]],Données!A48:C104,3))</f>
        <v/>
      </c>
      <c r="G53" s="120"/>
      <c r="H53" s="123"/>
    </row>
    <row r="54" spans="1:8" ht="15.95" customHeight="1" x14ac:dyDescent="0.2">
      <c r="A54" s="118"/>
      <c r="B54" s="151"/>
      <c r="C54" s="151"/>
      <c r="D54" s="151"/>
      <c r="E54" s="67" t="str">
        <f>IF(BS_Mars[[#This Row],[N° ARTICLE]]=0,"",VLOOKUP(BS_Mars[[#This Row],[N° ARTICLE]],Données!A49:C105,2,FALSE))</f>
        <v/>
      </c>
      <c r="F54" s="66" t="str">
        <f>IF(BS_Mars[[#This Row],[N° ARTICLE]]=0,"",VLOOKUP(BS_Mars[[#This Row],[N° ARTICLE]],Données!A49:C105,3))</f>
        <v/>
      </c>
      <c r="G54" s="113"/>
      <c r="H54" s="116"/>
    </row>
    <row r="55" spans="1:8" s="126" customFormat="1" ht="15.95" customHeight="1" x14ac:dyDescent="0.2">
      <c r="A55" s="125"/>
      <c r="B55" s="152"/>
      <c r="C55" s="152"/>
      <c r="D55" s="152"/>
      <c r="E55" s="64" t="str">
        <f>IF(BS_Mars[[#This Row],[N° ARTICLE]]=0,"",VLOOKUP(BS_Mars[[#This Row],[N° ARTICLE]],Données!A50:C106,2,FALSE))</f>
        <v/>
      </c>
      <c r="F55" s="69" t="str">
        <f>IF(BS_Mars[[#This Row],[N° ARTICLE]]=0,"",VLOOKUP(BS_Mars[[#This Row],[N° ARTICLE]],Données!A50:C106,3))</f>
        <v/>
      </c>
      <c r="G55" s="120"/>
      <c r="H55" s="123"/>
    </row>
    <row r="56" spans="1:8" ht="15.95" customHeight="1" x14ac:dyDescent="0.2">
      <c r="A56" s="118"/>
      <c r="B56" s="151"/>
      <c r="C56" s="151"/>
      <c r="D56" s="151"/>
      <c r="E56" s="67" t="str">
        <f>IF(BS_Mars[[#This Row],[N° ARTICLE]]=0,"",VLOOKUP(BS_Mars[[#This Row],[N° ARTICLE]],Données!A51:C107,2,FALSE))</f>
        <v/>
      </c>
      <c r="F56" s="66" t="str">
        <f>IF(BS_Mars[[#This Row],[N° ARTICLE]]=0,"",VLOOKUP(BS_Mars[[#This Row],[N° ARTICLE]],Données!A51:C107,3))</f>
        <v/>
      </c>
      <c r="G56" s="113"/>
      <c r="H56" s="116"/>
    </row>
    <row r="57" spans="1:8" s="126" customFormat="1" ht="15.95" customHeight="1" x14ac:dyDescent="0.2">
      <c r="A57" s="125"/>
      <c r="B57" s="152"/>
      <c r="C57" s="152"/>
      <c r="D57" s="152"/>
      <c r="E57" s="64" t="str">
        <f>IF(BS_Mars[[#This Row],[N° ARTICLE]]=0,"",VLOOKUP(BS_Mars[[#This Row],[N° ARTICLE]],Données!A52:C108,2,FALSE))</f>
        <v/>
      </c>
      <c r="F57" s="69" t="str">
        <f>IF(BS_Mars[[#This Row],[N° ARTICLE]]=0,"",VLOOKUP(BS_Mars[[#This Row],[N° ARTICLE]],Données!A52:C108,3))</f>
        <v/>
      </c>
      <c r="G57" s="120"/>
      <c r="H57" s="123"/>
    </row>
    <row r="58" spans="1:8" ht="15.95" customHeight="1" x14ac:dyDescent="0.2">
      <c r="A58" s="118"/>
      <c r="B58" s="151"/>
      <c r="C58" s="151"/>
      <c r="D58" s="151"/>
      <c r="E58" s="67" t="str">
        <f>IF(BS_Mars[[#This Row],[N° ARTICLE]]=0,"",VLOOKUP(BS_Mars[[#This Row],[N° ARTICLE]],Données!A53:C109,2,FALSE))</f>
        <v/>
      </c>
      <c r="F58" s="66" t="str">
        <f>IF(BS_Mars[[#This Row],[N° ARTICLE]]=0,"",VLOOKUP(BS_Mars[[#This Row],[N° ARTICLE]],Données!A53:C109,3))</f>
        <v/>
      </c>
      <c r="G58" s="113"/>
      <c r="H58" s="116"/>
    </row>
    <row r="59" spans="1:8" s="126" customFormat="1" ht="15.95" customHeight="1" x14ac:dyDescent="0.2">
      <c r="A59" s="125"/>
      <c r="B59" s="152"/>
      <c r="C59" s="152"/>
      <c r="D59" s="152"/>
      <c r="E59" s="64" t="str">
        <f>IF(BS_Mars[[#This Row],[N° ARTICLE]]=0,"",VLOOKUP(BS_Mars[[#This Row],[N° ARTICLE]],Données!A54:C110,2,FALSE))</f>
        <v/>
      </c>
      <c r="F59" s="69" t="str">
        <f>IF(BS_Mars[[#This Row],[N° ARTICLE]]=0,"",VLOOKUP(BS_Mars[[#This Row],[N° ARTICLE]],Données!A54:C110,3))</f>
        <v/>
      </c>
      <c r="G59" s="120"/>
      <c r="H59" s="123"/>
    </row>
    <row r="60" spans="1:8" ht="15.95" customHeight="1" x14ac:dyDescent="0.2">
      <c r="A60" s="118"/>
      <c r="B60" s="151"/>
      <c r="C60" s="151"/>
      <c r="D60" s="151"/>
      <c r="E60" s="67" t="str">
        <f>IF(BS_Mars[[#This Row],[N° ARTICLE]]=0,"",VLOOKUP(BS_Mars[[#This Row],[N° ARTICLE]],Données!A55:C111,2,FALSE))</f>
        <v/>
      </c>
      <c r="F60" s="66" t="str">
        <f>IF(BS_Mars[[#This Row],[N° ARTICLE]]=0,"",VLOOKUP(BS_Mars[[#This Row],[N° ARTICLE]],Données!A55:C111,3))</f>
        <v/>
      </c>
      <c r="G60" s="113"/>
      <c r="H60" s="116"/>
    </row>
    <row r="61" spans="1:8" s="126" customFormat="1" ht="15.95" customHeight="1" x14ac:dyDescent="0.2">
      <c r="A61" s="125"/>
      <c r="B61" s="152"/>
      <c r="C61" s="152"/>
      <c r="D61" s="152"/>
      <c r="E61" s="64" t="str">
        <f>IF(BS_Mars[[#This Row],[N° ARTICLE]]=0,"",VLOOKUP(BS_Mars[[#This Row],[N° ARTICLE]],Données!A56:C112,2,FALSE))</f>
        <v/>
      </c>
      <c r="F61" s="69" t="str">
        <f>IF(BS_Mars[[#This Row],[N° ARTICLE]]=0,"",VLOOKUP(BS_Mars[[#This Row],[N° ARTICLE]],Données!A56:C112,3))</f>
        <v/>
      </c>
      <c r="G61" s="120"/>
      <c r="H61" s="123"/>
    </row>
    <row r="62" spans="1:8" ht="15.95" customHeight="1" x14ac:dyDescent="0.2">
      <c r="A62" s="118"/>
      <c r="B62" s="151"/>
      <c r="C62" s="151"/>
      <c r="D62" s="151"/>
      <c r="E62" s="67" t="str">
        <f>IF(BS_Mars[[#This Row],[N° ARTICLE]]=0,"",VLOOKUP(BS_Mars[[#This Row],[N° ARTICLE]],Données!A57:C113,2,FALSE))</f>
        <v/>
      </c>
      <c r="F62" s="66" t="str">
        <f>IF(BS_Mars[[#This Row],[N° ARTICLE]]=0,"",VLOOKUP(BS_Mars[[#This Row],[N° ARTICLE]],Données!A57:C113,3))</f>
        <v/>
      </c>
      <c r="G62" s="113"/>
      <c r="H62" s="116"/>
    </row>
    <row r="63" spans="1:8" ht="15.95" customHeight="1" x14ac:dyDescent="0.2">
      <c r="A63" s="125"/>
      <c r="B63" s="152"/>
      <c r="C63" s="152"/>
      <c r="D63" s="152"/>
      <c r="E63" s="64" t="str">
        <f>IF(BS_Mars[[#This Row],[N° ARTICLE]]=0,"",VLOOKUP(BS_Mars[[#This Row],[N° ARTICLE]],Données!A58:C114,2,FALSE))</f>
        <v/>
      </c>
      <c r="F63" s="69" t="str">
        <f>IF(BS_Mars[[#This Row],[N° ARTICLE]]=0,"",VLOOKUP(BS_Mars[[#This Row],[N° ARTICLE]],Données!A58:C114,3))</f>
        <v/>
      </c>
      <c r="G63" s="120"/>
      <c r="H63" s="123"/>
    </row>
    <row r="64" spans="1:8" s="126" customFormat="1" ht="15.95" customHeight="1" x14ac:dyDescent="0.2">
      <c r="A64" s="118"/>
      <c r="B64" s="151"/>
      <c r="C64" s="151"/>
      <c r="D64" s="151"/>
      <c r="E64" s="67" t="str">
        <f>IF(BS_Mars[[#This Row],[N° ARTICLE]]=0,"",VLOOKUP(BS_Mars[[#This Row],[N° ARTICLE]],Données!A59:C115,2,FALSE))</f>
        <v/>
      </c>
      <c r="F64" s="66" t="str">
        <f>IF(BS_Mars[[#This Row],[N° ARTICLE]]=0,"",VLOOKUP(BS_Mars[[#This Row],[N° ARTICLE]],Données!A59:C115,3))</f>
        <v/>
      </c>
      <c r="G64" s="113"/>
      <c r="H64" s="116"/>
    </row>
    <row r="65" spans="1:8" ht="15.95" customHeight="1" x14ac:dyDescent="0.2">
      <c r="A65" s="125"/>
      <c r="B65" s="152"/>
      <c r="C65" s="152"/>
      <c r="D65" s="152"/>
      <c r="E65" s="64" t="str">
        <f>IF(BS_Mars[[#This Row],[N° ARTICLE]]=0,"",VLOOKUP(BS_Mars[[#This Row],[N° ARTICLE]],Données!A60:C116,2,FALSE))</f>
        <v/>
      </c>
      <c r="F65" s="69" t="str">
        <f>IF(BS_Mars[[#This Row],[N° ARTICLE]]=0,"",VLOOKUP(BS_Mars[[#This Row],[N° ARTICLE]],Données!A60:C116,3))</f>
        <v/>
      </c>
      <c r="G65" s="120"/>
      <c r="H65" s="123"/>
    </row>
    <row r="66" spans="1:8" ht="15.95" customHeight="1" x14ac:dyDescent="0.2">
      <c r="A66" s="118"/>
      <c r="B66" s="151"/>
      <c r="C66" s="151"/>
      <c r="D66" s="151"/>
      <c r="E66" s="67" t="str">
        <f>IF(BS_Mars[[#This Row],[N° ARTICLE]]=0,"",VLOOKUP(BS_Mars[[#This Row],[N° ARTICLE]],Données!A61:C117,2,FALSE))</f>
        <v/>
      </c>
      <c r="F66" s="66" t="str">
        <f>IF(BS_Mars[[#This Row],[N° ARTICLE]]=0,"",VLOOKUP(BS_Mars[[#This Row],[N° ARTICLE]],Données!A61:C117,3))</f>
        <v/>
      </c>
      <c r="G66" s="113"/>
      <c r="H66" s="116"/>
    </row>
    <row r="67" spans="1:8" s="126" customFormat="1" ht="15.95" customHeight="1" x14ac:dyDescent="0.2">
      <c r="A67" s="125"/>
      <c r="B67" s="152"/>
      <c r="C67" s="152"/>
      <c r="D67" s="152"/>
      <c r="E67" s="64" t="str">
        <f>IF(BS_Mars[[#This Row],[N° ARTICLE]]=0,"",VLOOKUP(BS_Mars[[#This Row],[N° ARTICLE]],Données!A62:C118,2,FALSE))</f>
        <v/>
      </c>
      <c r="F67" s="69" t="str">
        <f>IF(BS_Mars[[#This Row],[N° ARTICLE]]=0,"",VLOOKUP(BS_Mars[[#This Row],[N° ARTICLE]],Données!A62:C118,3))</f>
        <v/>
      </c>
      <c r="G67" s="120"/>
      <c r="H67" s="123"/>
    </row>
    <row r="68" spans="1:8" ht="15.95" customHeight="1" x14ac:dyDescent="0.2">
      <c r="A68" s="118"/>
      <c r="B68" s="151"/>
      <c r="C68" s="151"/>
      <c r="D68" s="151"/>
      <c r="E68" s="67" t="str">
        <f>IF(BS_Mars[[#This Row],[N° ARTICLE]]=0,"",VLOOKUP(BS_Mars[[#This Row],[N° ARTICLE]],Données!A63:C119,2,FALSE))</f>
        <v/>
      </c>
      <c r="F68" s="66" t="str">
        <f>IF(BS_Mars[[#This Row],[N° ARTICLE]]=0,"",VLOOKUP(BS_Mars[[#This Row],[N° ARTICLE]],Données!A63:C119,3))</f>
        <v/>
      </c>
      <c r="G68" s="113"/>
      <c r="H68" s="116"/>
    </row>
    <row r="69" spans="1:8" s="126" customFormat="1" ht="15.95" customHeight="1" x14ac:dyDescent="0.2">
      <c r="A69" s="125"/>
      <c r="B69" s="152"/>
      <c r="C69" s="152"/>
      <c r="D69" s="152"/>
      <c r="E69" s="64" t="str">
        <f>IF(BS_Mars[[#This Row],[N° ARTICLE]]=0,"",VLOOKUP(BS_Mars[[#This Row],[N° ARTICLE]],Données!A64:C120,2,FALSE))</f>
        <v/>
      </c>
      <c r="F69" s="69" t="str">
        <f>IF(BS_Mars[[#This Row],[N° ARTICLE]]=0,"",VLOOKUP(BS_Mars[[#This Row],[N° ARTICLE]],Données!A64:C120,3))</f>
        <v/>
      </c>
      <c r="G69" s="120"/>
      <c r="H69" s="123"/>
    </row>
    <row r="70" spans="1:8" ht="15.95" customHeight="1" x14ac:dyDescent="0.2">
      <c r="A70" s="118"/>
      <c r="B70" s="151"/>
      <c r="C70" s="151"/>
      <c r="D70" s="151"/>
      <c r="E70" s="67" t="str">
        <f>IF(BS_Mars[[#This Row],[N° ARTICLE]]=0,"",VLOOKUP(BS_Mars[[#This Row],[N° ARTICLE]],Données!A65:C121,2,FALSE))</f>
        <v/>
      </c>
      <c r="F70" s="66" t="str">
        <f>IF(BS_Mars[[#This Row],[N° ARTICLE]]=0,"",VLOOKUP(BS_Mars[[#This Row],[N° ARTICLE]],Données!A65:C121,3))</f>
        <v/>
      </c>
      <c r="G70" s="113"/>
      <c r="H70" s="116"/>
    </row>
    <row r="71" spans="1:8" s="126" customFormat="1" ht="15.95" customHeight="1" x14ac:dyDescent="0.2">
      <c r="A71" s="125"/>
      <c r="B71" s="152"/>
      <c r="C71" s="152"/>
      <c r="D71" s="152"/>
      <c r="E71" s="64" t="str">
        <f>IF(BS_Mars[[#This Row],[N° ARTICLE]]=0,"",VLOOKUP(BS_Mars[[#This Row],[N° ARTICLE]],Données!A66:C122,2,FALSE))</f>
        <v/>
      </c>
      <c r="F71" s="69" t="str">
        <f>IF(BS_Mars[[#This Row],[N° ARTICLE]]=0,"",VLOOKUP(BS_Mars[[#This Row],[N° ARTICLE]],Données!A66:C122,3))</f>
        <v/>
      </c>
      <c r="G71" s="120"/>
      <c r="H71" s="123"/>
    </row>
    <row r="72" spans="1:8" ht="15.95" customHeight="1" x14ac:dyDescent="0.2">
      <c r="A72" s="118"/>
      <c r="B72" s="151"/>
      <c r="C72" s="151"/>
      <c r="D72" s="151"/>
      <c r="E72" s="67" t="str">
        <f>IF(BS_Mars[[#This Row],[N° ARTICLE]]=0,"",VLOOKUP(BS_Mars[[#This Row],[N° ARTICLE]],Données!A67:C123,2,FALSE))</f>
        <v/>
      </c>
      <c r="F72" s="66" t="str">
        <f>IF(BS_Mars[[#This Row],[N° ARTICLE]]=0,"",VLOOKUP(BS_Mars[[#This Row],[N° ARTICLE]],Données!A67:C123,3))</f>
        <v/>
      </c>
      <c r="G72" s="113"/>
      <c r="H72" s="116"/>
    </row>
    <row r="73" spans="1:8" s="126" customFormat="1" ht="15.95" customHeight="1" x14ac:dyDescent="0.2">
      <c r="A73" s="125"/>
      <c r="B73" s="152"/>
      <c r="C73" s="152"/>
      <c r="D73" s="152"/>
      <c r="E73" s="64" t="str">
        <f>IF(BS_Mars[[#This Row],[N° ARTICLE]]=0,"",VLOOKUP(BS_Mars[[#This Row],[N° ARTICLE]],Données!A68:C124,2,FALSE))</f>
        <v/>
      </c>
      <c r="F73" s="69" t="str">
        <f>IF(BS_Mars[[#This Row],[N° ARTICLE]]=0,"",VLOOKUP(BS_Mars[[#This Row],[N° ARTICLE]],Données!A68:C124,3))</f>
        <v/>
      </c>
      <c r="G73" s="120"/>
      <c r="H73" s="123"/>
    </row>
    <row r="74" spans="1:8" ht="15.95" customHeight="1" x14ac:dyDescent="0.2">
      <c r="A74" s="118"/>
      <c r="B74" s="151"/>
      <c r="C74" s="151"/>
      <c r="D74" s="151"/>
      <c r="E74" s="67" t="str">
        <f>IF(BS_Mars[[#This Row],[N° ARTICLE]]=0,"",VLOOKUP(BS_Mars[[#This Row],[N° ARTICLE]],Données!A69:C125,2,FALSE))</f>
        <v/>
      </c>
      <c r="F74" s="66" t="str">
        <f>IF(BS_Mars[[#This Row],[N° ARTICLE]]=0,"",VLOOKUP(BS_Mars[[#This Row],[N° ARTICLE]],Données!A69:C125,3))</f>
        <v/>
      </c>
      <c r="G74" s="113"/>
      <c r="H74" s="116"/>
    </row>
    <row r="75" spans="1:8" s="126" customFormat="1" ht="15.95" customHeight="1" x14ac:dyDescent="0.2">
      <c r="A75" s="125"/>
      <c r="B75" s="152"/>
      <c r="C75" s="152"/>
      <c r="D75" s="152"/>
      <c r="E75" s="64" t="str">
        <f>IF(BS_Mars[[#This Row],[N° ARTICLE]]=0,"",VLOOKUP(BS_Mars[[#This Row],[N° ARTICLE]],Données!A70:C126,2,FALSE))</f>
        <v/>
      </c>
      <c r="F75" s="69" t="str">
        <f>IF(BS_Mars[[#This Row],[N° ARTICLE]]=0,"",VLOOKUP(BS_Mars[[#This Row],[N° ARTICLE]],Données!A70:C126,3))</f>
        <v/>
      </c>
      <c r="G75" s="120"/>
      <c r="H75" s="123"/>
    </row>
    <row r="76" spans="1:8" ht="15.95" customHeight="1" x14ac:dyDescent="0.2">
      <c r="A76" s="118"/>
      <c r="B76" s="151"/>
      <c r="C76" s="151"/>
      <c r="D76" s="151"/>
      <c r="E76" s="67" t="str">
        <f>IF(BS_Mars[[#This Row],[N° ARTICLE]]=0,"",VLOOKUP(BS_Mars[[#This Row],[N° ARTICLE]],Données!A71:C127,2,FALSE))</f>
        <v/>
      </c>
      <c r="F76" s="66" t="str">
        <f>IF(BS_Mars[[#This Row],[N° ARTICLE]]=0,"",VLOOKUP(BS_Mars[[#This Row],[N° ARTICLE]],Données!A71:C127,3))</f>
        <v/>
      </c>
      <c r="G76" s="113"/>
      <c r="H76" s="116"/>
    </row>
    <row r="77" spans="1:8" s="126" customFormat="1" ht="15.95" customHeight="1" x14ac:dyDescent="0.2">
      <c r="A77" s="125"/>
      <c r="B77" s="152"/>
      <c r="C77" s="152"/>
      <c r="D77" s="152"/>
      <c r="E77" s="64" t="str">
        <f>IF(BS_Mars[[#This Row],[N° ARTICLE]]=0,"",VLOOKUP(BS_Mars[[#This Row],[N° ARTICLE]],Données!A72:C128,2,FALSE))</f>
        <v/>
      </c>
      <c r="F77" s="69" t="str">
        <f>IF(BS_Mars[[#This Row],[N° ARTICLE]]=0,"",VLOOKUP(BS_Mars[[#This Row],[N° ARTICLE]],Données!A72:C128,3))</f>
        <v/>
      </c>
      <c r="G77" s="120"/>
      <c r="H77" s="123"/>
    </row>
    <row r="78" spans="1:8" ht="15.95" customHeight="1" x14ac:dyDescent="0.2">
      <c r="A78" s="118"/>
      <c r="B78" s="151"/>
      <c r="C78" s="151"/>
      <c r="D78" s="151"/>
      <c r="E78" s="67" t="str">
        <f>IF(BS_Mars[[#This Row],[N° ARTICLE]]=0,"",VLOOKUP(BS_Mars[[#This Row],[N° ARTICLE]],Données!A73:C129,2,FALSE))</f>
        <v/>
      </c>
      <c r="F78" s="66" t="str">
        <f>IF(BS_Mars[[#This Row],[N° ARTICLE]]=0,"",VLOOKUP(BS_Mars[[#This Row],[N° ARTICLE]],Données!A73:C129,3))</f>
        <v/>
      </c>
      <c r="G78" s="113"/>
      <c r="H78" s="116"/>
    </row>
    <row r="79" spans="1:8" s="126" customFormat="1" ht="15.95" customHeight="1" x14ac:dyDescent="0.2">
      <c r="A79" s="125"/>
      <c r="B79" s="152"/>
      <c r="C79" s="152"/>
      <c r="D79" s="152"/>
      <c r="E79" s="64" t="str">
        <f>IF(BS_Mars[[#This Row],[N° ARTICLE]]=0,"",VLOOKUP(BS_Mars[[#This Row],[N° ARTICLE]],Données!A74:C130,2,FALSE))</f>
        <v/>
      </c>
      <c r="F79" s="69" t="str">
        <f>IF(BS_Mars[[#This Row],[N° ARTICLE]]=0,"",VLOOKUP(BS_Mars[[#This Row],[N° ARTICLE]],Données!A74:C130,3))</f>
        <v/>
      </c>
      <c r="G79" s="120"/>
      <c r="H79" s="123"/>
    </row>
    <row r="80" spans="1:8" ht="15.95" customHeight="1" x14ac:dyDescent="0.2">
      <c r="A80" s="118"/>
      <c r="B80" s="151"/>
      <c r="C80" s="151"/>
      <c r="D80" s="151"/>
      <c r="E80" s="67" t="str">
        <f>IF(BS_Mars[[#This Row],[N° ARTICLE]]=0,"",VLOOKUP(BS_Mars[[#This Row],[N° ARTICLE]],Données!A75:C131,2,FALSE))</f>
        <v/>
      </c>
      <c r="F80" s="66" t="str">
        <f>IF(BS_Mars[[#This Row],[N° ARTICLE]]=0,"",VLOOKUP(BS_Mars[[#This Row],[N° ARTICLE]],Données!A75:C131,3))</f>
        <v/>
      </c>
      <c r="G80" s="113"/>
      <c r="H80" s="116"/>
    </row>
    <row r="81" spans="1:8" ht="15.95" customHeight="1" x14ac:dyDescent="0.2">
      <c r="A81" s="125"/>
      <c r="B81" s="152"/>
      <c r="C81" s="152"/>
      <c r="D81" s="152"/>
      <c r="E81" s="64" t="str">
        <f>IF(BS_Mars[[#This Row],[N° ARTICLE]]=0,"",VLOOKUP(BS_Mars[[#This Row],[N° ARTICLE]],Données!A76:C132,2,FALSE))</f>
        <v/>
      </c>
      <c r="F81" s="69" t="str">
        <f>IF(BS_Mars[[#This Row],[N° ARTICLE]]=0,"",VLOOKUP(BS_Mars[[#This Row],[N° ARTICLE]],Données!A76:C132,3))</f>
        <v/>
      </c>
      <c r="G81" s="120"/>
      <c r="H81" s="123"/>
    </row>
    <row r="82" spans="1:8" s="126" customFormat="1" ht="15.95" customHeight="1" x14ac:dyDescent="0.2">
      <c r="A82" s="118"/>
      <c r="B82" s="151"/>
      <c r="C82" s="151"/>
      <c r="D82" s="151"/>
      <c r="E82" s="67" t="str">
        <f>IF(BS_Mars[[#This Row],[N° ARTICLE]]=0,"",VLOOKUP(BS_Mars[[#This Row],[N° ARTICLE]],Données!A77:C133,2,FALSE))</f>
        <v/>
      </c>
      <c r="F82" s="66" t="str">
        <f>IF(BS_Mars[[#This Row],[N° ARTICLE]]=0,"",VLOOKUP(BS_Mars[[#This Row],[N° ARTICLE]],Données!A77:C133,3))</f>
        <v/>
      </c>
      <c r="G82" s="113"/>
      <c r="H82" s="116"/>
    </row>
    <row r="83" spans="1:8" ht="15.95" customHeight="1" x14ac:dyDescent="0.2">
      <c r="A83" s="125"/>
      <c r="B83" s="152"/>
      <c r="C83" s="152"/>
      <c r="D83" s="152"/>
      <c r="E83" s="64" t="str">
        <f>IF(BS_Mars[[#This Row],[N° ARTICLE]]=0,"",VLOOKUP(BS_Mars[[#This Row],[N° ARTICLE]],Données!A78:C134,2,FALSE))</f>
        <v/>
      </c>
      <c r="F83" s="69" t="str">
        <f>IF(BS_Mars[[#This Row],[N° ARTICLE]]=0,"",VLOOKUP(BS_Mars[[#This Row],[N° ARTICLE]],Données!A78:C134,3))</f>
        <v/>
      </c>
      <c r="G83" s="120"/>
      <c r="H83" s="123"/>
    </row>
    <row r="84" spans="1:8" s="126" customFormat="1" ht="15.95" customHeight="1" x14ac:dyDescent="0.2">
      <c r="A84" s="118"/>
      <c r="B84" s="151"/>
      <c r="C84" s="151"/>
      <c r="D84" s="151"/>
      <c r="E84" s="67" t="str">
        <f>IF(BS_Mars[[#This Row],[N° ARTICLE]]=0,"",VLOOKUP(BS_Mars[[#This Row],[N° ARTICLE]],Données!A79:C135,2,FALSE))</f>
        <v/>
      </c>
      <c r="F84" s="66" t="str">
        <f>IF(BS_Mars[[#This Row],[N° ARTICLE]]=0,"",VLOOKUP(BS_Mars[[#This Row],[N° ARTICLE]],Données!A79:C135,3))</f>
        <v/>
      </c>
      <c r="G84" s="113"/>
      <c r="H84" s="116"/>
    </row>
    <row r="85" spans="1:8" ht="15.95" customHeight="1" x14ac:dyDescent="0.2">
      <c r="A85" s="125"/>
      <c r="B85" s="152"/>
      <c r="C85" s="152"/>
      <c r="D85" s="152"/>
      <c r="E85" s="64" t="str">
        <f>IF(BS_Mars[[#This Row],[N° ARTICLE]]=0,"",VLOOKUP(BS_Mars[[#This Row],[N° ARTICLE]],Données!A80:C136,2,FALSE))</f>
        <v/>
      </c>
      <c r="F85" s="69" t="str">
        <f>IF(BS_Mars[[#This Row],[N° ARTICLE]]=0,"",VLOOKUP(BS_Mars[[#This Row],[N° ARTICLE]],Données!A80:C136,3))</f>
        <v/>
      </c>
      <c r="G85" s="120"/>
      <c r="H85" s="123"/>
    </row>
    <row r="86" spans="1:8" s="126" customFormat="1" ht="15.95" customHeight="1" x14ac:dyDescent="0.2">
      <c r="A86" s="118"/>
      <c r="B86" s="151"/>
      <c r="C86" s="151"/>
      <c r="D86" s="151"/>
      <c r="E86" s="67" t="str">
        <f>IF(BS_Mars[[#This Row],[N° ARTICLE]]=0,"",VLOOKUP(BS_Mars[[#This Row],[N° ARTICLE]],Données!A81:C137,2,FALSE))</f>
        <v/>
      </c>
      <c r="F86" s="66" t="str">
        <f>IF(BS_Mars[[#This Row],[N° ARTICLE]]=0,"",VLOOKUP(BS_Mars[[#This Row],[N° ARTICLE]],Données!A81:C137,3))</f>
        <v/>
      </c>
      <c r="G86" s="113"/>
      <c r="H86" s="116"/>
    </row>
    <row r="87" spans="1:8" ht="15.95" customHeight="1" x14ac:dyDescent="0.2">
      <c r="A87" s="125"/>
      <c r="B87" s="152"/>
      <c r="C87" s="152"/>
      <c r="D87" s="152"/>
      <c r="E87" s="64" t="str">
        <f>IF(BS_Mars[[#This Row],[N° ARTICLE]]=0,"",VLOOKUP(BS_Mars[[#This Row],[N° ARTICLE]],Données!A82:C138,2,FALSE))</f>
        <v/>
      </c>
      <c r="F87" s="69" t="str">
        <f>IF(BS_Mars[[#This Row],[N° ARTICLE]]=0,"",VLOOKUP(BS_Mars[[#This Row],[N° ARTICLE]],Données!A82:C138,3))</f>
        <v/>
      </c>
      <c r="G87" s="120"/>
      <c r="H87" s="123"/>
    </row>
    <row r="88" spans="1:8" s="126" customFormat="1" ht="15.95" customHeight="1" x14ac:dyDescent="0.2">
      <c r="A88" s="118"/>
      <c r="B88" s="151"/>
      <c r="C88" s="151"/>
      <c r="D88" s="151"/>
      <c r="E88" s="67" t="str">
        <f>IF(BS_Mars[[#This Row],[N° ARTICLE]]=0,"",VLOOKUP(BS_Mars[[#This Row],[N° ARTICLE]],Données!A83:C139,2,FALSE))</f>
        <v/>
      </c>
      <c r="F88" s="66" t="str">
        <f>IF(BS_Mars[[#This Row],[N° ARTICLE]]=0,"",VLOOKUP(BS_Mars[[#This Row],[N° ARTICLE]],Données!A83:C139,3))</f>
        <v/>
      </c>
      <c r="G88" s="113"/>
      <c r="H88" s="116"/>
    </row>
    <row r="89" spans="1:8" ht="15.95" customHeight="1" x14ac:dyDescent="0.2">
      <c r="A89" s="125"/>
      <c r="B89" s="152"/>
      <c r="C89" s="152"/>
      <c r="D89" s="152"/>
      <c r="E89" s="64" t="str">
        <f>IF(BS_Mars[[#This Row],[N° ARTICLE]]=0,"",VLOOKUP(BS_Mars[[#This Row],[N° ARTICLE]],Données!A84:C140,2,FALSE))</f>
        <v/>
      </c>
      <c r="F89" s="69" t="str">
        <f>IF(BS_Mars[[#This Row],[N° ARTICLE]]=0,"",VLOOKUP(BS_Mars[[#This Row],[N° ARTICLE]],Données!A84:C140,3))</f>
        <v/>
      </c>
      <c r="G89" s="120"/>
      <c r="H89" s="123"/>
    </row>
    <row r="90" spans="1:8" s="126" customFormat="1" ht="15.95" customHeight="1" x14ac:dyDescent="0.2">
      <c r="A90" s="118"/>
      <c r="B90" s="151"/>
      <c r="C90" s="151"/>
      <c r="D90" s="151"/>
      <c r="E90" s="67" t="str">
        <f>IF(BS_Mars[[#This Row],[N° ARTICLE]]=0,"",VLOOKUP(BS_Mars[[#This Row],[N° ARTICLE]],Données!A85:C141,2,FALSE))</f>
        <v/>
      </c>
      <c r="F90" s="66" t="str">
        <f>IF(BS_Mars[[#This Row],[N° ARTICLE]]=0,"",VLOOKUP(BS_Mars[[#This Row],[N° ARTICLE]],Données!A85:C141,3))</f>
        <v/>
      </c>
      <c r="G90" s="113"/>
      <c r="H90" s="116"/>
    </row>
    <row r="91" spans="1:8" ht="15.95" customHeight="1" x14ac:dyDescent="0.2">
      <c r="A91" s="125"/>
      <c r="B91" s="152"/>
      <c r="C91" s="152"/>
      <c r="D91" s="152"/>
      <c r="E91" s="64" t="str">
        <f>IF(BS_Mars[[#This Row],[N° ARTICLE]]=0,"",VLOOKUP(BS_Mars[[#This Row],[N° ARTICLE]],Données!A86:C142,2,FALSE))</f>
        <v/>
      </c>
      <c r="F91" s="69" t="str">
        <f>IF(BS_Mars[[#This Row],[N° ARTICLE]]=0,"",VLOOKUP(BS_Mars[[#This Row],[N° ARTICLE]],Données!A86:C142,3))</f>
        <v/>
      </c>
      <c r="G91" s="120"/>
      <c r="H91" s="123"/>
    </row>
    <row r="92" spans="1:8" ht="15.95" customHeight="1" x14ac:dyDescent="0.2">
      <c r="A92" s="118"/>
      <c r="B92" s="151"/>
      <c r="C92" s="151"/>
      <c r="D92" s="151"/>
      <c r="E92" s="67" t="str">
        <f>IF(BS_Mars[[#This Row],[N° ARTICLE]]=0,"",VLOOKUP(BS_Mars[[#This Row],[N° ARTICLE]],Données!A87:C143,2,FALSE))</f>
        <v/>
      </c>
      <c r="F92" s="66" t="str">
        <f>IF(BS_Mars[[#This Row],[N° ARTICLE]]=0,"",VLOOKUP(BS_Mars[[#This Row],[N° ARTICLE]],Données!A87:C143,3))</f>
        <v/>
      </c>
      <c r="G92" s="113"/>
      <c r="H92" s="116"/>
    </row>
    <row r="93" spans="1:8" s="126" customFormat="1" ht="15.95" customHeight="1" x14ac:dyDescent="0.2">
      <c r="A93" s="125"/>
      <c r="B93" s="152"/>
      <c r="C93" s="152"/>
      <c r="D93" s="152"/>
      <c r="E93" s="64" t="str">
        <f>IF(BS_Mars[[#This Row],[N° ARTICLE]]=0,"",VLOOKUP(BS_Mars[[#This Row],[N° ARTICLE]],Données!A88:C144,2,FALSE))</f>
        <v/>
      </c>
      <c r="F93" s="69" t="str">
        <f>IF(BS_Mars[[#This Row],[N° ARTICLE]]=0,"",VLOOKUP(BS_Mars[[#This Row],[N° ARTICLE]],Données!A88:C144,3))</f>
        <v/>
      </c>
      <c r="G93" s="120"/>
      <c r="H93" s="123"/>
    </row>
    <row r="94" spans="1:8" ht="15.95" customHeight="1" x14ac:dyDescent="0.2">
      <c r="A94" s="118"/>
      <c r="B94" s="151"/>
      <c r="C94" s="151"/>
      <c r="D94" s="151"/>
      <c r="E94" s="67" t="str">
        <f>IF(BS_Mars[[#This Row],[N° ARTICLE]]=0,"",VLOOKUP(BS_Mars[[#This Row],[N° ARTICLE]],Données!A89:C145,2,FALSE))</f>
        <v/>
      </c>
      <c r="F94" s="66" t="str">
        <f>IF(BS_Mars[[#This Row],[N° ARTICLE]]=0,"",VLOOKUP(BS_Mars[[#This Row],[N° ARTICLE]],Données!A89:C145,3))</f>
        <v/>
      </c>
      <c r="G94" s="113"/>
      <c r="H94" s="116"/>
    </row>
    <row r="95" spans="1:8" s="126" customFormat="1" ht="15.95" customHeight="1" x14ac:dyDescent="0.2">
      <c r="A95" s="125"/>
      <c r="B95" s="152"/>
      <c r="C95" s="152"/>
      <c r="D95" s="152"/>
      <c r="E95" s="64" t="str">
        <f>IF(BS_Mars[[#This Row],[N° ARTICLE]]=0,"",VLOOKUP(BS_Mars[[#This Row],[N° ARTICLE]],Données!A90:C146,2,FALSE))</f>
        <v/>
      </c>
      <c r="F95" s="69" t="str">
        <f>IF(BS_Mars[[#This Row],[N° ARTICLE]]=0,"",VLOOKUP(BS_Mars[[#This Row],[N° ARTICLE]],Données!A90:C146,3))</f>
        <v/>
      </c>
      <c r="G95" s="120"/>
      <c r="H95" s="123"/>
    </row>
    <row r="96" spans="1:8" ht="15.95" customHeight="1" x14ac:dyDescent="0.2">
      <c r="A96" s="118"/>
      <c r="B96" s="151"/>
      <c r="C96" s="151"/>
      <c r="D96" s="151"/>
      <c r="E96" s="67" t="str">
        <f>IF(BS_Mars[[#This Row],[N° ARTICLE]]=0,"",VLOOKUP(BS_Mars[[#This Row],[N° ARTICLE]],Données!A91:C147,2,FALSE))</f>
        <v/>
      </c>
      <c r="F96" s="66" t="str">
        <f>IF(BS_Mars[[#This Row],[N° ARTICLE]]=0,"",VLOOKUP(BS_Mars[[#This Row],[N° ARTICLE]],Données!A91:C147,3))</f>
        <v/>
      </c>
      <c r="G96" s="113"/>
      <c r="H96" s="116"/>
    </row>
    <row r="97" spans="1:8" s="126" customFormat="1" ht="15.95" customHeight="1" x14ac:dyDescent="0.2">
      <c r="A97" s="125"/>
      <c r="B97" s="152"/>
      <c r="C97" s="152"/>
      <c r="D97" s="152"/>
      <c r="E97" s="64" t="str">
        <f>IF(BS_Mars[[#This Row],[N° ARTICLE]]=0,"",VLOOKUP(BS_Mars[[#This Row],[N° ARTICLE]],Données!A92:C148,2,FALSE))</f>
        <v/>
      </c>
      <c r="F97" s="69" t="str">
        <f>IF(BS_Mars[[#This Row],[N° ARTICLE]]=0,"",VLOOKUP(BS_Mars[[#This Row],[N° ARTICLE]],Données!A92:C148,3))</f>
        <v/>
      </c>
      <c r="G97" s="120"/>
      <c r="H97" s="123"/>
    </row>
    <row r="98" spans="1:8" ht="15.95" customHeight="1" x14ac:dyDescent="0.2">
      <c r="A98" s="118"/>
      <c r="B98" s="151"/>
      <c r="C98" s="151"/>
      <c r="D98" s="151"/>
      <c r="E98" s="67" t="str">
        <f>IF(BS_Mars[[#This Row],[N° ARTICLE]]=0,"",VLOOKUP(BS_Mars[[#This Row],[N° ARTICLE]],Données!A93:C149,2,FALSE))</f>
        <v/>
      </c>
      <c r="F98" s="66" t="str">
        <f>IF(BS_Mars[[#This Row],[N° ARTICLE]]=0,"",VLOOKUP(BS_Mars[[#This Row],[N° ARTICLE]],Données!A93:C149,3))</f>
        <v/>
      </c>
      <c r="G98" s="113"/>
      <c r="H98" s="116"/>
    </row>
    <row r="99" spans="1:8" s="126" customFormat="1" ht="15.95" customHeight="1" x14ac:dyDescent="0.2">
      <c r="A99" s="153"/>
      <c r="B99" s="154"/>
      <c r="C99" s="154"/>
      <c r="D99" s="154"/>
      <c r="E99" s="186" t="str">
        <f>IF(BS_Mars[[#This Row],[N° ARTICLE]]=0,"",VLOOKUP(BS_Mars[[#This Row],[N° ARTICLE]],Données!A94:C150,2,FALSE))</f>
        <v/>
      </c>
      <c r="F99" s="187" t="str">
        <f>IF(BS_Mars[[#This Row],[N° ARTICLE]]=0,"",VLOOKUP(BS_Mars[[#This Row],[N° ARTICLE]],Données!A94:C150,3))</f>
        <v/>
      </c>
      <c r="G99" s="156"/>
      <c r="H99" s="157"/>
    </row>
    <row r="100" spans="1:8" s="126" customFormat="1" ht="15.95" customHeight="1" x14ac:dyDescent="0.2">
      <c r="A100" s="158"/>
      <c r="B100" s="158"/>
      <c r="C100" s="158"/>
      <c r="D100" s="158"/>
      <c r="E100" s="180"/>
      <c r="F100" s="181"/>
      <c r="G100" s="160"/>
      <c r="H100" s="161"/>
    </row>
    <row r="101" spans="1:8" s="126" customFormat="1" ht="15.95" customHeight="1" x14ac:dyDescent="0.2">
      <c r="A101" s="158"/>
      <c r="B101" s="158"/>
      <c r="C101" s="158"/>
      <c r="D101" s="158"/>
      <c r="E101" s="180"/>
      <c r="F101" s="181"/>
      <c r="G101" s="160"/>
      <c r="H101" s="161"/>
    </row>
    <row r="102" spans="1:8" s="126" customFormat="1" ht="15.95" customHeight="1" x14ac:dyDescent="0.2">
      <c r="A102" s="158"/>
      <c r="B102" s="158"/>
      <c r="C102" s="158"/>
      <c r="D102" s="158"/>
      <c r="E102" s="180"/>
      <c r="F102" s="181"/>
      <c r="G102" s="160"/>
      <c r="H102" s="161"/>
    </row>
    <row r="103" spans="1:8" s="126" customFormat="1" ht="15.95" customHeight="1" x14ac:dyDescent="0.2">
      <c r="A103" s="158"/>
      <c r="B103" s="158"/>
      <c r="C103" s="158"/>
      <c r="D103" s="158"/>
      <c r="E103" s="180"/>
      <c r="F103" s="181"/>
      <c r="G103" s="160"/>
      <c r="H103" s="161"/>
    </row>
    <row r="104" spans="1:8" s="126" customFormat="1" ht="15.95" customHeight="1" x14ac:dyDescent="0.2">
      <c r="A104" s="158"/>
      <c r="B104" s="158"/>
      <c r="C104" s="158"/>
      <c r="D104" s="158"/>
      <c r="E104" s="180"/>
      <c r="F104" s="181"/>
      <c r="G104" s="160"/>
      <c r="H104" s="161"/>
    </row>
    <row r="105" spans="1:8" s="126" customFormat="1" ht="15.95" customHeight="1" x14ac:dyDescent="0.2">
      <c r="A105" s="158"/>
      <c r="B105" s="158"/>
      <c r="C105" s="158"/>
      <c r="D105" s="158"/>
      <c r="E105" s="180"/>
      <c r="F105" s="181"/>
      <c r="G105" s="160"/>
      <c r="H105" s="161"/>
    </row>
    <row r="106" spans="1:8" s="126" customFormat="1" ht="15.95" customHeight="1" x14ac:dyDescent="0.2">
      <c r="A106" s="158"/>
      <c r="B106" s="158"/>
      <c r="C106" s="158"/>
      <c r="D106" s="158"/>
      <c r="E106" s="180"/>
      <c r="F106" s="181"/>
      <c r="G106" s="160"/>
      <c r="H106" s="161"/>
    </row>
    <row r="107" spans="1:8" s="126" customFormat="1" ht="15.95" customHeight="1" x14ac:dyDescent="0.2">
      <c r="A107" s="158"/>
      <c r="B107" s="158"/>
      <c r="C107" s="158"/>
      <c r="D107" s="158"/>
      <c r="E107" s="180"/>
      <c r="F107" s="181"/>
      <c r="G107" s="160"/>
      <c r="H107" s="161"/>
    </row>
    <row r="108" spans="1:8" s="126" customFormat="1" ht="15.95" customHeight="1" x14ac:dyDescent="0.2">
      <c r="A108" s="158"/>
      <c r="B108" s="158"/>
      <c r="C108" s="158"/>
      <c r="D108" s="158"/>
      <c r="E108" s="180"/>
      <c r="F108" s="181"/>
      <c r="G108" s="160"/>
      <c r="H108" s="161"/>
    </row>
    <row r="109" spans="1:8" s="126" customFormat="1" ht="15.95" customHeight="1" x14ac:dyDescent="0.2">
      <c r="A109" s="158"/>
      <c r="B109" s="158"/>
      <c r="C109" s="158"/>
      <c r="D109" s="158"/>
      <c r="E109" s="180"/>
      <c r="F109" s="181"/>
      <c r="G109" s="160"/>
      <c r="H109" s="161"/>
    </row>
    <row r="110" spans="1:8" s="126" customFormat="1" ht="15.95" customHeight="1" x14ac:dyDescent="0.2">
      <c r="A110" s="158"/>
      <c r="B110" s="158"/>
      <c r="C110" s="158"/>
      <c r="D110" s="158"/>
      <c r="E110" s="180"/>
      <c r="F110" s="181"/>
      <c r="G110" s="160"/>
      <c r="H110" s="161"/>
    </row>
    <row r="111" spans="1:8" s="126" customFormat="1" ht="15.95" customHeight="1" x14ac:dyDescent="0.2">
      <c r="A111" s="158"/>
      <c r="B111" s="158"/>
      <c r="C111" s="158"/>
      <c r="D111" s="158"/>
      <c r="E111" s="180"/>
      <c r="F111" s="181"/>
      <c r="G111" s="160"/>
      <c r="H111" s="161"/>
    </row>
    <row r="112" spans="1:8" s="126" customFormat="1" ht="15.95" customHeight="1" x14ac:dyDescent="0.2">
      <c r="A112" s="158"/>
      <c r="B112" s="158"/>
      <c r="C112" s="158"/>
      <c r="D112" s="158"/>
      <c r="E112" s="180"/>
      <c r="F112" s="181"/>
      <c r="G112" s="160"/>
      <c r="H112" s="161"/>
    </row>
    <row r="113" spans="1:8" s="126" customFormat="1" ht="15.95" customHeight="1" x14ac:dyDescent="0.2">
      <c r="A113" s="158"/>
      <c r="B113" s="158"/>
      <c r="C113" s="158"/>
      <c r="D113" s="158"/>
      <c r="E113" s="180"/>
      <c r="F113" s="181"/>
      <c r="G113" s="160"/>
      <c r="H113" s="161"/>
    </row>
    <row r="114" spans="1:8" s="126" customFormat="1" ht="15.95" customHeight="1" x14ac:dyDescent="0.2">
      <c r="A114" s="158"/>
      <c r="B114" s="158"/>
      <c r="C114" s="158"/>
      <c r="D114" s="158"/>
      <c r="E114" s="180"/>
      <c r="F114" s="181"/>
      <c r="G114" s="160"/>
      <c r="H114" s="161"/>
    </row>
    <row r="115" spans="1:8" s="126" customFormat="1" ht="15.95" customHeight="1" x14ac:dyDescent="0.2">
      <c r="A115" s="158"/>
      <c r="B115" s="158"/>
      <c r="C115" s="158"/>
      <c r="D115" s="158"/>
      <c r="E115" s="180"/>
      <c r="F115" s="181"/>
      <c r="G115" s="160"/>
      <c r="H115" s="161"/>
    </row>
    <row r="116" spans="1:8" s="126" customFormat="1" ht="15.95" customHeight="1" x14ac:dyDescent="0.2">
      <c r="A116" s="158"/>
      <c r="B116" s="158"/>
      <c r="C116" s="158"/>
      <c r="D116" s="158"/>
      <c r="E116" s="180"/>
      <c r="F116" s="181"/>
      <c r="G116" s="160"/>
      <c r="H116" s="161"/>
    </row>
    <row r="117" spans="1:8" s="126" customFormat="1" ht="15.95" customHeight="1" x14ac:dyDescent="0.2">
      <c r="A117" s="158"/>
      <c r="B117" s="158"/>
      <c r="C117" s="158"/>
      <c r="D117" s="158"/>
      <c r="E117" s="180"/>
      <c r="F117" s="181"/>
      <c r="G117" s="160"/>
      <c r="H117" s="161"/>
    </row>
    <row r="118" spans="1:8" s="126" customFormat="1" ht="15.95" customHeight="1" x14ac:dyDescent="0.2">
      <c r="A118" s="158"/>
      <c r="B118" s="158"/>
      <c r="C118" s="158"/>
      <c r="D118" s="158"/>
      <c r="E118" s="180"/>
      <c r="F118" s="181"/>
      <c r="G118" s="160"/>
      <c r="H118" s="161"/>
    </row>
    <row r="119" spans="1:8" s="126" customFormat="1" ht="15.95" customHeight="1" x14ac:dyDescent="0.2">
      <c r="A119" s="158"/>
      <c r="B119" s="158"/>
      <c r="C119" s="158"/>
      <c r="D119" s="158"/>
      <c r="E119" s="180"/>
      <c r="F119" s="181"/>
      <c r="G119" s="160"/>
      <c r="H119" s="161"/>
    </row>
    <row r="120" spans="1:8" s="126" customFormat="1" ht="15.95" customHeight="1" x14ac:dyDescent="0.2">
      <c r="A120" s="158"/>
      <c r="B120" s="158"/>
      <c r="C120" s="158"/>
      <c r="D120" s="158"/>
      <c r="E120" s="180"/>
      <c r="F120" s="181"/>
      <c r="G120" s="160"/>
      <c r="H120" s="161"/>
    </row>
    <row r="121" spans="1:8" s="126" customFormat="1" ht="15.95" customHeight="1" x14ac:dyDescent="0.2">
      <c r="A121" s="158"/>
      <c r="B121" s="158"/>
      <c r="C121" s="158"/>
      <c r="D121" s="158"/>
      <c r="E121" s="180"/>
      <c r="F121" s="181"/>
      <c r="G121" s="160"/>
      <c r="H121" s="161"/>
    </row>
    <row r="122" spans="1:8" s="126" customFormat="1" ht="15.95" customHeight="1" x14ac:dyDescent="0.2">
      <c r="A122" s="158"/>
      <c r="B122" s="158"/>
      <c r="C122" s="158"/>
      <c r="D122" s="158"/>
      <c r="E122" s="180"/>
      <c r="F122" s="181"/>
      <c r="G122" s="160"/>
      <c r="H122" s="161"/>
    </row>
    <row r="123" spans="1:8" s="126" customFormat="1" ht="15.95" customHeight="1" x14ac:dyDescent="0.2">
      <c r="A123" s="158"/>
      <c r="B123" s="158"/>
      <c r="C123" s="158"/>
      <c r="D123" s="158"/>
      <c r="E123" s="180"/>
      <c r="F123" s="181"/>
      <c r="G123" s="160"/>
      <c r="H123" s="161"/>
    </row>
    <row r="124" spans="1:8" s="126" customFormat="1" ht="15.95" customHeight="1" x14ac:dyDescent="0.2">
      <c r="A124" s="158"/>
      <c r="B124" s="158"/>
      <c r="C124" s="158"/>
      <c r="D124" s="158"/>
      <c r="E124" s="180"/>
      <c r="F124" s="181"/>
      <c r="G124" s="160"/>
      <c r="H124" s="161"/>
    </row>
    <row r="125" spans="1:8" s="126" customFormat="1" ht="15.95" customHeight="1" x14ac:dyDescent="0.2">
      <c r="A125" s="158"/>
      <c r="B125" s="158"/>
      <c r="C125" s="158"/>
      <c r="D125" s="158"/>
      <c r="E125" s="180"/>
      <c r="F125" s="181"/>
      <c r="G125" s="160"/>
      <c r="H125" s="161"/>
    </row>
    <row r="126" spans="1:8" s="126" customFormat="1" ht="15.95" customHeight="1" x14ac:dyDescent="0.2">
      <c r="A126" s="158"/>
      <c r="B126" s="158"/>
      <c r="C126" s="158"/>
      <c r="D126" s="158"/>
      <c r="E126" s="180"/>
      <c r="F126" s="181"/>
      <c r="G126" s="160"/>
      <c r="H126" s="161"/>
    </row>
    <row r="127" spans="1:8" s="126" customFormat="1" ht="15.95" customHeight="1" x14ac:dyDescent="0.2">
      <c r="A127" s="158"/>
      <c r="B127" s="158"/>
      <c r="C127" s="158"/>
      <c r="D127" s="158"/>
      <c r="E127" s="180"/>
      <c r="F127" s="181"/>
      <c r="G127" s="160"/>
      <c r="H127" s="161"/>
    </row>
    <row r="128" spans="1:8" s="126" customFormat="1" ht="15.95" customHeight="1" x14ac:dyDescent="0.2">
      <c r="A128" s="158"/>
      <c r="B128" s="158"/>
      <c r="C128" s="158"/>
      <c r="D128" s="158"/>
      <c r="E128" s="180"/>
      <c r="F128" s="181"/>
      <c r="G128" s="160"/>
      <c r="H128" s="161"/>
    </row>
    <row r="129" spans="1:8" s="126" customFormat="1" ht="15.95" customHeight="1" x14ac:dyDescent="0.2">
      <c r="A129" s="158"/>
      <c r="B129" s="158"/>
      <c r="C129" s="158"/>
      <c r="D129" s="158"/>
      <c r="E129" s="180"/>
      <c r="F129" s="181"/>
      <c r="G129" s="160"/>
      <c r="H129" s="161"/>
    </row>
    <row r="130" spans="1:8" s="126" customFormat="1" ht="15.95" customHeight="1" x14ac:dyDescent="0.2">
      <c r="A130" s="158"/>
      <c r="B130" s="158"/>
      <c r="C130" s="158"/>
      <c r="D130" s="158"/>
      <c r="E130" s="180"/>
      <c r="F130" s="181"/>
      <c r="G130" s="160"/>
      <c r="H130" s="161"/>
    </row>
    <row r="131" spans="1:8" s="126" customFormat="1" ht="15.95" customHeight="1" x14ac:dyDescent="0.2">
      <c r="A131" s="158"/>
      <c r="B131" s="158"/>
      <c r="C131" s="158"/>
      <c r="D131" s="158"/>
      <c r="E131" s="180"/>
      <c r="F131" s="181"/>
      <c r="G131" s="160"/>
      <c r="H131" s="161"/>
    </row>
    <row r="132" spans="1:8" s="126" customFormat="1" ht="15.95" customHeight="1" x14ac:dyDescent="0.2">
      <c r="A132" s="158"/>
      <c r="B132" s="158"/>
      <c r="C132" s="158"/>
      <c r="D132" s="158"/>
      <c r="E132" s="180"/>
      <c r="F132" s="181"/>
      <c r="G132" s="160"/>
      <c r="H132" s="161"/>
    </row>
    <row r="133" spans="1:8" s="126" customFormat="1" ht="15.95" customHeight="1" x14ac:dyDescent="0.2">
      <c r="A133" s="158"/>
      <c r="B133" s="158"/>
      <c r="C133" s="158"/>
      <c r="D133" s="158"/>
      <c r="E133" s="180"/>
      <c r="F133" s="181"/>
      <c r="G133" s="160"/>
      <c r="H133" s="161"/>
    </row>
    <row r="134" spans="1:8" s="126" customFormat="1" x14ac:dyDescent="0.2">
      <c r="A134" s="158"/>
      <c r="B134" s="158"/>
      <c r="C134" s="158"/>
      <c r="D134" s="158"/>
      <c r="E134" s="180"/>
      <c r="F134" s="181"/>
      <c r="G134" s="160"/>
      <c r="H134" s="161"/>
    </row>
    <row r="135" spans="1:8" s="126" customFormat="1" x14ac:dyDescent="0.2">
      <c r="A135" s="158"/>
      <c r="B135" s="158"/>
      <c r="C135" s="158"/>
      <c r="D135" s="158"/>
      <c r="E135" s="180"/>
      <c r="F135" s="181"/>
      <c r="G135" s="160"/>
      <c r="H135" s="161"/>
    </row>
    <row r="136" spans="1:8" s="126" customFormat="1" x14ac:dyDescent="0.2">
      <c r="A136" s="158"/>
      <c r="B136" s="158"/>
      <c r="C136" s="158"/>
      <c r="D136" s="158"/>
      <c r="E136" s="180"/>
      <c r="F136" s="181"/>
      <c r="G136" s="160"/>
      <c r="H136" s="161"/>
    </row>
    <row r="137" spans="1:8" s="126" customFormat="1" x14ac:dyDescent="0.2">
      <c r="A137" s="158"/>
      <c r="B137" s="158"/>
      <c r="C137" s="158"/>
      <c r="D137" s="158"/>
      <c r="E137" s="180"/>
      <c r="F137" s="181"/>
      <c r="G137" s="160"/>
      <c r="H137" s="161"/>
    </row>
    <row r="138" spans="1:8" s="126" customFormat="1" x14ac:dyDescent="0.2">
      <c r="A138" s="158"/>
      <c r="B138" s="158"/>
      <c r="C138" s="158"/>
      <c r="D138" s="158"/>
      <c r="E138" s="180"/>
      <c r="F138" s="181"/>
      <c r="G138" s="160"/>
      <c r="H138" s="161"/>
    </row>
    <row r="139" spans="1:8" s="126" customFormat="1" x14ac:dyDescent="0.2">
      <c r="A139" s="158"/>
      <c r="B139" s="158"/>
      <c r="C139" s="158"/>
      <c r="D139" s="158"/>
      <c r="E139" s="180"/>
      <c r="F139" s="181"/>
      <c r="G139" s="160"/>
      <c r="H139" s="161"/>
    </row>
    <row r="140" spans="1:8" s="126" customFormat="1" x14ac:dyDescent="0.2">
      <c r="A140" s="158"/>
      <c r="B140" s="158"/>
      <c r="C140" s="158"/>
      <c r="D140" s="158"/>
      <c r="E140" s="180"/>
      <c r="F140" s="181"/>
      <c r="G140" s="160"/>
      <c r="H140" s="161"/>
    </row>
    <row r="141" spans="1:8" s="126" customFormat="1" x14ac:dyDescent="0.2">
      <c r="A141" s="158"/>
      <c r="B141" s="158"/>
      <c r="C141" s="158"/>
      <c r="D141" s="158"/>
      <c r="E141" s="180"/>
      <c r="F141" s="181"/>
      <c r="G141" s="160"/>
      <c r="H141" s="161"/>
    </row>
    <row r="142" spans="1:8" s="126" customFormat="1" x14ac:dyDescent="0.2">
      <c r="A142" s="158"/>
      <c r="B142" s="158"/>
      <c r="C142" s="158"/>
      <c r="D142" s="158"/>
      <c r="E142" s="180"/>
      <c r="F142" s="181"/>
      <c r="G142" s="160"/>
      <c r="H142" s="161"/>
    </row>
    <row r="143" spans="1:8" s="126" customFormat="1" x14ac:dyDescent="0.2">
      <c r="A143" s="158"/>
      <c r="B143" s="158"/>
      <c r="C143" s="158"/>
      <c r="D143" s="158"/>
      <c r="E143" s="180"/>
      <c r="F143" s="181"/>
      <c r="G143" s="160"/>
      <c r="H143" s="161"/>
    </row>
    <row r="144" spans="1:8" s="126" customFormat="1" x14ac:dyDescent="0.2">
      <c r="A144" s="158"/>
      <c r="B144" s="158"/>
      <c r="C144" s="158"/>
      <c r="D144" s="158"/>
      <c r="E144" s="180"/>
      <c r="F144" s="181"/>
      <c r="G144" s="160"/>
      <c r="H144" s="161"/>
    </row>
    <row r="145" spans="1:8" s="126" customFormat="1" x14ac:dyDescent="0.2">
      <c r="A145" s="158"/>
      <c r="B145" s="158"/>
      <c r="C145" s="158"/>
      <c r="D145" s="158"/>
      <c r="E145" s="180"/>
      <c r="F145" s="181"/>
      <c r="G145" s="160"/>
      <c r="H145" s="161"/>
    </row>
    <row r="146" spans="1:8" s="126" customFormat="1" x14ac:dyDescent="0.2">
      <c r="A146" s="158"/>
      <c r="B146" s="158"/>
      <c r="C146" s="158"/>
      <c r="D146" s="158"/>
      <c r="E146" s="180"/>
      <c r="F146" s="181"/>
      <c r="G146" s="160"/>
      <c r="H146" s="161"/>
    </row>
    <row r="147" spans="1:8" s="126" customFormat="1" x14ac:dyDescent="0.2">
      <c r="A147" s="158"/>
      <c r="B147" s="158"/>
      <c r="C147" s="158"/>
      <c r="D147" s="158"/>
      <c r="E147" s="180"/>
      <c r="F147" s="181"/>
      <c r="G147" s="160"/>
      <c r="H147" s="161"/>
    </row>
    <row r="148" spans="1:8" s="126" customFormat="1" x14ac:dyDescent="0.2">
      <c r="A148" s="158"/>
      <c r="B148" s="158"/>
      <c r="C148" s="158"/>
      <c r="D148" s="158"/>
      <c r="E148" s="180"/>
      <c r="F148" s="181"/>
      <c r="G148" s="160"/>
      <c r="H148" s="161"/>
    </row>
    <row r="149" spans="1:8" s="126" customFormat="1" x14ac:dyDescent="0.2">
      <c r="A149" s="158"/>
      <c r="B149" s="158"/>
      <c r="C149" s="158"/>
      <c r="D149" s="158"/>
      <c r="E149" s="180"/>
      <c r="F149" s="181"/>
      <c r="G149" s="160"/>
      <c r="H149" s="161"/>
    </row>
    <row r="150" spans="1:8" s="126" customFormat="1" x14ac:dyDescent="0.2">
      <c r="A150" s="158"/>
      <c r="B150" s="158"/>
      <c r="C150" s="158"/>
      <c r="D150" s="158"/>
      <c r="E150" s="180"/>
      <c r="F150" s="181"/>
      <c r="G150" s="160"/>
      <c r="H150" s="161"/>
    </row>
    <row r="151" spans="1:8" s="126" customFormat="1" x14ac:dyDescent="0.2">
      <c r="A151" s="158"/>
      <c r="B151" s="158"/>
      <c r="C151" s="158"/>
      <c r="D151" s="158"/>
      <c r="E151" s="180"/>
      <c r="F151" s="181"/>
      <c r="G151" s="160"/>
      <c r="H151" s="161"/>
    </row>
    <row r="152" spans="1:8" s="126" customFormat="1" x14ac:dyDescent="0.2">
      <c r="A152" s="158"/>
      <c r="B152" s="158"/>
      <c r="C152" s="158"/>
      <c r="D152" s="158"/>
      <c r="E152" s="180"/>
      <c r="F152" s="181"/>
      <c r="G152" s="160"/>
      <c r="H152" s="161"/>
    </row>
    <row r="153" spans="1:8" s="126" customFormat="1" x14ac:dyDescent="0.2">
      <c r="A153" s="158"/>
      <c r="B153" s="158"/>
      <c r="C153" s="158"/>
      <c r="D153" s="158"/>
      <c r="E153" s="180"/>
      <c r="F153" s="181"/>
      <c r="G153" s="160"/>
      <c r="H153" s="161"/>
    </row>
    <row r="154" spans="1:8" s="126" customFormat="1" x14ac:dyDescent="0.2">
      <c r="A154" s="158"/>
      <c r="B154" s="158"/>
      <c r="C154" s="158"/>
      <c r="D154" s="158"/>
      <c r="E154" s="180"/>
      <c r="F154" s="181"/>
      <c r="G154" s="160"/>
      <c r="H154" s="161"/>
    </row>
    <row r="155" spans="1:8" s="126" customFormat="1" x14ac:dyDescent="0.2">
      <c r="A155" s="158"/>
      <c r="B155" s="158"/>
      <c r="C155" s="158"/>
      <c r="D155" s="158"/>
      <c r="E155" s="180"/>
      <c r="F155" s="181"/>
      <c r="G155" s="160"/>
      <c r="H155" s="161"/>
    </row>
    <row r="156" spans="1:8" s="126" customFormat="1" x14ac:dyDescent="0.2">
      <c r="A156" s="158"/>
      <c r="B156" s="158"/>
      <c r="C156" s="158"/>
      <c r="D156" s="158"/>
      <c r="E156" s="180"/>
      <c r="F156" s="181"/>
      <c r="G156" s="160"/>
      <c r="H156" s="161"/>
    </row>
    <row r="157" spans="1:8" s="126" customFormat="1" x14ac:dyDescent="0.2">
      <c r="A157" s="158"/>
      <c r="B157" s="158"/>
      <c r="C157" s="158"/>
      <c r="D157" s="158"/>
      <c r="E157" s="180"/>
      <c r="F157" s="181"/>
      <c r="G157" s="160"/>
      <c r="H157" s="161"/>
    </row>
    <row r="158" spans="1:8" s="126" customFormat="1" x14ac:dyDescent="0.2">
      <c r="A158" s="158"/>
      <c r="B158" s="158"/>
      <c r="C158" s="158"/>
      <c r="D158" s="158"/>
      <c r="E158" s="180"/>
      <c r="F158" s="181"/>
      <c r="G158" s="160"/>
      <c r="H158" s="161"/>
    </row>
    <row r="159" spans="1:8" s="126" customFormat="1" x14ac:dyDescent="0.2">
      <c r="A159" s="158"/>
      <c r="B159" s="158"/>
      <c r="C159" s="158"/>
      <c r="D159" s="158"/>
      <c r="E159" s="180"/>
      <c r="F159" s="181"/>
      <c r="G159" s="160"/>
      <c r="H159" s="161"/>
    </row>
    <row r="160" spans="1:8" s="126" customFormat="1" x14ac:dyDescent="0.2">
      <c r="A160" s="158"/>
      <c r="B160" s="158"/>
      <c r="C160" s="158"/>
      <c r="D160" s="158"/>
      <c r="E160" s="180"/>
      <c r="F160" s="181"/>
      <c r="G160" s="160"/>
      <c r="H160" s="161"/>
    </row>
    <row r="161" spans="1:8" s="126" customFormat="1" x14ac:dyDescent="0.2">
      <c r="A161" s="158"/>
      <c r="B161" s="158"/>
      <c r="C161" s="158"/>
      <c r="D161" s="158"/>
      <c r="E161" s="180"/>
      <c r="F161" s="181"/>
      <c r="G161" s="160"/>
      <c r="H161" s="161"/>
    </row>
    <row r="162" spans="1:8" s="126" customFormat="1" x14ac:dyDescent="0.2">
      <c r="A162" s="158"/>
      <c r="B162" s="158"/>
      <c r="C162" s="158"/>
      <c r="D162" s="158"/>
      <c r="E162" s="180"/>
      <c r="F162" s="181"/>
      <c r="G162" s="160"/>
      <c r="H162" s="161"/>
    </row>
    <row r="163" spans="1:8" s="126" customFormat="1" x14ac:dyDescent="0.2">
      <c r="A163" s="158"/>
      <c r="B163" s="158"/>
      <c r="C163" s="158"/>
      <c r="D163" s="158"/>
      <c r="E163" s="180"/>
      <c r="F163" s="181"/>
      <c r="G163" s="160"/>
      <c r="H163" s="161"/>
    </row>
    <row r="164" spans="1:8" s="126" customFormat="1" x14ac:dyDescent="0.2">
      <c r="A164" s="162"/>
      <c r="B164" s="162"/>
      <c r="C164" s="162"/>
      <c r="D164" s="182"/>
      <c r="F164" s="183"/>
      <c r="G164" s="164"/>
      <c r="H164" s="165"/>
    </row>
    <row r="165" spans="1:8" s="126" customFormat="1" x14ac:dyDescent="0.2">
      <c r="A165" s="162"/>
      <c r="B165" s="162"/>
      <c r="C165" s="162"/>
      <c r="D165" s="182"/>
      <c r="F165" s="183"/>
      <c r="G165" s="164"/>
      <c r="H165" s="165"/>
    </row>
    <row r="166" spans="1:8" s="126" customFormat="1" x14ac:dyDescent="0.2">
      <c r="A166" s="162"/>
      <c r="B166" s="162"/>
      <c r="C166" s="162"/>
      <c r="D166" s="182"/>
      <c r="F166" s="183"/>
      <c r="G166" s="164"/>
      <c r="H166" s="165"/>
    </row>
    <row r="167" spans="1:8" s="126" customFormat="1" x14ac:dyDescent="0.2">
      <c r="A167" s="162"/>
      <c r="B167" s="162"/>
      <c r="C167" s="162"/>
      <c r="D167" s="182"/>
      <c r="F167" s="183"/>
      <c r="G167" s="164"/>
      <c r="H167" s="165"/>
    </row>
    <row r="168" spans="1:8" s="126" customFormat="1" x14ac:dyDescent="0.2">
      <c r="A168" s="162"/>
      <c r="B168" s="162"/>
      <c r="C168" s="162"/>
      <c r="D168" s="182"/>
      <c r="F168" s="183"/>
      <c r="G168" s="164"/>
      <c r="H168" s="165"/>
    </row>
    <row r="169" spans="1:8" s="126" customFormat="1" x14ac:dyDescent="0.2">
      <c r="A169" s="162"/>
      <c r="B169" s="162"/>
      <c r="C169" s="162"/>
      <c r="D169" s="182"/>
      <c r="F169" s="183"/>
      <c r="G169" s="164"/>
      <c r="H169" s="165"/>
    </row>
    <row r="170" spans="1:8" s="126" customFormat="1" x14ac:dyDescent="0.2">
      <c r="A170" s="162"/>
      <c r="B170" s="162"/>
      <c r="C170" s="162"/>
      <c r="D170" s="182"/>
      <c r="F170" s="183"/>
      <c r="G170" s="164"/>
      <c r="H170" s="165"/>
    </row>
    <row r="171" spans="1:8" s="126" customFormat="1" x14ac:dyDescent="0.2">
      <c r="A171" s="162"/>
      <c r="B171" s="162"/>
      <c r="C171" s="162"/>
      <c r="D171" s="182"/>
      <c r="F171" s="183"/>
      <c r="G171" s="164"/>
      <c r="H171" s="165"/>
    </row>
    <row r="172" spans="1:8" s="126" customFormat="1" x14ac:dyDescent="0.2">
      <c r="A172" s="162"/>
      <c r="B172" s="162"/>
      <c r="C172" s="162"/>
      <c r="D172" s="182"/>
      <c r="F172" s="183"/>
      <c r="G172" s="164"/>
      <c r="H172" s="165"/>
    </row>
    <row r="173" spans="1:8" s="126" customFormat="1" x14ac:dyDescent="0.2">
      <c r="A173" s="162"/>
      <c r="B173" s="162"/>
      <c r="C173" s="162"/>
      <c r="D173" s="182"/>
      <c r="F173" s="183"/>
      <c r="G173" s="164"/>
      <c r="H173" s="165"/>
    </row>
    <row r="174" spans="1:8" s="126" customFormat="1" x14ac:dyDescent="0.2">
      <c r="A174" s="162"/>
      <c r="B174" s="162"/>
      <c r="C174" s="162"/>
      <c r="D174" s="182"/>
      <c r="F174" s="183"/>
      <c r="G174" s="164"/>
      <c r="H174" s="165"/>
    </row>
    <row r="175" spans="1:8" s="126" customFormat="1" x14ac:dyDescent="0.2">
      <c r="A175" s="162"/>
      <c r="B175" s="162"/>
      <c r="C175" s="162"/>
      <c r="D175" s="182"/>
      <c r="F175" s="183"/>
      <c r="G175" s="164"/>
      <c r="H175" s="165"/>
    </row>
    <row r="176" spans="1:8" s="126" customFormat="1" x14ac:dyDescent="0.2">
      <c r="A176" s="162"/>
      <c r="B176" s="162"/>
      <c r="C176" s="162"/>
      <c r="D176" s="182"/>
      <c r="F176" s="183"/>
      <c r="G176" s="164"/>
      <c r="H176" s="165"/>
    </row>
    <row r="177" spans="1:8" s="126" customFormat="1" x14ac:dyDescent="0.2">
      <c r="A177" s="162"/>
      <c r="B177" s="162"/>
      <c r="C177" s="162"/>
      <c r="D177" s="182"/>
      <c r="F177" s="183"/>
      <c r="G177" s="164"/>
      <c r="H177" s="165"/>
    </row>
    <row r="178" spans="1:8" s="126" customFormat="1" x14ac:dyDescent="0.2">
      <c r="A178" s="162"/>
      <c r="B178" s="162"/>
      <c r="C178" s="162"/>
      <c r="D178" s="182"/>
      <c r="F178" s="183"/>
      <c r="G178" s="164"/>
      <c r="H178" s="165"/>
    </row>
    <row r="179" spans="1:8" s="126" customFormat="1" x14ac:dyDescent="0.2">
      <c r="A179" s="162"/>
      <c r="B179" s="162"/>
      <c r="C179" s="162"/>
      <c r="D179" s="182"/>
      <c r="F179" s="183"/>
      <c r="G179" s="164"/>
      <c r="H179" s="165"/>
    </row>
    <row r="180" spans="1:8" s="126" customFormat="1" x14ac:dyDescent="0.2">
      <c r="A180" s="162"/>
      <c r="B180" s="162"/>
      <c r="C180" s="162"/>
      <c r="D180" s="182"/>
      <c r="F180" s="183"/>
      <c r="G180" s="164"/>
      <c r="H180" s="165"/>
    </row>
    <row r="181" spans="1:8" s="126" customFormat="1" x14ac:dyDescent="0.2">
      <c r="A181" s="162"/>
      <c r="B181" s="162"/>
      <c r="C181" s="162"/>
      <c r="D181" s="182"/>
      <c r="F181" s="183"/>
      <c r="G181" s="164"/>
      <c r="H181" s="165"/>
    </row>
    <row r="182" spans="1:8" s="126" customFormat="1" x14ac:dyDescent="0.2">
      <c r="A182" s="162"/>
      <c r="B182" s="162"/>
      <c r="C182" s="162"/>
      <c r="D182" s="182"/>
      <c r="F182" s="183"/>
      <c r="G182" s="164"/>
      <c r="H182" s="165"/>
    </row>
    <row r="183" spans="1:8" s="126" customFormat="1" x14ac:dyDescent="0.2">
      <c r="A183" s="162"/>
      <c r="B183" s="162"/>
      <c r="C183" s="162"/>
      <c r="D183" s="182"/>
      <c r="F183" s="183"/>
      <c r="G183" s="164"/>
      <c r="H183" s="165"/>
    </row>
    <row r="184" spans="1:8" s="126" customFormat="1" x14ac:dyDescent="0.2">
      <c r="A184" s="162"/>
      <c r="B184" s="162"/>
      <c r="C184" s="162"/>
      <c r="D184" s="182"/>
      <c r="F184" s="183"/>
      <c r="G184" s="164"/>
      <c r="H184" s="165"/>
    </row>
    <row r="185" spans="1:8" s="126" customFormat="1" x14ac:dyDescent="0.2">
      <c r="A185" s="162"/>
      <c r="B185" s="162"/>
      <c r="C185" s="162"/>
      <c r="D185" s="182"/>
      <c r="F185" s="183"/>
      <c r="G185" s="164"/>
      <c r="H185" s="165"/>
    </row>
    <row r="186" spans="1:8" s="126" customFormat="1" x14ac:dyDescent="0.2">
      <c r="A186" s="162"/>
      <c r="B186" s="162"/>
      <c r="C186" s="162"/>
      <c r="D186" s="182"/>
      <c r="F186" s="183"/>
      <c r="G186" s="164"/>
      <c r="H186" s="165"/>
    </row>
    <row r="187" spans="1:8" s="126" customFormat="1" x14ac:dyDescent="0.2">
      <c r="A187" s="162"/>
      <c r="B187" s="162"/>
      <c r="C187" s="162"/>
      <c r="D187" s="182"/>
      <c r="F187" s="183"/>
      <c r="G187" s="164"/>
      <c r="H187" s="165"/>
    </row>
    <row r="188" spans="1:8" s="126" customFormat="1" x14ac:dyDescent="0.2">
      <c r="A188" s="162"/>
      <c r="B188" s="162"/>
      <c r="C188" s="162"/>
      <c r="D188" s="182"/>
      <c r="F188" s="183"/>
      <c r="G188" s="164"/>
      <c r="H188" s="165"/>
    </row>
    <row r="189" spans="1:8" s="126" customFormat="1" x14ac:dyDescent="0.2">
      <c r="A189" s="162"/>
      <c r="B189" s="162"/>
      <c r="C189" s="162"/>
      <c r="D189" s="182"/>
      <c r="F189" s="183"/>
      <c r="G189" s="164"/>
      <c r="H189" s="165"/>
    </row>
    <row r="190" spans="1:8" s="126" customFormat="1" x14ac:dyDescent="0.2">
      <c r="A190" s="162"/>
      <c r="B190" s="162"/>
      <c r="C190" s="162"/>
      <c r="D190" s="182"/>
      <c r="F190" s="183"/>
      <c r="G190" s="164"/>
      <c r="H190" s="165"/>
    </row>
    <row r="191" spans="1:8" s="126" customFormat="1" x14ac:dyDescent="0.2">
      <c r="A191" s="162"/>
      <c r="B191" s="162"/>
      <c r="C191" s="162"/>
      <c r="D191" s="182"/>
      <c r="F191" s="183"/>
      <c r="G191" s="164"/>
      <c r="H191" s="165"/>
    </row>
    <row r="192" spans="1:8" s="126" customFormat="1" x14ac:dyDescent="0.2">
      <c r="A192" s="162"/>
      <c r="B192" s="162"/>
      <c r="C192" s="162"/>
      <c r="D192" s="182"/>
      <c r="F192" s="183"/>
      <c r="G192" s="164"/>
      <c r="H192" s="165"/>
    </row>
    <row r="193" spans="1:8" s="126" customFormat="1" x14ac:dyDescent="0.2">
      <c r="A193" s="162"/>
      <c r="B193" s="162"/>
      <c r="C193" s="162"/>
      <c r="D193" s="182"/>
      <c r="F193" s="183"/>
      <c r="G193" s="164"/>
      <c r="H193" s="165"/>
    </row>
    <row r="194" spans="1:8" s="126" customFormat="1" x14ac:dyDescent="0.2">
      <c r="A194" s="162"/>
      <c r="B194" s="162"/>
      <c r="C194" s="162"/>
      <c r="D194" s="182"/>
      <c r="F194" s="183"/>
      <c r="G194" s="164"/>
      <c r="H194" s="165"/>
    </row>
    <row r="195" spans="1:8" s="126" customFormat="1" x14ac:dyDescent="0.2">
      <c r="A195" s="162"/>
      <c r="B195" s="162"/>
      <c r="C195" s="162"/>
      <c r="D195" s="182"/>
      <c r="F195" s="183"/>
      <c r="G195" s="164"/>
      <c r="H195" s="165"/>
    </row>
    <row r="196" spans="1:8" s="126" customFormat="1" x14ac:dyDescent="0.2">
      <c r="A196" s="162"/>
      <c r="B196" s="162"/>
      <c r="C196" s="162"/>
      <c r="D196" s="182"/>
      <c r="F196" s="183"/>
      <c r="G196" s="164"/>
      <c r="H196" s="165"/>
    </row>
    <row r="197" spans="1:8" s="126" customFormat="1" x14ac:dyDescent="0.2">
      <c r="A197" s="162"/>
      <c r="B197" s="162"/>
      <c r="C197" s="162"/>
      <c r="D197" s="182"/>
      <c r="F197" s="183"/>
      <c r="G197" s="164"/>
      <c r="H197" s="165"/>
    </row>
    <row r="198" spans="1:8" s="126" customFormat="1" x14ac:dyDescent="0.2">
      <c r="A198" s="162"/>
      <c r="B198" s="162"/>
      <c r="C198" s="162"/>
      <c r="D198" s="182"/>
      <c r="F198" s="183"/>
      <c r="G198" s="164"/>
      <c r="H198" s="165"/>
    </row>
    <row r="199" spans="1:8" s="126" customFormat="1" x14ac:dyDescent="0.2">
      <c r="A199" s="162"/>
      <c r="B199" s="162"/>
      <c r="C199" s="162"/>
      <c r="D199" s="182"/>
      <c r="F199" s="183"/>
      <c r="G199" s="164"/>
      <c r="H199" s="165"/>
    </row>
    <row r="200" spans="1:8" s="126" customFormat="1" x14ac:dyDescent="0.2">
      <c r="A200" s="162"/>
      <c r="B200" s="162"/>
      <c r="C200" s="162"/>
      <c r="D200" s="182"/>
      <c r="F200" s="183"/>
      <c r="G200" s="164"/>
      <c r="H200" s="165"/>
    </row>
    <row r="201" spans="1:8" s="126" customFormat="1" x14ac:dyDescent="0.2">
      <c r="A201" s="162"/>
      <c r="B201" s="162"/>
      <c r="C201" s="162"/>
      <c r="D201" s="182"/>
      <c r="F201" s="183"/>
      <c r="G201" s="164"/>
      <c r="H201" s="165"/>
    </row>
    <row r="202" spans="1:8" s="126" customFormat="1" x14ac:dyDescent="0.2">
      <c r="A202" s="162"/>
      <c r="B202" s="162"/>
      <c r="C202" s="162"/>
      <c r="D202" s="182"/>
      <c r="F202" s="183"/>
      <c r="G202" s="164"/>
      <c r="H202" s="165"/>
    </row>
    <row r="203" spans="1:8" s="126" customFormat="1" x14ac:dyDescent="0.2">
      <c r="A203" s="162"/>
      <c r="B203" s="162"/>
      <c r="C203" s="162"/>
      <c r="D203" s="182"/>
      <c r="F203" s="183"/>
      <c r="G203" s="164"/>
      <c r="H203" s="165"/>
    </row>
    <row r="204" spans="1:8" s="126" customFormat="1" x14ac:dyDescent="0.2">
      <c r="A204" s="162"/>
      <c r="B204" s="162"/>
      <c r="C204" s="162"/>
      <c r="D204" s="182"/>
      <c r="F204" s="183"/>
      <c r="G204" s="164"/>
      <c r="H204" s="165"/>
    </row>
    <row r="205" spans="1:8" s="126" customFormat="1" x14ac:dyDescent="0.2">
      <c r="A205" s="162"/>
      <c r="B205" s="162"/>
      <c r="C205" s="162"/>
      <c r="D205" s="182"/>
      <c r="F205" s="183"/>
      <c r="G205" s="164"/>
      <c r="H205" s="165"/>
    </row>
    <row r="206" spans="1:8" s="126" customFormat="1" x14ac:dyDescent="0.2">
      <c r="A206" s="162"/>
      <c r="B206" s="162"/>
      <c r="C206" s="162"/>
      <c r="D206" s="182"/>
      <c r="F206" s="183"/>
      <c r="G206" s="164"/>
      <c r="H206" s="165"/>
    </row>
    <row r="207" spans="1:8" s="126" customFormat="1" x14ac:dyDescent="0.2">
      <c r="A207" s="162"/>
      <c r="B207" s="162"/>
      <c r="C207" s="162"/>
      <c r="D207" s="182"/>
      <c r="F207" s="183"/>
      <c r="G207" s="164"/>
      <c r="H207" s="165"/>
    </row>
    <row r="208" spans="1:8" s="126" customFormat="1" x14ac:dyDescent="0.2">
      <c r="A208" s="162"/>
      <c r="B208" s="162"/>
      <c r="C208" s="162"/>
      <c r="D208" s="182"/>
      <c r="F208" s="183"/>
      <c r="G208" s="164"/>
      <c r="H208" s="165"/>
    </row>
    <row r="209" spans="1:8" s="126" customFormat="1" x14ac:dyDescent="0.2">
      <c r="A209" s="162"/>
      <c r="B209" s="162"/>
      <c r="C209" s="162"/>
      <c r="D209" s="182"/>
      <c r="F209" s="183"/>
      <c r="G209" s="164"/>
      <c r="H209" s="165"/>
    </row>
    <row r="210" spans="1:8" s="126" customFormat="1" x14ac:dyDescent="0.2">
      <c r="A210" s="162"/>
      <c r="B210" s="162"/>
      <c r="C210" s="162"/>
      <c r="D210" s="182"/>
      <c r="F210" s="183"/>
      <c r="G210" s="164"/>
      <c r="H210" s="165"/>
    </row>
    <row r="211" spans="1:8" s="126" customFormat="1" x14ac:dyDescent="0.2">
      <c r="A211" s="162"/>
      <c r="B211" s="162"/>
      <c r="C211" s="162"/>
      <c r="D211" s="182"/>
      <c r="F211" s="183"/>
      <c r="G211" s="164"/>
      <c r="H211" s="165"/>
    </row>
    <row r="212" spans="1:8" s="126" customFormat="1" x14ac:dyDescent="0.2">
      <c r="A212" s="162"/>
      <c r="B212" s="162"/>
      <c r="C212" s="162"/>
      <c r="D212" s="182"/>
      <c r="F212" s="183"/>
      <c r="G212" s="164"/>
      <c r="H212" s="165"/>
    </row>
    <row r="213" spans="1:8" s="126" customFormat="1" x14ac:dyDescent="0.2">
      <c r="A213" s="162"/>
      <c r="B213" s="162"/>
      <c r="C213" s="162"/>
      <c r="D213" s="182"/>
      <c r="F213" s="183"/>
      <c r="G213" s="164"/>
      <c r="H213" s="165"/>
    </row>
    <row r="214" spans="1:8" s="126" customFormat="1" x14ac:dyDescent="0.2">
      <c r="A214" s="162"/>
      <c r="B214" s="162"/>
      <c r="C214" s="162"/>
      <c r="D214" s="182"/>
      <c r="F214" s="183"/>
      <c r="G214" s="164"/>
      <c r="H214" s="165"/>
    </row>
    <row r="215" spans="1:8" s="126" customFormat="1" x14ac:dyDescent="0.2">
      <c r="A215" s="162"/>
      <c r="B215" s="162"/>
      <c r="C215" s="162"/>
      <c r="D215" s="182"/>
      <c r="F215" s="183"/>
      <c r="G215" s="164"/>
      <c r="H215" s="165"/>
    </row>
    <row r="216" spans="1:8" s="126" customFormat="1" x14ac:dyDescent="0.2">
      <c r="A216" s="162"/>
      <c r="B216" s="162"/>
      <c r="C216" s="162"/>
      <c r="D216" s="182"/>
      <c r="F216" s="183"/>
      <c r="G216" s="164"/>
      <c r="H216" s="165"/>
    </row>
    <row r="217" spans="1:8" s="126" customFormat="1" x14ac:dyDescent="0.2">
      <c r="A217" s="162"/>
      <c r="B217" s="162"/>
      <c r="C217" s="162"/>
      <c r="D217" s="182"/>
      <c r="F217" s="183"/>
      <c r="G217" s="164"/>
      <c r="H217" s="165"/>
    </row>
    <row r="218" spans="1:8" s="126" customFormat="1" x14ac:dyDescent="0.2">
      <c r="A218" s="162"/>
      <c r="B218" s="162"/>
      <c r="C218" s="162"/>
      <c r="D218" s="182"/>
      <c r="F218" s="183"/>
      <c r="G218" s="164"/>
      <c r="H218" s="165"/>
    </row>
    <row r="219" spans="1:8" s="126" customFormat="1" x14ac:dyDescent="0.2">
      <c r="A219" s="162"/>
      <c r="B219" s="162"/>
      <c r="C219" s="162"/>
      <c r="D219" s="182"/>
      <c r="F219" s="183"/>
      <c r="G219" s="164"/>
      <c r="H219" s="165"/>
    </row>
    <row r="220" spans="1:8" s="126" customFormat="1" x14ac:dyDescent="0.2">
      <c r="A220" s="162"/>
      <c r="B220" s="162"/>
      <c r="C220" s="162"/>
      <c r="D220" s="182"/>
      <c r="F220" s="183"/>
      <c r="G220" s="164"/>
      <c r="H220" s="165"/>
    </row>
    <row r="221" spans="1:8" s="126" customFormat="1" x14ac:dyDescent="0.2">
      <c r="A221" s="162"/>
      <c r="B221" s="162"/>
      <c r="C221" s="162"/>
      <c r="D221" s="182"/>
      <c r="F221" s="183"/>
      <c r="G221" s="164"/>
      <c r="H221" s="165"/>
    </row>
    <row r="222" spans="1:8" s="126" customFormat="1" x14ac:dyDescent="0.2">
      <c r="A222" s="162"/>
      <c r="B222" s="162"/>
      <c r="C222" s="162"/>
      <c r="D222" s="182"/>
      <c r="F222" s="183"/>
      <c r="G222" s="164"/>
      <c r="H222" s="165"/>
    </row>
    <row r="223" spans="1:8" s="126" customFormat="1" x14ac:dyDescent="0.2">
      <c r="A223" s="162"/>
      <c r="B223" s="162"/>
      <c r="C223" s="162"/>
      <c r="D223" s="182"/>
      <c r="F223" s="183"/>
      <c r="G223" s="164"/>
      <c r="H223" s="165"/>
    </row>
    <row r="224" spans="1:8" s="126" customFormat="1" x14ac:dyDescent="0.2">
      <c r="A224" s="162"/>
      <c r="B224" s="162"/>
      <c r="C224" s="162"/>
      <c r="D224" s="182"/>
      <c r="F224" s="183"/>
      <c r="G224" s="164"/>
      <c r="H224" s="165"/>
    </row>
    <row r="225" spans="1:8" s="126" customFormat="1" x14ac:dyDescent="0.2">
      <c r="A225" s="162"/>
      <c r="B225" s="162"/>
      <c r="C225" s="162"/>
      <c r="D225" s="182"/>
      <c r="F225" s="183"/>
      <c r="G225" s="164"/>
      <c r="H225" s="165"/>
    </row>
    <row r="226" spans="1:8" s="126" customFormat="1" x14ac:dyDescent="0.2">
      <c r="A226" s="162"/>
      <c r="B226" s="162"/>
      <c r="C226" s="162"/>
      <c r="D226" s="182"/>
      <c r="F226" s="183"/>
      <c r="G226" s="164"/>
      <c r="H226" s="165"/>
    </row>
    <row r="227" spans="1:8" s="126" customFormat="1" x14ac:dyDescent="0.2">
      <c r="A227" s="162"/>
      <c r="B227" s="162"/>
      <c r="C227" s="162"/>
      <c r="D227" s="182"/>
      <c r="F227" s="183"/>
      <c r="G227" s="164"/>
      <c r="H227" s="165"/>
    </row>
    <row r="228" spans="1:8" s="126" customFormat="1" x14ac:dyDescent="0.2">
      <c r="A228" s="162"/>
      <c r="B228" s="162"/>
      <c r="C228" s="162"/>
      <c r="D228" s="182"/>
      <c r="F228" s="183"/>
      <c r="G228" s="164"/>
      <c r="H228" s="165"/>
    </row>
    <row r="229" spans="1:8" s="126" customFormat="1" x14ac:dyDescent="0.2">
      <c r="A229" s="162"/>
      <c r="B229" s="162"/>
      <c r="C229" s="162"/>
      <c r="D229" s="182"/>
      <c r="F229" s="183"/>
      <c r="G229" s="164"/>
      <c r="H229" s="165"/>
    </row>
    <row r="230" spans="1:8" s="126" customFormat="1" x14ac:dyDescent="0.2">
      <c r="A230" s="162"/>
      <c r="B230" s="162"/>
      <c r="C230" s="162"/>
      <c r="D230" s="182"/>
      <c r="F230" s="183"/>
      <c r="G230" s="164"/>
      <c r="H230" s="165"/>
    </row>
    <row r="231" spans="1:8" s="126" customFormat="1" x14ac:dyDescent="0.2">
      <c r="A231" s="162"/>
      <c r="B231" s="162"/>
      <c r="C231" s="162"/>
      <c r="D231" s="182"/>
      <c r="F231" s="183"/>
      <c r="G231" s="164"/>
      <c r="H231" s="165"/>
    </row>
    <row r="232" spans="1:8" s="126" customFormat="1" x14ac:dyDescent="0.2">
      <c r="A232" s="162"/>
      <c r="B232" s="162"/>
      <c r="C232" s="162"/>
      <c r="D232" s="182"/>
      <c r="F232" s="183"/>
      <c r="G232" s="164"/>
      <c r="H232" s="165"/>
    </row>
    <row r="233" spans="1:8" s="126" customFormat="1" x14ac:dyDescent="0.2">
      <c r="A233" s="162"/>
      <c r="B233" s="162"/>
      <c r="C233" s="162"/>
      <c r="D233" s="182"/>
      <c r="F233" s="183"/>
      <c r="G233" s="164"/>
      <c r="H233" s="165"/>
    </row>
    <row r="234" spans="1:8" s="126" customFormat="1" x14ac:dyDescent="0.2">
      <c r="A234" s="162"/>
      <c r="B234" s="162"/>
      <c r="C234" s="162"/>
      <c r="D234" s="182"/>
      <c r="F234" s="183"/>
      <c r="G234" s="164"/>
      <c r="H234" s="165"/>
    </row>
    <row r="235" spans="1:8" s="126" customFormat="1" x14ac:dyDescent="0.2">
      <c r="A235" s="162"/>
      <c r="B235" s="162"/>
      <c r="C235" s="162"/>
      <c r="D235" s="182"/>
      <c r="F235" s="183"/>
      <c r="G235" s="164"/>
      <c r="H235" s="165"/>
    </row>
    <row r="236" spans="1:8" s="126" customFormat="1" x14ac:dyDescent="0.2">
      <c r="A236" s="162"/>
      <c r="B236" s="162"/>
      <c r="C236" s="162"/>
      <c r="D236" s="182"/>
      <c r="F236" s="183"/>
      <c r="G236" s="164"/>
      <c r="H236" s="165"/>
    </row>
    <row r="237" spans="1:8" s="126" customFormat="1" x14ac:dyDescent="0.2">
      <c r="A237" s="162"/>
      <c r="B237" s="162"/>
      <c r="C237" s="162"/>
      <c r="D237" s="182"/>
      <c r="F237" s="183"/>
      <c r="G237" s="164"/>
      <c r="H237" s="165"/>
    </row>
    <row r="238" spans="1:8" s="126" customFormat="1" x14ac:dyDescent="0.2">
      <c r="A238" s="162"/>
      <c r="B238" s="162"/>
      <c r="C238" s="162"/>
      <c r="D238" s="182"/>
      <c r="F238" s="183"/>
      <c r="G238" s="164"/>
      <c r="H238" s="165"/>
    </row>
    <row r="239" spans="1:8" s="126" customFormat="1" x14ac:dyDescent="0.2">
      <c r="A239" s="162"/>
      <c r="B239" s="162"/>
      <c r="C239" s="162"/>
      <c r="D239" s="182"/>
      <c r="F239" s="183"/>
      <c r="G239" s="164"/>
      <c r="H239" s="165"/>
    </row>
    <row r="240" spans="1:8" s="126" customFormat="1" x14ac:dyDescent="0.2">
      <c r="A240" s="162"/>
      <c r="B240" s="162"/>
      <c r="C240" s="162"/>
      <c r="D240" s="182"/>
      <c r="F240" s="183"/>
      <c r="G240" s="164"/>
      <c r="H240" s="165"/>
    </row>
    <row r="241" spans="1:8" s="126" customFormat="1" x14ac:dyDescent="0.2">
      <c r="A241" s="162"/>
      <c r="B241" s="162"/>
      <c r="C241" s="162"/>
      <c r="D241" s="182"/>
      <c r="F241" s="183"/>
      <c r="G241" s="164"/>
      <c r="H241" s="165"/>
    </row>
    <row r="242" spans="1:8" s="126" customFormat="1" x14ac:dyDescent="0.2">
      <c r="A242" s="162"/>
      <c r="B242" s="162"/>
      <c r="C242" s="162"/>
      <c r="D242" s="182"/>
      <c r="F242" s="183"/>
      <c r="G242" s="164"/>
      <c r="H242" s="165"/>
    </row>
    <row r="243" spans="1:8" s="126" customFormat="1" x14ac:dyDescent="0.2">
      <c r="A243" s="162"/>
      <c r="B243" s="162"/>
      <c r="C243" s="162"/>
      <c r="D243" s="182"/>
      <c r="F243" s="183"/>
      <c r="G243" s="164"/>
      <c r="H243" s="165"/>
    </row>
    <row r="244" spans="1:8" s="126" customFormat="1" x14ac:dyDescent="0.2">
      <c r="A244" s="162"/>
      <c r="B244" s="162"/>
      <c r="C244" s="162"/>
      <c r="D244" s="182"/>
      <c r="F244" s="183"/>
      <c r="G244" s="164"/>
      <c r="H244" s="165"/>
    </row>
    <row r="245" spans="1:8" s="126" customFormat="1" x14ac:dyDescent="0.2">
      <c r="A245" s="162"/>
      <c r="B245" s="162"/>
      <c r="C245" s="162"/>
      <c r="D245" s="182"/>
      <c r="F245" s="183"/>
      <c r="G245" s="164"/>
      <c r="H245" s="165"/>
    </row>
    <row r="246" spans="1:8" s="126" customFormat="1" x14ac:dyDescent="0.2">
      <c r="A246" s="162"/>
      <c r="B246" s="162"/>
      <c r="C246" s="162"/>
      <c r="D246" s="182"/>
      <c r="F246" s="183"/>
      <c r="G246" s="164"/>
      <c r="H246" s="165"/>
    </row>
    <row r="247" spans="1:8" s="126" customFormat="1" x14ac:dyDescent="0.2">
      <c r="A247" s="162"/>
      <c r="B247" s="162"/>
      <c r="C247" s="162"/>
      <c r="D247" s="182"/>
      <c r="F247" s="183"/>
      <c r="G247" s="164"/>
      <c r="H247" s="165"/>
    </row>
    <row r="248" spans="1:8" s="126" customFormat="1" x14ac:dyDescent="0.2">
      <c r="A248" s="162"/>
      <c r="B248" s="162"/>
      <c r="C248" s="162"/>
      <c r="D248" s="182"/>
      <c r="F248" s="183"/>
      <c r="G248" s="164"/>
      <c r="H248" s="165"/>
    </row>
    <row r="249" spans="1:8" s="126" customFormat="1" x14ac:dyDescent="0.2">
      <c r="A249" s="162"/>
      <c r="B249" s="162"/>
      <c r="C249" s="162"/>
      <c r="D249" s="182"/>
      <c r="F249" s="183"/>
      <c r="G249" s="164"/>
      <c r="H249" s="165"/>
    </row>
    <row r="250" spans="1:8" s="126" customFormat="1" x14ac:dyDescent="0.2">
      <c r="A250" s="162"/>
      <c r="B250" s="162"/>
      <c r="C250" s="162"/>
      <c r="D250" s="182"/>
      <c r="F250" s="183"/>
      <c r="G250" s="164"/>
      <c r="H250" s="165"/>
    </row>
    <row r="251" spans="1:8" s="126" customFormat="1" x14ac:dyDescent="0.2">
      <c r="A251" s="162"/>
      <c r="B251" s="162"/>
      <c r="C251" s="162"/>
      <c r="D251" s="182"/>
      <c r="F251" s="183"/>
      <c r="G251" s="164"/>
      <c r="H251" s="165"/>
    </row>
    <row r="252" spans="1:8" s="126" customFormat="1" x14ac:dyDescent="0.2">
      <c r="A252" s="162"/>
      <c r="B252" s="162"/>
      <c r="C252" s="162"/>
      <c r="D252" s="182"/>
      <c r="F252" s="183"/>
      <c r="G252" s="164"/>
      <c r="H252" s="165"/>
    </row>
    <row r="253" spans="1:8" s="126" customFormat="1" x14ac:dyDescent="0.2">
      <c r="A253" s="162"/>
      <c r="B253" s="162"/>
      <c r="C253" s="162"/>
      <c r="D253" s="182"/>
      <c r="F253" s="183"/>
      <c r="G253" s="164"/>
      <c r="H253" s="165"/>
    </row>
    <row r="254" spans="1:8" s="126" customFormat="1" x14ac:dyDescent="0.2">
      <c r="A254" s="162"/>
      <c r="B254" s="162"/>
      <c r="C254" s="162"/>
      <c r="D254" s="182"/>
      <c r="F254" s="183"/>
      <c r="G254" s="164"/>
      <c r="H254" s="165"/>
    </row>
    <row r="255" spans="1:8" s="126" customFormat="1" x14ac:dyDescent="0.2">
      <c r="A255" s="162"/>
      <c r="B255" s="162"/>
      <c r="C255" s="162"/>
      <c r="D255" s="182"/>
      <c r="F255" s="183"/>
      <c r="G255" s="164"/>
      <c r="H255" s="165"/>
    </row>
    <row r="256" spans="1:8" s="126" customFormat="1" x14ac:dyDescent="0.2">
      <c r="A256" s="162"/>
      <c r="B256" s="162"/>
      <c r="C256" s="162"/>
      <c r="D256" s="182"/>
      <c r="F256" s="183"/>
      <c r="G256" s="164"/>
      <c r="H256" s="165"/>
    </row>
    <row r="257" spans="1:8" s="126" customFormat="1" x14ac:dyDescent="0.2">
      <c r="A257" s="162"/>
      <c r="B257" s="162"/>
      <c r="C257" s="162"/>
      <c r="D257" s="182"/>
      <c r="F257" s="183"/>
      <c r="G257" s="164"/>
      <c r="H257" s="165"/>
    </row>
    <row r="258" spans="1:8" s="126" customFormat="1" x14ac:dyDescent="0.2">
      <c r="A258" s="162"/>
      <c r="B258" s="162"/>
      <c r="C258" s="162"/>
      <c r="D258" s="182"/>
      <c r="F258" s="183"/>
      <c r="G258" s="164"/>
      <c r="H258" s="165"/>
    </row>
    <row r="259" spans="1:8" s="126" customFormat="1" x14ac:dyDescent="0.2">
      <c r="A259" s="162"/>
      <c r="B259" s="162"/>
      <c r="C259" s="162"/>
      <c r="D259" s="182"/>
      <c r="F259" s="183"/>
      <c r="G259" s="164"/>
      <c r="H259" s="165"/>
    </row>
    <row r="260" spans="1:8" s="126" customFormat="1" x14ac:dyDescent="0.2">
      <c r="A260" s="162"/>
      <c r="B260" s="162"/>
      <c r="C260" s="162"/>
      <c r="D260" s="182"/>
      <c r="F260" s="183"/>
      <c r="G260" s="164"/>
      <c r="H260" s="165"/>
    </row>
    <row r="261" spans="1:8" s="126" customFormat="1" x14ac:dyDescent="0.2">
      <c r="A261" s="162"/>
      <c r="B261" s="162"/>
      <c r="C261" s="162"/>
      <c r="D261" s="182"/>
      <c r="F261" s="183"/>
      <c r="G261" s="164"/>
      <c r="H261" s="165"/>
    </row>
    <row r="262" spans="1:8" s="126" customFormat="1" x14ac:dyDescent="0.2">
      <c r="A262" s="162"/>
      <c r="B262" s="162"/>
      <c r="C262" s="162"/>
      <c r="D262" s="182"/>
      <c r="F262" s="183"/>
      <c r="G262" s="164"/>
      <c r="H262" s="165"/>
    </row>
    <row r="263" spans="1:8" s="126" customFormat="1" x14ac:dyDescent="0.2">
      <c r="A263" s="162"/>
      <c r="B263" s="162"/>
      <c r="C263" s="162"/>
      <c r="D263" s="182"/>
      <c r="F263" s="183"/>
      <c r="G263" s="164"/>
      <c r="H263" s="165"/>
    </row>
    <row r="264" spans="1:8" s="126" customFormat="1" x14ac:dyDescent="0.2">
      <c r="A264" s="162"/>
      <c r="B264" s="162"/>
      <c r="C264" s="162"/>
      <c r="D264" s="182"/>
      <c r="F264" s="183"/>
      <c r="G264" s="164"/>
      <c r="H264" s="165"/>
    </row>
    <row r="265" spans="1:8" s="126" customFormat="1" x14ac:dyDescent="0.2">
      <c r="A265" s="162"/>
      <c r="B265" s="162"/>
      <c r="C265" s="162"/>
      <c r="D265" s="182"/>
      <c r="F265" s="183"/>
      <c r="G265" s="164"/>
      <c r="H265" s="165"/>
    </row>
    <row r="266" spans="1:8" s="126" customFormat="1" x14ac:dyDescent="0.2">
      <c r="A266" s="162"/>
      <c r="B266" s="162"/>
      <c r="C266" s="162"/>
      <c r="D266" s="182"/>
      <c r="F266" s="183"/>
      <c r="G266" s="164"/>
      <c r="H266" s="165"/>
    </row>
    <row r="267" spans="1:8" s="126" customFormat="1" x14ac:dyDescent="0.2">
      <c r="A267" s="162"/>
      <c r="B267" s="162"/>
      <c r="C267" s="162"/>
      <c r="D267" s="182"/>
      <c r="F267" s="183"/>
      <c r="G267" s="164"/>
      <c r="H267" s="165"/>
    </row>
    <row r="268" spans="1:8" s="126" customFormat="1" x14ac:dyDescent="0.2">
      <c r="A268" s="162"/>
      <c r="B268" s="162"/>
      <c r="C268" s="162"/>
      <c r="D268" s="182"/>
      <c r="F268" s="183"/>
      <c r="G268" s="164"/>
      <c r="H268" s="165"/>
    </row>
    <row r="269" spans="1:8" s="126" customFormat="1" x14ac:dyDescent="0.2">
      <c r="A269" s="162"/>
      <c r="B269" s="162"/>
      <c r="C269" s="162"/>
      <c r="D269" s="182"/>
      <c r="F269" s="183"/>
      <c r="G269" s="164"/>
      <c r="H269" s="165"/>
    </row>
    <row r="270" spans="1:8" s="126" customFormat="1" x14ac:dyDescent="0.2">
      <c r="A270" s="162"/>
      <c r="B270" s="162"/>
      <c r="C270" s="162"/>
      <c r="D270" s="182"/>
      <c r="F270" s="183"/>
      <c r="G270" s="164"/>
      <c r="H270" s="165"/>
    </row>
    <row r="271" spans="1:8" s="126" customFormat="1" x14ac:dyDescent="0.2">
      <c r="A271" s="162"/>
      <c r="B271" s="162"/>
      <c r="C271" s="162"/>
      <c r="D271" s="182"/>
      <c r="F271" s="183"/>
      <c r="G271" s="164"/>
      <c r="H271" s="165"/>
    </row>
    <row r="272" spans="1:8" s="126" customFormat="1" x14ac:dyDescent="0.2">
      <c r="A272" s="162"/>
      <c r="B272" s="162"/>
      <c r="C272" s="162"/>
      <c r="D272" s="182"/>
      <c r="F272" s="183"/>
      <c r="G272" s="164"/>
      <c r="H272" s="165"/>
    </row>
    <row r="273" spans="1:8" s="126" customFormat="1" x14ac:dyDescent="0.2">
      <c r="A273" s="162"/>
      <c r="B273" s="162"/>
      <c r="C273" s="162"/>
      <c r="D273" s="182"/>
      <c r="F273" s="183"/>
      <c r="G273" s="164"/>
      <c r="H273" s="165"/>
    </row>
    <row r="274" spans="1:8" s="126" customFormat="1" x14ac:dyDescent="0.2">
      <c r="A274" s="162"/>
      <c r="B274" s="162"/>
      <c r="C274" s="162"/>
      <c r="D274" s="182"/>
      <c r="F274" s="183"/>
      <c r="G274" s="164"/>
      <c r="H274" s="165"/>
    </row>
    <row r="275" spans="1:8" s="126" customFormat="1" x14ac:dyDescent="0.2">
      <c r="A275" s="162"/>
      <c r="B275" s="162"/>
      <c r="C275" s="162"/>
      <c r="D275" s="182"/>
      <c r="F275" s="183"/>
      <c r="G275" s="164"/>
      <c r="H275" s="165"/>
    </row>
    <row r="276" spans="1:8" s="126" customFormat="1" x14ac:dyDescent="0.2">
      <c r="A276" s="162"/>
      <c r="B276" s="162"/>
      <c r="C276" s="162"/>
      <c r="D276" s="182"/>
      <c r="F276" s="183"/>
      <c r="G276" s="164"/>
      <c r="H276" s="165"/>
    </row>
    <row r="277" spans="1:8" s="126" customFormat="1" x14ac:dyDescent="0.2">
      <c r="A277" s="162"/>
      <c r="B277" s="162"/>
      <c r="C277" s="162"/>
      <c r="D277" s="182"/>
      <c r="F277" s="183"/>
      <c r="G277" s="164"/>
      <c r="H277" s="165"/>
    </row>
    <row r="278" spans="1:8" s="126" customFormat="1" x14ac:dyDescent="0.2">
      <c r="A278" s="162"/>
      <c r="B278" s="162"/>
      <c r="C278" s="162"/>
      <c r="D278" s="182"/>
      <c r="F278" s="183"/>
      <c r="G278" s="164"/>
      <c r="H278" s="165"/>
    </row>
    <row r="279" spans="1:8" s="126" customFormat="1" x14ac:dyDescent="0.2">
      <c r="A279" s="162"/>
      <c r="B279" s="162"/>
      <c r="C279" s="162"/>
      <c r="D279" s="182"/>
      <c r="F279" s="183"/>
      <c r="G279" s="164"/>
      <c r="H279" s="165"/>
    </row>
    <row r="280" spans="1:8" s="126" customFormat="1" x14ac:dyDescent="0.2">
      <c r="A280" s="162"/>
      <c r="B280" s="162"/>
      <c r="C280" s="162"/>
      <c r="D280" s="182"/>
      <c r="F280" s="183"/>
      <c r="G280" s="164"/>
      <c r="H280" s="165"/>
    </row>
    <row r="281" spans="1:8" s="126" customFormat="1" x14ac:dyDescent="0.2">
      <c r="A281" s="162"/>
      <c r="B281" s="162"/>
      <c r="C281" s="162"/>
      <c r="D281" s="182"/>
      <c r="F281" s="183"/>
      <c r="G281" s="164"/>
      <c r="H281" s="165"/>
    </row>
    <row r="282" spans="1:8" s="126" customFormat="1" x14ac:dyDescent="0.2">
      <c r="A282" s="162"/>
      <c r="B282" s="162"/>
      <c r="C282" s="162"/>
      <c r="D282" s="182"/>
      <c r="F282" s="183"/>
      <c r="G282" s="164"/>
      <c r="H282" s="165"/>
    </row>
    <row r="283" spans="1:8" s="126" customFormat="1" x14ac:dyDescent="0.2">
      <c r="A283" s="162"/>
      <c r="B283" s="162"/>
      <c r="C283" s="162"/>
      <c r="D283" s="182"/>
      <c r="F283" s="183"/>
      <c r="G283" s="164"/>
      <c r="H283" s="165"/>
    </row>
    <row r="284" spans="1:8" s="126" customFormat="1" x14ac:dyDescent="0.2">
      <c r="A284" s="162"/>
      <c r="B284" s="162"/>
      <c r="C284" s="162"/>
      <c r="D284" s="182"/>
      <c r="F284" s="183"/>
      <c r="G284" s="164"/>
      <c r="H284" s="165"/>
    </row>
    <row r="285" spans="1:8" s="126" customFormat="1" x14ac:dyDescent="0.2">
      <c r="A285" s="162"/>
      <c r="B285" s="162"/>
      <c r="C285" s="162"/>
      <c r="D285" s="182"/>
      <c r="F285" s="183"/>
      <c r="G285" s="164"/>
      <c r="H285" s="165"/>
    </row>
    <row r="286" spans="1:8" s="126" customFormat="1" x14ac:dyDescent="0.2">
      <c r="A286" s="162"/>
      <c r="B286" s="162"/>
      <c r="C286" s="162"/>
      <c r="D286" s="182"/>
      <c r="F286" s="183"/>
      <c r="G286" s="164"/>
      <c r="H286" s="165"/>
    </row>
    <row r="287" spans="1:8" s="126" customFormat="1" x14ac:dyDescent="0.2">
      <c r="A287" s="162"/>
      <c r="B287" s="162"/>
      <c r="C287" s="162"/>
      <c r="D287" s="182"/>
      <c r="F287" s="183"/>
      <c r="G287" s="164"/>
      <c r="H287" s="165"/>
    </row>
    <row r="288" spans="1:8" s="126" customFormat="1" x14ac:dyDescent="0.2">
      <c r="A288" s="162"/>
      <c r="B288" s="162"/>
      <c r="C288" s="162"/>
      <c r="D288" s="182"/>
      <c r="F288" s="183"/>
      <c r="G288" s="164"/>
      <c r="H288" s="165"/>
    </row>
    <row r="289" spans="1:8" s="126" customFormat="1" x14ac:dyDescent="0.2">
      <c r="A289" s="162"/>
      <c r="B289" s="162"/>
      <c r="C289" s="162"/>
      <c r="D289" s="182"/>
      <c r="F289" s="183"/>
      <c r="G289" s="164"/>
      <c r="H289" s="165"/>
    </row>
    <row r="290" spans="1:8" s="126" customFormat="1" x14ac:dyDescent="0.2">
      <c r="A290" s="162"/>
      <c r="B290" s="162"/>
      <c r="C290" s="162"/>
      <c r="D290" s="182"/>
      <c r="F290" s="183"/>
      <c r="G290" s="164"/>
      <c r="H290" s="165"/>
    </row>
    <row r="291" spans="1:8" s="126" customFormat="1" x14ac:dyDescent="0.2">
      <c r="A291" s="162"/>
      <c r="B291" s="162"/>
      <c r="C291" s="162"/>
      <c r="D291" s="182"/>
      <c r="F291" s="183"/>
      <c r="G291" s="164"/>
      <c r="H291" s="165"/>
    </row>
    <row r="292" spans="1:8" s="126" customFormat="1" x14ac:dyDescent="0.2">
      <c r="A292" s="162"/>
      <c r="B292" s="162"/>
      <c r="C292" s="162"/>
      <c r="D292" s="182"/>
      <c r="F292" s="183"/>
      <c r="G292" s="164"/>
      <c r="H292" s="165"/>
    </row>
    <row r="293" spans="1:8" s="126" customFormat="1" x14ac:dyDescent="0.2">
      <c r="A293" s="162"/>
      <c r="B293" s="162"/>
      <c r="C293" s="162"/>
      <c r="D293" s="182"/>
      <c r="F293" s="183"/>
      <c r="G293" s="164"/>
      <c r="H293" s="165"/>
    </row>
    <row r="294" spans="1:8" s="126" customFormat="1" x14ac:dyDescent="0.2">
      <c r="A294" s="162"/>
      <c r="B294" s="162"/>
      <c r="C294" s="162"/>
      <c r="D294" s="182"/>
      <c r="F294" s="183"/>
      <c r="G294" s="164"/>
      <c r="H294" s="165"/>
    </row>
    <row r="295" spans="1:8" s="126" customFormat="1" x14ac:dyDescent="0.2">
      <c r="A295" s="162"/>
      <c r="B295" s="162"/>
      <c r="C295" s="162"/>
      <c r="D295" s="182"/>
      <c r="F295" s="183"/>
      <c r="G295" s="164"/>
      <c r="H295" s="165"/>
    </row>
    <row r="296" spans="1:8" s="126" customFormat="1" x14ac:dyDescent="0.2">
      <c r="A296" s="162"/>
      <c r="B296" s="162"/>
      <c r="C296" s="162"/>
      <c r="D296" s="182"/>
      <c r="F296" s="183"/>
      <c r="G296" s="164"/>
      <c r="H296" s="165"/>
    </row>
    <row r="297" spans="1:8" s="126" customFormat="1" x14ac:dyDescent="0.2">
      <c r="A297" s="162"/>
      <c r="B297" s="162"/>
      <c r="C297" s="162"/>
      <c r="D297" s="182"/>
      <c r="F297" s="183"/>
      <c r="G297" s="164"/>
      <c r="H297" s="165"/>
    </row>
    <row r="298" spans="1:8" s="126" customFormat="1" x14ac:dyDescent="0.2">
      <c r="A298" s="162"/>
      <c r="B298" s="162"/>
      <c r="C298" s="162"/>
      <c r="D298" s="182"/>
      <c r="F298" s="183"/>
      <c r="G298" s="164"/>
      <c r="H298" s="165"/>
    </row>
    <row r="299" spans="1:8" s="126" customFormat="1" x14ac:dyDescent="0.2">
      <c r="A299" s="162"/>
      <c r="B299" s="162"/>
      <c r="C299" s="162"/>
      <c r="D299" s="182"/>
      <c r="F299" s="183"/>
      <c r="G299" s="164"/>
      <c r="H299" s="165"/>
    </row>
    <row r="300" spans="1:8" s="126" customFormat="1" x14ac:dyDescent="0.2">
      <c r="A300" s="162"/>
      <c r="B300" s="162"/>
      <c r="C300" s="162"/>
      <c r="D300" s="182"/>
      <c r="F300" s="183"/>
      <c r="G300" s="164"/>
      <c r="H300" s="165"/>
    </row>
    <row r="301" spans="1:8" s="126" customFormat="1" x14ac:dyDescent="0.2">
      <c r="A301" s="162"/>
      <c r="B301" s="162"/>
      <c r="C301" s="162"/>
      <c r="D301" s="182"/>
      <c r="F301" s="183"/>
      <c r="G301" s="164"/>
      <c r="H301" s="165"/>
    </row>
    <row r="302" spans="1:8" s="126" customFormat="1" x14ac:dyDescent="0.2">
      <c r="A302" s="162"/>
      <c r="B302" s="162"/>
      <c r="C302" s="162"/>
      <c r="D302" s="182"/>
      <c r="F302" s="183"/>
      <c r="G302" s="164"/>
      <c r="H302" s="165"/>
    </row>
    <row r="303" spans="1:8" s="126" customFormat="1" x14ac:dyDescent="0.2">
      <c r="A303" s="162"/>
      <c r="B303" s="162"/>
      <c r="C303" s="162"/>
      <c r="D303" s="182"/>
      <c r="F303" s="183"/>
      <c r="G303" s="164"/>
      <c r="H303" s="165"/>
    </row>
    <row r="304" spans="1:8" s="126" customFormat="1" x14ac:dyDescent="0.2">
      <c r="A304" s="162"/>
      <c r="B304" s="162"/>
      <c r="C304" s="162"/>
      <c r="D304" s="182"/>
      <c r="F304" s="183"/>
      <c r="G304" s="164"/>
      <c r="H304" s="165"/>
    </row>
    <row r="305" spans="1:8" s="126" customFormat="1" x14ac:dyDescent="0.2">
      <c r="A305" s="162"/>
      <c r="B305" s="162"/>
      <c r="C305" s="162"/>
      <c r="D305" s="182"/>
      <c r="F305" s="183"/>
      <c r="G305" s="164"/>
      <c r="H305" s="165"/>
    </row>
    <row r="306" spans="1:8" s="126" customFormat="1" x14ac:dyDescent="0.2">
      <c r="A306" s="162"/>
      <c r="B306" s="162"/>
      <c r="C306" s="162"/>
      <c r="D306" s="182"/>
      <c r="F306" s="183"/>
      <c r="G306" s="164"/>
      <c r="H306" s="165"/>
    </row>
    <row r="307" spans="1:8" s="126" customFormat="1" x14ac:dyDescent="0.2">
      <c r="A307" s="162"/>
      <c r="B307" s="162"/>
      <c r="C307" s="162"/>
      <c r="D307" s="182"/>
      <c r="F307" s="183"/>
      <c r="G307" s="164"/>
      <c r="H307" s="165"/>
    </row>
    <row r="308" spans="1:8" s="126" customFormat="1" x14ac:dyDescent="0.2">
      <c r="A308" s="162"/>
      <c r="B308" s="162"/>
      <c r="C308" s="162"/>
      <c r="D308" s="182"/>
      <c r="F308" s="183"/>
      <c r="G308" s="164"/>
      <c r="H308" s="165"/>
    </row>
    <row r="309" spans="1:8" s="126" customFormat="1" x14ac:dyDescent="0.2">
      <c r="A309" s="162"/>
      <c r="B309" s="162"/>
      <c r="C309" s="162"/>
      <c r="D309" s="182"/>
      <c r="F309" s="183"/>
      <c r="G309" s="164"/>
      <c r="H309" s="165"/>
    </row>
    <row r="310" spans="1:8" s="126" customFormat="1" x14ac:dyDescent="0.2">
      <c r="A310" s="162"/>
      <c r="B310" s="162"/>
      <c r="C310" s="162"/>
      <c r="D310" s="182"/>
      <c r="F310" s="183"/>
      <c r="G310" s="164"/>
      <c r="H310" s="165"/>
    </row>
    <row r="311" spans="1:8" s="126" customFormat="1" x14ac:dyDescent="0.2">
      <c r="A311" s="162"/>
      <c r="B311" s="162"/>
      <c r="C311" s="162"/>
      <c r="D311" s="182"/>
      <c r="F311" s="183"/>
      <c r="G311" s="164"/>
      <c r="H311" s="165"/>
    </row>
    <row r="312" spans="1:8" s="126" customFormat="1" x14ac:dyDescent="0.2">
      <c r="A312" s="162"/>
      <c r="B312" s="162"/>
      <c r="C312" s="162"/>
      <c r="D312" s="182"/>
      <c r="F312" s="183"/>
      <c r="G312" s="164"/>
      <c r="H312" s="165"/>
    </row>
    <row r="313" spans="1:8" s="126" customFormat="1" x14ac:dyDescent="0.2">
      <c r="A313" s="162"/>
      <c r="B313" s="162"/>
      <c r="C313" s="162"/>
      <c r="D313" s="182"/>
      <c r="F313" s="183"/>
      <c r="G313" s="164"/>
      <c r="H313" s="165"/>
    </row>
    <row r="314" spans="1:8" s="126" customFormat="1" x14ac:dyDescent="0.2">
      <c r="A314" s="162"/>
      <c r="B314" s="162"/>
      <c r="C314" s="162"/>
      <c r="D314" s="182"/>
      <c r="F314" s="183"/>
      <c r="G314" s="164"/>
      <c r="H314" s="165"/>
    </row>
    <row r="315" spans="1:8" s="126" customFormat="1" x14ac:dyDescent="0.2">
      <c r="A315" s="162"/>
      <c r="B315" s="162"/>
      <c r="C315" s="162"/>
      <c r="D315" s="182"/>
      <c r="F315" s="183"/>
      <c r="G315" s="164"/>
      <c r="H315" s="165"/>
    </row>
    <row r="316" spans="1:8" s="126" customFormat="1" x14ac:dyDescent="0.2">
      <c r="A316" s="162"/>
      <c r="B316" s="162"/>
      <c r="C316" s="162"/>
      <c r="D316" s="182"/>
      <c r="F316" s="183"/>
      <c r="G316" s="164"/>
      <c r="H316" s="165"/>
    </row>
    <row r="317" spans="1:8" s="126" customFormat="1" x14ac:dyDescent="0.2">
      <c r="A317" s="162"/>
      <c r="B317" s="162"/>
      <c r="C317" s="162"/>
      <c r="D317" s="182"/>
      <c r="F317" s="183"/>
      <c r="G317" s="164"/>
      <c r="H317" s="165"/>
    </row>
    <row r="318" spans="1:8" s="126" customFormat="1" x14ac:dyDescent="0.2">
      <c r="A318" s="162"/>
      <c r="B318" s="162"/>
      <c r="C318" s="162"/>
      <c r="D318" s="182"/>
      <c r="F318" s="183"/>
      <c r="G318" s="164"/>
      <c r="H318" s="165"/>
    </row>
    <row r="319" spans="1:8" s="126" customFormat="1" x14ac:dyDescent="0.2">
      <c r="A319" s="162"/>
      <c r="B319" s="162"/>
      <c r="C319" s="162"/>
      <c r="D319" s="182"/>
      <c r="F319" s="183"/>
      <c r="G319" s="164"/>
      <c r="H319" s="165"/>
    </row>
    <row r="320" spans="1:8" s="126" customFormat="1" x14ac:dyDescent="0.2">
      <c r="A320" s="162"/>
      <c r="B320" s="162"/>
      <c r="C320" s="162"/>
      <c r="D320" s="182"/>
      <c r="F320" s="183"/>
      <c r="G320" s="164"/>
      <c r="H320" s="165"/>
    </row>
    <row r="321" spans="1:8" s="126" customFormat="1" x14ac:dyDescent="0.2">
      <c r="A321" s="162"/>
      <c r="B321" s="162"/>
      <c r="C321" s="162"/>
      <c r="D321" s="182"/>
      <c r="F321" s="183"/>
      <c r="G321" s="164"/>
      <c r="H321" s="165"/>
    </row>
    <row r="322" spans="1:8" s="126" customFormat="1" x14ac:dyDescent="0.2">
      <c r="A322" s="162"/>
      <c r="B322" s="162"/>
      <c r="C322" s="162"/>
      <c r="D322" s="182"/>
      <c r="F322" s="183"/>
      <c r="G322" s="164"/>
      <c r="H322" s="165"/>
    </row>
    <row r="323" spans="1:8" s="126" customFormat="1" x14ac:dyDescent="0.2">
      <c r="A323" s="162"/>
      <c r="B323" s="162"/>
      <c r="C323" s="162"/>
      <c r="D323" s="182"/>
      <c r="F323" s="183"/>
      <c r="G323" s="164"/>
      <c r="H323" s="165"/>
    </row>
    <row r="324" spans="1:8" s="126" customFormat="1" x14ac:dyDescent="0.2">
      <c r="A324" s="162"/>
      <c r="B324" s="162"/>
      <c r="C324" s="162"/>
      <c r="D324" s="182"/>
      <c r="F324" s="183"/>
      <c r="G324" s="164"/>
      <c r="H324" s="165"/>
    </row>
    <row r="325" spans="1:8" s="126" customFormat="1" x14ac:dyDescent="0.2">
      <c r="A325" s="162"/>
      <c r="B325" s="162"/>
      <c r="C325" s="162"/>
      <c r="D325" s="182"/>
      <c r="F325" s="183"/>
      <c r="G325" s="164"/>
      <c r="H325" s="165"/>
    </row>
    <row r="326" spans="1:8" s="126" customFormat="1" x14ac:dyDescent="0.2">
      <c r="A326" s="162"/>
      <c r="B326" s="162"/>
      <c r="C326" s="162"/>
      <c r="D326" s="182"/>
      <c r="F326" s="183"/>
      <c r="G326" s="164"/>
      <c r="H326" s="165"/>
    </row>
    <row r="327" spans="1:8" s="126" customFormat="1" x14ac:dyDescent="0.2">
      <c r="A327" s="162"/>
      <c r="B327" s="162"/>
      <c r="C327" s="162"/>
      <c r="D327" s="182"/>
      <c r="F327" s="183"/>
      <c r="G327" s="164"/>
      <c r="H327" s="165"/>
    </row>
    <row r="328" spans="1:8" s="126" customFormat="1" x14ac:dyDescent="0.2">
      <c r="A328" s="162"/>
      <c r="B328" s="162"/>
      <c r="C328" s="162"/>
      <c r="D328" s="182"/>
      <c r="F328" s="183"/>
      <c r="G328" s="164"/>
      <c r="H328" s="165"/>
    </row>
    <row r="329" spans="1:8" s="126" customFormat="1" x14ac:dyDescent="0.2">
      <c r="A329" s="162"/>
      <c r="B329" s="162"/>
      <c r="C329" s="162"/>
      <c r="D329" s="182"/>
      <c r="F329" s="183"/>
      <c r="G329" s="164"/>
      <c r="H329" s="165"/>
    </row>
    <row r="330" spans="1:8" s="126" customFormat="1" x14ac:dyDescent="0.2">
      <c r="A330" s="162"/>
      <c r="B330" s="162"/>
      <c r="C330" s="162"/>
      <c r="D330" s="182"/>
      <c r="F330" s="183"/>
      <c r="G330" s="164"/>
      <c r="H330" s="165"/>
    </row>
    <row r="331" spans="1:8" s="126" customFormat="1" x14ac:dyDescent="0.2">
      <c r="A331" s="162"/>
      <c r="B331" s="162"/>
      <c r="C331" s="162"/>
      <c r="D331" s="182"/>
      <c r="F331" s="183"/>
      <c r="G331" s="164"/>
      <c r="H331" s="165"/>
    </row>
    <row r="332" spans="1:8" s="126" customFormat="1" x14ac:dyDescent="0.2">
      <c r="A332" s="162"/>
      <c r="B332" s="162"/>
      <c r="C332" s="162"/>
      <c r="D332" s="182"/>
      <c r="F332" s="183"/>
      <c r="G332" s="164"/>
      <c r="H332" s="165"/>
    </row>
    <row r="333" spans="1:8" s="126" customFormat="1" x14ac:dyDescent="0.2">
      <c r="A333" s="162"/>
      <c r="B333" s="162"/>
      <c r="C333" s="162"/>
      <c r="D333" s="182"/>
      <c r="F333" s="183"/>
      <c r="G333" s="164"/>
      <c r="H333" s="165"/>
    </row>
    <row r="334" spans="1:8" s="126" customFormat="1" x14ac:dyDescent="0.2">
      <c r="A334" s="162"/>
      <c r="B334" s="162"/>
      <c r="C334" s="162"/>
      <c r="D334" s="182"/>
      <c r="F334" s="183"/>
      <c r="G334" s="164"/>
      <c r="H334" s="165"/>
    </row>
    <row r="335" spans="1:8" s="126" customFormat="1" x14ac:dyDescent="0.2">
      <c r="A335" s="162"/>
      <c r="B335" s="162"/>
      <c r="C335" s="162"/>
      <c r="D335" s="182"/>
      <c r="F335" s="183"/>
      <c r="G335" s="164"/>
      <c r="H335" s="165"/>
    </row>
    <row r="336" spans="1:8" s="126" customFormat="1" x14ac:dyDescent="0.2">
      <c r="A336" s="162"/>
      <c r="B336" s="162"/>
      <c r="C336" s="162"/>
      <c r="D336" s="182"/>
      <c r="F336" s="183"/>
      <c r="G336" s="164"/>
      <c r="H336" s="165"/>
    </row>
    <row r="337" spans="1:8" s="126" customFormat="1" x14ac:dyDescent="0.2">
      <c r="A337" s="162"/>
      <c r="B337" s="162"/>
      <c r="C337" s="162"/>
      <c r="D337" s="182"/>
      <c r="F337" s="183"/>
      <c r="G337" s="164"/>
      <c r="H337" s="165"/>
    </row>
    <row r="338" spans="1:8" s="126" customFormat="1" x14ac:dyDescent="0.2">
      <c r="A338" s="162"/>
      <c r="B338" s="162"/>
      <c r="C338" s="162"/>
      <c r="D338" s="182"/>
      <c r="F338" s="183"/>
      <c r="G338" s="164"/>
      <c r="H338" s="165"/>
    </row>
    <row r="339" spans="1:8" s="126" customFormat="1" x14ac:dyDescent="0.2">
      <c r="A339" s="162"/>
      <c r="B339" s="162"/>
      <c r="C339" s="162"/>
      <c r="D339" s="182"/>
      <c r="F339" s="183"/>
      <c r="G339" s="164"/>
      <c r="H339" s="165"/>
    </row>
    <row r="340" spans="1:8" s="126" customFormat="1" x14ac:dyDescent="0.2">
      <c r="A340" s="162"/>
      <c r="B340" s="162"/>
      <c r="C340" s="162"/>
      <c r="D340" s="182"/>
      <c r="F340" s="183"/>
      <c r="G340" s="164"/>
      <c r="H340" s="165"/>
    </row>
    <row r="341" spans="1:8" s="126" customFormat="1" x14ac:dyDescent="0.2">
      <c r="A341" s="162"/>
      <c r="B341" s="162"/>
      <c r="C341" s="162"/>
      <c r="D341" s="182"/>
      <c r="F341" s="183"/>
      <c r="G341" s="164"/>
      <c r="H341" s="165"/>
    </row>
    <row r="342" spans="1:8" s="126" customFormat="1" x14ac:dyDescent="0.2">
      <c r="A342" s="162"/>
      <c r="B342" s="162"/>
      <c r="C342" s="162"/>
      <c r="D342" s="182"/>
      <c r="F342" s="183"/>
      <c r="G342" s="164"/>
      <c r="H342" s="165"/>
    </row>
    <row r="343" spans="1:8" s="126" customFormat="1" x14ac:dyDescent="0.2">
      <c r="A343" s="162"/>
      <c r="B343" s="162"/>
      <c r="C343" s="162"/>
      <c r="D343" s="182"/>
      <c r="F343" s="183"/>
      <c r="G343" s="164"/>
      <c r="H343" s="165"/>
    </row>
    <row r="344" spans="1:8" s="126" customFormat="1" x14ac:dyDescent="0.2">
      <c r="A344" s="162"/>
      <c r="B344" s="162"/>
      <c r="C344" s="162"/>
      <c r="D344" s="182"/>
      <c r="F344" s="183"/>
      <c r="G344" s="164"/>
      <c r="H344" s="165"/>
    </row>
    <row r="345" spans="1:8" s="126" customFormat="1" x14ac:dyDescent="0.2">
      <c r="A345" s="162"/>
      <c r="B345" s="162"/>
      <c r="C345" s="162"/>
      <c r="D345" s="182"/>
      <c r="F345" s="183"/>
      <c r="G345" s="164"/>
      <c r="H345" s="165"/>
    </row>
    <row r="346" spans="1:8" s="126" customFormat="1" x14ac:dyDescent="0.2">
      <c r="A346" s="162"/>
      <c r="B346" s="162"/>
      <c r="C346" s="162"/>
      <c r="D346" s="182"/>
      <c r="F346" s="183"/>
      <c r="G346" s="164"/>
      <c r="H346" s="165"/>
    </row>
    <row r="347" spans="1:8" s="126" customFormat="1" x14ac:dyDescent="0.2">
      <c r="A347" s="162"/>
      <c r="B347" s="162"/>
      <c r="C347" s="162"/>
      <c r="D347" s="182"/>
      <c r="F347" s="183"/>
      <c r="G347" s="164"/>
      <c r="H347" s="165"/>
    </row>
  </sheetData>
  <mergeCells count="2">
    <mergeCell ref="A1:H3"/>
    <mergeCell ref="A5:H5"/>
  </mergeCells>
  <dataValidations count="2">
    <dataValidation type="list" allowBlank="1" showInputMessage="1" showErrorMessage="1" sqref="F100:F119" xr:uid="{2475F5D5-2BAC-4933-8685-701EFA163733}">
      <formula1>Marque_Chaudiére</formula1>
    </dataValidation>
    <dataValidation type="list" allowBlank="1" showInputMessage="1" showErrorMessage="1" sqref="C100" xr:uid="{7556465D-A553-4476-92C3-C4D1DB4E03AD}">
      <formula1>Intervenant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C93A26DF-303C-440B-AB38-F8BEC946B329}">
          <x14:formula1>
            <xm:f>Données!$F$2:$F$5</xm:f>
          </x14:formula1>
          <xm:sqref>G7:G99</xm:sqref>
        </x14:dataValidation>
        <x14:dataValidation type="list" allowBlank="1" showInputMessage="1" showErrorMessage="1" xr:uid="{C3864325-3A7E-4C16-8260-6A8F41C92D0B}">
          <x14:formula1>
            <xm:f>Données!$A$2:$A$58</xm:f>
          </x14:formula1>
          <xm:sqref>D8:D99</xm:sqref>
        </x14:dataValidation>
        <x14:dataValidation type="list" allowBlank="1" showInputMessage="1" showErrorMessage="1" xr:uid="{3D9BCFAE-6061-4D9C-9439-158B33C5E771}">
          <x14:formula1>
            <xm:f>Données!$H$2:$H$4</xm:f>
          </x14:formula1>
          <xm:sqref>C7:C99</xm:sqref>
        </x14:dataValidation>
        <x14:dataValidation type="list" allowBlank="1" showInputMessage="1" showErrorMessage="1" xr:uid="{05220AEF-5284-4EDB-9B12-BB3D4260C126}">
          <x14:formula1>
            <xm:f>Données!$A$2:$A$115</xm:f>
          </x14:formula1>
          <xm:sqref>D7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44D6D-DF4E-4499-B063-E90D6613BB3B}">
  <dimension ref="A1:AZ347"/>
  <sheetViews>
    <sheetView workbookViewId="0">
      <selection activeCell="E7" sqref="E7:F99"/>
    </sheetView>
  </sheetViews>
  <sheetFormatPr baseColWidth="10" defaultColWidth="10.875" defaultRowHeight="15" x14ac:dyDescent="0.2"/>
  <cols>
    <col min="1" max="1" width="37.375" style="166" customWidth="1"/>
    <col min="2" max="2" width="13.375" style="166" customWidth="1"/>
    <col min="3" max="3" width="11.875" style="166" bestFit="1" customWidth="1"/>
    <col min="4" max="4" width="18.125" style="184" customWidth="1"/>
    <col min="5" max="5" width="32" style="86" bestFit="1" customWidth="1"/>
    <col min="6" max="6" width="27.125" style="185" bestFit="1" customWidth="1"/>
    <col min="7" max="7" width="24.625" style="133" bestFit="1" customWidth="1"/>
    <col min="8" max="8" width="20.625" style="90" customWidth="1"/>
    <col min="9" max="52" width="10.875" style="126"/>
    <col min="53" max="16384" width="10.875" style="86"/>
  </cols>
  <sheetData>
    <row r="1" spans="1:52" s="126" customFormat="1" ht="21" customHeight="1" x14ac:dyDescent="0.2">
      <c r="A1" s="143" t="s">
        <v>119</v>
      </c>
      <c r="B1" s="143"/>
      <c r="C1" s="143"/>
      <c r="D1" s="143"/>
      <c r="E1" s="143"/>
      <c r="F1" s="143"/>
      <c r="G1" s="143"/>
      <c r="H1" s="143"/>
    </row>
    <row r="2" spans="1:52" s="126" customFormat="1" ht="21.95" customHeight="1" x14ac:dyDescent="0.2">
      <c r="A2" s="143"/>
      <c r="B2" s="143"/>
      <c r="C2" s="143"/>
      <c r="D2" s="143"/>
      <c r="E2" s="143"/>
      <c r="F2" s="143"/>
      <c r="G2" s="143"/>
      <c r="H2" s="143"/>
    </row>
    <row r="3" spans="1:52" s="126" customFormat="1" ht="21.95" customHeight="1" x14ac:dyDescent="0.2">
      <c r="A3" s="143"/>
      <c r="B3" s="143"/>
      <c r="C3" s="143"/>
      <c r="D3" s="143"/>
      <c r="E3" s="143"/>
      <c r="F3" s="143"/>
      <c r="G3" s="143"/>
      <c r="H3" s="143"/>
    </row>
    <row r="4" spans="1:52" s="126" customFormat="1" ht="21.95" customHeight="1" x14ac:dyDescent="0.25">
      <c r="A4" s="144"/>
      <c r="B4" s="144"/>
      <c r="C4" s="144"/>
      <c r="D4" s="172"/>
      <c r="E4" s="173"/>
      <c r="F4" s="174"/>
      <c r="G4" s="146"/>
      <c r="H4" s="147"/>
    </row>
    <row r="5" spans="1:52" ht="21.95" customHeight="1" x14ac:dyDescent="0.2">
      <c r="A5" s="102" t="s">
        <v>7</v>
      </c>
      <c r="B5" s="103"/>
      <c r="C5" s="103"/>
      <c r="D5" s="103"/>
      <c r="E5" s="103"/>
      <c r="F5" s="103"/>
      <c r="G5" s="103"/>
      <c r="H5" s="103"/>
    </row>
    <row r="6" spans="1:52" s="111" customFormat="1" ht="72" customHeight="1" x14ac:dyDescent="0.25">
      <c r="A6" s="148" t="s">
        <v>8</v>
      </c>
      <c r="B6" s="148" t="s">
        <v>114</v>
      </c>
      <c r="C6" s="148" t="s">
        <v>110</v>
      </c>
      <c r="D6" s="175" t="s">
        <v>109</v>
      </c>
      <c r="E6" s="148" t="s">
        <v>0</v>
      </c>
      <c r="F6" s="176" t="s">
        <v>36</v>
      </c>
      <c r="G6" s="108" t="s">
        <v>101</v>
      </c>
      <c r="H6" s="109" t="s">
        <v>102</v>
      </c>
      <c r="I6" s="149"/>
      <c r="J6" s="149"/>
      <c r="K6" s="149"/>
      <c r="L6" s="149"/>
      <c r="M6" s="149"/>
      <c r="N6" s="149"/>
      <c r="O6" s="149"/>
      <c r="P6" s="149"/>
      <c r="Q6" s="149"/>
      <c r="R6" s="149"/>
      <c r="S6" s="149"/>
      <c r="T6" s="149"/>
      <c r="U6" s="149"/>
      <c r="V6" s="149"/>
      <c r="W6" s="149"/>
      <c r="X6" s="149"/>
      <c r="Y6" s="149"/>
      <c r="Z6" s="149"/>
      <c r="AA6" s="149"/>
      <c r="AB6" s="149"/>
      <c r="AC6" s="149"/>
      <c r="AD6" s="149"/>
      <c r="AE6" s="149"/>
      <c r="AF6" s="149"/>
      <c r="AG6" s="149"/>
      <c r="AH6" s="149"/>
      <c r="AI6" s="149"/>
      <c r="AJ6" s="149"/>
      <c r="AK6" s="149"/>
      <c r="AL6" s="149"/>
      <c r="AM6" s="149"/>
      <c r="AN6" s="149"/>
      <c r="AO6" s="149"/>
      <c r="AP6" s="149"/>
      <c r="AQ6" s="149"/>
      <c r="AR6" s="149"/>
      <c r="AS6" s="149"/>
      <c r="AT6" s="149"/>
      <c r="AU6" s="149"/>
      <c r="AV6" s="149"/>
      <c r="AW6" s="149"/>
      <c r="AX6" s="149"/>
      <c r="AY6" s="149"/>
      <c r="AZ6" s="149"/>
    </row>
    <row r="7" spans="1:52" ht="15.95" customHeight="1" x14ac:dyDescent="0.2">
      <c r="A7" s="125"/>
      <c r="B7" s="150"/>
      <c r="C7" s="125"/>
      <c r="D7" s="125"/>
      <c r="E7" s="64" t="str">
        <f>IF(BS_Avril[[#This Row],[N° ARTICLE]]=0,"",VLOOKUP(BS_Avril[[#This Row],[N° ARTICLE]],Données!A2:C58,2,FALSE))</f>
        <v/>
      </c>
      <c r="F7" s="63" t="str">
        <f>IF(BS_Avril[[#This Row],[N° ARTICLE]]=0,"",VLOOKUP(BS_Avril[[#This Row],[N° ARTICLE]],Données!A2:C58,3))</f>
        <v/>
      </c>
      <c r="G7" s="120"/>
      <c r="H7" s="123"/>
    </row>
    <row r="8" spans="1:52" ht="15.95" customHeight="1" x14ac:dyDescent="0.2">
      <c r="A8" s="118"/>
      <c r="B8" s="151"/>
      <c r="C8" s="151"/>
      <c r="D8" s="151"/>
      <c r="E8" s="67" t="str">
        <f>IF(BS_Avril[[#This Row],[N° ARTICLE]]=0,"",VLOOKUP(BS_Avril[[#This Row],[N° ARTICLE]],Données!A3:C59,2,FALSE))</f>
        <v/>
      </c>
      <c r="F8" s="66" t="str">
        <f>IF(BS_Avril[[#This Row],[N° ARTICLE]]=0,"",VLOOKUP(BS_Avril[[#This Row],[N° ARTICLE]],Données!A3:C59,3))</f>
        <v/>
      </c>
      <c r="G8" s="113"/>
      <c r="H8" s="116"/>
    </row>
    <row r="9" spans="1:52" ht="15.95" customHeight="1" x14ac:dyDescent="0.2">
      <c r="A9" s="125"/>
      <c r="B9" s="152"/>
      <c r="C9" s="152"/>
      <c r="D9" s="152"/>
      <c r="E9" s="64" t="str">
        <f>IF(BS_Avril[[#This Row],[N° ARTICLE]]=0,"",VLOOKUP(BS_Avril[[#This Row],[N° ARTICLE]],Données!A4:C60,2,FALSE))</f>
        <v/>
      </c>
      <c r="F9" s="69" t="str">
        <f>IF(BS_Avril[[#This Row],[N° ARTICLE]]=0,"",VLOOKUP(BS_Avril[[#This Row],[N° ARTICLE]],Données!A4:C60,3))</f>
        <v/>
      </c>
      <c r="G9" s="120"/>
      <c r="H9" s="123"/>
    </row>
    <row r="10" spans="1:52" s="126" customFormat="1" ht="15.95" customHeight="1" x14ac:dyDescent="0.2">
      <c r="A10" s="118"/>
      <c r="B10" s="151"/>
      <c r="C10" s="151"/>
      <c r="D10" s="151"/>
      <c r="E10" s="67" t="str">
        <f>IF(BS_Avril[[#This Row],[N° ARTICLE]]=0,"",VLOOKUP(BS_Avril[[#This Row],[N° ARTICLE]],Données!A5:C61,2,FALSE))</f>
        <v/>
      </c>
      <c r="F10" s="66" t="str">
        <f>IF(BS_Avril[[#This Row],[N° ARTICLE]]=0,"",VLOOKUP(BS_Avril[[#This Row],[N° ARTICLE]],Données!A5:C61,3))</f>
        <v/>
      </c>
      <c r="G10" s="113"/>
      <c r="H10" s="116"/>
    </row>
    <row r="11" spans="1:52" ht="15.95" customHeight="1" x14ac:dyDescent="0.2">
      <c r="A11" s="125"/>
      <c r="B11" s="152"/>
      <c r="C11" s="152"/>
      <c r="D11" s="152"/>
      <c r="E11" s="64" t="str">
        <f>IF(BS_Avril[[#This Row],[N° ARTICLE]]=0,"",VLOOKUP(BS_Avril[[#This Row],[N° ARTICLE]],Données!A6:C62,2,FALSE))</f>
        <v/>
      </c>
      <c r="F11" s="69" t="str">
        <f>IF(BS_Avril[[#This Row],[N° ARTICLE]]=0,"",VLOOKUP(BS_Avril[[#This Row],[N° ARTICLE]],Données!A6:C62,3))</f>
        <v/>
      </c>
      <c r="G11" s="120"/>
      <c r="H11" s="123"/>
    </row>
    <row r="12" spans="1:52" s="126" customFormat="1" ht="15.95" customHeight="1" x14ac:dyDescent="0.2">
      <c r="A12" s="118"/>
      <c r="B12" s="170"/>
      <c r="C12" s="118"/>
      <c r="D12" s="118"/>
      <c r="E12" s="67" t="str">
        <f>IF(BS_Avril[[#This Row],[N° ARTICLE]]=0,"",VLOOKUP(BS_Avril[[#This Row],[N° ARTICLE]],Données!A7:C63,2,FALSE))</f>
        <v/>
      </c>
      <c r="F12" s="70" t="str">
        <f>IF(BS_Avril[[#This Row],[N° ARTICLE]]=0,"",VLOOKUP(BS_Avril[[#This Row],[N° ARTICLE]],Données!A7:C63,3))</f>
        <v/>
      </c>
      <c r="G12" s="113"/>
      <c r="H12" s="116"/>
    </row>
    <row r="13" spans="1:52" ht="15.95" customHeight="1" x14ac:dyDescent="0.2">
      <c r="A13" s="125"/>
      <c r="B13" s="152"/>
      <c r="C13" s="152"/>
      <c r="D13" s="152"/>
      <c r="E13" s="64" t="str">
        <f>IF(BS_Avril[[#This Row],[N° ARTICLE]]=0,"",VLOOKUP(BS_Avril[[#This Row],[N° ARTICLE]],Données!A8:C64,2,FALSE))</f>
        <v/>
      </c>
      <c r="F13" s="69" t="str">
        <f>IF(BS_Avril[[#This Row],[N° ARTICLE]]=0,"",VLOOKUP(BS_Avril[[#This Row],[N° ARTICLE]],Données!A8:C64,3))</f>
        <v/>
      </c>
      <c r="G13" s="120"/>
      <c r="H13" s="123"/>
    </row>
    <row r="14" spans="1:52" s="126" customFormat="1" ht="15.95" customHeight="1" x14ac:dyDescent="0.2">
      <c r="A14" s="118"/>
      <c r="B14" s="151"/>
      <c r="C14" s="151"/>
      <c r="D14" s="151"/>
      <c r="E14" s="67" t="str">
        <f>IF(BS_Avril[[#This Row],[N° ARTICLE]]=0,"",VLOOKUP(BS_Avril[[#This Row],[N° ARTICLE]],Données!A9:C65,2,FALSE))</f>
        <v/>
      </c>
      <c r="F14" s="66" t="str">
        <f>IF(BS_Avril[[#This Row],[N° ARTICLE]]=0,"",VLOOKUP(BS_Avril[[#This Row],[N° ARTICLE]],Données!A9:C65,3))</f>
        <v/>
      </c>
      <c r="G14" s="113"/>
      <c r="H14" s="116"/>
    </row>
    <row r="15" spans="1:52" ht="15.95" customHeight="1" x14ac:dyDescent="0.2">
      <c r="A15" s="125"/>
      <c r="B15" s="152"/>
      <c r="C15" s="152"/>
      <c r="D15" s="152"/>
      <c r="E15" s="64" t="str">
        <f>IF(BS_Avril[[#This Row],[N° ARTICLE]]=0,"",VLOOKUP(BS_Avril[[#This Row],[N° ARTICLE]],Données!A10:C66,2,FALSE))</f>
        <v/>
      </c>
      <c r="F15" s="69" t="str">
        <f>IF(BS_Avril[[#This Row],[N° ARTICLE]]=0,"",VLOOKUP(BS_Avril[[#This Row],[N° ARTICLE]],Données!A10:C66,3))</f>
        <v/>
      </c>
      <c r="G15" s="120"/>
      <c r="H15" s="123"/>
    </row>
    <row r="16" spans="1:52" s="126" customFormat="1" ht="15.95" customHeight="1" x14ac:dyDescent="0.2">
      <c r="A16" s="118"/>
      <c r="B16" s="151"/>
      <c r="C16" s="151"/>
      <c r="D16" s="151"/>
      <c r="E16" s="67" t="str">
        <f>IF(BS_Avril[[#This Row],[N° ARTICLE]]=0,"",VLOOKUP(BS_Avril[[#This Row],[N° ARTICLE]],Données!A11:C67,2,FALSE))</f>
        <v/>
      </c>
      <c r="F16" s="66" t="str">
        <f>IF(BS_Avril[[#This Row],[N° ARTICLE]]=0,"",VLOOKUP(BS_Avril[[#This Row],[N° ARTICLE]],Données!A11:C67,3))</f>
        <v/>
      </c>
      <c r="G16" s="113"/>
      <c r="H16" s="116"/>
    </row>
    <row r="17" spans="1:8" ht="15.95" customHeight="1" x14ac:dyDescent="0.2">
      <c r="A17" s="125"/>
      <c r="B17" s="152"/>
      <c r="C17" s="152"/>
      <c r="D17" s="152"/>
      <c r="E17" s="64" t="str">
        <f>IF(BS_Avril[[#This Row],[N° ARTICLE]]=0,"",VLOOKUP(BS_Avril[[#This Row],[N° ARTICLE]],Données!A12:C68,2,FALSE))</f>
        <v/>
      </c>
      <c r="F17" s="69" t="str">
        <f>IF(BS_Avril[[#This Row],[N° ARTICLE]]=0,"",VLOOKUP(BS_Avril[[#This Row],[N° ARTICLE]],Données!A12:C68,3))</f>
        <v/>
      </c>
      <c r="G17" s="120"/>
      <c r="H17" s="123"/>
    </row>
    <row r="18" spans="1:8" s="126" customFormat="1" ht="15.95" customHeight="1" x14ac:dyDescent="0.2">
      <c r="A18" s="118"/>
      <c r="B18" s="151"/>
      <c r="C18" s="151"/>
      <c r="D18" s="151"/>
      <c r="E18" s="67" t="str">
        <f>IF(BS_Avril[[#This Row],[N° ARTICLE]]=0,"",VLOOKUP(BS_Avril[[#This Row],[N° ARTICLE]],Données!A13:C69,2,FALSE))</f>
        <v/>
      </c>
      <c r="F18" s="66" t="str">
        <f>IF(BS_Avril[[#This Row],[N° ARTICLE]]=0,"",VLOOKUP(BS_Avril[[#This Row],[N° ARTICLE]],Données!A13:C69,3))</f>
        <v/>
      </c>
      <c r="G18" s="113"/>
      <c r="H18" s="116"/>
    </row>
    <row r="19" spans="1:8" ht="15.95" customHeight="1" x14ac:dyDescent="0.2">
      <c r="A19" s="125"/>
      <c r="B19" s="152"/>
      <c r="C19" s="152"/>
      <c r="D19" s="152"/>
      <c r="E19" s="64" t="str">
        <f>IF(BS_Avril[[#This Row],[N° ARTICLE]]=0,"",VLOOKUP(BS_Avril[[#This Row],[N° ARTICLE]],Données!A14:C70,2,FALSE))</f>
        <v/>
      </c>
      <c r="F19" s="69" t="str">
        <f>IF(BS_Avril[[#This Row],[N° ARTICLE]]=0,"",VLOOKUP(BS_Avril[[#This Row],[N° ARTICLE]],Données!A14:C70,3))</f>
        <v/>
      </c>
      <c r="G19" s="120"/>
      <c r="H19" s="123"/>
    </row>
    <row r="20" spans="1:8" s="126" customFormat="1" ht="15.95" customHeight="1" x14ac:dyDescent="0.2">
      <c r="A20" s="118"/>
      <c r="B20" s="151"/>
      <c r="C20" s="151"/>
      <c r="D20" s="151"/>
      <c r="E20" s="67" t="str">
        <f>IF(BS_Avril[[#This Row],[N° ARTICLE]]=0,"",VLOOKUP(BS_Avril[[#This Row],[N° ARTICLE]],Données!A15:C71,2,FALSE))</f>
        <v/>
      </c>
      <c r="F20" s="66" t="str">
        <f>IF(BS_Avril[[#This Row],[N° ARTICLE]]=0,"",VLOOKUP(BS_Avril[[#This Row],[N° ARTICLE]],Données!A15:C71,3))</f>
        <v/>
      </c>
      <c r="G20" s="113"/>
      <c r="H20" s="116"/>
    </row>
    <row r="21" spans="1:8" ht="15.95" customHeight="1" x14ac:dyDescent="0.2">
      <c r="A21" s="125"/>
      <c r="B21" s="152"/>
      <c r="C21" s="152"/>
      <c r="D21" s="152"/>
      <c r="E21" s="64" t="str">
        <f>IF(BS_Avril[[#This Row],[N° ARTICLE]]=0,"",VLOOKUP(BS_Avril[[#This Row],[N° ARTICLE]],Données!A16:C72,2,FALSE))</f>
        <v/>
      </c>
      <c r="F21" s="69" t="str">
        <f>IF(BS_Avril[[#This Row],[N° ARTICLE]]=0,"",VLOOKUP(BS_Avril[[#This Row],[N° ARTICLE]],Données!A16:C72,3))</f>
        <v/>
      </c>
      <c r="G21" s="120"/>
      <c r="H21" s="123"/>
    </row>
    <row r="22" spans="1:8" s="126" customFormat="1" ht="15.95" customHeight="1" x14ac:dyDescent="0.2">
      <c r="A22" s="118"/>
      <c r="B22" s="151"/>
      <c r="C22" s="151"/>
      <c r="D22" s="151"/>
      <c r="E22" s="67" t="str">
        <f>IF(BS_Avril[[#This Row],[N° ARTICLE]]=0,"",VLOOKUP(BS_Avril[[#This Row],[N° ARTICLE]],Données!A17:C73,2,FALSE))</f>
        <v/>
      </c>
      <c r="F22" s="66" t="str">
        <f>IF(BS_Avril[[#This Row],[N° ARTICLE]]=0,"",VLOOKUP(BS_Avril[[#This Row],[N° ARTICLE]],Données!A17:C73,3))</f>
        <v/>
      </c>
      <c r="G22" s="113"/>
      <c r="H22" s="116"/>
    </row>
    <row r="23" spans="1:8" ht="15.95" customHeight="1" x14ac:dyDescent="0.2">
      <c r="A23" s="125"/>
      <c r="B23" s="152"/>
      <c r="C23" s="152"/>
      <c r="D23" s="152"/>
      <c r="E23" s="64" t="str">
        <f>IF(BS_Avril[[#This Row],[N° ARTICLE]]=0,"",VLOOKUP(BS_Avril[[#This Row],[N° ARTICLE]],Données!A18:C74,2,FALSE))</f>
        <v/>
      </c>
      <c r="F23" s="69" t="str">
        <f>IF(BS_Avril[[#This Row],[N° ARTICLE]]=0,"",VLOOKUP(BS_Avril[[#This Row],[N° ARTICLE]],Données!A18:C74,3))</f>
        <v/>
      </c>
      <c r="G23" s="120"/>
      <c r="H23" s="123"/>
    </row>
    <row r="24" spans="1:8" ht="15.95" customHeight="1" x14ac:dyDescent="0.2">
      <c r="A24" s="118"/>
      <c r="B24" s="151"/>
      <c r="C24" s="151"/>
      <c r="D24" s="151"/>
      <c r="E24" s="67" t="str">
        <f>IF(BS_Avril[[#This Row],[N° ARTICLE]]=0,"",VLOOKUP(BS_Avril[[#This Row],[N° ARTICLE]],Données!A19:C75,2,FALSE))</f>
        <v/>
      </c>
      <c r="F24" s="66" t="str">
        <f>IF(BS_Avril[[#This Row],[N° ARTICLE]]=0,"",VLOOKUP(BS_Avril[[#This Row],[N° ARTICLE]],Données!A19:C75,3))</f>
        <v/>
      </c>
      <c r="G24" s="113"/>
      <c r="H24" s="116"/>
    </row>
    <row r="25" spans="1:8" s="126" customFormat="1" ht="15.95" customHeight="1" x14ac:dyDescent="0.2">
      <c r="A25" s="125"/>
      <c r="B25" s="152"/>
      <c r="C25" s="152"/>
      <c r="D25" s="152"/>
      <c r="E25" s="64" t="str">
        <f>IF(BS_Avril[[#This Row],[N° ARTICLE]]=0,"",VLOOKUP(BS_Avril[[#This Row],[N° ARTICLE]],Données!A20:C76,2,FALSE))</f>
        <v/>
      </c>
      <c r="F25" s="69" t="str">
        <f>IF(BS_Avril[[#This Row],[N° ARTICLE]]=0,"",VLOOKUP(BS_Avril[[#This Row],[N° ARTICLE]],Données!A20:C76,3))</f>
        <v/>
      </c>
      <c r="G25" s="120"/>
      <c r="H25" s="123"/>
    </row>
    <row r="26" spans="1:8" ht="15.95" customHeight="1" x14ac:dyDescent="0.2">
      <c r="A26" s="118"/>
      <c r="B26" s="151"/>
      <c r="C26" s="151"/>
      <c r="D26" s="151"/>
      <c r="E26" s="67" t="str">
        <f>IF(BS_Avril[[#This Row],[N° ARTICLE]]=0,"",VLOOKUP(BS_Avril[[#This Row],[N° ARTICLE]],Données!A21:C77,2,FALSE))</f>
        <v/>
      </c>
      <c r="F26" s="66" t="str">
        <f>IF(BS_Avril[[#This Row],[N° ARTICLE]]=0,"",VLOOKUP(BS_Avril[[#This Row],[N° ARTICLE]],Données!A21:C77,3))</f>
        <v/>
      </c>
      <c r="G26" s="113"/>
      <c r="H26" s="116"/>
    </row>
    <row r="27" spans="1:8" s="126" customFormat="1" ht="15.95" customHeight="1" x14ac:dyDescent="0.2">
      <c r="A27" s="125"/>
      <c r="B27" s="152"/>
      <c r="C27" s="152"/>
      <c r="D27" s="152"/>
      <c r="E27" s="64" t="str">
        <f>IF(BS_Avril[[#This Row],[N° ARTICLE]]=0,"",VLOOKUP(BS_Avril[[#This Row],[N° ARTICLE]],Données!A22:C78,2,FALSE))</f>
        <v/>
      </c>
      <c r="F27" s="69" t="str">
        <f>IF(BS_Avril[[#This Row],[N° ARTICLE]]=0,"",VLOOKUP(BS_Avril[[#This Row],[N° ARTICLE]],Données!A22:C78,3))</f>
        <v/>
      </c>
      <c r="G27" s="120"/>
      <c r="H27" s="123"/>
    </row>
    <row r="28" spans="1:8" ht="15.95" customHeight="1" x14ac:dyDescent="0.2">
      <c r="A28" s="118"/>
      <c r="B28" s="151"/>
      <c r="C28" s="151"/>
      <c r="D28" s="151"/>
      <c r="E28" s="67" t="str">
        <f>IF(BS_Avril[[#This Row],[N° ARTICLE]]=0,"",VLOOKUP(BS_Avril[[#This Row],[N° ARTICLE]],Données!A23:C79,2,FALSE))</f>
        <v/>
      </c>
      <c r="F28" s="66" t="str">
        <f>IF(BS_Avril[[#This Row],[N° ARTICLE]]=0,"",VLOOKUP(BS_Avril[[#This Row],[N° ARTICLE]],Données!A23:C79,3))</f>
        <v/>
      </c>
      <c r="G28" s="113"/>
      <c r="H28" s="116"/>
    </row>
    <row r="29" spans="1:8" s="126" customFormat="1" ht="15.95" customHeight="1" x14ac:dyDescent="0.2">
      <c r="A29" s="125"/>
      <c r="B29" s="152"/>
      <c r="C29" s="152"/>
      <c r="D29" s="152"/>
      <c r="E29" s="64" t="str">
        <f>IF(BS_Avril[[#This Row],[N° ARTICLE]]=0,"",VLOOKUP(BS_Avril[[#This Row],[N° ARTICLE]],Données!A24:C80,2,FALSE))</f>
        <v/>
      </c>
      <c r="F29" s="69" t="str">
        <f>IF(BS_Avril[[#This Row],[N° ARTICLE]]=0,"",VLOOKUP(BS_Avril[[#This Row],[N° ARTICLE]],Données!A24:C80,3))</f>
        <v/>
      </c>
      <c r="G29" s="120"/>
      <c r="H29" s="123"/>
    </row>
    <row r="30" spans="1:8" ht="15.95" customHeight="1" x14ac:dyDescent="0.2">
      <c r="A30" s="118"/>
      <c r="B30" s="151"/>
      <c r="C30" s="151"/>
      <c r="D30" s="151"/>
      <c r="E30" s="67" t="str">
        <f>IF(BS_Avril[[#This Row],[N° ARTICLE]]=0,"",VLOOKUP(BS_Avril[[#This Row],[N° ARTICLE]],Données!A25:C81,2,FALSE))</f>
        <v/>
      </c>
      <c r="F30" s="66" t="str">
        <f>IF(BS_Avril[[#This Row],[N° ARTICLE]]=0,"",VLOOKUP(BS_Avril[[#This Row],[N° ARTICLE]],Données!A25:C81,3))</f>
        <v/>
      </c>
      <c r="G30" s="113"/>
      <c r="H30" s="116"/>
    </row>
    <row r="31" spans="1:8" s="126" customFormat="1" ht="15.95" customHeight="1" x14ac:dyDescent="0.2">
      <c r="A31" s="125"/>
      <c r="B31" s="152"/>
      <c r="C31" s="152"/>
      <c r="D31" s="152"/>
      <c r="E31" s="64" t="str">
        <f>IF(BS_Avril[[#This Row],[N° ARTICLE]]=0,"",VLOOKUP(BS_Avril[[#This Row],[N° ARTICLE]],Données!A26:C82,2,FALSE))</f>
        <v/>
      </c>
      <c r="F31" s="69" t="str">
        <f>IF(BS_Avril[[#This Row],[N° ARTICLE]]=0,"",VLOOKUP(BS_Avril[[#This Row],[N° ARTICLE]],Données!A26:C82,3))</f>
        <v/>
      </c>
      <c r="G31" s="120"/>
      <c r="H31" s="123"/>
    </row>
    <row r="32" spans="1:8" ht="15.95" customHeight="1" x14ac:dyDescent="0.2">
      <c r="A32" s="118"/>
      <c r="B32" s="151"/>
      <c r="C32" s="151"/>
      <c r="D32" s="151"/>
      <c r="E32" s="67" t="str">
        <f>IF(BS_Avril[[#This Row],[N° ARTICLE]]=0,"",VLOOKUP(BS_Avril[[#This Row],[N° ARTICLE]],Données!A27:C83,2,FALSE))</f>
        <v/>
      </c>
      <c r="F32" s="66" t="str">
        <f>IF(BS_Avril[[#This Row],[N° ARTICLE]]=0,"",VLOOKUP(BS_Avril[[#This Row],[N° ARTICLE]],Données!A27:C83,3))</f>
        <v/>
      </c>
      <c r="G32" s="113"/>
      <c r="H32" s="116"/>
    </row>
    <row r="33" spans="1:8" s="126" customFormat="1" ht="15.95" customHeight="1" x14ac:dyDescent="0.2">
      <c r="A33" s="125"/>
      <c r="B33" s="152"/>
      <c r="C33" s="152"/>
      <c r="D33" s="152"/>
      <c r="E33" s="64" t="str">
        <f>IF(BS_Avril[[#This Row],[N° ARTICLE]]=0,"",VLOOKUP(BS_Avril[[#This Row],[N° ARTICLE]],Données!A28:C84,2,FALSE))</f>
        <v/>
      </c>
      <c r="F33" s="69" t="str">
        <f>IF(BS_Avril[[#This Row],[N° ARTICLE]]=0,"",VLOOKUP(BS_Avril[[#This Row],[N° ARTICLE]],Données!A28:C84,3))</f>
        <v/>
      </c>
      <c r="G33" s="120"/>
      <c r="H33" s="123"/>
    </row>
    <row r="34" spans="1:8" ht="15.95" customHeight="1" x14ac:dyDescent="0.2">
      <c r="A34" s="118"/>
      <c r="B34" s="151"/>
      <c r="C34" s="151"/>
      <c r="D34" s="151"/>
      <c r="E34" s="67" t="str">
        <f>IF(BS_Avril[[#This Row],[N° ARTICLE]]=0,"",VLOOKUP(BS_Avril[[#This Row],[N° ARTICLE]],Données!A29:C85,2,FALSE))</f>
        <v/>
      </c>
      <c r="F34" s="66" t="str">
        <f>IF(BS_Avril[[#This Row],[N° ARTICLE]]=0,"",VLOOKUP(BS_Avril[[#This Row],[N° ARTICLE]],Données!A29:C85,3))</f>
        <v/>
      </c>
      <c r="G34" s="113"/>
      <c r="H34" s="116"/>
    </row>
    <row r="35" spans="1:8" s="126" customFormat="1" ht="15.95" customHeight="1" x14ac:dyDescent="0.2">
      <c r="A35" s="125"/>
      <c r="B35" s="152"/>
      <c r="C35" s="152"/>
      <c r="D35" s="152"/>
      <c r="E35" s="64" t="str">
        <f>IF(BS_Avril[[#This Row],[N° ARTICLE]]=0,"",VLOOKUP(BS_Avril[[#This Row],[N° ARTICLE]],Données!A30:C86,2,FALSE))</f>
        <v/>
      </c>
      <c r="F35" s="69" t="str">
        <f>IF(BS_Avril[[#This Row],[N° ARTICLE]]=0,"",VLOOKUP(BS_Avril[[#This Row],[N° ARTICLE]],Données!A30:C86,3))</f>
        <v/>
      </c>
      <c r="G35" s="120"/>
      <c r="H35" s="123"/>
    </row>
    <row r="36" spans="1:8" ht="15.95" customHeight="1" x14ac:dyDescent="0.2">
      <c r="A36" s="118"/>
      <c r="B36" s="151"/>
      <c r="C36" s="151"/>
      <c r="D36" s="151"/>
      <c r="E36" s="67" t="str">
        <f>IF(BS_Avril[[#This Row],[N° ARTICLE]]=0,"",VLOOKUP(BS_Avril[[#This Row],[N° ARTICLE]],Données!A31:C87,2,FALSE))</f>
        <v/>
      </c>
      <c r="F36" s="66" t="str">
        <f>IF(BS_Avril[[#This Row],[N° ARTICLE]]=0,"",VLOOKUP(BS_Avril[[#This Row],[N° ARTICLE]],Données!A31:C87,3))</f>
        <v/>
      </c>
      <c r="G36" s="113"/>
      <c r="H36" s="116"/>
    </row>
    <row r="37" spans="1:8" s="126" customFormat="1" ht="15.95" customHeight="1" x14ac:dyDescent="0.2">
      <c r="A37" s="125"/>
      <c r="B37" s="152"/>
      <c r="C37" s="152"/>
      <c r="D37" s="152"/>
      <c r="E37" s="64" t="str">
        <f>IF(BS_Avril[[#This Row],[N° ARTICLE]]=0,"",VLOOKUP(BS_Avril[[#This Row],[N° ARTICLE]],Données!A32:C88,2,FALSE))</f>
        <v/>
      </c>
      <c r="F37" s="69" t="str">
        <f>IF(BS_Avril[[#This Row],[N° ARTICLE]]=0,"",VLOOKUP(BS_Avril[[#This Row],[N° ARTICLE]],Données!A32:C88,3))</f>
        <v/>
      </c>
      <c r="G37" s="120"/>
      <c r="H37" s="123"/>
    </row>
    <row r="38" spans="1:8" ht="15.95" customHeight="1" x14ac:dyDescent="0.2">
      <c r="A38" s="118"/>
      <c r="B38" s="151"/>
      <c r="C38" s="151"/>
      <c r="D38" s="151"/>
      <c r="E38" s="67" t="str">
        <f>IF(BS_Avril[[#This Row],[N° ARTICLE]]=0,"",VLOOKUP(BS_Avril[[#This Row],[N° ARTICLE]],Données!A33:C89,2,FALSE))</f>
        <v/>
      </c>
      <c r="F38" s="66" t="str">
        <f>IF(BS_Avril[[#This Row],[N° ARTICLE]]=0,"",VLOOKUP(BS_Avril[[#This Row],[N° ARTICLE]],Données!A33:C89,3))</f>
        <v/>
      </c>
      <c r="G38" s="113"/>
      <c r="H38" s="116"/>
    </row>
    <row r="39" spans="1:8" s="126" customFormat="1" ht="15.95" customHeight="1" x14ac:dyDescent="0.2">
      <c r="A39" s="125"/>
      <c r="B39" s="152"/>
      <c r="C39" s="152"/>
      <c r="D39" s="152"/>
      <c r="E39" s="64" t="str">
        <f>IF(BS_Avril[[#This Row],[N° ARTICLE]]=0,"",VLOOKUP(BS_Avril[[#This Row],[N° ARTICLE]],Données!A34:C90,2,FALSE))</f>
        <v/>
      </c>
      <c r="F39" s="69" t="str">
        <f>IF(BS_Avril[[#This Row],[N° ARTICLE]]=0,"",VLOOKUP(BS_Avril[[#This Row],[N° ARTICLE]],Données!A34:C90,3))</f>
        <v/>
      </c>
      <c r="G39" s="120"/>
      <c r="H39" s="123"/>
    </row>
    <row r="40" spans="1:8" ht="15.95" customHeight="1" x14ac:dyDescent="0.2">
      <c r="A40" s="118"/>
      <c r="B40" s="151"/>
      <c r="C40" s="151"/>
      <c r="D40" s="151"/>
      <c r="E40" s="67" t="str">
        <f>IF(BS_Avril[[#This Row],[N° ARTICLE]]=0,"",VLOOKUP(BS_Avril[[#This Row],[N° ARTICLE]],Données!A35:C91,2,FALSE))</f>
        <v/>
      </c>
      <c r="F40" s="66" t="str">
        <f>IF(BS_Avril[[#This Row],[N° ARTICLE]]=0,"",VLOOKUP(BS_Avril[[#This Row],[N° ARTICLE]],Données!A35:C91,3))</f>
        <v/>
      </c>
      <c r="G40" s="113"/>
      <c r="H40" s="116"/>
    </row>
    <row r="41" spans="1:8" s="126" customFormat="1" ht="15.95" customHeight="1" x14ac:dyDescent="0.2">
      <c r="A41" s="125"/>
      <c r="B41" s="152"/>
      <c r="C41" s="152"/>
      <c r="D41" s="152"/>
      <c r="E41" s="64" t="str">
        <f>IF(BS_Avril[[#This Row],[N° ARTICLE]]=0,"",VLOOKUP(BS_Avril[[#This Row],[N° ARTICLE]],Données!A36:C92,2,FALSE))</f>
        <v/>
      </c>
      <c r="F41" s="69" t="str">
        <f>IF(BS_Avril[[#This Row],[N° ARTICLE]]=0,"",VLOOKUP(BS_Avril[[#This Row],[N° ARTICLE]],Données!A36:C92,3))</f>
        <v/>
      </c>
      <c r="G41" s="120"/>
      <c r="H41" s="123"/>
    </row>
    <row r="42" spans="1:8" ht="15.95" customHeight="1" x14ac:dyDescent="0.2">
      <c r="A42" s="118"/>
      <c r="B42" s="151"/>
      <c r="C42" s="151"/>
      <c r="D42" s="151"/>
      <c r="E42" s="67" t="str">
        <f>IF(BS_Avril[[#This Row],[N° ARTICLE]]=0,"",VLOOKUP(BS_Avril[[#This Row],[N° ARTICLE]],Données!A37:C93,2,FALSE))</f>
        <v/>
      </c>
      <c r="F42" s="66" t="str">
        <f>IF(BS_Avril[[#This Row],[N° ARTICLE]]=0,"",VLOOKUP(BS_Avril[[#This Row],[N° ARTICLE]],Données!A37:C93,3))</f>
        <v/>
      </c>
      <c r="G42" s="113"/>
      <c r="H42" s="116"/>
    </row>
    <row r="43" spans="1:8" s="126" customFormat="1" ht="15.95" customHeight="1" x14ac:dyDescent="0.2">
      <c r="A43" s="125"/>
      <c r="B43" s="152"/>
      <c r="C43" s="152"/>
      <c r="D43" s="152"/>
      <c r="E43" s="64" t="str">
        <f>IF(BS_Avril[[#This Row],[N° ARTICLE]]=0,"",VLOOKUP(BS_Avril[[#This Row],[N° ARTICLE]],Données!A38:C94,2,FALSE))</f>
        <v/>
      </c>
      <c r="F43" s="69" t="str">
        <f>IF(BS_Avril[[#This Row],[N° ARTICLE]]=0,"",VLOOKUP(BS_Avril[[#This Row],[N° ARTICLE]],Données!A38:C94,3))</f>
        <v/>
      </c>
      <c r="G43" s="120"/>
      <c r="H43" s="123"/>
    </row>
    <row r="44" spans="1:8" ht="15.95" customHeight="1" x14ac:dyDescent="0.2">
      <c r="A44" s="118"/>
      <c r="B44" s="151"/>
      <c r="C44" s="151"/>
      <c r="D44" s="151"/>
      <c r="E44" s="67" t="str">
        <f>IF(BS_Avril[[#This Row],[N° ARTICLE]]=0,"",VLOOKUP(BS_Avril[[#This Row],[N° ARTICLE]],Données!A39:C95,2,FALSE))</f>
        <v/>
      </c>
      <c r="F44" s="66" t="str">
        <f>IF(BS_Avril[[#This Row],[N° ARTICLE]]=0,"",VLOOKUP(BS_Avril[[#This Row],[N° ARTICLE]],Données!A39:C95,3))</f>
        <v/>
      </c>
      <c r="G44" s="113"/>
      <c r="H44" s="116"/>
    </row>
    <row r="45" spans="1:8" s="126" customFormat="1" ht="15.95" customHeight="1" x14ac:dyDescent="0.2">
      <c r="A45" s="125"/>
      <c r="B45" s="152"/>
      <c r="C45" s="152"/>
      <c r="D45" s="152"/>
      <c r="E45" s="64" t="str">
        <f>IF(BS_Avril[[#This Row],[N° ARTICLE]]=0,"",VLOOKUP(BS_Avril[[#This Row],[N° ARTICLE]],Données!A40:C96,2,FALSE))</f>
        <v/>
      </c>
      <c r="F45" s="69" t="str">
        <f>IF(BS_Avril[[#This Row],[N° ARTICLE]]=0,"",VLOOKUP(BS_Avril[[#This Row],[N° ARTICLE]],Données!A40:C96,3))</f>
        <v/>
      </c>
      <c r="G45" s="120"/>
      <c r="H45" s="123"/>
    </row>
    <row r="46" spans="1:8" ht="15.95" customHeight="1" x14ac:dyDescent="0.2">
      <c r="A46" s="118"/>
      <c r="B46" s="151"/>
      <c r="C46" s="151"/>
      <c r="D46" s="151"/>
      <c r="E46" s="67" t="str">
        <f>IF(BS_Avril[[#This Row],[N° ARTICLE]]=0,"",VLOOKUP(BS_Avril[[#This Row],[N° ARTICLE]],Données!A41:C97,2,FALSE))</f>
        <v/>
      </c>
      <c r="F46" s="66" t="str">
        <f>IF(BS_Avril[[#This Row],[N° ARTICLE]]=0,"",VLOOKUP(BS_Avril[[#This Row],[N° ARTICLE]],Données!A41:C97,3))</f>
        <v/>
      </c>
      <c r="G46" s="113"/>
      <c r="H46" s="116"/>
    </row>
    <row r="47" spans="1:8" s="126" customFormat="1" ht="15.95" customHeight="1" x14ac:dyDescent="0.2">
      <c r="A47" s="125"/>
      <c r="B47" s="152"/>
      <c r="C47" s="152"/>
      <c r="D47" s="152"/>
      <c r="E47" s="64" t="str">
        <f>IF(BS_Avril[[#This Row],[N° ARTICLE]]=0,"",VLOOKUP(BS_Avril[[#This Row],[N° ARTICLE]],Données!A42:C98,2,FALSE))</f>
        <v/>
      </c>
      <c r="F47" s="69" t="str">
        <f>IF(BS_Avril[[#This Row],[N° ARTICLE]]=0,"",VLOOKUP(BS_Avril[[#This Row],[N° ARTICLE]],Données!A42:C98,3))</f>
        <v/>
      </c>
      <c r="G47" s="120"/>
      <c r="H47" s="123"/>
    </row>
    <row r="48" spans="1:8" ht="15.95" customHeight="1" x14ac:dyDescent="0.2">
      <c r="A48" s="118"/>
      <c r="B48" s="151"/>
      <c r="C48" s="151"/>
      <c r="D48" s="151"/>
      <c r="E48" s="67" t="str">
        <f>IF(BS_Avril[[#This Row],[N° ARTICLE]]=0,"",VLOOKUP(BS_Avril[[#This Row],[N° ARTICLE]],Données!A43:C99,2,FALSE))</f>
        <v/>
      </c>
      <c r="F48" s="66" t="str">
        <f>IF(BS_Avril[[#This Row],[N° ARTICLE]]=0,"",VLOOKUP(BS_Avril[[#This Row],[N° ARTICLE]],Données!A43:C99,3))</f>
        <v/>
      </c>
      <c r="G48" s="113"/>
      <c r="H48" s="116"/>
    </row>
    <row r="49" spans="1:8" s="126" customFormat="1" ht="15.95" customHeight="1" x14ac:dyDescent="0.2">
      <c r="A49" s="125"/>
      <c r="B49" s="152"/>
      <c r="C49" s="152"/>
      <c r="D49" s="152"/>
      <c r="E49" s="64" t="str">
        <f>IF(BS_Avril[[#This Row],[N° ARTICLE]]=0,"",VLOOKUP(BS_Avril[[#This Row],[N° ARTICLE]],Données!A44:C100,2,FALSE))</f>
        <v/>
      </c>
      <c r="F49" s="69" t="str">
        <f>IF(BS_Avril[[#This Row],[N° ARTICLE]]=0,"",VLOOKUP(BS_Avril[[#This Row],[N° ARTICLE]],Données!A44:C100,3))</f>
        <v/>
      </c>
      <c r="G49" s="120"/>
      <c r="H49" s="123"/>
    </row>
    <row r="50" spans="1:8" ht="15.95" customHeight="1" x14ac:dyDescent="0.2">
      <c r="A50" s="118"/>
      <c r="B50" s="151"/>
      <c r="C50" s="151"/>
      <c r="D50" s="151"/>
      <c r="E50" s="67" t="str">
        <f>IF(BS_Avril[[#This Row],[N° ARTICLE]]=0,"",VLOOKUP(BS_Avril[[#This Row],[N° ARTICLE]],Données!A45:C101,2,FALSE))</f>
        <v/>
      </c>
      <c r="F50" s="66" t="str">
        <f>IF(BS_Avril[[#This Row],[N° ARTICLE]]=0,"",VLOOKUP(BS_Avril[[#This Row],[N° ARTICLE]],Données!A45:C101,3))</f>
        <v/>
      </c>
      <c r="G50" s="113"/>
      <c r="H50" s="116"/>
    </row>
    <row r="51" spans="1:8" s="126" customFormat="1" ht="15.95" customHeight="1" x14ac:dyDescent="0.2">
      <c r="A51" s="125"/>
      <c r="B51" s="152"/>
      <c r="C51" s="152"/>
      <c r="D51" s="152"/>
      <c r="E51" s="64" t="str">
        <f>IF(BS_Avril[[#This Row],[N° ARTICLE]]=0,"",VLOOKUP(BS_Avril[[#This Row],[N° ARTICLE]],Données!A46:C102,2,FALSE))</f>
        <v/>
      </c>
      <c r="F51" s="69" t="str">
        <f>IF(BS_Avril[[#This Row],[N° ARTICLE]]=0,"",VLOOKUP(BS_Avril[[#This Row],[N° ARTICLE]],Données!A46:C102,3))</f>
        <v/>
      </c>
      <c r="G51" s="120"/>
      <c r="H51" s="123"/>
    </row>
    <row r="52" spans="1:8" ht="15.95" customHeight="1" x14ac:dyDescent="0.2">
      <c r="A52" s="118"/>
      <c r="B52" s="151"/>
      <c r="C52" s="151"/>
      <c r="D52" s="151"/>
      <c r="E52" s="67" t="str">
        <f>IF(BS_Avril[[#This Row],[N° ARTICLE]]=0,"",VLOOKUP(BS_Avril[[#This Row],[N° ARTICLE]],Données!A47:C103,2,FALSE))</f>
        <v/>
      </c>
      <c r="F52" s="66" t="str">
        <f>IF(BS_Avril[[#This Row],[N° ARTICLE]]=0,"",VLOOKUP(BS_Avril[[#This Row],[N° ARTICLE]],Données!A47:C103,3))</f>
        <v/>
      </c>
      <c r="G52" s="113"/>
      <c r="H52" s="116"/>
    </row>
    <row r="53" spans="1:8" s="126" customFormat="1" ht="15.95" customHeight="1" x14ac:dyDescent="0.2">
      <c r="A53" s="125"/>
      <c r="B53" s="152"/>
      <c r="C53" s="152"/>
      <c r="D53" s="152"/>
      <c r="E53" s="64" t="str">
        <f>IF(BS_Avril[[#This Row],[N° ARTICLE]]=0,"",VLOOKUP(BS_Avril[[#This Row],[N° ARTICLE]],Données!A48:C104,2,FALSE))</f>
        <v/>
      </c>
      <c r="F53" s="69" t="str">
        <f>IF(BS_Avril[[#This Row],[N° ARTICLE]]=0,"",VLOOKUP(BS_Avril[[#This Row],[N° ARTICLE]],Données!A48:C104,3))</f>
        <v/>
      </c>
      <c r="G53" s="120"/>
      <c r="H53" s="123"/>
    </row>
    <row r="54" spans="1:8" ht="15.95" customHeight="1" x14ac:dyDescent="0.2">
      <c r="A54" s="118"/>
      <c r="B54" s="151"/>
      <c r="C54" s="151"/>
      <c r="D54" s="151"/>
      <c r="E54" s="67" t="str">
        <f>IF(BS_Avril[[#This Row],[N° ARTICLE]]=0,"",VLOOKUP(BS_Avril[[#This Row],[N° ARTICLE]],Données!A49:C105,2,FALSE))</f>
        <v/>
      </c>
      <c r="F54" s="66" t="str">
        <f>IF(BS_Avril[[#This Row],[N° ARTICLE]]=0,"",VLOOKUP(BS_Avril[[#This Row],[N° ARTICLE]],Données!A49:C105,3))</f>
        <v/>
      </c>
      <c r="G54" s="113"/>
      <c r="H54" s="116"/>
    </row>
    <row r="55" spans="1:8" s="126" customFormat="1" ht="15.95" customHeight="1" x14ac:dyDescent="0.2">
      <c r="A55" s="125"/>
      <c r="B55" s="152"/>
      <c r="C55" s="152"/>
      <c r="D55" s="152"/>
      <c r="E55" s="64" t="str">
        <f>IF(BS_Avril[[#This Row],[N° ARTICLE]]=0,"",VLOOKUP(BS_Avril[[#This Row],[N° ARTICLE]],Données!A50:C106,2,FALSE))</f>
        <v/>
      </c>
      <c r="F55" s="69" t="str">
        <f>IF(BS_Avril[[#This Row],[N° ARTICLE]]=0,"",VLOOKUP(BS_Avril[[#This Row],[N° ARTICLE]],Données!A50:C106,3))</f>
        <v/>
      </c>
      <c r="G55" s="120"/>
      <c r="H55" s="123"/>
    </row>
    <row r="56" spans="1:8" ht="15.95" customHeight="1" x14ac:dyDescent="0.2">
      <c r="A56" s="118"/>
      <c r="B56" s="151"/>
      <c r="C56" s="151"/>
      <c r="D56" s="151"/>
      <c r="E56" s="67" t="str">
        <f>IF(BS_Avril[[#This Row],[N° ARTICLE]]=0,"",VLOOKUP(BS_Avril[[#This Row],[N° ARTICLE]],Données!A51:C107,2,FALSE))</f>
        <v/>
      </c>
      <c r="F56" s="66" t="str">
        <f>IF(BS_Avril[[#This Row],[N° ARTICLE]]=0,"",VLOOKUP(BS_Avril[[#This Row],[N° ARTICLE]],Données!A51:C107,3))</f>
        <v/>
      </c>
      <c r="G56" s="113"/>
      <c r="H56" s="116"/>
    </row>
    <row r="57" spans="1:8" s="126" customFormat="1" ht="15.95" customHeight="1" x14ac:dyDescent="0.2">
      <c r="A57" s="125"/>
      <c r="B57" s="152"/>
      <c r="C57" s="152"/>
      <c r="D57" s="152"/>
      <c r="E57" s="64" t="str">
        <f>IF(BS_Avril[[#This Row],[N° ARTICLE]]=0,"",VLOOKUP(BS_Avril[[#This Row],[N° ARTICLE]],Données!A52:C108,2,FALSE))</f>
        <v/>
      </c>
      <c r="F57" s="69" t="str">
        <f>IF(BS_Avril[[#This Row],[N° ARTICLE]]=0,"",VLOOKUP(BS_Avril[[#This Row],[N° ARTICLE]],Données!A52:C108,3))</f>
        <v/>
      </c>
      <c r="G57" s="120"/>
      <c r="H57" s="123"/>
    </row>
    <row r="58" spans="1:8" ht="15.95" customHeight="1" x14ac:dyDescent="0.2">
      <c r="A58" s="118"/>
      <c r="B58" s="151"/>
      <c r="C58" s="151"/>
      <c r="D58" s="151"/>
      <c r="E58" s="67" t="str">
        <f>IF(BS_Avril[[#This Row],[N° ARTICLE]]=0,"",VLOOKUP(BS_Avril[[#This Row],[N° ARTICLE]],Données!A53:C109,2,FALSE))</f>
        <v/>
      </c>
      <c r="F58" s="66" t="str">
        <f>IF(BS_Avril[[#This Row],[N° ARTICLE]]=0,"",VLOOKUP(BS_Avril[[#This Row],[N° ARTICLE]],Données!A53:C109,3))</f>
        <v/>
      </c>
      <c r="G58" s="113"/>
      <c r="H58" s="116"/>
    </row>
    <row r="59" spans="1:8" s="126" customFormat="1" ht="15.95" customHeight="1" x14ac:dyDescent="0.2">
      <c r="A59" s="125"/>
      <c r="B59" s="152"/>
      <c r="C59" s="152"/>
      <c r="D59" s="152"/>
      <c r="E59" s="64" t="str">
        <f>IF(BS_Avril[[#This Row],[N° ARTICLE]]=0,"",VLOOKUP(BS_Avril[[#This Row],[N° ARTICLE]],Données!A54:C110,2,FALSE))</f>
        <v/>
      </c>
      <c r="F59" s="69" t="str">
        <f>IF(BS_Avril[[#This Row],[N° ARTICLE]]=0,"",VLOOKUP(BS_Avril[[#This Row],[N° ARTICLE]],Données!A54:C110,3))</f>
        <v/>
      </c>
      <c r="G59" s="120"/>
      <c r="H59" s="123"/>
    </row>
    <row r="60" spans="1:8" ht="15.95" customHeight="1" x14ac:dyDescent="0.2">
      <c r="A60" s="118"/>
      <c r="B60" s="151"/>
      <c r="C60" s="151"/>
      <c r="D60" s="151"/>
      <c r="E60" s="67" t="str">
        <f>IF(BS_Avril[[#This Row],[N° ARTICLE]]=0,"",VLOOKUP(BS_Avril[[#This Row],[N° ARTICLE]],Données!A55:C111,2,FALSE))</f>
        <v/>
      </c>
      <c r="F60" s="66" t="str">
        <f>IF(BS_Avril[[#This Row],[N° ARTICLE]]=0,"",VLOOKUP(BS_Avril[[#This Row],[N° ARTICLE]],Données!A55:C111,3))</f>
        <v/>
      </c>
      <c r="G60" s="113"/>
      <c r="H60" s="116"/>
    </row>
    <row r="61" spans="1:8" s="126" customFormat="1" ht="15.95" customHeight="1" x14ac:dyDescent="0.2">
      <c r="A61" s="125"/>
      <c r="B61" s="152"/>
      <c r="C61" s="152"/>
      <c r="D61" s="152"/>
      <c r="E61" s="64" t="str">
        <f>IF(BS_Avril[[#This Row],[N° ARTICLE]]=0,"",VLOOKUP(BS_Avril[[#This Row],[N° ARTICLE]],Données!A56:C112,2,FALSE))</f>
        <v/>
      </c>
      <c r="F61" s="69" t="str">
        <f>IF(BS_Avril[[#This Row],[N° ARTICLE]]=0,"",VLOOKUP(BS_Avril[[#This Row],[N° ARTICLE]],Données!A56:C112,3))</f>
        <v/>
      </c>
      <c r="G61" s="120"/>
      <c r="H61" s="123"/>
    </row>
    <row r="62" spans="1:8" ht="15.95" customHeight="1" x14ac:dyDescent="0.2">
      <c r="A62" s="118"/>
      <c r="B62" s="151"/>
      <c r="C62" s="151"/>
      <c r="D62" s="151"/>
      <c r="E62" s="67" t="str">
        <f>IF(BS_Avril[[#This Row],[N° ARTICLE]]=0,"",VLOOKUP(BS_Avril[[#This Row],[N° ARTICLE]],Données!A57:C113,2,FALSE))</f>
        <v/>
      </c>
      <c r="F62" s="66" t="str">
        <f>IF(BS_Avril[[#This Row],[N° ARTICLE]]=0,"",VLOOKUP(BS_Avril[[#This Row],[N° ARTICLE]],Données!A57:C113,3))</f>
        <v/>
      </c>
      <c r="G62" s="113"/>
      <c r="H62" s="116"/>
    </row>
    <row r="63" spans="1:8" ht="15.95" customHeight="1" x14ac:dyDescent="0.2">
      <c r="A63" s="125"/>
      <c r="B63" s="152"/>
      <c r="C63" s="152"/>
      <c r="D63" s="152"/>
      <c r="E63" s="64" t="str">
        <f>IF(BS_Avril[[#This Row],[N° ARTICLE]]=0,"",VLOOKUP(BS_Avril[[#This Row],[N° ARTICLE]],Données!A58:C114,2,FALSE))</f>
        <v/>
      </c>
      <c r="F63" s="69" t="str">
        <f>IF(BS_Avril[[#This Row],[N° ARTICLE]]=0,"",VLOOKUP(BS_Avril[[#This Row],[N° ARTICLE]],Données!A58:C114,3))</f>
        <v/>
      </c>
      <c r="G63" s="120"/>
      <c r="H63" s="123"/>
    </row>
    <row r="64" spans="1:8" s="126" customFormat="1" ht="15.95" customHeight="1" x14ac:dyDescent="0.2">
      <c r="A64" s="118"/>
      <c r="B64" s="151"/>
      <c r="C64" s="151"/>
      <c r="D64" s="151"/>
      <c r="E64" s="67" t="str">
        <f>IF(BS_Avril[[#This Row],[N° ARTICLE]]=0,"",VLOOKUP(BS_Avril[[#This Row],[N° ARTICLE]],Données!A59:C115,2,FALSE))</f>
        <v/>
      </c>
      <c r="F64" s="66" t="str">
        <f>IF(BS_Avril[[#This Row],[N° ARTICLE]]=0,"",VLOOKUP(BS_Avril[[#This Row],[N° ARTICLE]],Données!A59:C115,3))</f>
        <v/>
      </c>
      <c r="G64" s="113"/>
      <c r="H64" s="116"/>
    </row>
    <row r="65" spans="1:8" ht="15.95" customHeight="1" x14ac:dyDescent="0.2">
      <c r="A65" s="125"/>
      <c r="B65" s="152"/>
      <c r="C65" s="152"/>
      <c r="D65" s="152"/>
      <c r="E65" s="64" t="str">
        <f>IF(BS_Avril[[#This Row],[N° ARTICLE]]=0,"",VLOOKUP(BS_Avril[[#This Row],[N° ARTICLE]],Données!A60:C116,2,FALSE))</f>
        <v/>
      </c>
      <c r="F65" s="69" t="str">
        <f>IF(BS_Avril[[#This Row],[N° ARTICLE]]=0,"",VLOOKUP(BS_Avril[[#This Row],[N° ARTICLE]],Données!A60:C116,3))</f>
        <v/>
      </c>
      <c r="G65" s="120"/>
      <c r="H65" s="123"/>
    </row>
    <row r="66" spans="1:8" ht="15.95" customHeight="1" x14ac:dyDescent="0.2">
      <c r="A66" s="118"/>
      <c r="B66" s="151"/>
      <c r="C66" s="151"/>
      <c r="D66" s="151"/>
      <c r="E66" s="67" t="str">
        <f>IF(BS_Avril[[#This Row],[N° ARTICLE]]=0,"",VLOOKUP(BS_Avril[[#This Row],[N° ARTICLE]],Données!A61:C117,2,FALSE))</f>
        <v/>
      </c>
      <c r="F66" s="66" t="str">
        <f>IF(BS_Avril[[#This Row],[N° ARTICLE]]=0,"",VLOOKUP(BS_Avril[[#This Row],[N° ARTICLE]],Données!A61:C117,3))</f>
        <v/>
      </c>
      <c r="G66" s="113"/>
      <c r="H66" s="116"/>
    </row>
    <row r="67" spans="1:8" s="126" customFormat="1" ht="15.95" customHeight="1" x14ac:dyDescent="0.2">
      <c r="A67" s="125"/>
      <c r="B67" s="152"/>
      <c r="C67" s="152"/>
      <c r="D67" s="152"/>
      <c r="E67" s="64" t="str">
        <f>IF(BS_Avril[[#This Row],[N° ARTICLE]]=0,"",VLOOKUP(BS_Avril[[#This Row],[N° ARTICLE]],Données!A62:C118,2,FALSE))</f>
        <v/>
      </c>
      <c r="F67" s="69" t="str">
        <f>IF(BS_Avril[[#This Row],[N° ARTICLE]]=0,"",VLOOKUP(BS_Avril[[#This Row],[N° ARTICLE]],Données!A62:C118,3))</f>
        <v/>
      </c>
      <c r="G67" s="120"/>
      <c r="H67" s="123"/>
    </row>
    <row r="68" spans="1:8" ht="15.95" customHeight="1" x14ac:dyDescent="0.2">
      <c r="A68" s="118"/>
      <c r="B68" s="151"/>
      <c r="C68" s="151"/>
      <c r="D68" s="151"/>
      <c r="E68" s="67" t="str">
        <f>IF(BS_Avril[[#This Row],[N° ARTICLE]]=0,"",VLOOKUP(BS_Avril[[#This Row],[N° ARTICLE]],Données!A63:C119,2,FALSE))</f>
        <v/>
      </c>
      <c r="F68" s="66" t="str">
        <f>IF(BS_Avril[[#This Row],[N° ARTICLE]]=0,"",VLOOKUP(BS_Avril[[#This Row],[N° ARTICLE]],Données!A63:C119,3))</f>
        <v/>
      </c>
      <c r="G68" s="113"/>
      <c r="H68" s="116"/>
    </row>
    <row r="69" spans="1:8" s="126" customFormat="1" ht="15.95" customHeight="1" x14ac:dyDescent="0.2">
      <c r="A69" s="125"/>
      <c r="B69" s="152"/>
      <c r="C69" s="152"/>
      <c r="D69" s="152"/>
      <c r="E69" s="64" t="str">
        <f>IF(BS_Avril[[#This Row],[N° ARTICLE]]=0,"",VLOOKUP(BS_Avril[[#This Row],[N° ARTICLE]],Données!A64:C120,2,FALSE))</f>
        <v/>
      </c>
      <c r="F69" s="69" t="str">
        <f>IF(BS_Avril[[#This Row],[N° ARTICLE]]=0,"",VLOOKUP(BS_Avril[[#This Row],[N° ARTICLE]],Données!A64:C120,3))</f>
        <v/>
      </c>
      <c r="G69" s="120"/>
      <c r="H69" s="123"/>
    </row>
    <row r="70" spans="1:8" ht="15.95" customHeight="1" x14ac:dyDescent="0.2">
      <c r="A70" s="118"/>
      <c r="B70" s="151"/>
      <c r="C70" s="151"/>
      <c r="D70" s="151"/>
      <c r="E70" s="67" t="str">
        <f>IF(BS_Avril[[#This Row],[N° ARTICLE]]=0,"",VLOOKUP(BS_Avril[[#This Row],[N° ARTICLE]],Données!A65:C121,2,FALSE))</f>
        <v/>
      </c>
      <c r="F70" s="66" t="str">
        <f>IF(BS_Avril[[#This Row],[N° ARTICLE]]=0,"",VLOOKUP(BS_Avril[[#This Row],[N° ARTICLE]],Données!A65:C121,3))</f>
        <v/>
      </c>
      <c r="G70" s="113"/>
      <c r="H70" s="116"/>
    </row>
    <row r="71" spans="1:8" s="126" customFormat="1" ht="15.95" customHeight="1" x14ac:dyDescent="0.2">
      <c r="A71" s="125"/>
      <c r="B71" s="152"/>
      <c r="C71" s="152"/>
      <c r="D71" s="152"/>
      <c r="E71" s="64" t="str">
        <f>IF(BS_Avril[[#This Row],[N° ARTICLE]]=0,"",VLOOKUP(BS_Avril[[#This Row],[N° ARTICLE]],Données!A66:C122,2,FALSE))</f>
        <v/>
      </c>
      <c r="F71" s="69" t="str">
        <f>IF(BS_Avril[[#This Row],[N° ARTICLE]]=0,"",VLOOKUP(BS_Avril[[#This Row],[N° ARTICLE]],Données!A66:C122,3))</f>
        <v/>
      </c>
      <c r="G71" s="120"/>
      <c r="H71" s="123"/>
    </row>
    <row r="72" spans="1:8" ht="15.95" customHeight="1" x14ac:dyDescent="0.2">
      <c r="A72" s="118"/>
      <c r="B72" s="151"/>
      <c r="C72" s="151"/>
      <c r="D72" s="151"/>
      <c r="E72" s="67" t="str">
        <f>IF(BS_Avril[[#This Row],[N° ARTICLE]]=0,"",VLOOKUP(BS_Avril[[#This Row],[N° ARTICLE]],Données!A67:C123,2,FALSE))</f>
        <v/>
      </c>
      <c r="F72" s="66" t="str">
        <f>IF(BS_Avril[[#This Row],[N° ARTICLE]]=0,"",VLOOKUP(BS_Avril[[#This Row],[N° ARTICLE]],Données!A67:C123,3))</f>
        <v/>
      </c>
      <c r="G72" s="113"/>
      <c r="H72" s="116"/>
    </row>
    <row r="73" spans="1:8" s="126" customFormat="1" ht="15.95" customHeight="1" x14ac:dyDescent="0.2">
      <c r="A73" s="125"/>
      <c r="B73" s="152"/>
      <c r="C73" s="152"/>
      <c r="D73" s="152"/>
      <c r="E73" s="64" t="str">
        <f>IF(BS_Avril[[#This Row],[N° ARTICLE]]=0,"",VLOOKUP(BS_Avril[[#This Row],[N° ARTICLE]],Données!A68:C124,2,FALSE))</f>
        <v/>
      </c>
      <c r="F73" s="69" t="str">
        <f>IF(BS_Avril[[#This Row],[N° ARTICLE]]=0,"",VLOOKUP(BS_Avril[[#This Row],[N° ARTICLE]],Données!A68:C124,3))</f>
        <v/>
      </c>
      <c r="G73" s="120"/>
      <c r="H73" s="123"/>
    </row>
    <row r="74" spans="1:8" ht="15.95" customHeight="1" x14ac:dyDescent="0.2">
      <c r="A74" s="118"/>
      <c r="B74" s="151"/>
      <c r="C74" s="151"/>
      <c r="D74" s="151"/>
      <c r="E74" s="67" t="str">
        <f>IF(BS_Avril[[#This Row],[N° ARTICLE]]=0,"",VLOOKUP(BS_Avril[[#This Row],[N° ARTICLE]],Données!A69:C125,2,FALSE))</f>
        <v/>
      </c>
      <c r="F74" s="66" t="str">
        <f>IF(BS_Avril[[#This Row],[N° ARTICLE]]=0,"",VLOOKUP(BS_Avril[[#This Row],[N° ARTICLE]],Données!A69:C125,3))</f>
        <v/>
      </c>
      <c r="G74" s="113"/>
      <c r="H74" s="116"/>
    </row>
    <row r="75" spans="1:8" s="126" customFormat="1" ht="15.95" customHeight="1" x14ac:dyDescent="0.2">
      <c r="A75" s="125"/>
      <c r="B75" s="152"/>
      <c r="C75" s="152"/>
      <c r="D75" s="152"/>
      <c r="E75" s="64" t="str">
        <f>IF(BS_Avril[[#This Row],[N° ARTICLE]]=0,"",VLOOKUP(BS_Avril[[#This Row],[N° ARTICLE]],Données!A70:C126,2,FALSE))</f>
        <v/>
      </c>
      <c r="F75" s="69" t="str">
        <f>IF(BS_Avril[[#This Row],[N° ARTICLE]]=0,"",VLOOKUP(BS_Avril[[#This Row],[N° ARTICLE]],Données!A70:C126,3))</f>
        <v/>
      </c>
      <c r="G75" s="120"/>
      <c r="H75" s="123"/>
    </row>
    <row r="76" spans="1:8" ht="15.95" customHeight="1" x14ac:dyDescent="0.2">
      <c r="A76" s="118"/>
      <c r="B76" s="151"/>
      <c r="C76" s="151"/>
      <c r="D76" s="151"/>
      <c r="E76" s="67" t="str">
        <f>IF(BS_Avril[[#This Row],[N° ARTICLE]]=0,"",VLOOKUP(BS_Avril[[#This Row],[N° ARTICLE]],Données!A71:C127,2,FALSE))</f>
        <v/>
      </c>
      <c r="F76" s="66" t="str">
        <f>IF(BS_Avril[[#This Row],[N° ARTICLE]]=0,"",VLOOKUP(BS_Avril[[#This Row],[N° ARTICLE]],Données!A71:C127,3))</f>
        <v/>
      </c>
      <c r="G76" s="113"/>
      <c r="H76" s="116"/>
    </row>
    <row r="77" spans="1:8" s="126" customFormat="1" ht="15.95" customHeight="1" x14ac:dyDescent="0.2">
      <c r="A77" s="125"/>
      <c r="B77" s="152"/>
      <c r="C77" s="152"/>
      <c r="D77" s="152"/>
      <c r="E77" s="64" t="str">
        <f>IF(BS_Avril[[#This Row],[N° ARTICLE]]=0,"",VLOOKUP(BS_Avril[[#This Row],[N° ARTICLE]],Données!A72:C128,2,FALSE))</f>
        <v/>
      </c>
      <c r="F77" s="69" t="str">
        <f>IF(BS_Avril[[#This Row],[N° ARTICLE]]=0,"",VLOOKUP(BS_Avril[[#This Row],[N° ARTICLE]],Données!A72:C128,3))</f>
        <v/>
      </c>
      <c r="G77" s="120"/>
      <c r="H77" s="123"/>
    </row>
    <row r="78" spans="1:8" ht="15.95" customHeight="1" x14ac:dyDescent="0.2">
      <c r="A78" s="118"/>
      <c r="B78" s="151"/>
      <c r="C78" s="151"/>
      <c r="D78" s="151"/>
      <c r="E78" s="67" t="str">
        <f>IF(BS_Avril[[#This Row],[N° ARTICLE]]=0,"",VLOOKUP(BS_Avril[[#This Row],[N° ARTICLE]],Données!A73:C129,2,FALSE))</f>
        <v/>
      </c>
      <c r="F78" s="66" t="str">
        <f>IF(BS_Avril[[#This Row],[N° ARTICLE]]=0,"",VLOOKUP(BS_Avril[[#This Row],[N° ARTICLE]],Données!A73:C129,3))</f>
        <v/>
      </c>
      <c r="G78" s="113"/>
      <c r="H78" s="116"/>
    </row>
    <row r="79" spans="1:8" s="126" customFormat="1" ht="15.95" customHeight="1" x14ac:dyDescent="0.2">
      <c r="A79" s="125"/>
      <c r="B79" s="152"/>
      <c r="C79" s="152"/>
      <c r="D79" s="152"/>
      <c r="E79" s="64" t="str">
        <f>IF(BS_Avril[[#This Row],[N° ARTICLE]]=0,"",VLOOKUP(BS_Avril[[#This Row],[N° ARTICLE]],Données!A74:C130,2,FALSE))</f>
        <v/>
      </c>
      <c r="F79" s="69" t="str">
        <f>IF(BS_Avril[[#This Row],[N° ARTICLE]]=0,"",VLOOKUP(BS_Avril[[#This Row],[N° ARTICLE]],Données!A74:C130,3))</f>
        <v/>
      </c>
      <c r="G79" s="120"/>
      <c r="H79" s="123"/>
    </row>
    <row r="80" spans="1:8" ht="15.95" customHeight="1" x14ac:dyDescent="0.2">
      <c r="A80" s="118"/>
      <c r="B80" s="151"/>
      <c r="C80" s="151"/>
      <c r="D80" s="151"/>
      <c r="E80" s="67" t="str">
        <f>IF(BS_Avril[[#This Row],[N° ARTICLE]]=0,"",VLOOKUP(BS_Avril[[#This Row],[N° ARTICLE]],Données!A75:C131,2,FALSE))</f>
        <v/>
      </c>
      <c r="F80" s="66" t="str">
        <f>IF(BS_Avril[[#This Row],[N° ARTICLE]]=0,"",VLOOKUP(BS_Avril[[#This Row],[N° ARTICLE]],Données!A75:C131,3))</f>
        <v/>
      </c>
      <c r="G80" s="113"/>
      <c r="H80" s="116"/>
    </row>
    <row r="81" spans="1:8" ht="15.95" customHeight="1" x14ac:dyDescent="0.2">
      <c r="A81" s="125"/>
      <c r="B81" s="152"/>
      <c r="C81" s="152"/>
      <c r="D81" s="152"/>
      <c r="E81" s="64" t="str">
        <f>IF(BS_Avril[[#This Row],[N° ARTICLE]]=0,"",VLOOKUP(BS_Avril[[#This Row],[N° ARTICLE]],Données!A76:C132,2,FALSE))</f>
        <v/>
      </c>
      <c r="F81" s="69" t="str">
        <f>IF(BS_Avril[[#This Row],[N° ARTICLE]]=0,"",VLOOKUP(BS_Avril[[#This Row],[N° ARTICLE]],Données!A76:C132,3))</f>
        <v/>
      </c>
      <c r="G81" s="120"/>
      <c r="H81" s="123"/>
    </row>
    <row r="82" spans="1:8" s="126" customFormat="1" ht="15.95" customHeight="1" x14ac:dyDescent="0.2">
      <c r="A82" s="118"/>
      <c r="B82" s="151"/>
      <c r="C82" s="151"/>
      <c r="D82" s="151"/>
      <c r="E82" s="67" t="str">
        <f>IF(BS_Avril[[#This Row],[N° ARTICLE]]=0,"",VLOOKUP(BS_Avril[[#This Row],[N° ARTICLE]],Données!A77:C133,2,FALSE))</f>
        <v/>
      </c>
      <c r="F82" s="66" t="str">
        <f>IF(BS_Avril[[#This Row],[N° ARTICLE]]=0,"",VLOOKUP(BS_Avril[[#This Row],[N° ARTICLE]],Données!A77:C133,3))</f>
        <v/>
      </c>
      <c r="G82" s="113"/>
      <c r="H82" s="116"/>
    </row>
    <row r="83" spans="1:8" ht="15.95" customHeight="1" x14ac:dyDescent="0.2">
      <c r="A83" s="125"/>
      <c r="B83" s="152"/>
      <c r="C83" s="152"/>
      <c r="D83" s="152"/>
      <c r="E83" s="64" t="str">
        <f>IF(BS_Avril[[#This Row],[N° ARTICLE]]=0,"",VLOOKUP(BS_Avril[[#This Row],[N° ARTICLE]],Données!A78:C134,2,FALSE))</f>
        <v/>
      </c>
      <c r="F83" s="69" t="str">
        <f>IF(BS_Avril[[#This Row],[N° ARTICLE]]=0,"",VLOOKUP(BS_Avril[[#This Row],[N° ARTICLE]],Données!A78:C134,3))</f>
        <v/>
      </c>
      <c r="G83" s="120"/>
      <c r="H83" s="123"/>
    </row>
    <row r="84" spans="1:8" s="126" customFormat="1" ht="15.95" customHeight="1" x14ac:dyDescent="0.2">
      <c r="A84" s="118"/>
      <c r="B84" s="151"/>
      <c r="C84" s="151"/>
      <c r="D84" s="151"/>
      <c r="E84" s="67" t="str">
        <f>IF(BS_Avril[[#This Row],[N° ARTICLE]]=0,"",VLOOKUP(BS_Avril[[#This Row],[N° ARTICLE]],Données!A79:C135,2,FALSE))</f>
        <v/>
      </c>
      <c r="F84" s="66" t="str">
        <f>IF(BS_Avril[[#This Row],[N° ARTICLE]]=0,"",VLOOKUP(BS_Avril[[#This Row],[N° ARTICLE]],Données!A79:C135,3))</f>
        <v/>
      </c>
      <c r="G84" s="113"/>
      <c r="H84" s="116"/>
    </row>
    <row r="85" spans="1:8" ht="15.95" customHeight="1" x14ac:dyDescent="0.2">
      <c r="A85" s="125"/>
      <c r="B85" s="152"/>
      <c r="C85" s="152"/>
      <c r="D85" s="152"/>
      <c r="E85" s="64" t="str">
        <f>IF(BS_Avril[[#This Row],[N° ARTICLE]]=0,"",VLOOKUP(BS_Avril[[#This Row],[N° ARTICLE]],Données!A80:C136,2,FALSE))</f>
        <v/>
      </c>
      <c r="F85" s="69" t="str">
        <f>IF(BS_Avril[[#This Row],[N° ARTICLE]]=0,"",VLOOKUP(BS_Avril[[#This Row],[N° ARTICLE]],Données!A80:C136,3))</f>
        <v/>
      </c>
      <c r="G85" s="120"/>
      <c r="H85" s="123"/>
    </row>
    <row r="86" spans="1:8" s="126" customFormat="1" ht="15.95" customHeight="1" x14ac:dyDescent="0.2">
      <c r="A86" s="118"/>
      <c r="B86" s="151"/>
      <c r="C86" s="151"/>
      <c r="D86" s="151"/>
      <c r="E86" s="67" t="str">
        <f>IF(BS_Avril[[#This Row],[N° ARTICLE]]=0,"",VLOOKUP(BS_Avril[[#This Row],[N° ARTICLE]],Données!A81:C137,2,FALSE))</f>
        <v/>
      </c>
      <c r="F86" s="66" t="str">
        <f>IF(BS_Avril[[#This Row],[N° ARTICLE]]=0,"",VLOOKUP(BS_Avril[[#This Row],[N° ARTICLE]],Données!A81:C137,3))</f>
        <v/>
      </c>
      <c r="G86" s="113"/>
      <c r="H86" s="116"/>
    </row>
    <row r="87" spans="1:8" ht="15.95" customHeight="1" x14ac:dyDescent="0.2">
      <c r="A87" s="125"/>
      <c r="B87" s="152"/>
      <c r="C87" s="152"/>
      <c r="D87" s="152"/>
      <c r="E87" s="64" t="str">
        <f>IF(BS_Avril[[#This Row],[N° ARTICLE]]=0,"",VLOOKUP(BS_Avril[[#This Row],[N° ARTICLE]],Données!A82:C138,2,FALSE))</f>
        <v/>
      </c>
      <c r="F87" s="69" t="str">
        <f>IF(BS_Avril[[#This Row],[N° ARTICLE]]=0,"",VLOOKUP(BS_Avril[[#This Row],[N° ARTICLE]],Données!A82:C138,3))</f>
        <v/>
      </c>
      <c r="G87" s="120"/>
      <c r="H87" s="123"/>
    </row>
    <row r="88" spans="1:8" s="126" customFormat="1" ht="15.95" customHeight="1" x14ac:dyDescent="0.2">
      <c r="A88" s="118"/>
      <c r="B88" s="151"/>
      <c r="C88" s="151"/>
      <c r="D88" s="151"/>
      <c r="E88" s="67" t="str">
        <f>IF(BS_Avril[[#This Row],[N° ARTICLE]]=0,"",VLOOKUP(BS_Avril[[#This Row],[N° ARTICLE]],Données!A83:C139,2,FALSE))</f>
        <v/>
      </c>
      <c r="F88" s="66" t="str">
        <f>IF(BS_Avril[[#This Row],[N° ARTICLE]]=0,"",VLOOKUP(BS_Avril[[#This Row],[N° ARTICLE]],Données!A83:C139,3))</f>
        <v/>
      </c>
      <c r="G88" s="113"/>
      <c r="H88" s="116"/>
    </row>
    <row r="89" spans="1:8" ht="15.95" customHeight="1" x14ac:dyDescent="0.2">
      <c r="A89" s="125"/>
      <c r="B89" s="152"/>
      <c r="C89" s="152"/>
      <c r="D89" s="152"/>
      <c r="E89" s="64" t="str">
        <f>IF(BS_Avril[[#This Row],[N° ARTICLE]]=0,"",VLOOKUP(BS_Avril[[#This Row],[N° ARTICLE]],Données!A84:C140,2,FALSE))</f>
        <v/>
      </c>
      <c r="F89" s="69" t="str">
        <f>IF(BS_Avril[[#This Row],[N° ARTICLE]]=0,"",VLOOKUP(BS_Avril[[#This Row],[N° ARTICLE]],Données!A84:C140,3))</f>
        <v/>
      </c>
      <c r="G89" s="120"/>
      <c r="H89" s="123"/>
    </row>
    <row r="90" spans="1:8" s="126" customFormat="1" ht="15.95" customHeight="1" x14ac:dyDescent="0.2">
      <c r="A90" s="118"/>
      <c r="B90" s="151"/>
      <c r="C90" s="151"/>
      <c r="D90" s="151"/>
      <c r="E90" s="67" t="str">
        <f>IF(BS_Avril[[#This Row],[N° ARTICLE]]=0,"",VLOOKUP(BS_Avril[[#This Row],[N° ARTICLE]],Données!A85:C141,2,FALSE))</f>
        <v/>
      </c>
      <c r="F90" s="66" t="str">
        <f>IF(BS_Avril[[#This Row],[N° ARTICLE]]=0,"",VLOOKUP(BS_Avril[[#This Row],[N° ARTICLE]],Données!A85:C141,3))</f>
        <v/>
      </c>
      <c r="G90" s="113"/>
      <c r="H90" s="116"/>
    </row>
    <row r="91" spans="1:8" ht="15.95" customHeight="1" x14ac:dyDescent="0.2">
      <c r="A91" s="125"/>
      <c r="B91" s="152"/>
      <c r="C91" s="152"/>
      <c r="D91" s="152"/>
      <c r="E91" s="64" t="str">
        <f>IF(BS_Avril[[#This Row],[N° ARTICLE]]=0,"",VLOOKUP(BS_Avril[[#This Row],[N° ARTICLE]],Données!A86:C142,2,FALSE))</f>
        <v/>
      </c>
      <c r="F91" s="69" t="str">
        <f>IF(BS_Avril[[#This Row],[N° ARTICLE]]=0,"",VLOOKUP(BS_Avril[[#This Row],[N° ARTICLE]],Données!A86:C142,3))</f>
        <v/>
      </c>
      <c r="G91" s="120"/>
      <c r="H91" s="123"/>
    </row>
    <row r="92" spans="1:8" ht="15.95" customHeight="1" x14ac:dyDescent="0.2">
      <c r="A92" s="118"/>
      <c r="B92" s="151"/>
      <c r="C92" s="151"/>
      <c r="D92" s="151"/>
      <c r="E92" s="67" t="str">
        <f>IF(BS_Avril[[#This Row],[N° ARTICLE]]=0,"",VLOOKUP(BS_Avril[[#This Row],[N° ARTICLE]],Données!A87:C143,2,FALSE))</f>
        <v/>
      </c>
      <c r="F92" s="66" t="str">
        <f>IF(BS_Avril[[#This Row],[N° ARTICLE]]=0,"",VLOOKUP(BS_Avril[[#This Row],[N° ARTICLE]],Données!A87:C143,3))</f>
        <v/>
      </c>
      <c r="G92" s="113"/>
      <c r="H92" s="116"/>
    </row>
    <row r="93" spans="1:8" s="126" customFormat="1" ht="15.95" customHeight="1" x14ac:dyDescent="0.2">
      <c r="A93" s="125"/>
      <c r="B93" s="152"/>
      <c r="C93" s="152"/>
      <c r="D93" s="152"/>
      <c r="E93" s="64" t="str">
        <f>IF(BS_Avril[[#This Row],[N° ARTICLE]]=0,"",VLOOKUP(BS_Avril[[#This Row],[N° ARTICLE]],Données!A88:C144,2,FALSE))</f>
        <v/>
      </c>
      <c r="F93" s="69" t="str">
        <f>IF(BS_Avril[[#This Row],[N° ARTICLE]]=0,"",VLOOKUP(BS_Avril[[#This Row],[N° ARTICLE]],Données!A88:C144,3))</f>
        <v/>
      </c>
      <c r="G93" s="120"/>
      <c r="H93" s="123"/>
    </row>
    <row r="94" spans="1:8" ht="15.95" customHeight="1" x14ac:dyDescent="0.2">
      <c r="A94" s="118"/>
      <c r="B94" s="151"/>
      <c r="C94" s="151"/>
      <c r="D94" s="151"/>
      <c r="E94" s="67" t="str">
        <f>IF(BS_Avril[[#This Row],[N° ARTICLE]]=0,"",VLOOKUP(BS_Avril[[#This Row],[N° ARTICLE]],Données!A89:C145,2,FALSE))</f>
        <v/>
      </c>
      <c r="F94" s="66" t="str">
        <f>IF(BS_Avril[[#This Row],[N° ARTICLE]]=0,"",VLOOKUP(BS_Avril[[#This Row],[N° ARTICLE]],Données!A89:C145,3))</f>
        <v/>
      </c>
      <c r="G94" s="113"/>
      <c r="H94" s="116"/>
    </row>
    <row r="95" spans="1:8" s="126" customFormat="1" ht="15.95" customHeight="1" x14ac:dyDescent="0.2">
      <c r="A95" s="125"/>
      <c r="B95" s="152"/>
      <c r="C95" s="152"/>
      <c r="D95" s="152"/>
      <c r="E95" s="64" t="str">
        <f>IF(BS_Avril[[#This Row],[N° ARTICLE]]=0,"",VLOOKUP(BS_Avril[[#This Row],[N° ARTICLE]],Données!A90:C146,2,FALSE))</f>
        <v/>
      </c>
      <c r="F95" s="69" t="str">
        <f>IF(BS_Avril[[#This Row],[N° ARTICLE]]=0,"",VLOOKUP(BS_Avril[[#This Row],[N° ARTICLE]],Données!A90:C146,3))</f>
        <v/>
      </c>
      <c r="G95" s="120"/>
      <c r="H95" s="123"/>
    </row>
    <row r="96" spans="1:8" ht="15.95" customHeight="1" x14ac:dyDescent="0.2">
      <c r="A96" s="118"/>
      <c r="B96" s="151"/>
      <c r="C96" s="151"/>
      <c r="D96" s="151"/>
      <c r="E96" s="67" t="str">
        <f>IF(BS_Avril[[#This Row],[N° ARTICLE]]=0,"",VLOOKUP(BS_Avril[[#This Row],[N° ARTICLE]],Données!A91:C147,2,FALSE))</f>
        <v/>
      </c>
      <c r="F96" s="66" t="str">
        <f>IF(BS_Avril[[#This Row],[N° ARTICLE]]=0,"",VLOOKUP(BS_Avril[[#This Row],[N° ARTICLE]],Données!A91:C147,3))</f>
        <v/>
      </c>
      <c r="G96" s="113"/>
      <c r="H96" s="116"/>
    </row>
    <row r="97" spans="1:8" s="126" customFormat="1" ht="15.95" customHeight="1" x14ac:dyDescent="0.2">
      <c r="A97" s="125"/>
      <c r="B97" s="152"/>
      <c r="C97" s="152"/>
      <c r="D97" s="152"/>
      <c r="E97" s="64" t="str">
        <f>IF(BS_Avril[[#This Row],[N° ARTICLE]]=0,"",VLOOKUP(BS_Avril[[#This Row],[N° ARTICLE]],Données!A92:C148,2,FALSE))</f>
        <v/>
      </c>
      <c r="F97" s="69" t="str">
        <f>IF(BS_Avril[[#This Row],[N° ARTICLE]]=0,"",VLOOKUP(BS_Avril[[#This Row],[N° ARTICLE]],Données!A92:C148,3))</f>
        <v/>
      </c>
      <c r="G97" s="120"/>
      <c r="H97" s="123"/>
    </row>
    <row r="98" spans="1:8" ht="15.95" customHeight="1" x14ac:dyDescent="0.2">
      <c r="A98" s="118"/>
      <c r="B98" s="151"/>
      <c r="C98" s="151"/>
      <c r="D98" s="151"/>
      <c r="E98" s="67" t="str">
        <f>IF(BS_Avril[[#This Row],[N° ARTICLE]]=0,"",VLOOKUP(BS_Avril[[#This Row],[N° ARTICLE]],Données!A93:C149,2,FALSE))</f>
        <v/>
      </c>
      <c r="F98" s="66" t="str">
        <f>IF(BS_Avril[[#This Row],[N° ARTICLE]]=0,"",VLOOKUP(BS_Avril[[#This Row],[N° ARTICLE]],Données!A93:C149,3))</f>
        <v/>
      </c>
      <c r="G98" s="113"/>
      <c r="H98" s="116"/>
    </row>
    <row r="99" spans="1:8" s="126" customFormat="1" ht="15.95" customHeight="1" x14ac:dyDescent="0.2">
      <c r="A99" s="153"/>
      <c r="B99" s="154"/>
      <c r="C99" s="154"/>
      <c r="D99" s="154"/>
      <c r="E99" s="186" t="str">
        <f>IF(BS_Avril[[#This Row],[N° ARTICLE]]=0,"",VLOOKUP(BS_Avril[[#This Row],[N° ARTICLE]],Données!A94:C150,2,FALSE))</f>
        <v/>
      </c>
      <c r="F99" s="187" t="str">
        <f>IF(BS_Avril[[#This Row],[N° ARTICLE]]=0,"",VLOOKUP(BS_Avril[[#This Row],[N° ARTICLE]],Données!A94:C150,3))</f>
        <v/>
      </c>
      <c r="G99" s="156"/>
      <c r="H99" s="157"/>
    </row>
    <row r="100" spans="1:8" s="126" customFormat="1" ht="15.95" customHeight="1" x14ac:dyDescent="0.2">
      <c r="A100" s="158"/>
      <c r="B100" s="158"/>
      <c r="C100" s="158"/>
      <c r="D100" s="158"/>
      <c r="E100" s="180"/>
      <c r="F100" s="181"/>
      <c r="G100" s="160"/>
      <c r="H100" s="161"/>
    </row>
    <row r="101" spans="1:8" s="126" customFormat="1" ht="15.95" customHeight="1" x14ac:dyDescent="0.2">
      <c r="A101" s="158"/>
      <c r="B101" s="158"/>
      <c r="C101" s="158"/>
      <c r="D101" s="158"/>
      <c r="E101" s="180"/>
      <c r="F101" s="181"/>
      <c r="G101" s="160"/>
      <c r="H101" s="161"/>
    </row>
    <row r="102" spans="1:8" s="126" customFormat="1" ht="15.95" customHeight="1" x14ac:dyDescent="0.2">
      <c r="A102" s="158"/>
      <c r="B102" s="158"/>
      <c r="C102" s="158"/>
      <c r="D102" s="158"/>
      <c r="E102" s="180"/>
      <c r="F102" s="181"/>
      <c r="G102" s="160"/>
      <c r="H102" s="161"/>
    </row>
    <row r="103" spans="1:8" s="126" customFormat="1" ht="15.95" customHeight="1" x14ac:dyDescent="0.2">
      <c r="A103" s="158"/>
      <c r="B103" s="158"/>
      <c r="C103" s="158"/>
      <c r="D103" s="158"/>
      <c r="E103" s="180"/>
      <c r="F103" s="181"/>
      <c r="G103" s="160"/>
      <c r="H103" s="161"/>
    </row>
    <row r="104" spans="1:8" s="126" customFormat="1" ht="15.95" customHeight="1" x14ac:dyDescent="0.2">
      <c r="A104" s="158"/>
      <c r="B104" s="158"/>
      <c r="C104" s="158"/>
      <c r="D104" s="158"/>
      <c r="E104" s="180"/>
      <c r="F104" s="181"/>
      <c r="G104" s="160"/>
      <c r="H104" s="161"/>
    </row>
    <row r="105" spans="1:8" s="126" customFormat="1" ht="15.95" customHeight="1" x14ac:dyDescent="0.2">
      <c r="A105" s="158"/>
      <c r="B105" s="158"/>
      <c r="C105" s="158"/>
      <c r="D105" s="158"/>
      <c r="E105" s="180"/>
      <c r="F105" s="181"/>
      <c r="G105" s="160"/>
      <c r="H105" s="161"/>
    </row>
    <row r="106" spans="1:8" s="126" customFormat="1" ht="15.95" customHeight="1" x14ac:dyDescent="0.2">
      <c r="A106" s="158"/>
      <c r="B106" s="158"/>
      <c r="C106" s="158"/>
      <c r="D106" s="158"/>
      <c r="E106" s="180"/>
      <c r="F106" s="181"/>
      <c r="G106" s="160"/>
      <c r="H106" s="161"/>
    </row>
    <row r="107" spans="1:8" s="126" customFormat="1" ht="15.95" customHeight="1" x14ac:dyDescent="0.2">
      <c r="A107" s="158"/>
      <c r="B107" s="158"/>
      <c r="C107" s="158"/>
      <c r="D107" s="158"/>
      <c r="E107" s="180"/>
      <c r="F107" s="181"/>
      <c r="G107" s="160"/>
      <c r="H107" s="161"/>
    </row>
    <row r="108" spans="1:8" s="126" customFormat="1" ht="15.95" customHeight="1" x14ac:dyDescent="0.2">
      <c r="A108" s="158"/>
      <c r="B108" s="158"/>
      <c r="C108" s="158"/>
      <c r="D108" s="158"/>
      <c r="E108" s="180"/>
      <c r="F108" s="181"/>
      <c r="G108" s="160"/>
      <c r="H108" s="161"/>
    </row>
    <row r="109" spans="1:8" s="126" customFormat="1" ht="15.95" customHeight="1" x14ac:dyDescent="0.2">
      <c r="A109" s="158"/>
      <c r="B109" s="158"/>
      <c r="C109" s="158"/>
      <c r="D109" s="158"/>
      <c r="E109" s="180"/>
      <c r="F109" s="181"/>
      <c r="G109" s="160"/>
      <c r="H109" s="161"/>
    </row>
    <row r="110" spans="1:8" s="126" customFormat="1" ht="15.95" customHeight="1" x14ac:dyDescent="0.2">
      <c r="A110" s="158"/>
      <c r="B110" s="158"/>
      <c r="C110" s="158"/>
      <c r="D110" s="158"/>
      <c r="E110" s="180"/>
      <c r="F110" s="181"/>
      <c r="G110" s="160"/>
      <c r="H110" s="161"/>
    </row>
    <row r="111" spans="1:8" s="126" customFormat="1" ht="15.95" customHeight="1" x14ac:dyDescent="0.2">
      <c r="A111" s="158"/>
      <c r="B111" s="158"/>
      <c r="C111" s="158"/>
      <c r="D111" s="158"/>
      <c r="E111" s="180"/>
      <c r="F111" s="181"/>
      <c r="G111" s="160"/>
      <c r="H111" s="161"/>
    </row>
    <row r="112" spans="1:8" s="126" customFormat="1" ht="15.95" customHeight="1" x14ac:dyDescent="0.2">
      <c r="A112" s="158"/>
      <c r="B112" s="158"/>
      <c r="C112" s="158"/>
      <c r="D112" s="158"/>
      <c r="E112" s="180"/>
      <c r="F112" s="181"/>
      <c r="G112" s="160"/>
      <c r="H112" s="161"/>
    </row>
    <row r="113" spans="1:8" s="126" customFormat="1" ht="15.95" customHeight="1" x14ac:dyDescent="0.2">
      <c r="A113" s="158"/>
      <c r="B113" s="158"/>
      <c r="C113" s="158"/>
      <c r="D113" s="158"/>
      <c r="E113" s="180"/>
      <c r="F113" s="181"/>
      <c r="G113" s="160"/>
      <c r="H113" s="161"/>
    </row>
    <row r="114" spans="1:8" s="126" customFormat="1" ht="15.95" customHeight="1" x14ac:dyDescent="0.2">
      <c r="A114" s="158"/>
      <c r="B114" s="158"/>
      <c r="C114" s="158"/>
      <c r="D114" s="158"/>
      <c r="E114" s="180"/>
      <c r="F114" s="181"/>
      <c r="G114" s="160"/>
      <c r="H114" s="161"/>
    </row>
    <row r="115" spans="1:8" s="126" customFormat="1" ht="15.95" customHeight="1" x14ac:dyDescent="0.2">
      <c r="A115" s="158"/>
      <c r="B115" s="158"/>
      <c r="C115" s="158"/>
      <c r="D115" s="158"/>
      <c r="E115" s="180"/>
      <c r="F115" s="181"/>
      <c r="G115" s="160"/>
      <c r="H115" s="161"/>
    </row>
    <row r="116" spans="1:8" s="126" customFormat="1" ht="15.95" customHeight="1" x14ac:dyDescent="0.2">
      <c r="A116" s="158"/>
      <c r="B116" s="158"/>
      <c r="C116" s="158"/>
      <c r="D116" s="158"/>
      <c r="E116" s="180"/>
      <c r="F116" s="181"/>
      <c r="G116" s="160"/>
      <c r="H116" s="161"/>
    </row>
    <row r="117" spans="1:8" s="126" customFormat="1" ht="15.95" customHeight="1" x14ac:dyDescent="0.2">
      <c r="A117" s="158"/>
      <c r="B117" s="158"/>
      <c r="C117" s="158"/>
      <c r="D117" s="158"/>
      <c r="E117" s="180"/>
      <c r="F117" s="181"/>
      <c r="G117" s="160"/>
      <c r="H117" s="161"/>
    </row>
    <row r="118" spans="1:8" s="126" customFormat="1" ht="15.95" customHeight="1" x14ac:dyDescent="0.2">
      <c r="A118" s="158"/>
      <c r="B118" s="158"/>
      <c r="C118" s="158"/>
      <c r="D118" s="158"/>
      <c r="E118" s="180"/>
      <c r="F118" s="181"/>
      <c r="G118" s="160"/>
      <c r="H118" s="161"/>
    </row>
    <row r="119" spans="1:8" s="126" customFormat="1" ht="15.95" customHeight="1" x14ac:dyDescent="0.2">
      <c r="A119" s="158"/>
      <c r="B119" s="158"/>
      <c r="C119" s="158"/>
      <c r="D119" s="158"/>
      <c r="E119" s="180"/>
      <c r="F119" s="181"/>
      <c r="G119" s="160"/>
      <c r="H119" s="161"/>
    </row>
    <row r="120" spans="1:8" s="126" customFormat="1" ht="15.95" customHeight="1" x14ac:dyDescent="0.2">
      <c r="A120" s="158"/>
      <c r="B120" s="158"/>
      <c r="C120" s="158"/>
      <c r="D120" s="158"/>
      <c r="E120" s="180"/>
      <c r="F120" s="181"/>
      <c r="G120" s="160"/>
      <c r="H120" s="161"/>
    </row>
    <row r="121" spans="1:8" s="126" customFormat="1" ht="15.95" customHeight="1" x14ac:dyDescent="0.2">
      <c r="A121" s="158"/>
      <c r="B121" s="158"/>
      <c r="C121" s="158"/>
      <c r="D121" s="158"/>
      <c r="E121" s="180"/>
      <c r="F121" s="181"/>
      <c r="G121" s="160"/>
      <c r="H121" s="161"/>
    </row>
    <row r="122" spans="1:8" s="126" customFormat="1" ht="15.95" customHeight="1" x14ac:dyDescent="0.2">
      <c r="A122" s="158"/>
      <c r="B122" s="158"/>
      <c r="C122" s="158"/>
      <c r="D122" s="158"/>
      <c r="E122" s="180"/>
      <c r="F122" s="181"/>
      <c r="G122" s="160"/>
      <c r="H122" s="161"/>
    </row>
    <row r="123" spans="1:8" s="126" customFormat="1" ht="15.95" customHeight="1" x14ac:dyDescent="0.2">
      <c r="A123" s="158"/>
      <c r="B123" s="158"/>
      <c r="C123" s="158"/>
      <c r="D123" s="158"/>
      <c r="E123" s="180"/>
      <c r="F123" s="181"/>
      <c r="G123" s="160"/>
      <c r="H123" s="161"/>
    </row>
    <row r="124" spans="1:8" s="126" customFormat="1" ht="15.95" customHeight="1" x14ac:dyDescent="0.2">
      <c r="A124" s="158"/>
      <c r="B124" s="158"/>
      <c r="C124" s="158"/>
      <c r="D124" s="158"/>
      <c r="E124" s="180"/>
      <c r="F124" s="181"/>
      <c r="G124" s="160"/>
      <c r="H124" s="161"/>
    </row>
    <row r="125" spans="1:8" s="126" customFormat="1" ht="15.95" customHeight="1" x14ac:dyDescent="0.2">
      <c r="A125" s="158"/>
      <c r="B125" s="158"/>
      <c r="C125" s="158"/>
      <c r="D125" s="158"/>
      <c r="E125" s="180"/>
      <c r="F125" s="181"/>
      <c r="G125" s="160"/>
      <c r="H125" s="161"/>
    </row>
    <row r="126" spans="1:8" s="126" customFormat="1" ht="15.95" customHeight="1" x14ac:dyDescent="0.2">
      <c r="A126" s="158"/>
      <c r="B126" s="158"/>
      <c r="C126" s="158"/>
      <c r="D126" s="158"/>
      <c r="E126" s="180"/>
      <c r="F126" s="181"/>
      <c r="G126" s="160"/>
      <c r="H126" s="161"/>
    </row>
    <row r="127" spans="1:8" s="126" customFormat="1" ht="15.95" customHeight="1" x14ac:dyDescent="0.2">
      <c r="A127" s="158"/>
      <c r="B127" s="158"/>
      <c r="C127" s="158"/>
      <c r="D127" s="158"/>
      <c r="E127" s="180"/>
      <c r="F127" s="181"/>
      <c r="G127" s="160"/>
      <c r="H127" s="161"/>
    </row>
    <row r="128" spans="1:8" s="126" customFormat="1" ht="15.95" customHeight="1" x14ac:dyDescent="0.2">
      <c r="A128" s="158"/>
      <c r="B128" s="158"/>
      <c r="C128" s="158"/>
      <c r="D128" s="158"/>
      <c r="E128" s="180"/>
      <c r="F128" s="181"/>
      <c r="G128" s="160"/>
      <c r="H128" s="161"/>
    </row>
    <row r="129" spans="1:8" s="126" customFormat="1" ht="15.95" customHeight="1" x14ac:dyDescent="0.2">
      <c r="A129" s="158"/>
      <c r="B129" s="158"/>
      <c r="C129" s="158"/>
      <c r="D129" s="158"/>
      <c r="E129" s="180"/>
      <c r="F129" s="181"/>
      <c r="G129" s="160"/>
      <c r="H129" s="161"/>
    </row>
    <row r="130" spans="1:8" s="126" customFormat="1" ht="15.95" customHeight="1" x14ac:dyDescent="0.2">
      <c r="A130" s="158"/>
      <c r="B130" s="158"/>
      <c r="C130" s="158"/>
      <c r="D130" s="158"/>
      <c r="E130" s="180"/>
      <c r="F130" s="181"/>
      <c r="G130" s="160"/>
      <c r="H130" s="161"/>
    </row>
    <row r="131" spans="1:8" s="126" customFormat="1" ht="15.95" customHeight="1" x14ac:dyDescent="0.2">
      <c r="A131" s="158"/>
      <c r="B131" s="158"/>
      <c r="C131" s="158"/>
      <c r="D131" s="158"/>
      <c r="E131" s="180"/>
      <c r="F131" s="181"/>
      <c r="G131" s="160"/>
      <c r="H131" s="161"/>
    </row>
    <row r="132" spans="1:8" s="126" customFormat="1" ht="15.95" customHeight="1" x14ac:dyDescent="0.2">
      <c r="A132" s="158"/>
      <c r="B132" s="158"/>
      <c r="C132" s="158"/>
      <c r="D132" s="158"/>
      <c r="E132" s="180"/>
      <c r="F132" s="181"/>
      <c r="G132" s="160"/>
      <c r="H132" s="161"/>
    </row>
    <row r="133" spans="1:8" s="126" customFormat="1" ht="15.95" customHeight="1" x14ac:dyDescent="0.2">
      <c r="A133" s="158"/>
      <c r="B133" s="158"/>
      <c r="C133" s="158"/>
      <c r="D133" s="158"/>
      <c r="E133" s="180"/>
      <c r="F133" s="181"/>
      <c r="G133" s="160"/>
      <c r="H133" s="161"/>
    </row>
    <row r="134" spans="1:8" s="126" customFormat="1" x14ac:dyDescent="0.2">
      <c r="A134" s="158"/>
      <c r="B134" s="158"/>
      <c r="C134" s="158"/>
      <c r="D134" s="158"/>
      <c r="E134" s="180"/>
      <c r="F134" s="181"/>
      <c r="G134" s="160"/>
      <c r="H134" s="161"/>
    </row>
    <row r="135" spans="1:8" s="126" customFormat="1" x14ac:dyDescent="0.2">
      <c r="A135" s="158"/>
      <c r="B135" s="158"/>
      <c r="C135" s="158"/>
      <c r="D135" s="158"/>
      <c r="E135" s="180"/>
      <c r="F135" s="181"/>
      <c r="G135" s="160"/>
      <c r="H135" s="161"/>
    </row>
    <row r="136" spans="1:8" s="126" customFormat="1" x14ac:dyDescent="0.2">
      <c r="A136" s="158"/>
      <c r="B136" s="158"/>
      <c r="C136" s="158"/>
      <c r="D136" s="158"/>
      <c r="E136" s="180"/>
      <c r="F136" s="181"/>
      <c r="G136" s="160"/>
      <c r="H136" s="161"/>
    </row>
    <row r="137" spans="1:8" s="126" customFormat="1" x14ac:dyDescent="0.2">
      <c r="A137" s="158"/>
      <c r="B137" s="158"/>
      <c r="C137" s="158"/>
      <c r="D137" s="158"/>
      <c r="E137" s="180"/>
      <c r="F137" s="181"/>
      <c r="G137" s="160"/>
      <c r="H137" s="161"/>
    </row>
    <row r="138" spans="1:8" s="126" customFormat="1" x14ac:dyDescent="0.2">
      <c r="A138" s="158"/>
      <c r="B138" s="158"/>
      <c r="C138" s="158"/>
      <c r="D138" s="158"/>
      <c r="E138" s="180"/>
      <c r="F138" s="181"/>
      <c r="G138" s="160"/>
      <c r="H138" s="161"/>
    </row>
    <row r="139" spans="1:8" s="126" customFormat="1" x14ac:dyDescent="0.2">
      <c r="A139" s="158"/>
      <c r="B139" s="158"/>
      <c r="C139" s="158"/>
      <c r="D139" s="158"/>
      <c r="E139" s="180"/>
      <c r="F139" s="181"/>
      <c r="G139" s="160"/>
      <c r="H139" s="161"/>
    </row>
    <row r="140" spans="1:8" s="126" customFormat="1" x14ac:dyDescent="0.2">
      <c r="A140" s="158"/>
      <c r="B140" s="158"/>
      <c r="C140" s="158"/>
      <c r="D140" s="158"/>
      <c r="E140" s="180"/>
      <c r="F140" s="181"/>
      <c r="G140" s="160"/>
      <c r="H140" s="161"/>
    </row>
    <row r="141" spans="1:8" s="126" customFormat="1" x14ac:dyDescent="0.2">
      <c r="A141" s="158"/>
      <c r="B141" s="158"/>
      <c r="C141" s="158"/>
      <c r="D141" s="158"/>
      <c r="E141" s="180"/>
      <c r="F141" s="181"/>
      <c r="G141" s="160"/>
      <c r="H141" s="161"/>
    </row>
    <row r="142" spans="1:8" s="126" customFormat="1" x14ac:dyDescent="0.2">
      <c r="A142" s="158"/>
      <c r="B142" s="158"/>
      <c r="C142" s="158"/>
      <c r="D142" s="158"/>
      <c r="E142" s="180"/>
      <c r="F142" s="181"/>
      <c r="G142" s="160"/>
      <c r="H142" s="161"/>
    </row>
    <row r="143" spans="1:8" s="126" customFormat="1" x14ac:dyDescent="0.2">
      <c r="A143" s="158"/>
      <c r="B143" s="158"/>
      <c r="C143" s="158"/>
      <c r="D143" s="158"/>
      <c r="E143" s="180"/>
      <c r="F143" s="181"/>
      <c r="G143" s="160"/>
      <c r="H143" s="161"/>
    </row>
    <row r="144" spans="1:8" s="126" customFormat="1" x14ac:dyDescent="0.2">
      <c r="A144" s="158"/>
      <c r="B144" s="158"/>
      <c r="C144" s="158"/>
      <c r="D144" s="158"/>
      <c r="E144" s="180"/>
      <c r="F144" s="181"/>
      <c r="G144" s="160"/>
      <c r="H144" s="161"/>
    </row>
    <row r="145" spans="1:8" s="126" customFormat="1" x14ac:dyDescent="0.2">
      <c r="A145" s="158"/>
      <c r="B145" s="158"/>
      <c r="C145" s="158"/>
      <c r="D145" s="158"/>
      <c r="E145" s="180"/>
      <c r="F145" s="181"/>
      <c r="G145" s="160"/>
      <c r="H145" s="161"/>
    </row>
    <row r="146" spans="1:8" s="126" customFormat="1" x14ac:dyDescent="0.2">
      <c r="A146" s="158"/>
      <c r="B146" s="158"/>
      <c r="C146" s="158"/>
      <c r="D146" s="158"/>
      <c r="E146" s="180"/>
      <c r="F146" s="181"/>
      <c r="G146" s="160"/>
      <c r="H146" s="161"/>
    </row>
    <row r="147" spans="1:8" s="126" customFormat="1" x14ac:dyDescent="0.2">
      <c r="A147" s="158"/>
      <c r="B147" s="158"/>
      <c r="C147" s="158"/>
      <c r="D147" s="158"/>
      <c r="E147" s="180"/>
      <c r="F147" s="181"/>
      <c r="G147" s="160"/>
      <c r="H147" s="161"/>
    </row>
    <row r="148" spans="1:8" s="126" customFormat="1" x14ac:dyDescent="0.2">
      <c r="A148" s="158"/>
      <c r="B148" s="158"/>
      <c r="C148" s="158"/>
      <c r="D148" s="158"/>
      <c r="E148" s="180"/>
      <c r="F148" s="181"/>
      <c r="G148" s="160"/>
      <c r="H148" s="161"/>
    </row>
    <row r="149" spans="1:8" s="126" customFormat="1" x14ac:dyDescent="0.2">
      <c r="A149" s="158"/>
      <c r="B149" s="158"/>
      <c r="C149" s="158"/>
      <c r="D149" s="158"/>
      <c r="E149" s="180"/>
      <c r="F149" s="181"/>
      <c r="G149" s="160"/>
      <c r="H149" s="161"/>
    </row>
    <row r="150" spans="1:8" s="126" customFormat="1" x14ac:dyDescent="0.2">
      <c r="A150" s="158"/>
      <c r="B150" s="158"/>
      <c r="C150" s="158"/>
      <c r="D150" s="158"/>
      <c r="E150" s="180"/>
      <c r="F150" s="181"/>
      <c r="G150" s="160"/>
      <c r="H150" s="161"/>
    </row>
    <row r="151" spans="1:8" s="126" customFormat="1" x14ac:dyDescent="0.2">
      <c r="A151" s="158"/>
      <c r="B151" s="158"/>
      <c r="C151" s="158"/>
      <c r="D151" s="158"/>
      <c r="E151" s="180"/>
      <c r="F151" s="181"/>
      <c r="G151" s="160"/>
      <c r="H151" s="161"/>
    </row>
    <row r="152" spans="1:8" s="126" customFormat="1" x14ac:dyDescent="0.2">
      <c r="A152" s="158"/>
      <c r="B152" s="158"/>
      <c r="C152" s="158"/>
      <c r="D152" s="158"/>
      <c r="E152" s="180"/>
      <c r="F152" s="181"/>
      <c r="G152" s="160"/>
      <c r="H152" s="161"/>
    </row>
    <row r="153" spans="1:8" s="126" customFormat="1" x14ac:dyDescent="0.2">
      <c r="A153" s="158"/>
      <c r="B153" s="158"/>
      <c r="C153" s="158"/>
      <c r="D153" s="158"/>
      <c r="E153" s="180"/>
      <c r="F153" s="181"/>
      <c r="G153" s="160"/>
      <c r="H153" s="161"/>
    </row>
    <row r="154" spans="1:8" s="126" customFormat="1" x14ac:dyDescent="0.2">
      <c r="A154" s="158"/>
      <c r="B154" s="158"/>
      <c r="C154" s="158"/>
      <c r="D154" s="158"/>
      <c r="E154" s="180"/>
      <c r="F154" s="181"/>
      <c r="G154" s="160"/>
      <c r="H154" s="161"/>
    </row>
    <row r="155" spans="1:8" s="126" customFormat="1" x14ac:dyDescent="0.2">
      <c r="A155" s="158"/>
      <c r="B155" s="158"/>
      <c r="C155" s="158"/>
      <c r="D155" s="158"/>
      <c r="E155" s="180"/>
      <c r="F155" s="181"/>
      <c r="G155" s="160"/>
      <c r="H155" s="161"/>
    </row>
    <row r="156" spans="1:8" s="126" customFormat="1" x14ac:dyDescent="0.2">
      <c r="A156" s="158"/>
      <c r="B156" s="158"/>
      <c r="C156" s="158"/>
      <c r="D156" s="158"/>
      <c r="E156" s="180"/>
      <c r="F156" s="181"/>
      <c r="G156" s="160"/>
      <c r="H156" s="161"/>
    </row>
    <row r="157" spans="1:8" s="126" customFormat="1" x14ac:dyDescent="0.2">
      <c r="A157" s="158"/>
      <c r="B157" s="158"/>
      <c r="C157" s="158"/>
      <c r="D157" s="158"/>
      <c r="E157" s="180"/>
      <c r="F157" s="181"/>
      <c r="G157" s="160"/>
      <c r="H157" s="161"/>
    </row>
    <row r="158" spans="1:8" s="126" customFormat="1" x14ac:dyDescent="0.2">
      <c r="A158" s="158"/>
      <c r="B158" s="158"/>
      <c r="C158" s="158"/>
      <c r="D158" s="158"/>
      <c r="E158" s="180"/>
      <c r="F158" s="181"/>
      <c r="G158" s="160"/>
      <c r="H158" s="161"/>
    </row>
    <row r="159" spans="1:8" s="126" customFormat="1" x14ac:dyDescent="0.2">
      <c r="A159" s="158"/>
      <c r="B159" s="158"/>
      <c r="C159" s="158"/>
      <c r="D159" s="158"/>
      <c r="E159" s="180"/>
      <c r="F159" s="181"/>
      <c r="G159" s="160"/>
      <c r="H159" s="161"/>
    </row>
    <row r="160" spans="1:8" s="126" customFormat="1" x14ac:dyDescent="0.2">
      <c r="A160" s="158"/>
      <c r="B160" s="158"/>
      <c r="C160" s="158"/>
      <c r="D160" s="158"/>
      <c r="E160" s="180"/>
      <c r="F160" s="181"/>
      <c r="G160" s="160"/>
      <c r="H160" s="161"/>
    </row>
    <row r="161" spans="1:8" s="126" customFormat="1" x14ac:dyDescent="0.2">
      <c r="A161" s="158"/>
      <c r="B161" s="158"/>
      <c r="C161" s="158"/>
      <c r="D161" s="158"/>
      <c r="E161" s="180"/>
      <c r="F161" s="181"/>
      <c r="G161" s="160"/>
      <c r="H161" s="161"/>
    </row>
    <row r="162" spans="1:8" s="126" customFormat="1" x14ac:dyDescent="0.2">
      <c r="A162" s="158"/>
      <c r="B162" s="158"/>
      <c r="C162" s="158"/>
      <c r="D162" s="158"/>
      <c r="E162" s="180"/>
      <c r="F162" s="181"/>
      <c r="G162" s="160"/>
      <c r="H162" s="161"/>
    </row>
    <row r="163" spans="1:8" s="126" customFormat="1" x14ac:dyDescent="0.2">
      <c r="A163" s="158"/>
      <c r="B163" s="158"/>
      <c r="C163" s="158"/>
      <c r="D163" s="158"/>
      <c r="E163" s="180"/>
      <c r="F163" s="181"/>
      <c r="G163" s="160"/>
      <c r="H163" s="161"/>
    </row>
    <row r="164" spans="1:8" s="126" customFormat="1" x14ac:dyDescent="0.2">
      <c r="A164" s="162"/>
      <c r="B164" s="162"/>
      <c r="C164" s="162"/>
      <c r="D164" s="182"/>
      <c r="F164" s="183"/>
      <c r="G164" s="164"/>
      <c r="H164" s="165"/>
    </row>
    <row r="165" spans="1:8" s="126" customFormat="1" x14ac:dyDescent="0.2">
      <c r="A165" s="162"/>
      <c r="B165" s="162"/>
      <c r="C165" s="162"/>
      <c r="D165" s="182"/>
      <c r="F165" s="183"/>
      <c r="G165" s="164"/>
      <c r="H165" s="165"/>
    </row>
    <row r="166" spans="1:8" s="126" customFormat="1" x14ac:dyDescent="0.2">
      <c r="A166" s="162"/>
      <c r="B166" s="162"/>
      <c r="C166" s="162"/>
      <c r="D166" s="182"/>
      <c r="F166" s="183"/>
      <c r="G166" s="164"/>
      <c r="H166" s="165"/>
    </row>
    <row r="167" spans="1:8" s="126" customFormat="1" x14ac:dyDescent="0.2">
      <c r="A167" s="162"/>
      <c r="B167" s="162"/>
      <c r="C167" s="162"/>
      <c r="D167" s="182"/>
      <c r="F167" s="183"/>
      <c r="G167" s="164"/>
      <c r="H167" s="165"/>
    </row>
    <row r="168" spans="1:8" s="126" customFormat="1" x14ac:dyDescent="0.2">
      <c r="A168" s="162"/>
      <c r="B168" s="162"/>
      <c r="C168" s="162"/>
      <c r="D168" s="182"/>
      <c r="F168" s="183"/>
      <c r="G168" s="164"/>
      <c r="H168" s="165"/>
    </row>
    <row r="169" spans="1:8" s="126" customFormat="1" x14ac:dyDescent="0.2">
      <c r="A169" s="162"/>
      <c r="B169" s="162"/>
      <c r="C169" s="162"/>
      <c r="D169" s="182"/>
      <c r="F169" s="183"/>
      <c r="G169" s="164"/>
      <c r="H169" s="165"/>
    </row>
    <row r="170" spans="1:8" s="126" customFormat="1" x14ac:dyDescent="0.2">
      <c r="A170" s="162"/>
      <c r="B170" s="162"/>
      <c r="C170" s="162"/>
      <c r="D170" s="182"/>
      <c r="F170" s="183"/>
      <c r="G170" s="164"/>
      <c r="H170" s="165"/>
    </row>
    <row r="171" spans="1:8" s="126" customFormat="1" x14ac:dyDescent="0.2">
      <c r="A171" s="162"/>
      <c r="B171" s="162"/>
      <c r="C171" s="162"/>
      <c r="D171" s="182"/>
      <c r="F171" s="183"/>
      <c r="G171" s="164"/>
      <c r="H171" s="165"/>
    </row>
    <row r="172" spans="1:8" s="126" customFormat="1" x14ac:dyDescent="0.2">
      <c r="A172" s="162"/>
      <c r="B172" s="162"/>
      <c r="C172" s="162"/>
      <c r="D172" s="182"/>
      <c r="F172" s="183"/>
      <c r="G172" s="164"/>
      <c r="H172" s="165"/>
    </row>
    <row r="173" spans="1:8" s="126" customFormat="1" x14ac:dyDescent="0.2">
      <c r="A173" s="162"/>
      <c r="B173" s="162"/>
      <c r="C173" s="162"/>
      <c r="D173" s="182"/>
      <c r="F173" s="183"/>
      <c r="G173" s="164"/>
      <c r="H173" s="165"/>
    </row>
    <row r="174" spans="1:8" s="126" customFormat="1" x14ac:dyDescent="0.2">
      <c r="A174" s="162"/>
      <c r="B174" s="162"/>
      <c r="C174" s="162"/>
      <c r="D174" s="182"/>
      <c r="F174" s="183"/>
      <c r="G174" s="164"/>
      <c r="H174" s="165"/>
    </row>
    <row r="175" spans="1:8" s="126" customFormat="1" x14ac:dyDescent="0.2">
      <c r="A175" s="162"/>
      <c r="B175" s="162"/>
      <c r="C175" s="162"/>
      <c r="D175" s="182"/>
      <c r="F175" s="183"/>
      <c r="G175" s="164"/>
      <c r="H175" s="165"/>
    </row>
    <row r="176" spans="1:8" s="126" customFormat="1" x14ac:dyDescent="0.2">
      <c r="A176" s="162"/>
      <c r="B176" s="162"/>
      <c r="C176" s="162"/>
      <c r="D176" s="182"/>
      <c r="F176" s="183"/>
      <c r="G176" s="164"/>
      <c r="H176" s="165"/>
    </row>
    <row r="177" spans="1:8" s="126" customFormat="1" x14ac:dyDescent="0.2">
      <c r="A177" s="162"/>
      <c r="B177" s="162"/>
      <c r="C177" s="162"/>
      <c r="D177" s="182"/>
      <c r="F177" s="183"/>
      <c r="G177" s="164"/>
      <c r="H177" s="165"/>
    </row>
    <row r="178" spans="1:8" s="126" customFormat="1" x14ac:dyDescent="0.2">
      <c r="A178" s="162"/>
      <c r="B178" s="162"/>
      <c r="C178" s="162"/>
      <c r="D178" s="182"/>
      <c r="F178" s="183"/>
      <c r="G178" s="164"/>
      <c r="H178" s="165"/>
    </row>
    <row r="179" spans="1:8" s="126" customFormat="1" x14ac:dyDescent="0.2">
      <c r="A179" s="162"/>
      <c r="B179" s="162"/>
      <c r="C179" s="162"/>
      <c r="D179" s="182"/>
      <c r="F179" s="183"/>
      <c r="G179" s="164"/>
      <c r="H179" s="165"/>
    </row>
    <row r="180" spans="1:8" s="126" customFormat="1" x14ac:dyDescent="0.2">
      <c r="A180" s="162"/>
      <c r="B180" s="162"/>
      <c r="C180" s="162"/>
      <c r="D180" s="182"/>
      <c r="F180" s="183"/>
      <c r="G180" s="164"/>
      <c r="H180" s="165"/>
    </row>
    <row r="181" spans="1:8" s="126" customFormat="1" x14ac:dyDescent="0.2">
      <c r="A181" s="162"/>
      <c r="B181" s="162"/>
      <c r="C181" s="162"/>
      <c r="D181" s="182"/>
      <c r="F181" s="183"/>
      <c r="G181" s="164"/>
      <c r="H181" s="165"/>
    </row>
    <row r="182" spans="1:8" s="126" customFormat="1" x14ac:dyDescent="0.2">
      <c r="A182" s="162"/>
      <c r="B182" s="162"/>
      <c r="C182" s="162"/>
      <c r="D182" s="182"/>
      <c r="F182" s="183"/>
      <c r="G182" s="164"/>
      <c r="H182" s="165"/>
    </row>
    <row r="183" spans="1:8" s="126" customFormat="1" x14ac:dyDescent="0.2">
      <c r="A183" s="162"/>
      <c r="B183" s="162"/>
      <c r="C183" s="162"/>
      <c r="D183" s="182"/>
      <c r="F183" s="183"/>
      <c r="G183" s="164"/>
      <c r="H183" s="165"/>
    </row>
    <row r="184" spans="1:8" s="126" customFormat="1" x14ac:dyDescent="0.2">
      <c r="A184" s="162"/>
      <c r="B184" s="162"/>
      <c r="C184" s="162"/>
      <c r="D184" s="182"/>
      <c r="F184" s="183"/>
      <c r="G184" s="164"/>
      <c r="H184" s="165"/>
    </row>
    <row r="185" spans="1:8" s="126" customFormat="1" x14ac:dyDescent="0.2">
      <c r="A185" s="162"/>
      <c r="B185" s="162"/>
      <c r="C185" s="162"/>
      <c r="D185" s="182"/>
      <c r="F185" s="183"/>
      <c r="G185" s="164"/>
      <c r="H185" s="165"/>
    </row>
    <row r="186" spans="1:8" s="126" customFormat="1" x14ac:dyDescent="0.2">
      <c r="A186" s="162"/>
      <c r="B186" s="162"/>
      <c r="C186" s="162"/>
      <c r="D186" s="182"/>
      <c r="F186" s="183"/>
      <c r="G186" s="164"/>
      <c r="H186" s="165"/>
    </row>
    <row r="187" spans="1:8" s="126" customFormat="1" x14ac:dyDescent="0.2">
      <c r="A187" s="162"/>
      <c r="B187" s="162"/>
      <c r="C187" s="162"/>
      <c r="D187" s="182"/>
      <c r="F187" s="183"/>
      <c r="G187" s="164"/>
      <c r="H187" s="165"/>
    </row>
    <row r="188" spans="1:8" s="126" customFormat="1" x14ac:dyDescent="0.2">
      <c r="A188" s="162"/>
      <c r="B188" s="162"/>
      <c r="C188" s="162"/>
      <c r="D188" s="182"/>
      <c r="F188" s="183"/>
      <c r="G188" s="164"/>
      <c r="H188" s="165"/>
    </row>
    <row r="189" spans="1:8" s="126" customFormat="1" x14ac:dyDescent="0.2">
      <c r="A189" s="162"/>
      <c r="B189" s="162"/>
      <c r="C189" s="162"/>
      <c r="D189" s="182"/>
      <c r="F189" s="183"/>
      <c r="G189" s="164"/>
      <c r="H189" s="165"/>
    </row>
    <row r="190" spans="1:8" s="126" customFormat="1" x14ac:dyDescent="0.2">
      <c r="A190" s="162"/>
      <c r="B190" s="162"/>
      <c r="C190" s="162"/>
      <c r="D190" s="182"/>
      <c r="F190" s="183"/>
      <c r="G190" s="164"/>
      <c r="H190" s="165"/>
    </row>
    <row r="191" spans="1:8" s="126" customFormat="1" x14ac:dyDescent="0.2">
      <c r="A191" s="162"/>
      <c r="B191" s="162"/>
      <c r="C191" s="162"/>
      <c r="D191" s="182"/>
      <c r="F191" s="183"/>
      <c r="G191" s="164"/>
      <c r="H191" s="165"/>
    </row>
    <row r="192" spans="1:8" s="126" customFormat="1" x14ac:dyDescent="0.2">
      <c r="A192" s="162"/>
      <c r="B192" s="162"/>
      <c r="C192" s="162"/>
      <c r="D192" s="182"/>
      <c r="F192" s="183"/>
      <c r="G192" s="164"/>
      <c r="H192" s="165"/>
    </row>
    <row r="193" spans="1:8" s="126" customFormat="1" x14ac:dyDescent="0.2">
      <c r="A193" s="162"/>
      <c r="B193" s="162"/>
      <c r="C193" s="162"/>
      <c r="D193" s="182"/>
      <c r="F193" s="183"/>
      <c r="G193" s="164"/>
      <c r="H193" s="165"/>
    </row>
    <row r="194" spans="1:8" s="126" customFormat="1" x14ac:dyDescent="0.2">
      <c r="A194" s="162"/>
      <c r="B194" s="162"/>
      <c r="C194" s="162"/>
      <c r="D194" s="182"/>
      <c r="F194" s="183"/>
      <c r="G194" s="164"/>
      <c r="H194" s="165"/>
    </row>
    <row r="195" spans="1:8" s="126" customFormat="1" x14ac:dyDescent="0.2">
      <c r="A195" s="162"/>
      <c r="B195" s="162"/>
      <c r="C195" s="162"/>
      <c r="D195" s="182"/>
      <c r="F195" s="183"/>
      <c r="G195" s="164"/>
      <c r="H195" s="165"/>
    </row>
    <row r="196" spans="1:8" s="126" customFormat="1" x14ac:dyDescent="0.2">
      <c r="A196" s="162"/>
      <c r="B196" s="162"/>
      <c r="C196" s="162"/>
      <c r="D196" s="182"/>
      <c r="F196" s="183"/>
      <c r="G196" s="164"/>
      <c r="H196" s="165"/>
    </row>
    <row r="197" spans="1:8" s="126" customFormat="1" x14ac:dyDescent="0.2">
      <c r="A197" s="162"/>
      <c r="B197" s="162"/>
      <c r="C197" s="162"/>
      <c r="D197" s="182"/>
      <c r="F197" s="183"/>
      <c r="G197" s="164"/>
      <c r="H197" s="165"/>
    </row>
    <row r="198" spans="1:8" s="126" customFormat="1" x14ac:dyDescent="0.2">
      <c r="A198" s="162"/>
      <c r="B198" s="162"/>
      <c r="C198" s="162"/>
      <c r="D198" s="182"/>
      <c r="F198" s="183"/>
      <c r="G198" s="164"/>
      <c r="H198" s="165"/>
    </row>
    <row r="199" spans="1:8" s="126" customFormat="1" x14ac:dyDescent="0.2">
      <c r="A199" s="162"/>
      <c r="B199" s="162"/>
      <c r="C199" s="162"/>
      <c r="D199" s="182"/>
      <c r="F199" s="183"/>
      <c r="G199" s="164"/>
      <c r="H199" s="165"/>
    </row>
    <row r="200" spans="1:8" s="126" customFormat="1" x14ac:dyDescent="0.2">
      <c r="A200" s="162"/>
      <c r="B200" s="162"/>
      <c r="C200" s="162"/>
      <c r="D200" s="182"/>
      <c r="F200" s="183"/>
      <c r="G200" s="164"/>
      <c r="H200" s="165"/>
    </row>
    <row r="201" spans="1:8" s="126" customFormat="1" x14ac:dyDescent="0.2">
      <c r="A201" s="162"/>
      <c r="B201" s="162"/>
      <c r="C201" s="162"/>
      <c r="D201" s="182"/>
      <c r="F201" s="183"/>
      <c r="G201" s="164"/>
      <c r="H201" s="165"/>
    </row>
    <row r="202" spans="1:8" s="126" customFormat="1" x14ac:dyDescent="0.2">
      <c r="A202" s="162"/>
      <c r="B202" s="162"/>
      <c r="C202" s="162"/>
      <c r="D202" s="182"/>
      <c r="F202" s="183"/>
      <c r="G202" s="164"/>
      <c r="H202" s="165"/>
    </row>
    <row r="203" spans="1:8" s="126" customFormat="1" x14ac:dyDescent="0.2">
      <c r="A203" s="162"/>
      <c r="B203" s="162"/>
      <c r="C203" s="162"/>
      <c r="D203" s="182"/>
      <c r="F203" s="183"/>
      <c r="G203" s="164"/>
      <c r="H203" s="165"/>
    </row>
    <row r="204" spans="1:8" s="126" customFormat="1" x14ac:dyDescent="0.2">
      <c r="A204" s="162"/>
      <c r="B204" s="162"/>
      <c r="C204" s="162"/>
      <c r="D204" s="182"/>
      <c r="F204" s="183"/>
      <c r="G204" s="164"/>
      <c r="H204" s="165"/>
    </row>
    <row r="205" spans="1:8" s="126" customFormat="1" x14ac:dyDescent="0.2">
      <c r="A205" s="162"/>
      <c r="B205" s="162"/>
      <c r="C205" s="162"/>
      <c r="D205" s="182"/>
      <c r="F205" s="183"/>
      <c r="G205" s="164"/>
      <c r="H205" s="165"/>
    </row>
    <row r="206" spans="1:8" s="126" customFormat="1" x14ac:dyDescent="0.2">
      <c r="A206" s="162"/>
      <c r="B206" s="162"/>
      <c r="C206" s="162"/>
      <c r="D206" s="182"/>
      <c r="F206" s="183"/>
      <c r="G206" s="164"/>
      <c r="H206" s="165"/>
    </row>
    <row r="207" spans="1:8" s="126" customFormat="1" x14ac:dyDescent="0.2">
      <c r="A207" s="162"/>
      <c r="B207" s="162"/>
      <c r="C207" s="162"/>
      <c r="D207" s="182"/>
      <c r="F207" s="183"/>
      <c r="G207" s="164"/>
      <c r="H207" s="165"/>
    </row>
    <row r="208" spans="1:8" s="126" customFormat="1" x14ac:dyDescent="0.2">
      <c r="A208" s="162"/>
      <c r="B208" s="162"/>
      <c r="C208" s="162"/>
      <c r="D208" s="182"/>
      <c r="F208" s="183"/>
      <c r="G208" s="164"/>
      <c r="H208" s="165"/>
    </row>
    <row r="209" spans="1:8" s="126" customFormat="1" x14ac:dyDescent="0.2">
      <c r="A209" s="162"/>
      <c r="B209" s="162"/>
      <c r="C209" s="162"/>
      <c r="D209" s="182"/>
      <c r="F209" s="183"/>
      <c r="G209" s="164"/>
      <c r="H209" s="165"/>
    </row>
    <row r="210" spans="1:8" s="126" customFormat="1" x14ac:dyDescent="0.2">
      <c r="A210" s="162"/>
      <c r="B210" s="162"/>
      <c r="C210" s="162"/>
      <c r="D210" s="182"/>
      <c r="F210" s="183"/>
      <c r="G210" s="164"/>
      <c r="H210" s="165"/>
    </row>
    <row r="211" spans="1:8" s="126" customFormat="1" x14ac:dyDescent="0.2">
      <c r="A211" s="162"/>
      <c r="B211" s="162"/>
      <c r="C211" s="162"/>
      <c r="D211" s="182"/>
      <c r="F211" s="183"/>
      <c r="G211" s="164"/>
      <c r="H211" s="165"/>
    </row>
    <row r="212" spans="1:8" s="126" customFormat="1" x14ac:dyDescent="0.2">
      <c r="A212" s="162"/>
      <c r="B212" s="162"/>
      <c r="C212" s="162"/>
      <c r="D212" s="182"/>
      <c r="F212" s="183"/>
      <c r="G212" s="164"/>
      <c r="H212" s="165"/>
    </row>
    <row r="213" spans="1:8" s="126" customFormat="1" x14ac:dyDescent="0.2">
      <c r="A213" s="162"/>
      <c r="B213" s="162"/>
      <c r="C213" s="162"/>
      <c r="D213" s="182"/>
      <c r="F213" s="183"/>
      <c r="G213" s="164"/>
      <c r="H213" s="165"/>
    </row>
    <row r="214" spans="1:8" s="126" customFormat="1" x14ac:dyDescent="0.2">
      <c r="A214" s="162"/>
      <c r="B214" s="162"/>
      <c r="C214" s="162"/>
      <c r="D214" s="182"/>
      <c r="F214" s="183"/>
      <c r="G214" s="164"/>
      <c r="H214" s="165"/>
    </row>
    <row r="215" spans="1:8" s="126" customFormat="1" x14ac:dyDescent="0.2">
      <c r="A215" s="162"/>
      <c r="B215" s="162"/>
      <c r="C215" s="162"/>
      <c r="D215" s="182"/>
      <c r="F215" s="183"/>
      <c r="G215" s="164"/>
      <c r="H215" s="165"/>
    </row>
    <row r="216" spans="1:8" s="126" customFormat="1" x14ac:dyDescent="0.2">
      <c r="A216" s="162"/>
      <c r="B216" s="162"/>
      <c r="C216" s="162"/>
      <c r="D216" s="182"/>
      <c r="F216" s="183"/>
      <c r="G216" s="164"/>
      <c r="H216" s="165"/>
    </row>
    <row r="217" spans="1:8" s="126" customFormat="1" x14ac:dyDescent="0.2">
      <c r="A217" s="162"/>
      <c r="B217" s="162"/>
      <c r="C217" s="162"/>
      <c r="D217" s="182"/>
      <c r="F217" s="183"/>
      <c r="G217" s="164"/>
      <c r="H217" s="165"/>
    </row>
    <row r="218" spans="1:8" s="126" customFormat="1" x14ac:dyDescent="0.2">
      <c r="A218" s="162"/>
      <c r="B218" s="162"/>
      <c r="C218" s="162"/>
      <c r="D218" s="182"/>
      <c r="F218" s="183"/>
      <c r="G218" s="164"/>
      <c r="H218" s="165"/>
    </row>
    <row r="219" spans="1:8" s="126" customFormat="1" x14ac:dyDescent="0.2">
      <c r="A219" s="162"/>
      <c r="B219" s="162"/>
      <c r="C219" s="162"/>
      <c r="D219" s="182"/>
      <c r="F219" s="183"/>
      <c r="G219" s="164"/>
      <c r="H219" s="165"/>
    </row>
    <row r="220" spans="1:8" s="126" customFormat="1" x14ac:dyDescent="0.2">
      <c r="A220" s="162"/>
      <c r="B220" s="162"/>
      <c r="C220" s="162"/>
      <c r="D220" s="182"/>
      <c r="F220" s="183"/>
      <c r="G220" s="164"/>
      <c r="H220" s="165"/>
    </row>
    <row r="221" spans="1:8" s="126" customFormat="1" x14ac:dyDescent="0.2">
      <c r="A221" s="162"/>
      <c r="B221" s="162"/>
      <c r="C221" s="162"/>
      <c r="D221" s="182"/>
      <c r="F221" s="183"/>
      <c r="G221" s="164"/>
      <c r="H221" s="165"/>
    </row>
    <row r="222" spans="1:8" s="126" customFormat="1" x14ac:dyDescent="0.2">
      <c r="A222" s="162"/>
      <c r="B222" s="162"/>
      <c r="C222" s="162"/>
      <c r="D222" s="182"/>
      <c r="F222" s="183"/>
      <c r="G222" s="164"/>
      <c r="H222" s="165"/>
    </row>
    <row r="223" spans="1:8" s="126" customFormat="1" x14ac:dyDescent="0.2">
      <c r="A223" s="162"/>
      <c r="B223" s="162"/>
      <c r="C223" s="162"/>
      <c r="D223" s="182"/>
      <c r="F223" s="183"/>
      <c r="G223" s="164"/>
      <c r="H223" s="165"/>
    </row>
    <row r="224" spans="1:8" s="126" customFormat="1" x14ac:dyDescent="0.2">
      <c r="A224" s="162"/>
      <c r="B224" s="162"/>
      <c r="C224" s="162"/>
      <c r="D224" s="182"/>
      <c r="F224" s="183"/>
      <c r="G224" s="164"/>
      <c r="H224" s="165"/>
    </row>
    <row r="225" spans="1:8" s="126" customFormat="1" x14ac:dyDescent="0.2">
      <c r="A225" s="162"/>
      <c r="B225" s="162"/>
      <c r="C225" s="162"/>
      <c r="D225" s="182"/>
      <c r="F225" s="183"/>
      <c r="G225" s="164"/>
      <c r="H225" s="165"/>
    </row>
    <row r="226" spans="1:8" s="126" customFormat="1" x14ac:dyDescent="0.2">
      <c r="A226" s="162"/>
      <c r="B226" s="162"/>
      <c r="C226" s="162"/>
      <c r="D226" s="182"/>
      <c r="F226" s="183"/>
      <c r="G226" s="164"/>
      <c r="H226" s="165"/>
    </row>
    <row r="227" spans="1:8" s="126" customFormat="1" x14ac:dyDescent="0.2">
      <c r="A227" s="162"/>
      <c r="B227" s="162"/>
      <c r="C227" s="162"/>
      <c r="D227" s="182"/>
      <c r="F227" s="183"/>
      <c r="G227" s="164"/>
      <c r="H227" s="165"/>
    </row>
    <row r="228" spans="1:8" s="126" customFormat="1" x14ac:dyDescent="0.2">
      <c r="A228" s="162"/>
      <c r="B228" s="162"/>
      <c r="C228" s="162"/>
      <c r="D228" s="182"/>
      <c r="F228" s="183"/>
      <c r="G228" s="164"/>
      <c r="H228" s="165"/>
    </row>
    <row r="229" spans="1:8" s="126" customFormat="1" x14ac:dyDescent="0.2">
      <c r="A229" s="162"/>
      <c r="B229" s="162"/>
      <c r="C229" s="162"/>
      <c r="D229" s="182"/>
      <c r="F229" s="183"/>
      <c r="G229" s="164"/>
      <c r="H229" s="165"/>
    </row>
    <row r="230" spans="1:8" s="126" customFormat="1" x14ac:dyDescent="0.2">
      <c r="A230" s="162"/>
      <c r="B230" s="162"/>
      <c r="C230" s="162"/>
      <c r="D230" s="182"/>
      <c r="F230" s="183"/>
      <c r="G230" s="164"/>
      <c r="H230" s="165"/>
    </row>
    <row r="231" spans="1:8" s="126" customFormat="1" x14ac:dyDescent="0.2">
      <c r="A231" s="162"/>
      <c r="B231" s="162"/>
      <c r="C231" s="162"/>
      <c r="D231" s="182"/>
      <c r="F231" s="183"/>
      <c r="G231" s="164"/>
      <c r="H231" s="165"/>
    </row>
    <row r="232" spans="1:8" s="126" customFormat="1" x14ac:dyDescent="0.2">
      <c r="A232" s="162"/>
      <c r="B232" s="162"/>
      <c r="C232" s="162"/>
      <c r="D232" s="182"/>
      <c r="F232" s="183"/>
      <c r="G232" s="164"/>
      <c r="H232" s="165"/>
    </row>
    <row r="233" spans="1:8" s="126" customFormat="1" x14ac:dyDescent="0.2">
      <c r="A233" s="162"/>
      <c r="B233" s="162"/>
      <c r="C233" s="162"/>
      <c r="D233" s="182"/>
      <c r="F233" s="183"/>
      <c r="G233" s="164"/>
      <c r="H233" s="165"/>
    </row>
    <row r="234" spans="1:8" s="126" customFormat="1" x14ac:dyDescent="0.2">
      <c r="A234" s="162"/>
      <c r="B234" s="162"/>
      <c r="C234" s="162"/>
      <c r="D234" s="182"/>
      <c r="F234" s="183"/>
      <c r="G234" s="164"/>
      <c r="H234" s="165"/>
    </row>
    <row r="235" spans="1:8" s="126" customFormat="1" x14ac:dyDescent="0.2">
      <c r="A235" s="162"/>
      <c r="B235" s="162"/>
      <c r="C235" s="162"/>
      <c r="D235" s="182"/>
      <c r="F235" s="183"/>
      <c r="G235" s="164"/>
      <c r="H235" s="165"/>
    </row>
    <row r="236" spans="1:8" s="126" customFormat="1" x14ac:dyDescent="0.2">
      <c r="A236" s="162"/>
      <c r="B236" s="162"/>
      <c r="C236" s="162"/>
      <c r="D236" s="182"/>
      <c r="F236" s="183"/>
      <c r="G236" s="164"/>
      <c r="H236" s="165"/>
    </row>
    <row r="237" spans="1:8" s="126" customFormat="1" x14ac:dyDescent="0.2">
      <c r="A237" s="162"/>
      <c r="B237" s="162"/>
      <c r="C237" s="162"/>
      <c r="D237" s="182"/>
      <c r="F237" s="183"/>
      <c r="G237" s="164"/>
      <c r="H237" s="165"/>
    </row>
    <row r="238" spans="1:8" s="126" customFormat="1" x14ac:dyDescent="0.2">
      <c r="A238" s="162"/>
      <c r="B238" s="162"/>
      <c r="C238" s="162"/>
      <c r="D238" s="182"/>
      <c r="F238" s="183"/>
      <c r="G238" s="164"/>
      <c r="H238" s="165"/>
    </row>
    <row r="239" spans="1:8" s="126" customFormat="1" x14ac:dyDescent="0.2">
      <c r="A239" s="162"/>
      <c r="B239" s="162"/>
      <c r="C239" s="162"/>
      <c r="D239" s="182"/>
      <c r="F239" s="183"/>
      <c r="G239" s="164"/>
      <c r="H239" s="165"/>
    </row>
    <row r="240" spans="1:8" s="126" customFormat="1" x14ac:dyDescent="0.2">
      <c r="A240" s="162"/>
      <c r="B240" s="162"/>
      <c r="C240" s="162"/>
      <c r="D240" s="182"/>
      <c r="F240" s="183"/>
      <c r="G240" s="164"/>
      <c r="H240" s="165"/>
    </row>
    <row r="241" spans="1:8" s="126" customFormat="1" x14ac:dyDescent="0.2">
      <c r="A241" s="162"/>
      <c r="B241" s="162"/>
      <c r="C241" s="162"/>
      <c r="D241" s="182"/>
      <c r="F241" s="183"/>
      <c r="G241" s="164"/>
      <c r="H241" s="165"/>
    </row>
    <row r="242" spans="1:8" s="126" customFormat="1" x14ac:dyDescent="0.2">
      <c r="A242" s="162"/>
      <c r="B242" s="162"/>
      <c r="C242" s="162"/>
      <c r="D242" s="182"/>
      <c r="F242" s="183"/>
      <c r="G242" s="164"/>
      <c r="H242" s="165"/>
    </row>
    <row r="243" spans="1:8" s="126" customFormat="1" x14ac:dyDescent="0.2">
      <c r="A243" s="162"/>
      <c r="B243" s="162"/>
      <c r="C243" s="162"/>
      <c r="D243" s="182"/>
      <c r="F243" s="183"/>
      <c r="G243" s="164"/>
      <c r="H243" s="165"/>
    </row>
    <row r="244" spans="1:8" s="126" customFormat="1" x14ac:dyDescent="0.2">
      <c r="A244" s="162"/>
      <c r="B244" s="162"/>
      <c r="C244" s="162"/>
      <c r="D244" s="182"/>
      <c r="F244" s="183"/>
      <c r="G244" s="164"/>
      <c r="H244" s="165"/>
    </row>
    <row r="245" spans="1:8" s="126" customFormat="1" x14ac:dyDescent="0.2">
      <c r="A245" s="162"/>
      <c r="B245" s="162"/>
      <c r="C245" s="162"/>
      <c r="D245" s="182"/>
      <c r="F245" s="183"/>
      <c r="G245" s="164"/>
      <c r="H245" s="165"/>
    </row>
    <row r="246" spans="1:8" s="126" customFormat="1" x14ac:dyDescent="0.2">
      <c r="A246" s="162"/>
      <c r="B246" s="162"/>
      <c r="C246" s="162"/>
      <c r="D246" s="182"/>
      <c r="F246" s="183"/>
      <c r="G246" s="164"/>
      <c r="H246" s="165"/>
    </row>
    <row r="247" spans="1:8" s="126" customFormat="1" x14ac:dyDescent="0.2">
      <c r="A247" s="162"/>
      <c r="B247" s="162"/>
      <c r="C247" s="162"/>
      <c r="D247" s="182"/>
      <c r="F247" s="183"/>
      <c r="G247" s="164"/>
      <c r="H247" s="165"/>
    </row>
    <row r="248" spans="1:8" s="126" customFormat="1" x14ac:dyDescent="0.2">
      <c r="A248" s="162"/>
      <c r="B248" s="162"/>
      <c r="C248" s="162"/>
      <c r="D248" s="182"/>
      <c r="F248" s="183"/>
      <c r="G248" s="164"/>
      <c r="H248" s="165"/>
    </row>
    <row r="249" spans="1:8" s="126" customFormat="1" x14ac:dyDescent="0.2">
      <c r="A249" s="162"/>
      <c r="B249" s="162"/>
      <c r="C249" s="162"/>
      <c r="D249" s="182"/>
      <c r="F249" s="183"/>
      <c r="G249" s="164"/>
      <c r="H249" s="165"/>
    </row>
    <row r="250" spans="1:8" s="126" customFormat="1" x14ac:dyDescent="0.2">
      <c r="A250" s="162"/>
      <c r="B250" s="162"/>
      <c r="C250" s="162"/>
      <c r="D250" s="182"/>
      <c r="F250" s="183"/>
      <c r="G250" s="164"/>
      <c r="H250" s="165"/>
    </row>
    <row r="251" spans="1:8" s="126" customFormat="1" x14ac:dyDescent="0.2">
      <c r="A251" s="162"/>
      <c r="B251" s="162"/>
      <c r="C251" s="162"/>
      <c r="D251" s="182"/>
      <c r="F251" s="183"/>
      <c r="G251" s="164"/>
      <c r="H251" s="165"/>
    </row>
    <row r="252" spans="1:8" s="126" customFormat="1" x14ac:dyDescent="0.2">
      <c r="A252" s="162"/>
      <c r="B252" s="162"/>
      <c r="C252" s="162"/>
      <c r="D252" s="182"/>
      <c r="F252" s="183"/>
      <c r="G252" s="164"/>
      <c r="H252" s="165"/>
    </row>
    <row r="253" spans="1:8" s="126" customFormat="1" x14ac:dyDescent="0.2">
      <c r="A253" s="162"/>
      <c r="B253" s="162"/>
      <c r="C253" s="162"/>
      <c r="D253" s="182"/>
      <c r="F253" s="183"/>
      <c r="G253" s="164"/>
      <c r="H253" s="165"/>
    </row>
    <row r="254" spans="1:8" s="126" customFormat="1" x14ac:dyDescent="0.2">
      <c r="A254" s="162"/>
      <c r="B254" s="162"/>
      <c r="C254" s="162"/>
      <c r="D254" s="182"/>
      <c r="F254" s="183"/>
      <c r="G254" s="164"/>
      <c r="H254" s="165"/>
    </row>
    <row r="255" spans="1:8" s="126" customFormat="1" x14ac:dyDescent="0.2">
      <c r="A255" s="162"/>
      <c r="B255" s="162"/>
      <c r="C255" s="162"/>
      <c r="D255" s="182"/>
      <c r="F255" s="183"/>
      <c r="G255" s="164"/>
      <c r="H255" s="165"/>
    </row>
    <row r="256" spans="1:8" s="126" customFormat="1" x14ac:dyDescent="0.2">
      <c r="A256" s="162"/>
      <c r="B256" s="162"/>
      <c r="C256" s="162"/>
      <c r="D256" s="182"/>
      <c r="F256" s="183"/>
      <c r="G256" s="164"/>
      <c r="H256" s="165"/>
    </row>
    <row r="257" spans="1:8" s="126" customFormat="1" x14ac:dyDescent="0.2">
      <c r="A257" s="162"/>
      <c r="B257" s="162"/>
      <c r="C257" s="162"/>
      <c r="D257" s="182"/>
      <c r="F257" s="183"/>
      <c r="G257" s="164"/>
      <c r="H257" s="165"/>
    </row>
    <row r="258" spans="1:8" s="126" customFormat="1" x14ac:dyDescent="0.2">
      <c r="A258" s="162"/>
      <c r="B258" s="162"/>
      <c r="C258" s="162"/>
      <c r="D258" s="182"/>
      <c r="F258" s="183"/>
      <c r="G258" s="164"/>
      <c r="H258" s="165"/>
    </row>
    <row r="259" spans="1:8" s="126" customFormat="1" x14ac:dyDescent="0.2">
      <c r="A259" s="162"/>
      <c r="B259" s="162"/>
      <c r="C259" s="162"/>
      <c r="D259" s="182"/>
      <c r="F259" s="183"/>
      <c r="G259" s="164"/>
      <c r="H259" s="165"/>
    </row>
    <row r="260" spans="1:8" s="126" customFormat="1" x14ac:dyDescent="0.2">
      <c r="A260" s="162"/>
      <c r="B260" s="162"/>
      <c r="C260" s="162"/>
      <c r="D260" s="182"/>
      <c r="F260" s="183"/>
      <c r="G260" s="164"/>
      <c r="H260" s="165"/>
    </row>
    <row r="261" spans="1:8" s="126" customFormat="1" x14ac:dyDescent="0.2">
      <c r="A261" s="162"/>
      <c r="B261" s="162"/>
      <c r="C261" s="162"/>
      <c r="D261" s="182"/>
      <c r="F261" s="183"/>
      <c r="G261" s="164"/>
      <c r="H261" s="165"/>
    </row>
    <row r="262" spans="1:8" s="126" customFormat="1" x14ac:dyDescent="0.2">
      <c r="A262" s="162"/>
      <c r="B262" s="162"/>
      <c r="C262" s="162"/>
      <c r="D262" s="182"/>
      <c r="F262" s="183"/>
      <c r="G262" s="164"/>
      <c r="H262" s="165"/>
    </row>
    <row r="263" spans="1:8" s="126" customFormat="1" x14ac:dyDescent="0.2">
      <c r="A263" s="162"/>
      <c r="B263" s="162"/>
      <c r="C263" s="162"/>
      <c r="D263" s="182"/>
      <c r="F263" s="183"/>
      <c r="G263" s="164"/>
      <c r="H263" s="165"/>
    </row>
    <row r="264" spans="1:8" s="126" customFormat="1" x14ac:dyDescent="0.2">
      <c r="A264" s="162"/>
      <c r="B264" s="162"/>
      <c r="C264" s="162"/>
      <c r="D264" s="182"/>
      <c r="F264" s="183"/>
      <c r="G264" s="164"/>
      <c r="H264" s="165"/>
    </row>
    <row r="265" spans="1:8" s="126" customFormat="1" x14ac:dyDescent="0.2">
      <c r="A265" s="162"/>
      <c r="B265" s="162"/>
      <c r="C265" s="162"/>
      <c r="D265" s="182"/>
      <c r="F265" s="183"/>
      <c r="G265" s="164"/>
      <c r="H265" s="165"/>
    </row>
    <row r="266" spans="1:8" s="126" customFormat="1" x14ac:dyDescent="0.2">
      <c r="A266" s="162"/>
      <c r="B266" s="162"/>
      <c r="C266" s="162"/>
      <c r="D266" s="182"/>
      <c r="F266" s="183"/>
      <c r="G266" s="164"/>
      <c r="H266" s="165"/>
    </row>
    <row r="267" spans="1:8" s="126" customFormat="1" x14ac:dyDescent="0.2">
      <c r="A267" s="162"/>
      <c r="B267" s="162"/>
      <c r="C267" s="162"/>
      <c r="D267" s="182"/>
      <c r="F267" s="183"/>
      <c r="G267" s="164"/>
      <c r="H267" s="165"/>
    </row>
    <row r="268" spans="1:8" s="126" customFormat="1" x14ac:dyDescent="0.2">
      <c r="A268" s="162"/>
      <c r="B268" s="162"/>
      <c r="C268" s="162"/>
      <c r="D268" s="182"/>
      <c r="F268" s="183"/>
      <c r="G268" s="164"/>
      <c r="H268" s="165"/>
    </row>
    <row r="269" spans="1:8" s="126" customFormat="1" x14ac:dyDescent="0.2">
      <c r="A269" s="162"/>
      <c r="B269" s="162"/>
      <c r="C269" s="162"/>
      <c r="D269" s="182"/>
      <c r="F269" s="183"/>
      <c r="G269" s="164"/>
      <c r="H269" s="165"/>
    </row>
    <row r="270" spans="1:8" s="126" customFormat="1" x14ac:dyDescent="0.2">
      <c r="A270" s="162"/>
      <c r="B270" s="162"/>
      <c r="C270" s="162"/>
      <c r="D270" s="182"/>
      <c r="F270" s="183"/>
      <c r="G270" s="164"/>
      <c r="H270" s="165"/>
    </row>
    <row r="271" spans="1:8" s="126" customFormat="1" x14ac:dyDescent="0.2">
      <c r="A271" s="162"/>
      <c r="B271" s="162"/>
      <c r="C271" s="162"/>
      <c r="D271" s="182"/>
      <c r="F271" s="183"/>
      <c r="G271" s="164"/>
      <c r="H271" s="165"/>
    </row>
    <row r="272" spans="1:8" s="126" customFormat="1" x14ac:dyDescent="0.2">
      <c r="A272" s="162"/>
      <c r="B272" s="162"/>
      <c r="C272" s="162"/>
      <c r="D272" s="182"/>
      <c r="F272" s="183"/>
      <c r="G272" s="164"/>
      <c r="H272" s="165"/>
    </row>
    <row r="273" spans="1:8" s="126" customFormat="1" x14ac:dyDescent="0.2">
      <c r="A273" s="162"/>
      <c r="B273" s="162"/>
      <c r="C273" s="162"/>
      <c r="D273" s="182"/>
      <c r="F273" s="183"/>
      <c r="G273" s="164"/>
      <c r="H273" s="165"/>
    </row>
    <row r="274" spans="1:8" s="126" customFormat="1" x14ac:dyDescent="0.2">
      <c r="A274" s="162"/>
      <c r="B274" s="162"/>
      <c r="C274" s="162"/>
      <c r="D274" s="182"/>
      <c r="F274" s="183"/>
      <c r="G274" s="164"/>
      <c r="H274" s="165"/>
    </row>
    <row r="275" spans="1:8" s="126" customFormat="1" x14ac:dyDescent="0.2">
      <c r="A275" s="162"/>
      <c r="B275" s="162"/>
      <c r="C275" s="162"/>
      <c r="D275" s="182"/>
      <c r="F275" s="183"/>
      <c r="G275" s="164"/>
      <c r="H275" s="165"/>
    </row>
    <row r="276" spans="1:8" s="126" customFormat="1" x14ac:dyDescent="0.2">
      <c r="A276" s="162"/>
      <c r="B276" s="162"/>
      <c r="C276" s="162"/>
      <c r="D276" s="182"/>
      <c r="F276" s="183"/>
      <c r="G276" s="164"/>
      <c r="H276" s="165"/>
    </row>
    <row r="277" spans="1:8" s="126" customFormat="1" x14ac:dyDescent="0.2">
      <c r="A277" s="162"/>
      <c r="B277" s="162"/>
      <c r="C277" s="162"/>
      <c r="D277" s="182"/>
      <c r="F277" s="183"/>
      <c r="G277" s="164"/>
      <c r="H277" s="165"/>
    </row>
    <row r="278" spans="1:8" s="126" customFormat="1" x14ac:dyDescent="0.2">
      <c r="A278" s="162"/>
      <c r="B278" s="162"/>
      <c r="C278" s="162"/>
      <c r="D278" s="182"/>
      <c r="F278" s="183"/>
      <c r="G278" s="164"/>
      <c r="H278" s="165"/>
    </row>
    <row r="279" spans="1:8" s="126" customFormat="1" x14ac:dyDescent="0.2">
      <c r="A279" s="162"/>
      <c r="B279" s="162"/>
      <c r="C279" s="162"/>
      <c r="D279" s="182"/>
      <c r="F279" s="183"/>
      <c r="G279" s="164"/>
      <c r="H279" s="165"/>
    </row>
    <row r="280" spans="1:8" s="126" customFormat="1" x14ac:dyDescent="0.2">
      <c r="A280" s="162"/>
      <c r="B280" s="162"/>
      <c r="C280" s="162"/>
      <c r="D280" s="182"/>
      <c r="F280" s="183"/>
      <c r="G280" s="164"/>
      <c r="H280" s="165"/>
    </row>
    <row r="281" spans="1:8" s="126" customFormat="1" x14ac:dyDescent="0.2">
      <c r="A281" s="162"/>
      <c r="B281" s="162"/>
      <c r="C281" s="162"/>
      <c r="D281" s="182"/>
      <c r="F281" s="183"/>
      <c r="G281" s="164"/>
      <c r="H281" s="165"/>
    </row>
    <row r="282" spans="1:8" s="126" customFormat="1" x14ac:dyDescent="0.2">
      <c r="A282" s="162"/>
      <c r="B282" s="162"/>
      <c r="C282" s="162"/>
      <c r="D282" s="182"/>
      <c r="F282" s="183"/>
      <c r="G282" s="164"/>
      <c r="H282" s="165"/>
    </row>
    <row r="283" spans="1:8" s="126" customFormat="1" x14ac:dyDescent="0.2">
      <c r="A283" s="162"/>
      <c r="B283" s="162"/>
      <c r="C283" s="162"/>
      <c r="D283" s="182"/>
      <c r="F283" s="183"/>
      <c r="G283" s="164"/>
      <c r="H283" s="165"/>
    </row>
    <row r="284" spans="1:8" s="126" customFormat="1" x14ac:dyDescent="0.2">
      <c r="A284" s="162"/>
      <c r="B284" s="162"/>
      <c r="C284" s="162"/>
      <c r="D284" s="182"/>
      <c r="F284" s="183"/>
      <c r="G284" s="164"/>
      <c r="H284" s="165"/>
    </row>
    <row r="285" spans="1:8" s="126" customFormat="1" x14ac:dyDescent="0.2">
      <c r="A285" s="162"/>
      <c r="B285" s="162"/>
      <c r="C285" s="162"/>
      <c r="D285" s="182"/>
      <c r="F285" s="183"/>
      <c r="G285" s="164"/>
      <c r="H285" s="165"/>
    </row>
    <row r="286" spans="1:8" s="126" customFormat="1" x14ac:dyDescent="0.2">
      <c r="A286" s="162"/>
      <c r="B286" s="162"/>
      <c r="C286" s="162"/>
      <c r="D286" s="182"/>
      <c r="F286" s="183"/>
      <c r="G286" s="164"/>
      <c r="H286" s="165"/>
    </row>
    <row r="287" spans="1:8" s="126" customFormat="1" x14ac:dyDescent="0.2">
      <c r="A287" s="162"/>
      <c r="B287" s="162"/>
      <c r="C287" s="162"/>
      <c r="D287" s="182"/>
      <c r="F287" s="183"/>
      <c r="G287" s="164"/>
      <c r="H287" s="165"/>
    </row>
    <row r="288" spans="1:8" s="126" customFormat="1" x14ac:dyDescent="0.2">
      <c r="A288" s="162"/>
      <c r="B288" s="162"/>
      <c r="C288" s="162"/>
      <c r="D288" s="182"/>
      <c r="F288" s="183"/>
      <c r="G288" s="164"/>
      <c r="H288" s="165"/>
    </row>
    <row r="289" spans="1:8" s="126" customFormat="1" x14ac:dyDescent="0.2">
      <c r="A289" s="162"/>
      <c r="B289" s="162"/>
      <c r="C289" s="162"/>
      <c r="D289" s="182"/>
      <c r="F289" s="183"/>
      <c r="G289" s="164"/>
      <c r="H289" s="165"/>
    </row>
    <row r="290" spans="1:8" s="126" customFormat="1" x14ac:dyDescent="0.2">
      <c r="A290" s="162"/>
      <c r="B290" s="162"/>
      <c r="C290" s="162"/>
      <c r="D290" s="182"/>
      <c r="F290" s="183"/>
      <c r="G290" s="164"/>
      <c r="H290" s="165"/>
    </row>
    <row r="291" spans="1:8" s="126" customFormat="1" x14ac:dyDescent="0.2">
      <c r="A291" s="162"/>
      <c r="B291" s="162"/>
      <c r="C291" s="162"/>
      <c r="D291" s="182"/>
      <c r="F291" s="183"/>
      <c r="G291" s="164"/>
      <c r="H291" s="165"/>
    </row>
    <row r="292" spans="1:8" s="126" customFormat="1" x14ac:dyDescent="0.2">
      <c r="A292" s="162"/>
      <c r="B292" s="162"/>
      <c r="C292" s="162"/>
      <c r="D292" s="182"/>
      <c r="F292" s="183"/>
      <c r="G292" s="164"/>
      <c r="H292" s="165"/>
    </row>
    <row r="293" spans="1:8" s="126" customFormat="1" x14ac:dyDescent="0.2">
      <c r="A293" s="162"/>
      <c r="B293" s="162"/>
      <c r="C293" s="162"/>
      <c r="D293" s="182"/>
      <c r="F293" s="183"/>
      <c r="G293" s="164"/>
      <c r="H293" s="165"/>
    </row>
    <row r="294" spans="1:8" s="126" customFormat="1" x14ac:dyDescent="0.2">
      <c r="A294" s="162"/>
      <c r="B294" s="162"/>
      <c r="C294" s="162"/>
      <c r="D294" s="182"/>
      <c r="F294" s="183"/>
      <c r="G294" s="164"/>
      <c r="H294" s="165"/>
    </row>
    <row r="295" spans="1:8" s="126" customFormat="1" x14ac:dyDescent="0.2">
      <c r="A295" s="162"/>
      <c r="B295" s="162"/>
      <c r="C295" s="162"/>
      <c r="D295" s="182"/>
      <c r="F295" s="183"/>
      <c r="G295" s="164"/>
      <c r="H295" s="165"/>
    </row>
    <row r="296" spans="1:8" s="126" customFormat="1" x14ac:dyDescent="0.2">
      <c r="A296" s="162"/>
      <c r="B296" s="162"/>
      <c r="C296" s="162"/>
      <c r="D296" s="182"/>
      <c r="F296" s="183"/>
      <c r="G296" s="164"/>
      <c r="H296" s="165"/>
    </row>
    <row r="297" spans="1:8" s="126" customFormat="1" x14ac:dyDescent="0.2">
      <c r="A297" s="162"/>
      <c r="B297" s="162"/>
      <c r="C297" s="162"/>
      <c r="D297" s="182"/>
      <c r="F297" s="183"/>
      <c r="G297" s="164"/>
      <c r="H297" s="165"/>
    </row>
    <row r="298" spans="1:8" s="126" customFormat="1" x14ac:dyDescent="0.2">
      <c r="A298" s="162"/>
      <c r="B298" s="162"/>
      <c r="C298" s="162"/>
      <c r="D298" s="182"/>
      <c r="F298" s="183"/>
      <c r="G298" s="164"/>
      <c r="H298" s="165"/>
    </row>
    <row r="299" spans="1:8" s="126" customFormat="1" x14ac:dyDescent="0.2">
      <c r="A299" s="162"/>
      <c r="B299" s="162"/>
      <c r="C299" s="162"/>
      <c r="D299" s="182"/>
      <c r="F299" s="183"/>
      <c r="G299" s="164"/>
      <c r="H299" s="165"/>
    </row>
    <row r="300" spans="1:8" s="126" customFormat="1" x14ac:dyDescent="0.2">
      <c r="A300" s="162"/>
      <c r="B300" s="162"/>
      <c r="C300" s="162"/>
      <c r="D300" s="182"/>
      <c r="F300" s="183"/>
      <c r="G300" s="164"/>
      <c r="H300" s="165"/>
    </row>
    <row r="301" spans="1:8" s="126" customFormat="1" x14ac:dyDescent="0.2">
      <c r="A301" s="162"/>
      <c r="B301" s="162"/>
      <c r="C301" s="162"/>
      <c r="D301" s="182"/>
      <c r="F301" s="183"/>
      <c r="G301" s="164"/>
      <c r="H301" s="165"/>
    </row>
    <row r="302" spans="1:8" s="126" customFormat="1" x14ac:dyDescent="0.2">
      <c r="A302" s="162"/>
      <c r="B302" s="162"/>
      <c r="C302" s="162"/>
      <c r="D302" s="182"/>
      <c r="F302" s="183"/>
      <c r="G302" s="164"/>
      <c r="H302" s="165"/>
    </row>
    <row r="303" spans="1:8" s="126" customFormat="1" x14ac:dyDescent="0.2">
      <c r="A303" s="162"/>
      <c r="B303" s="162"/>
      <c r="C303" s="162"/>
      <c r="D303" s="182"/>
      <c r="F303" s="183"/>
      <c r="G303" s="164"/>
      <c r="H303" s="165"/>
    </row>
    <row r="304" spans="1:8" s="126" customFormat="1" x14ac:dyDescent="0.2">
      <c r="A304" s="162"/>
      <c r="B304" s="162"/>
      <c r="C304" s="162"/>
      <c r="D304" s="182"/>
      <c r="F304" s="183"/>
      <c r="G304" s="164"/>
      <c r="H304" s="165"/>
    </row>
    <row r="305" spans="1:8" s="126" customFormat="1" x14ac:dyDescent="0.2">
      <c r="A305" s="162"/>
      <c r="B305" s="162"/>
      <c r="C305" s="162"/>
      <c r="D305" s="182"/>
      <c r="F305" s="183"/>
      <c r="G305" s="164"/>
      <c r="H305" s="165"/>
    </row>
    <row r="306" spans="1:8" s="126" customFormat="1" x14ac:dyDescent="0.2">
      <c r="A306" s="162"/>
      <c r="B306" s="162"/>
      <c r="C306" s="162"/>
      <c r="D306" s="182"/>
      <c r="F306" s="183"/>
      <c r="G306" s="164"/>
      <c r="H306" s="165"/>
    </row>
    <row r="307" spans="1:8" s="126" customFormat="1" x14ac:dyDescent="0.2">
      <c r="A307" s="162"/>
      <c r="B307" s="162"/>
      <c r="C307" s="162"/>
      <c r="D307" s="182"/>
      <c r="F307" s="183"/>
      <c r="G307" s="164"/>
      <c r="H307" s="165"/>
    </row>
    <row r="308" spans="1:8" s="126" customFormat="1" x14ac:dyDescent="0.2">
      <c r="A308" s="162"/>
      <c r="B308" s="162"/>
      <c r="C308" s="162"/>
      <c r="D308" s="182"/>
      <c r="F308" s="183"/>
      <c r="G308" s="164"/>
      <c r="H308" s="165"/>
    </row>
    <row r="309" spans="1:8" s="126" customFormat="1" x14ac:dyDescent="0.2">
      <c r="A309" s="162"/>
      <c r="B309" s="162"/>
      <c r="C309" s="162"/>
      <c r="D309" s="182"/>
      <c r="F309" s="183"/>
      <c r="G309" s="164"/>
      <c r="H309" s="165"/>
    </row>
    <row r="310" spans="1:8" s="126" customFormat="1" x14ac:dyDescent="0.2">
      <c r="A310" s="162"/>
      <c r="B310" s="162"/>
      <c r="C310" s="162"/>
      <c r="D310" s="182"/>
      <c r="F310" s="183"/>
      <c r="G310" s="164"/>
      <c r="H310" s="165"/>
    </row>
    <row r="311" spans="1:8" s="126" customFormat="1" x14ac:dyDescent="0.2">
      <c r="A311" s="162"/>
      <c r="B311" s="162"/>
      <c r="C311" s="162"/>
      <c r="D311" s="182"/>
      <c r="F311" s="183"/>
      <c r="G311" s="164"/>
      <c r="H311" s="165"/>
    </row>
    <row r="312" spans="1:8" s="126" customFormat="1" x14ac:dyDescent="0.2">
      <c r="A312" s="162"/>
      <c r="B312" s="162"/>
      <c r="C312" s="162"/>
      <c r="D312" s="182"/>
      <c r="F312" s="183"/>
      <c r="G312" s="164"/>
      <c r="H312" s="165"/>
    </row>
    <row r="313" spans="1:8" s="126" customFormat="1" x14ac:dyDescent="0.2">
      <c r="A313" s="162"/>
      <c r="B313" s="162"/>
      <c r="C313" s="162"/>
      <c r="D313" s="182"/>
      <c r="F313" s="183"/>
      <c r="G313" s="164"/>
      <c r="H313" s="165"/>
    </row>
    <row r="314" spans="1:8" s="126" customFormat="1" x14ac:dyDescent="0.2">
      <c r="A314" s="162"/>
      <c r="B314" s="162"/>
      <c r="C314" s="162"/>
      <c r="D314" s="182"/>
      <c r="F314" s="183"/>
      <c r="G314" s="164"/>
      <c r="H314" s="165"/>
    </row>
    <row r="315" spans="1:8" s="126" customFormat="1" x14ac:dyDescent="0.2">
      <c r="A315" s="162"/>
      <c r="B315" s="162"/>
      <c r="C315" s="162"/>
      <c r="D315" s="182"/>
      <c r="F315" s="183"/>
      <c r="G315" s="164"/>
      <c r="H315" s="165"/>
    </row>
    <row r="316" spans="1:8" s="126" customFormat="1" x14ac:dyDescent="0.2">
      <c r="A316" s="162"/>
      <c r="B316" s="162"/>
      <c r="C316" s="162"/>
      <c r="D316" s="182"/>
      <c r="F316" s="183"/>
      <c r="G316" s="164"/>
      <c r="H316" s="165"/>
    </row>
    <row r="317" spans="1:8" s="126" customFormat="1" x14ac:dyDescent="0.2">
      <c r="A317" s="162"/>
      <c r="B317" s="162"/>
      <c r="C317" s="162"/>
      <c r="D317" s="182"/>
      <c r="F317" s="183"/>
      <c r="G317" s="164"/>
      <c r="H317" s="165"/>
    </row>
    <row r="318" spans="1:8" s="126" customFormat="1" x14ac:dyDescent="0.2">
      <c r="A318" s="162"/>
      <c r="B318" s="162"/>
      <c r="C318" s="162"/>
      <c r="D318" s="182"/>
      <c r="F318" s="183"/>
      <c r="G318" s="164"/>
      <c r="H318" s="165"/>
    </row>
    <row r="319" spans="1:8" s="126" customFormat="1" x14ac:dyDescent="0.2">
      <c r="A319" s="162"/>
      <c r="B319" s="162"/>
      <c r="C319" s="162"/>
      <c r="D319" s="182"/>
      <c r="F319" s="183"/>
      <c r="G319" s="164"/>
      <c r="H319" s="165"/>
    </row>
    <row r="320" spans="1:8" s="126" customFormat="1" x14ac:dyDescent="0.2">
      <c r="A320" s="162"/>
      <c r="B320" s="162"/>
      <c r="C320" s="162"/>
      <c r="D320" s="182"/>
      <c r="F320" s="183"/>
      <c r="G320" s="164"/>
      <c r="H320" s="165"/>
    </row>
    <row r="321" spans="1:8" s="126" customFormat="1" x14ac:dyDescent="0.2">
      <c r="A321" s="162"/>
      <c r="B321" s="162"/>
      <c r="C321" s="162"/>
      <c r="D321" s="182"/>
      <c r="F321" s="183"/>
      <c r="G321" s="164"/>
      <c r="H321" s="165"/>
    </row>
    <row r="322" spans="1:8" s="126" customFormat="1" x14ac:dyDescent="0.2">
      <c r="A322" s="162"/>
      <c r="B322" s="162"/>
      <c r="C322" s="162"/>
      <c r="D322" s="182"/>
      <c r="F322" s="183"/>
      <c r="G322" s="164"/>
      <c r="H322" s="165"/>
    </row>
    <row r="323" spans="1:8" s="126" customFormat="1" x14ac:dyDescent="0.2">
      <c r="A323" s="162"/>
      <c r="B323" s="162"/>
      <c r="C323" s="162"/>
      <c r="D323" s="182"/>
      <c r="F323" s="183"/>
      <c r="G323" s="164"/>
      <c r="H323" s="165"/>
    </row>
    <row r="324" spans="1:8" s="126" customFormat="1" x14ac:dyDescent="0.2">
      <c r="A324" s="162"/>
      <c r="B324" s="162"/>
      <c r="C324" s="162"/>
      <c r="D324" s="182"/>
      <c r="F324" s="183"/>
      <c r="G324" s="164"/>
      <c r="H324" s="165"/>
    </row>
    <row r="325" spans="1:8" s="126" customFormat="1" x14ac:dyDescent="0.2">
      <c r="A325" s="162"/>
      <c r="B325" s="162"/>
      <c r="C325" s="162"/>
      <c r="D325" s="182"/>
      <c r="F325" s="183"/>
      <c r="G325" s="164"/>
      <c r="H325" s="165"/>
    </row>
    <row r="326" spans="1:8" s="126" customFormat="1" x14ac:dyDescent="0.2">
      <c r="A326" s="162"/>
      <c r="B326" s="162"/>
      <c r="C326" s="162"/>
      <c r="D326" s="182"/>
      <c r="F326" s="183"/>
      <c r="G326" s="164"/>
      <c r="H326" s="165"/>
    </row>
    <row r="327" spans="1:8" s="126" customFormat="1" x14ac:dyDescent="0.2">
      <c r="A327" s="162"/>
      <c r="B327" s="162"/>
      <c r="C327" s="162"/>
      <c r="D327" s="182"/>
      <c r="F327" s="183"/>
      <c r="G327" s="164"/>
      <c r="H327" s="165"/>
    </row>
    <row r="328" spans="1:8" s="126" customFormat="1" x14ac:dyDescent="0.2">
      <c r="A328" s="162"/>
      <c r="B328" s="162"/>
      <c r="C328" s="162"/>
      <c r="D328" s="182"/>
      <c r="F328" s="183"/>
      <c r="G328" s="164"/>
      <c r="H328" s="165"/>
    </row>
    <row r="329" spans="1:8" s="126" customFormat="1" x14ac:dyDescent="0.2">
      <c r="A329" s="162"/>
      <c r="B329" s="162"/>
      <c r="C329" s="162"/>
      <c r="D329" s="182"/>
      <c r="F329" s="183"/>
      <c r="G329" s="164"/>
      <c r="H329" s="165"/>
    </row>
    <row r="330" spans="1:8" s="126" customFormat="1" x14ac:dyDescent="0.2">
      <c r="A330" s="162"/>
      <c r="B330" s="162"/>
      <c r="C330" s="162"/>
      <c r="D330" s="182"/>
      <c r="F330" s="183"/>
      <c r="G330" s="164"/>
      <c r="H330" s="165"/>
    </row>
    <row r="331" spans="1:8" s="126" customFormat="1" x14ac:dyDescent="0.2">
      <c r="A331" s="162"/>
      <c r="B331" s="162"/>
      <c r="C331" s="162"/>
      <c r="D331" s="182"/>
      <c r="F331" s="183"/>
      <c r="G331" s="164"/>
      <c r="H331" s="165"/>
    </row>
    <row r="332" spans="1:8" s="126" customFormat="1" x14ac:dyDescent="0.2">
      <c r="A332" s="162"/>
      <c r="B332" s="162"/>
      <c r="C332" s="162"/>
      <c r="D332" s="182"/>
      <c r="F332" s="183"/>
      <c r="G332" s="164"/>
      <c r="H332" s="165"/>
    </row>
    <row r="333" spans="1:8" s="126" customFormat="1" x14ac:dyDescent="0.2">
      <c r="A333" s="162"/>
      <c r="B333" s="162"/>
      <c r="C333" s="162"/>
      <c r="D333" s="182"/>
      <c r="F333" s="183"/>
      <c r="G333" s="164"/>
      <c r="H333" s="165"/>
    </row>
    <row r="334" spans="1:8" s="126" customFormat="1" x14ac:dyDescent="0.2">
      <c r="A334" s="162"/>
      <c r="B334" s="162"/>
      <c r="C334" s="162"/>
      <c r="D334" s="182"/>
      <c r="F334" s="183"/>
      <c r="G334" s="164"/>
      <c r="H334" s="165"/>
    </row>
    <row r="335" spans="1:8" s="126" customFormat="1" x14ac:dyDescent="0.2">
      <c r="A335" s="162"/>
      <c r="B335" s="162"/>
      <c r="C335" s="162"/>
      <c r="D335" s="182"/>
      <c r="F335" s="183"/>
      <c r="G335" s="164"/>
      <c r="H335" s="165"/>
    </row>
    <row r="336" spans="1:8" s="126" customFormat="1" x14ac:dyDescent="0.2">
      <c r="A336" s="162"/>
      <c r="B336" s="162"/>
      <c r="C336" s="162"/>
      <c r="D336" s="182"/>
      <c r="F336" s="183"/>
      <c r="G336" s="164"/>
      <c r="H336" s="165"/>
    </row>
    <row r="337" spans="1:8" s="126" customFormat="1" x14ac:dyDescent="0.2">
      <c r="A337" s="162"/>
      <c r="B337" s="162"/>
      <c r="C337" s="162"/>
      <c r="D337" s="182"/>
      <c r="F337" s="183"/>
      <c r="G337" s="164"/>
      <c r="H337" s="165"/>
    </row>
    <row r="338" spans="1:8" s="126" customFormat="1" x14ac:dyDescent="0.2">
      <c r="A338" s="162"/>
      <c r="B338" s="162"/>
      <c r="C338" s="162"/>
      <c r="D338" s="182"/>
      <c r="F338" s="183"/>
      <c r="G338" s="164"/>
      <c r="H338" s="165"/>
    </row>
    <row r="339" spans="1:8" s="126" customFormat="1" x14ac:dyDescent="0.2">
      <c r="A339" s="162"/>
      <c r="B339" s="162"/>
      <c r="C339" s="162"/>
      <c r="D339" s="182"/>
      <c r="F339" s="183"/>
      <c r="G339" s="164"/>
      <c r="H339" s="165"/>
    </row>
    <row r="340" spans="1:8" s="126" customFormat="1" x14ac:dyDescent="0.2">
      <c r="A340" s="162"/>
      <c r="B340" s="162"/>
      <c r="C340" s="162"/>
      <c r="D340" s="182"/>
      <c r="F340" s="183"/>
      <c r="G340" s="164"/>
      <c r="H340" s="165"/>
    </row>
    <row r="341" spans="1:8" s="126" customFormat="1" x14ac:dyDescent="0.2">
      <c r="A341" s="162"/>
      <c r="B341" s="162"/>
      <c r="C341" s="162"/>
      <c r="D341" s="182"/>
      <c r="F341" s="183"/>
      <c r="G341" s="164"/>
      <c r="H341" s="165"/>
    </row>
    <row r="342" spans="1:8" s="126" customFormat="1" x14ac:dyDescent="0.2">
      <c r="A342" s="162"/>
      <c r="B342" s="162"/>
      <c r="C342" s="162"/>
      <c r="D342" s="182"/>
      <c r="F342" s="183"/>
      <c r="G342" s="164"/>
      <c r="H342" s="165"/>
    </row>
    <row r="343" spans="1:8" s="126" customFormat="1" x14ac:dyDescent="0.2">
      <c r="A343" s="162"/>
      <c r="B343" s="162"/>
      <c r="C343" s="162"/>
      <c r="D343" s="182"/>
      <c r="F343" s="183"/>
      <c r="G343" s="164"/>
      <c r="H343" s="165"/>
    </row>
    <row r="344" spans="1:8" s="126" customFormat="1" x14ac:dyDescent="0.2">
      <c r="A344" s="162"/>
      <c r="B344" s="162"/>
      <c r="C344" s="162"/>
      <c r="D344" s="182"/>
      <c r="F344" s="183"/>
      <c r="G344" s="164"/>
      <c r="H344" s="165"/>
    </row>
    <row r="345" spans="1:8" s="126" customFormat="1" x14ac:dyDescent="0.2">
      <c r="A345" s="162"/>
      <c r="B345" s="162"/>
      <c r="C345" s="162"/>
      <c r="D345" s="182"/>
      <c r="F345" s="183"/>
      <c r="G345" s="164"/>
      <c r="H345" s="165"/>
    </row>
    <row r="346" spans="1:8" s="126" customFormat="1" x14ac:dyDescent="0.2">
      <c r="A346" s="162"/>
      <c r="B346" s="162"/>
      <c r="C346" s="162"/>
      <c r="D346" s="182"/>
      <c r="F346" s="183"/>
      <c r="G346" s="164"/>
      <c r="H346" s="165"/>
    </row>
    <row r="347" spans="1:8" s="126" customFormat="1" x14ac:dyDescent="0.2">
      <c r="A347" s="162"/>
      <c r="B347" s="162"/>
      <c r="C347" s="162"/>
      <c r="D347" s="182"/>
      <c r="F347" s="183"/>
      <c r="G347" s="164"/>
      <c r="H347" s="165"/>
    </row>
  </sheetData>
  <mergeCells count="2">
    <mergeCell ref="A1:H3"/>
    <mergeCell ref="A5:H5"/>
  </mergeCells>
  <dataValidations count="2">
    <dataValidation type="list" allowBlank="1" showInputMessage="1" showErrorMessage="1" sqref="C100" xr:uid="{F4305403-8B48-4893-9C06-A9FA4ACEB9A7}">
      <formula1>Intervenant</formula1>
    </dataValidation>
    <dataValidation type="list" allowBlank="1" showInputMessage="1" showErrorMessage="1" sqref="F100:F119" xr:uid="{31F75B71-B65C-40B8-99D2-3725DAF03CBF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777833BB-2E3E-475F-AC2F-B495B3292C5B}">
          <x14:formula1>
            <xm:f>Données!$H$2:$H$4</xm:f>
          </x14:formula1>
          <xm:sqref>C7:C99</xm:sqref>
        </x14:dataValidation>
        <x14:dataValidation type="list" allowBlank="1" showInputMessage="1" showErrorMessage="1" xr:uid="{FE968236-31CC-4C76-9800-7700422D3091}">
          <x14:formula1>
            <xm:f>Données!$A$2:$A$58</xm:f>
          </x14:formula1>
          <xm:sqref>D8:D99</xm:sqref>
        </x14:dataValidation>
        <x14:dataValidation type="list" allowBlank="1" showInputMessage="1" showErrorMessage="1" xr:uid="{2064A63B-FDE6-484E-B083-BABAD2CD4738}">
          <x14:formula1>
            <xm:f>Données!$F$2:$F$5</xm:f>
          </x14:formula1>
          <xm:sqref>G7:G99</xm:sqref>
        </x14:dataValidation>
        <x14:dataValidation type="list" allowBlank="1" showInputMessage="1" showErrorMessage="1" xr:uid="{664DC4D7-07CE-4ED7-8BF6-5AB5F05DFE4E}">
          <x14:formula1>
            <xm:f>Données!$A$2:$A$115</xm:f>
          </x14:formula1>
          <xm:sqref>D7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71C4F0-9433-4225-BEDB-99BB3D1EE49E}">
  <dimension ref="A1:AZ347"/>
  <sheetViews>
    <sheetView workbookViewId="0">
      <selection activeCell="E7" sqref="E7:F99"/>
    </sheetView>
  </sheetViews>
  <sheetFormatPr baseColWidth="10" defaultColWidth="10.875" defaultRowHeight="15" x14ac:dyDescent="0.2"/>
  <cols>
    <col min="1" max="1" width="37.375" style="166" customWidth="1"/>
    <col min="2" max="2" width="13.375" style="166" customWidth="1"/>
    <col min="3" max="3" width="11.875" style="166" bestFit="1" customWidth="1"/>
    <col min="4" max="4" width="18.125" style="184" customWidth="1"/>
    <col min="5" max="5" width="32" style="86" bestFit="1" customWidth="1"/>
    <col min="6" max="6" width="27.125" style="185" bestFit="1" customWidth="1"/>
    <col min="7" max="7" width="24.625" style="133" bestFit="1" customWidth="1"/>
    <col min="8" max="8" width="20.625" style="90" customWidth="1"/>
    <col min="9" max="52" width="10.875" style="126"/>
    <col min="53" max="16384" width="10.875" style="86"/>
  </cols>
  <sheetData>
    <row r="1" spans="1:52" s="126" customFormat="1" ht="21" customHeight="1" x14ac:dyDescent="0.2">
      <c r="A1" s="143" t="s">
        <v>120</v>
      </c>
      <c r="B1" s="143"/>
      <c r="C1" s="143"/>
      <c r="D1" s="143"/>
      <c r="E1" s="143"/>
      <c r="F1" s="143"/>
      <c r="G1" s="143"/>
      <c r="H1" s="143"/>
    </row>
    <row r="2" spans="1:52" s="126" customFormat="1" ht="21.95" customHeight="1" x14ac:dyDescent="0.2">
      <c r="A2" s="143"/>
      <c r="B2" s="143"/>
      <c r="C2" s="143"/>
      <c r="D2" s="143"/>
      <c r="E2" s="143"/>
      <c r="F2" s="143"/>
      <c r="G2" s="143"/>
      <c r="H2" s="143"/>
    </row>
    <row r="3" spans="1:52" s="126" customFormat="1" ht="21.95" customHeight="1" x14ac:dyDescent="0.2">
      <c r="A3" s="143"/>
      <c r="B3" s="143"/>
      <c r="C3" s="143"/>
      <c r="D3" s="143"/>
      <c r="E3" s="143"/>
      <c r="F3" s="143"/>
      <c r="G3" s="143"/>
      <c r="H3" s="143"/>
    </row>
    <row r="4" spans="1:52" s="126" customFormat="1" ht="21.95" customHeight="1" x14ac:dyDescent="0.25">
      <c r="A4" s="144"/>
      <c r="B4" s="144"/>
      <c r="C4" s="144"/>
      <c r="D4" s="172"/>
      <c r="E4" s="173"/>
      <c r="F4" s="174"/>
      <c r="G4" s="146"/>
      <c r="H4" s="147"/>
    </row>
    <row r="5" spans="1:52" ht="21.95" customHeight="1" x14ac:dyDescent="0.2">
      <c r="A5" s="102" t="s">
        <v>7</v>
      </c>
      <c r="B5" s="103"/>
      <c r="C5" s="103"/>
      <c r="D5" s="103"/>
      <c r="E5" s="103"/>
      <c r="F5" s="103"/>
      <c r="G5" s="103"/>
      <c r="H5" s="103"/>
    </row>
    <row r="6" spans="1:52" s="111" customFormat="1" ht="72" customHeight="1" x14ac:dyDescent="0.25">
      <c r="A6" s="148" t="s">
        <v>8</v>
      </c>
      <c r="B6" s="148" t="s">
        <v>114</v>
      </c>
      <c r="C6" s="148" t="s">
        <v>110</v>
      </c>
      <c r="D6" s="175" t="s">
        <v>109</v>
      </c>
      <c r="E6" s="148" t="s">
        <v>0</v>
      </c>
      <c r="F6" s="176" t="s">
        <v>36</v>
      </c>
      <c r="G6" s="108" t="s">
        <v>101</v>
      </c>
      <c r="H6" s="109" t="s">
        <v>102</v>
      </c>
      <c r="I6" s="149"/>
      <c r="J6" s="149"/>
      <c r="K6" s="149"/>
      <c r="L6" s="149"/>
      <c r="M6" s="149"/>
      <c r="N6" s="149"/>
      <c r="O6" s="149"/>
      <c r="P6" s="149"/>
      <c r="Q6" s="149"/>
      <c r="R6" s="149"/>
      <c r="S6" s="149"/>
      <c r="T6" s="149"/>
      <c r="U6" s="149"/>
      <c r="V6" s="149"/>
      <c r="W6" s="149"/>
      <c r="X6" s="149"/>
      <c r="Y6" s="149"/>
      <c r="Z6" s="149"/>
      <c r="AA6" s="149"/>
      <c r="AB6" s="149"/>
      <c r="AC6" s="149"/>
      <c r="AD6" s="149"/>
      <c r="AE6" s="149"/>
      <c r="AF6" s="149"/>
      <c r="AG6" s="149"/>
      <c r="AH6" s="149"/>
      <c r="AI6" s="149"/>
      <c r="AJ6" s="149"/>
      <c r="AK6" s="149"/>
      <c r="AL6" s="149"/>
      <c r="AM6" s="149"/>
      <c r="AN6" s="149"/>
      <c r="AO6" s="149"/>
      <c r="AP6" s="149"/>
      <c r="AQ6" s="149"/>
      <c r="AR6" s="149"/>
      <c r="AS6" s="149"/>
      <c r="AT6" s="149"/>
      <c r="AU6" s="149"/>
      <c r="AV6" s="149"/>
      <c r="AW6" s="149"/>
      <c r="AX6" s="149"/>
      <c r="AY6" s="149"/>
      <c r="AZ6" s="149"/>
    </row>
    <row r="7" spans="1:52" ht="15.95" customHeight="1" x14ac:dyDescent="0.2">
      <c r="A7" s="125"/>
      <c r="B7" s="150"/>
      <c r="C7" s="125"/>
      <c r="D7" s="125"/>
      <c r="E7" s="64" t="str">
        <f>IF(BS_Mai[[#This Row],[N° ARTICLE]]=0,"",VLOOKUP(BS_Mai[[#This Row],[N° ARTICLE]],Données!A2:C58,2,FALSE))</f>
        <v/>
      </c>
      <c r="F7" s="63" t="str">
        <f>IF(BS_Mai[[#This Row],[N° ARTICLE]]=0,"",VLOOKUP(BS_Mai[[#This Row],[N° ARTICLE]],Données!A2:C58,3))</f>
        <v/>
      </c>
      <c r="G7" s="120"/>
      <c r="H7" s="123"/>
    </row>
    <row r="8" spans="1:52" ht="15.95" customHeight="1" x14ac:dyDescent="0.2">
      <c r="A8" s="118"/>
      <c r="B8" s="151"/>
      <c r="C8" s="151"/>
      <c r="D8" s="151"/>
      <c r="E8" s="67" t="str">
        <f>IF(BS_Mai[[#This Row],[N° ARTICLE]]=0,"",VLOOKUP(BS_Mai[[#This Row],[N° ARTICLE]],Données!A3:C59,2,FALSE))</f>
        <v/>
      </c>
      <c r="F8" s="66" t="str">
        <f>IF(BS_Mai[[#This Row],[N° ARTICLE]]=0,"",VLOOKUP(BS_Mai[[#This Row],[N° ARTICLE]],Données!A3:C59,3))</f>
        <v/>
      </c>
      <c r="G8" s="113"/>
      <c r="H8" s="116"/>
    </row>
    <row r="9" spans="1:52" ht="15.95" customHeight="1" x14ac:dyDescent="0.2">
      <c r="A9" s="125"/>
      <c r="B9" s="152"/>
      <c r="C9" s="152"/>
      <c r="D9" s="152"/>
      <c r="E9" s="64" t="str">
        <f>IF(BS_Mai[[#This Row],[N° ARTICLE]]=0,"",VLOOKUP(BS_Mai[[#This Row],[N° ARTICLE]],Données!A4:C60,2,FALSE))</f>
        <v/>
      </c>
      <c r="F9" s="69" t="str">
        <f>IF(BS_Mai[[#This Row],[N° ARTICLE]]=0,"",VLOOKUP(BS_Mai[[#This Row],[N° ARTICLE]],Données!A4:C60,3))</f>
        <v/>
      </c>
      <c r="G9" s="120"/>
      <c r="H9" s="123"/>
    </row>
    <row r="10" spans="1:52" s="126" customFormat="1" ht="15.95" customHeight="1" x14ac:dyDescent="0.2">
      <c r="A10" s="118"/>
      <c r="B10" s="151"/>
      <c r="C10" s="151"/>
      <c r="D10" s="151"/>
      <c r="E10" s="67" t="str">
        <f>IF(BS_Mai[[#This Row],[N° ARTICLE]]=0,"",VLOOKUP(BS_Mai[[#This Row],[N° ARTICLE]],Données!A5:C61,2,FALSE))</f>
        <v/>
      </c>
      <c r="F10" s="66" t="str">
        <f>IF(BS_Mai[[#This Row],[N° ARTICLE]]=0,"",VLOOKUP(BS_Mai[[#This Row],[N° ARTICLE]],Données!A5:C61,3))</f>
        <v/>
      </c>
      <c r="G10" s="113"/>
      <c r="H10" s="116"/>
    </row>
    <row r="11" spans="1:52" ht="15.95" customHeight="1" x14ac:dyDescent="0.2">
      <c r="A11" s="125"/>
      <c r="B11" s="152"/>
      <c r="C11" s="152"/>
      <c r="D11" s="152"/>
      <c r="E11" s="64" t="str">
        <f>IF(BS_Mai[[#This Row],[N° ARTICLE]]=0,"",VLOOKUP(BS_Mai[[#This Row],[N° ARTICLE]],Données!A6:C62,2,FALSE))</f>
        <v/>
      </c>
      <c r="F11" s="69" t="str">
        <f>IF(BS_Mai[[#This Row],[N° ARTICLE]]=0,"",VLOOKUP(BS_Mai[[#This Row],[N° ARTICLE]],Données!A6:C62,3))</f>
        <v/>
      </c>
      <c r="G11" s="120"/>
      <c r="H11" s="123"/>
    </row>
    <row r="12" spans="1:52" s="126" customFormat="1" ht="15.95" customHeight="1" x14ac:dyDescent="0.2">
      <c r="A12" s="118"/>
      <c r="B12" s="170"/>
      <c r="C12" s="118"/>
      <c r="D12" s="118"/>
      <c r="E12" s="67" t="str">
        <f>IF(BS_Mai[[#This Row],[N° ARTICLE]]=0,"",VLOOKUP(BS_Mai[[#This Row],[N° ARTICLE]],Données!A7:C63,2,FALSE))</f>
        <v/>
      </c>
      <c r="F12" s="70" t="str">
        <f>IF(BS_Mai[[#This Row],[N° ARTICLE]]=0,"",VLOOKUP(BS_Mai[[#This Row],[N° ARTICLE]],Données!A7:C63,3))</f>
        <v/>
      </c>
      <c r="G12" s="113"/>
      <c r="H12" s="116"/>
    </row>
    <row r="13" spans="1:52" ht="15.95" customHeight="1" x14ac:dyDescent="0.2">
      <c r="A13" s="125"/>
      <c r="B13" s="152"/>
      <c r="C13" s="152"/>
      <c r="D13" s="152"/>
      <c r="E13" s="64" t="str">
        <f>IF(BS_Mai[[#This Row],[N° ARTICLE]]=0,"",VLOOKUP(BS_Mai[[#This Row],[N° ARTICLE]],Données!A8:C64,2,FALSE))</f>
        <v/>
      </c>
      <c r="F13" s="69" t="str">
        <f>IF(BS_Mai[[#This Row],[N° ARTICLE]]=0,"",VLOOKUP(BS_Mai[[#This Row],[N° ARTICLE]],Données!A8:C64,3))</f>
        <v/>
      </c>
      <c r="G13" s="120"/>
      <c r="H13" s="123"/>
    </row>
    <row r="14" spans="1:52" s="126" customFormat="1" ht="15.95" customHeight="1" x14ac:dyDescent="0.2">
      <c r="A14" s="118"/>
      <c r="B14" s="151"/>
      <c r="C14" s="151"/>
      <c r="D14" s="151"/>
      <c r="E14" s="67" t="str">
        <f>IF(BS_Mai[[#This Row],[N° ARTICLE]]=0,"",VLOOKUP(BS_Mai[[#This Row],[N° ARTICLE]],Données!A9:C65,2,FALSE))</f>
        <v/>
      </c>
      <c r="F14" s="66" t="str">
        <f>IF(BS_Mai[[#This Row],[N° ARTICLE]]=0,"",VLOOKUP(BS_Mai[[#This Row],[N° ARTICLE]],Données!A9:C65,3))</f>
        <v/>
      </c>
      <c r="G14" s="113"/>
      <c r="H14" s="116"/>
    </row>
    <row r="15" spans="1:52" ht="15.95" customHeight="1" x14ac:dyDescent="0.2">
      <c r="A15" s="125"/>
      <c r="B15" s="152"/>
      <c r="C15" s="152"/>
      <c r="D15" s="152"/>
      <c r="E15" s="64" t="str">
        <f>IF(BS_Mai[[#This Row],[N° ARTICLE]]=0,"",VLOOKUP(BS_Mai[[#This Row],[N° ARTICLE]],Données!A10:C66,2,FALSE))</f>
        <v/>
      </c>
      <c r="F15" s="69" t="str">
        <f>IF(BS_Mai[[#This Row],[N° ARTICLE]]=0,"",VLOOKUP(BS_Mai[[#This Row],[N° ARTICLE]],Données!A10:C66,3))</f>
        <v/>
      </c>
      <c r="G15" s="120"/>
      <c r="H15" s="123"/>
    </row>
    <row r="16" spans="1:52" s="126" customFormat="1" ht="15.95" customHeight="1" x14ac:dyDescent="0.2">
      <c r="A16" s="118"/>
      <c r="B16" s="151"/>
      <c r="C16" s="151"/>
      <c r="D16" s="151"/>
      <c r="E16" s="67" t="str">
        <f>IF(BS_Mai[[#This Row],[N° ARTICLE]]=0,"",VLOOKUP(BS_Mai[[#This Row],[N° ARTICLE]],Données!A11:C67,2,FALSE))</f>
        <v/>
      </c>
      <c r="F16" s="66" t="str">
        <f>IF(BS_Mai[[#This Row],[N° ARTICLE]]=0,"",VLOOKUP(BS_Mai[[#This Row],[N° ARTICLE]],Données!A11:C67,3))</f>
        <v/>
      </c>
      <c r="G16" s="113"/>
      <c r="H16" s="116"/>
    </row>
    <row r="17" spans="1:8" ht="15.95" customHeight="1" x14ac:dyDescent="0.2">
      <c r="A17" s="125"/>
      <c r="B17" s="152"/>
      <c r="C17" s="152"/>
      <c r="D17" s="152"/>
      <c r="E17" s="64" t="str">
        <f>IF(BS_Mai[[#This Row],[N° ARTICLE]]=0,"",VLOOKUP(BS_Mai[[#This Row],[N° ARTICLE]],Données!A12:C68,2,FALSE))</f>
        <v/>
      </c>
      <c r="F17" s="69" t="str">
        <f>IF(BS_Mai[[#This Row],[N° ARTICLE]]=0,"",VLOOKUP(BS_Mai[[#This Row],[N° ARTICLE]],Données!A12:C68,3))</f>
        <v/>
      </c>
      <c r="G17" s="120"/>
      <c r="H17" s="123"/>
    </row>
    <row r="18" spans="1:8" s="126" customFormat="1" ht="15.95" customHeight="1" x14ac:dyDescent="0.2">
      <c r="A18" s="118"/>
      <c r="B18" s="151"/>
      <c r="C18" s="151"/>
      <c r="D18" s="151"/>
      <c r="E18" s="67" t="str">
        <f>IF(BS_Mai[[#This Row],[N° ARTICLE]]=0,"",VLOOKUP(BS_Mai[[#This Row],[N° ARTICLE]],Données!A13:C69,2,FALSE))</f>
        <v/>
      </c>
      <c r="F18" s="66" t="str">
        <f>IF(BS_Mai[[#This Row],[N° ARTICLE]]=0,"",VLOOKUP(BS_Mai[[#This Row],[N° ARTICLE]],Données!A13:C69,3))</f>
        <v/>
      </c>
      <c r="G18" s="113"/>
      <c r="H18" s="116"/>
    </row>
    <row r="19" spans="1:8" ht="15.95" customHeight="1" x14ac:dyDescent="0.2">
      <c r="A19" s="125"/>
      <c r="B19" s="152"/>
      <c r="C19" s="152"/>
      <c r="D19" s="152"/>
      <c r="E19" s="64" t="str">
        <f>IF(BS_Mai[[#This Row],[N° ARTICLE]]=0,"",VLOOKUP(BS_Mai[[#This Row],[N° ARTICLE]],Données!A14:C70,2,FALSE))</f>
        <v/>
      </c>
      <c r="F19" s="69" t="str">
        <f>IF(BS_Mai[[#This Row],[N° ARTICLE]]=0,"",VLOOKUP(BS_Mai[[#This Row],[N° ARTICLE]],Données!A14:C70,3))</f>
        <v/>
      </c>
      <c r="G19" s="120"/>
      <c r="H19" s="123"/>
    </row>
    <row r="20" spans="1:8" s="126" customFormat="1" ht="15.95" customHeight="1" x14ac:dyDescent="0.2">
      <c r="A20" s="118"/>
      <c r="B20" s="151"/>
      <c r="C20" s="151"/>
      <c r="D20" s="151"/>
      <c r="E20" s="67" t="str">
        <f>IF(BS_Mai[[#This Row],[N° ARTICLE]]=0,"",VLOOKUP(BS_Mai[[#This Row],[N° ARTICLE]],Données!A15:C71,2,FALSE))</f>
        <v/>
      </c>
      <c r="F20" s="66" t="str">
        <f>IF(BS_Mai[[#This Row],[N° ARTICLE]]=0,"",VLOOKUP(BS_Mai[[#This Row],[N° ARTICLE]],Données!A15:C71,3))</f>
        <v/>
      </c>
      <c r="G20" s="113"/>
      <c r="H20" s="116"/>
    </row>
    <row r="21" spans="1:8" ht="15.95" customHeight="1" x14ac:dyDescent="0.2">
      <c r="A21" s="125"/>
      <c r="B21" s="152"/>
      <c r="C21" s="152"/>
      <c r="D21" s="152"/>
      <c r="E21" s="64" t="str">
        <f>IF(BS_Mai[[#This Row],[N° ARTICLE]]=0,"",VLOOKUP(BS_Mai[[#This Row],[N° ARTICLE]],Données!A16:C72,2,FALSE))</f>
        <v/>
      </c>
      <c r="F21" s="69" t="str">
        <f>IF(BS_Mai[[#This Row],[N° ARTICLE]]=0,"",VLOOKUP(BS_Mai[[#This Row],[N° ARTICLE]],Données!A16:C72,3))</f>
        <v/>
      </c>
      <c r="G21" s="120"/>
      <c r="H21" s="123"/>
    </row>
    <row r="22" spans="1:8" s="126" customFormat="1" ht="15.95" customHeight="1" x14ac:dyDescent="0.2">
      <c r="A22" s="118"/>
      <c r="B22" s="151"/>
      <c r="C22" s="151"/>
      <c r="D22" s="151"/>
      <c r="E22" s="67" t="str">
        <f>IF(BS_Mai[[#This Row],[N° ARTICLE]]=0,"",VLOOKUP(BS_Mai[[#This Row],[N° ARTICLE]],Données!A17:C73,2,FALSE))</f>
        <v/>
      </c>
      <c r="F22" s="66" t="str">
        <f>IF(BS_Mai[[#This Row],[N° ARTICLE]]=0,"",VLOOKUP(BS_Mai[[#This Row],[N° ARTICLE]],Données!A17:C73,3))</f>
        <v/>
      </c>
      <c r="G22" s="113"/>
      <c r="H22" s="116"/>
    </row>
    <row r="23" spans="1:8" ht="15.95" customHeight="1" x14ac:dyDescent="0.2">
      <c r="A23" s="125"/>
      <c r="B23" s="152"/>
      <c r="C23" s="152"/>
      <c r="D23" s="152"/>
      <c r="E23" s="64" t="str">
        <f>IF(BS_Mai[[#This Row],[N° ARTICLE]]=0,"",VLOOKUP(BS_Mai[[#This Row],[N° ARTICLE]],Données!A18:C74,2,FALSE))</f>
        <v/>
      </c>
      <c r="F23" s="69" t="str">
        <f>IF(BS_Mai[[#This Row],[N° ARTICLE]]=0,"",VLOOKUP(BS_Mai[[#This Row],[N° ARTICLE]],Données!A18:C74,3))</f>
        <v/>
      </c>
      <c r="G23" s="120"/>
      <c r="H23" s="123"/>
    </row>
    <row r="24" spans="1:8" ht="15.95" customHeight="1" x14ac:dyDescent="0.2">
      <c r="A24" s="118"/>
      <c r="B24" s="151"/>
      <c r="C24" s="151"/>
      <c r="D24" s="151"/>
      <c r="E24" s="67" t="str">
        <f>IF(BS_Mai[[#This Row],[N° ARTICLE]]=0,"",VLOOKUP(BS_Mai[[#This Row],[N° ARTICLE]],Données!A19:C75,2,FALSE))</f>
        <v/>
      </c>
      <c r="F24" s="66" t="str">
        <f>IF(BS_Mai[[#This Row],[N° ARTICLE]]=0,"",VLOOKUP(BS_Mai[[#This Row],[N° ARTICLE]],Données!A19:C75,3))</f>
        <v/>
      </c>
      <c r="G24" s="113"/>
      <c r="H24" s="116"/>
    </row>
    <row r="25" spans="1:8" s="126" customFormat="1" ht="15.95" customHeight="1" x14ac:dyDescent="0.2">
      <c r="A25" s="125"/>
      <c r="B25" s="152"/>
      <c r="C25" s="152"/>
      <c r="D25" s="152"/>
      <c r="E25" s="64" t="str">
        <f>IF(BS_Mai[[#This Row],[N° ARTICLE]]=0,"",VLOOKUP(BS_Mai[[#This Row],[N° ARTICLE]],Données!A20:C76,2,FALSE))</f>
        <v/>
      </c>
      <c r="F25" s="69" t="str">
        <f>IF(BS_Mai[[#This Row],[N° ARTICLE]]=0,"",VLOOKUP(BS_Mai[[#This Row],[N° ARTICLE]],Données!A20:C76,3))</f>
        <v/>
      </c>
      <c r="G25" s="120"/>
      <c r="H25" s="123"/>
    </row>
    <row r="26" spans="1:8" ht="15.95" customHeight="1" x14ac:dyDescent="0.2">
      <c r="A26" s="118"/>
      <c r="B26" s="151"/>
      <c r="C26" s="151"/>
      <c r="D26" s="151"/>
      <c r="E26" s="67" t="str">
        <f>IF(BS_Mai[[#This Row],[N° ARTICLE]]=0,"",VLOOKUP(BS_Mai[[#This Row],[N° ARTICLE]],Données!A21:C77,2,FALSE))</f>
        <v/>
      </c>
      <c r="F26" s="66" t="str">
        <f>IF(BS_Mai[[#This Row],[N° ARTICLE]]=0,"",VLOOKUP(BS_Mai[[#This Row],[N° ARTICLE]],Données!A21:C77,3))</f>
        <v/>
      </c>
      <c r="G26" s="113"/>
      <c r="H26" s="116"/>
    </row>
    <row r="27" spans="1:8" s="126" customFormat="1" ht="15.95" customHeight="1" x14ac:dyDescent="0.2">
      <c r="A27" s="125"/>
      <c r="B27" s="152"/>
      <c r="C27" s="152"/>
      <c r="D27" s="152"/>
      <c r="E27" s="64" t="str">
        <f>IF(BS_Mai[[#This Row],[N° ARTICLE]]=0,"",VLOOKUP(BS_Mai[[#This Row],[N° ARTICLE]],Données!A22:C78,2,FALSE))</f>
        <v/>
      </c>
      <c r="F27" s="69" t="str">
        <f>IF(BS_Mai[[#This Row],[N° ARTICLE]]=0,"",VLOOKUP(BS_Mai[[#This Row],[N° ARTICLE]],Données!A22:C78,3))</f>
        <v/>
      </c>
      <c r="G27" s="120"/>
      <c r="H27" s="123"/>
    </row>
    <row r="28" spans="1:8" ht="15.95" customHeight="1" x14ac:dyDescent="0.2">
      <c r="A28" s="118"/>
      <c r="B28" s="151"/>
      <c r="C28" s="151"/>
      <c r="D28" s="151"/>
      <c r="E28" s="67" t="str">
        <f>IF(BS_Mai[[#This Row],[N° ARTICLE]]=0,"",VLOOKUP(BS_Mai[[#This Row],[N° ARTICLE]],Données!A23:C79,2,FALSE))</f>
        <v/>
      </c>
      <c r="F28" s="66" t="str">
        <f>IF(BS_Mai[[#This Row],[N° ARTICLE]]=0,"",VLOOKUP(BS_Mai[[#This Row],[N° ARTICLE]],Données!A23:C79,3))</f>
        <v/>
      </c>
      <c r="G28" s="113"/>
      <c r="H28" s="116"/>
    </row>
    <row r="29" spans="1:8" s="126" customFormat="1" ht="15.95" customHeight="1" x14ac:dyDescent="0.2">
      <c r="A29" s="125"/>
      <c r="B29" s="152"/>
      <c r="C29" s="152"/>
      <c r="D29" s="152"/>
      <c r="E29" s="64" t="str">
        <f>IF(BS_Mai[[#This Row],[N° ARTICLE]]=0,"",VLOOKUP(BS_Mai[[#This Row],[N° ARTICLE]],Données!A24:C80,2,FALSE))</f>
        <v/>
      </c>
      <c r="F29" s="69" t="str">
        <f>IF(BS_Mai[[#This Row],[N° ARTICLE]]=0,"",VLOOKUP(BS_Mai[[#This Row],[N° ARTICLE]],Données!A24:C80,3))</f>
        <v/>
      </c>
      <c r="G29" s="120"/>
      <c r="H29" s="123"/>
    </row>
    <row r="30" spans="1:8" ht="15.95" customHeight="1" x14ac:dyDescent="0.2">
      <c r="A30" s="118"/>
      <c r="B30" s="151"/>
      <c r="C30" s="151"/>
      <c r="D30" s="151"/>
      <c r="E30" s="67" t="str">
        <f>IF(BS_Mai[[#This Row],[N° ARTICLE]]=0,"",VLOOKUP(BS_Mai[[#This Row],[N° ARTICLE]],Données!A25:C81,2,FALSE))</f>
        <v/>
      </c>
      <c r="F30" s="66" t="str">
        <f>IF(BS_Mai[[#This Row],[N° ARTICLE]]=0,"",VLOOKUP(BS_Mai[[#This Row],[N° ARTICLE]],Données!A25:C81,3))</f>
        <v/>
      </c>
      <c r="G30" s="113"/>
      <c r="H30" s="116"/>
    </row>
    <row r="31" spans="1:8" s="126" customFormat="1" ht="15.95" customHeight="1" x14ac:dyDescent="0.2">
      <c r="A31" s="125"/>
      <c r="B31" s="152"/>
      <c r="C31" s="152"/>
      <c r="D31" s="152"/>
      <c r="E31" s="64" t="str">
        <f>IF(BS_Mai[[#This Row],[N° ARTICLE]]=0,"",VLOOKUP(BS_Mai[[#This Row],[N° ARTICLE]],Données!A26:C82,2,FALSE))</f>
        <v/>
      </c>
      <c r="F31" s="69" t="str">
        <f>IF(BS_Mai[[#This Row],[N° ARTICLE]]=0,"",VLOOKUP(BS_Mai[[#This Row],[N° ARTICLE]],Données!A26:C82,3))</f>
        <v/>
      </c>
      <c r="G31" s="120"/>
      <c r="H31" s="123"/>
    </row>
    <row r="32" spans="1:8" ht="15.95" customHeight="1" x14ac:dyDescent="0.2">
      <c r="A32" s="118"/>
      <c r="B32" s="151"/>
      <c r="C32" s="151"/>
      <c r="D32" s="151"/>
      <c r="E32" s="67" t="str">
        <f>IF(BS_Mai[[#This Row],[N° ARTICLE]]=0,"",VLOOKUP(BS_Mai[[#This Row],[N° ARTICLE]],Données!A27:C83,2,FALSE))</f>
        <v/>
      </c>
      <c r="F32" s="66" t="str">
        <f>IF(BS_Mai[[#This Row],[N° ARTICLE]]=0,"",VLOOKUP(BS_Mai[[#This Row],[N° ARTICLE]],Données!A27:C83,3))</f>
        <v/>
      </c>
      <c r="G32" s="113"/>
      <c r="H32" s="116"/>
    </row>
    <row r="33" spans="1:8" s="126" customFormat="1" ht="15.95" customHeight="1" x14ac:dyDescent="0.2">
      <c r="A33" s="125"/>
      <c r="B33" s="152"/>
      <c r="C33" s="152"/>
      <c r="D33" s="152"/>
      <c r="E33" s="64" t="str">
        <f>IF(BS_Mai[[#This Row],[N° ARTICLE]]=0,"",VLOOKUP(BS_Mai[[#This Row],[N° ARTICLE]],Données!A28:C84,2,FALSE))</f>
        <v/>
      </c>
      <c r="F33" s="69" t="str">
        <f>IF(BS_Mai[[#This Row],[N° ARTICLE]]=0,"",VLOOKUP(BS_Mai[[#This Row],[N° ARTICLE]],Données!A28:C84,3))</f>
        <v/>
      </c>
      <c r="G33" s="120"/>
      <c r="H33" s="123"/>
    </row>
    <row r="34" spans="1:8" ht="15.95" customHeight="1" x14ac:dyDescent="0.2">
      <c r="A34" s="118"/>
      <c r="B34" s="151"/>
      <c r="C34" s="151"/>
      <c r="D34" s="151"/>
      <c r="E34" s="67" t="str">
        <f>IF(BS_Mai[[#This Row],[N° ARTICLE]]=0,"",VLOOKUP(BS_Mai[[#This Row],[N° ARTICLE]],Données!A29:C85,2,FALSE))</f>
        <v/>
      </c>
      <c r="F34" s="66" t="str">
        <f>IF(BS_Mai[[#This Row],[N° ARTICLE]]=0,"",VLOOKUP(BS_Mai[[#This Row],[N° ARTICLE]],Données!A29:C85,3))</f>
        <v/>
      </c>
      <c r="G34" s="113"/>
      <c r="H34" s="116"/>
    </row>
    <row r="35" spans="1:8" s="126" customFormat="1" ht="15.95" customHeight="1" x14ac:dyDescent="0.2">
      <c r="A35" s="125"/>
      <c r="B35" s="152"/>
      <c r="C35" s="152"/>
      <c r="D35" s="152"/>
      <c r="E35" s="64" t="str">
        <f>IF(BS_Mai[[#This Row],[N° ARTICLE]]=0,"",VLOOKUP(BS_Mai[[#This Row],[N° ARTICLE]],Données!A30:C86,2,FALSE))</f>
        <v/>
      </c>
      <c r="F35" s="69" t="str">
        <f>IF(BS_Mai[[#This Row],[N° ARTICLE]]=0,"",VLOOKUP(BS_Mai[[#This Row],[N° ARTICLE]],Données!A30:C86,3))</f>
        <v/>
      </c>
      <c r="G35" s="120"/>
      <c r="H35" s="123"/>
    </row>
    <row r="36" spans="1:8" ht="15.95" customHeight="1" x14ac:dyDescent="0.2">
      <c r="A36" s="118"/>
      <c r="B36" s="151"/>
      <c r="C36" s="151"/>
      <c r="D36" s="151"/>
      <c r="E36" s="67" t="str">
        <f>IF(BS_Mai[[#This Row],[N° ARTICLE]]=0,"",VLOOKUP(BS_Mai[[#This Row],[N° ARTICLE]],Données!A31:C87,2,FALSE))</f>
        <v/>
      </c>
      <c r="F36" s="66" t="str">
        <f>IF(BS_Mai[[#This Row],[N° ARTICLE]]=0,"",VLOOKUP(BS_Mai[[#This Row],[N° ARTICLE]],Données!A31:C87,3))</f>
        <v/>
      </c>
      <c r="G36" s="113"/>
      <c r="H36" s="116"/>
    </row>
    <row r="37" spans="1:8" s="126" customFormat="1" ht="15.95" customHeight="1" x14ac:dyDescent="0.2">
      <c r="A37" s="125"/>
      <c r="B37" s="152"/>
      <c r="C37" s="152"/>
      <c r="D37" s="152"/>
      <c r="E37" s="64" t="str">
        <f>IF(BS_Mai[[#This Row],[N° ARTICLE]]=0,"",VLOOKUP(BS_Mai[[#This Row],[N° ARTICLE]],Données!A32:C88,2,FALSE))</f>
        <v/>
      </c>
      <c r="F37" s="69" t="str">
        <f>IF(BS_Mai[[#This Row],[N° ARTICLE]]=0,"",VLOOKUP(BS_Mai[[#This Row],[N° ARTICLE]],Données!A32:C88,3))</f>
        <v/>
      </c>
      <c r="G37" s="120"/>
      <c r="H37" s="123"/>
    </row>
    <row r="38" spans="1:8" ht="15.95" customHeight="1" x14ac:dyDescent="0.2">
      <c r="A38" s="118"/>
      <c r="B38" s="151"/>
      <c r="C38" s="151"/>
      <c r="D38" s="151"/>
      <c r="E38" s="67" t="str">
        <f>IF(BS_Mai[[#This Row],[N° ARTICLE]]=0,"",VLOOKUP(BS_Mai[[#This Row],[N° ARTICLE]],Données!A33:C89,2,FALSE))</f>
        <v/>
      </c>
      <c r="F38" s="66" t="str">
        <f>IF(BS_Mai[[#This Row],[N° ARTICLE]]=0,"",VLOOKUP(BS_Mai[[#This Row],[N° ARTICLE]],Données!A33:C89,3))</f>
        <v/>
      </c>
      <c r="G38" s="113"/>
      <c r="H38" s="116"/>
    </row>
    <row r="39" spans="1:8" s="126" customFormat="1" ht="15.95" customHeight="1" x14ac:dyDescent="0.2">
      <c r="A39" s="125"/>
      <c r="B39" s="152"/>
      <c r="C39" s="152"/>
      <c r="D39" s="152"/>
      <c r="E39" s="64" t="str">
        <f>IF(BS_Mai[[#This Row],[N° ARTICLE]]=0,"",VLOOKUP(BS_Mai[[#This Row],[N° ARTICLE]],Données!A34:C90,2,FALSE))</f>
        <v/>
      </c>
      <c r="F39" s="69" t="str">
        <f>IF(BS_Mai[[#This Row],[N° ARTICLE]]=0,"",VLOOKUP(BS_Mai[[#This Row],[N° ARTICLE]],Données!A34:C90,3))</f>
        <v/>
      </c>
      <c r="G39" s="120"/>
      <c r="H39" s="123"/>
    </row>
    <row r="40" spans="1:8" ht="15.95" customHeight="1" x14ac:dyDescent="0.2">
      <c r="A40" s="118"/>
      <c r="B40" s="151"/>
      <c r="C40" s="151"/>
      <c r="D40" s="151"/>
      <c r="E40" s="67" t="str">
        <f>IF(BS_Mai[[#This Row],[N° ARTICLE]]=0,"",VLOOKUP(BS_Mai[[#This Row],[N° ARTICLE]],Données!A35:C91,2,FALSE))</f>
        <v/>
      </c>
      <c r="F40" s="66" t="str">
        <f>IF(BS_Mai[[#This Row],[N° ARTICLE]]=0,"",VLOOKUP(BS_Mai[[#This Row],[N° ARTICLE]],Données!A35:C91,3))</f>
        <v/>
      </c>
      <c r="G40" s="113"/>
      <c r="H40" s="116"/>
    </row>
    <row r="41" spans="1:8" s="126" customFormat="1" ht="15.95" customHeight="1" x14ac:dyDescent="0.2">
      <c r="A41" s="125"/>
      <c r="B41" s="152"/>
      <c r="C41" s="152"/>
      <c r="D41" s="152"/>
      <c r="E41" s="64" t="str">
        <f>IF(BS_Mai[[#This Row],[N° ARTICLE]]=0,"",VLOOKUP(BS_Mai[[#This Row],[N° ARTICLE]],Données!A36:C92,2,FALSE))</f>
        <v/>
      </c>
      <c r="F41" s="69" t="str">
        <f>IF(BS_Mai[[#This Row],[N° ARTICLE]]=0,"",VLOOKUP(BS_Mai[[#This Row],[N° ARTICLE]],Données!A36:C92,3))</f>
        <v/>
      </c>
      <c r="G41" s="120"/>
      <c r="H41" s="123"/>
    </row>
    <row r="42" spans="1:8" ht="15.95" customHeight="1" x14ac:dyDescent="0.2">
      <c r="A42" s="118"/>
      <c r="B42" s="151"/>
      <c r="C42" s="151"/>
      <c r="D42" s="151"/>
      <c r="E42" s="67" t="str">
        <f>IF(BS_Mai[[#This Row],[N° ARTICLE]]=0,"",VLOOKUP(BS_Mai[[#This Row],[N° ARTICLE]],Données!A37:C93,2,FALSE))</f>
        <v/>
      </c>
      <c r="F42" s="66" t="str">
        <f>IF(BS_Mai[[#This Row],[N° ARTICLE]]=0,"",VLOOKUP(BS_Mai[[#This Row],[N° ARTICLE]],Données!A37:C93,3))</f>
        <v/>
      </c>
      <c r="G42" s="113"/>
      <c r="H42" s="116"/>
    </row>
    <row r="43" spans="1:8" s="126" customFormat="1" ht="15.95" customHeight="1" x14ac:dyDescent="0.2">
      <c r="A43" s="125"/>
      <c r="B43" s="152"/>
      <c r="C43" s="152"/>
      <c r="D43" s="152"/>
      <c r="E43" s="64" t="str">
        <f>IF(BS_Mai[[#This Row],[N° ARTICLE]]=0,"",VLOOKUP(BS_Mai[[#This Row],[N° ARTICLE]],Données!A38:C94,2,FALSE))</f>
        <v/>
      </c>
      <c r="F43" s="69" t="str">
        <f>IF(BS_Mai[[#This Row],[N° ARTICLE]]=0,"",VLOOKUP(BS_Mai[[#This Row],[N° ARTICLE]],Données!A38:C94,3))</f>
        <v/>
      </c>
      <c r="G43" s="120"/>
      <c r="H43" s="123"/>
    </row>
    <row r="44" spans="1:8" ht="15.95" customHeight="1" x14ac:dyDescent="0.2">
      <c r="A44" s="118"/>
      <c r="B44" s="151"/>
      <c r="C44" s="151"/>
      <c r="D44" s="151"/>
      <c r="E44" s="67" t="str">
        <f>IF(BS_Mai[[#This Row],[N° ARTICLE]]=0,"",VLOOKUP(BS_Mai[[#This Row],[N° ARTICLE]],Données!A39:C95,2,FALSE))</f>
        <v/>
      </c>
      <c r="F44" s="66" t="str">
        <f>IF(BS_Mai[[#This Row],[N° ARTICLE]]=0,"",VLOOKUP(BS_Mai[[#This Row],[N° ARTICLE]],Données!A39:C95,3))</f>
        <v/>
      </c>
      <c r="G44" s="113"/>
      <c r="H44" s="116"/>
    </row>
    <row r="45" spans="1:8" s="126" customFormat="1" ht="15.95" customHeight="1" x14ac:dyDescent="0.2">
      <c r="A45" s="125"/>
      <c r="B45" s="152"/>
      <c r="C45" s="152"/>
      <c r="D45" s="152"/>
      <c r="E45" s="64" t="str">
        <f>IF(BS_Mai[[#This Row],[N° ARTICLE]]=0,"",VLOOKUP(BS_Mai[[#This Row],[N° ARTICLE]],Données!A40:C96,2,FALSE))</f>
        <v/>
      </c>
      <c r="F45" s="69" t="str">
        <f>IF(BS_Mai[[#This Row],[N° ARTICLE]]=0,"",VLOOKUP(BS_Mai[[#This Row],[N° ARTICLE]],Données!A40:C96,3))</f>
        <v/>
      </c>
      <c r="G45" s="120"/>
      <c r="H45" s="123"/>
    </row>
    <row r="46" spans="1:8" ht="15.95" customHeight="1" x14ac:dyDescent="0.2">
      <c r="A46" s="118"/>
      <c r="B46" s="151"/>
      <c r="C46" s="151"/>
      <c r="D46" s="151"/>
      <c r="E46" s="67" t="str">
        <f>IF(BS_Mai[[#This Row],[N° ARTICLE]]=0,"",VLOOKUP(BS_Mai[[#This Row],[N° ARTICLE]],Données!A41:C97,2,FALSE))</f>
        <v/>
      </c>
      <c r="F46" s="66" t="str">
        <f>IF(BS_Mai[[#This Row],[N° ARTICLE]]=0,"",VLOOKUP(BS_Mai[[#This Row],[N° ARTICLE]],Données!A41:C97,3))</f>
        <v/>
      </c>
      <c r="G46" s="113"/>
      <c r="H46" s="116"/>
    </row>
    <row r="47" spans="1:8" s="126" customFormat="1" ht="15.95" customHeight="1" x14ac:dyDescent="0.2">
      <c r="A47" s="125"/>
      <c r="B47" s="152"/>
      <c r="C47" s="152"/>
      <c r="D47" s="152"/>
      <c r="E47" s="64" t="str">
        <f>IF(BS_Mai[[#This Row],[N° ARTICLE]]=0,"",VLOOKUP(BS_Mai[[#This Row],[N° ARTICLE]],Données!A42:C98,2,FALSE))</f>
        <v/>
      </c>
      <c r="F47" s="69" t="str">
        <f>IF(BS_Mai[[#This Row],[N° ARTICLE]]=0,"",VLOOKUP(BS_Mai[[#This Row],[N° ARTICLE]],Données!A42:C98,3))</f>
        <v/>
      </c>
      <c r="G47" s="120"/>
      <c r="H47" s="123"/>
    </row>
    <row r="48" spans="1:8" ht="15.95" customHeight="1" x14ac:dyDescent="0.2">
      <c r="A48" s="118"/>
      <c r="B48" s="151"/>
      <c r="C48" s="151"/>
      <c r="D48" s="151"/>
      <c r="E48" s="67" t="str">
        <f>IF(BS_Mai[[#This Row],[N° ARTICLE]]=0,"",VLOOKUP(BS_Mai[[#This Row],[N° ARTICLE]],Données!A43:C99,2,FALSE))</f>
        <v/>
      </c>
      <c r="F48" s="66" t="str">
        <f>IF(BS_Mai[[#This Row],[N° ARTICLE]]=0,"",VLOOKUP(BS_Mai[[#This Row],[N° ARTICLE]],Données!A43:C99,3))</f>
        <v/>
      </c>
      <c r="G48" s="113"/>
      <c r="H48" s="116"/>
    </row>
    <row r="49" spans="1:8" s="126" customFormat="1" ht="15.95" customHeight="1" x14ac:dyDescent="0.2">
      <c r="A49" s="125"/>
      <c r="B49" s="152"/>
      <c r="C49" s="152"/>
      <c r="D49" s="152"/>
      <c r="E49" s="64" t="str">
        <f>IF(BS_Mai[[#This Row],[N° ARTICLE]]=0,"",VLOOKUP(BS_Mai[[#This Row],[N° ARTICLE]],Données!A44:C100,2,FALSE))</f>
        <v/>
      </c>
      <c r="F49" s="69" t="str">
        <f>IF(BS_Mai[[#This Row],[N° ARTICLE]]=0,"",VLOOKUP(BS_Mai[[#This Row],[N° ARTICLE]],Données!A44:C100,3))</f>
        <v/>
      </c>
      <c r="G49" s="120"/>
      <c r="H49" s="123"/>
    </row>
    <row r="50" spans="1:8" ht="15.95" customHeight="1" x14ac:dyDescent="0.2">
      <c r="A50" s="118"/>
      <c r="B50" s="151"/>
      <c r="C50" s="151"/>
      <c r="D50" s="151"/>
      <c r="E50" s="67" t="str">
        <f>IF(BS_Mai[[#This Row],[N° ARTICLE]]=0,"",VLOOKUP(BS_Mai[[#This Row],[N° ARTICLE]],Données!A45:C101,2,FALSE))</f>
        <v/>
      </c>
      <c r="F50" s="66" t="str">
        <f>IF(BS_Mai[[#This Row],[N° ARTICLE]]=0,"",VLOOKUP(BS_Mai[[#This Row],[N° ARTICLE]],Données!A45:C101,3))</f>
        <v/>
      </c>
      <c r="G50" s="113"/>
      <c r="H50" s="116"/>
    </row>
    <row r="51" spans="1:8" s="126" customFormat="1" ht="15.95" customHeight="1" x14ac:dyDescent="0.2">
      <c r="A51" s="125"/>
      <c r="B51" s="152"/>
      <c r="C51" s="152"/>
      <c r="D51" s="152"/>
      <c r="E51" s="64" t="str">
        <f>IF(BS_Mai[[#This Row],[N° ARTICLE]]=0,"",VLOOKUP(BS_Mai[[#This Row],[N° ARTICLE]],Données!A46:C102,2,FALSE))</f>
        <v/>
      </c>
      <c r="F51" s="69" t="str">
        <f>IF(BS_Mai[[#This Row],[N° ARTICLE]]=0,"",VLOOKUP(BS_Mai[[#This Row],[N° ARTICLE]],Données!A46:C102,3))</f>
        <v/>
      </c>
      <c r="G51" s="120"/>
      <c r="H51" s="123"/>
    </row>
    <row r="52" spans="1:8" ht="15.95" customHeight="1" x14ac:dyDescent="0.2">
      <c r="A52" s="118"/>
      <c r="B52" s="151"/>
      <c r="C52" s="151"/>
      <c r="D52" s="151"/>
      <c r="E52" s="67" t="str">
        <f>IF(BS_Mai[[#This Row],[N° ARTICLE]]=0,"",VLOOKUP(BS_Mai[[#This Row],[N° ARTICLE]],Données!A47:C103,2,FALSE))</f>
        <v/>
      </c>
      <c r="F52" s="66" t="str">
        <f>IF(BS_Mai[[#This Row],[N° ARTICLE]]=0,"",VLOOKUP(BS_Mai[[#This Row],[N° ARTICLE]],Données!A47:C103,3))</f>
        <v/>
      </c>
      <c r="G52" s="113"/>
      <c r="H52" s="116"/>
    </row>
    <row r="53" spans="1:8" s="126" customFormat="1" ht="15.95" customHeight="1" x14ac:dyDescent="0.2">
      <c r="A53" s="125"/>
      <c r="B53" s="152"/>
      <c r="C53" s="152"/>
      <c r="D53" s="152"/>
      <c r="E53" s="64" t="str">
        <f>IF(BS_Mai[[#This Row],[N° ARTICLE]]=0,"",VLOOKUP(BS_Mai[[#This Row],[N° ARTICLE]],Données!A48:C104,2,FALSE))</f>
        <v/>
      </c>
      <c r="F53" s="69" t="str">
        <f>IF(BS_Mai[[#This Row],[N° ARTICLE]]=0,"",VLOOKUP(BS_Mai[[#This Row],[N° ARTICLE]],Données!A48:C104,3))</f>
        <v/>
      </c>
      <c r="G53" s="120"/>
      <c r="H53" s="123"/>
    </row>
    <row r="54" spans="1:8" ht="15.95" customHeight="1" x14ac:dyDescent="0.2">
      <c r="A54" s="118"/>
      <c r="B54" s="151"/>
      <c r="C54" s="151"/>
      <c r="D54" s="151"/>
      <c r="E54" s="67" t="str">
        <f>IF(BS_Mai[[#This Row],[N° ARTICLE]]=0,"",VLOOKUP(BS_Mai[[#This Row],[N° ARTICLE]],Données!A49:C105,2,FALSE))</f>
        <v/>
      </c>
      <c r="F54" s="66" t="str">
        <f>IF(BS_Mai[[#This Row],[N° ARTICLE]]=0,"",VLOOKUP(BS_Mai[[#This Row],[N° ARTICLE]],Données!A49:C105,3))</f>
        <v/>
      </c>
      <c r="G54" s="113"/>
      <c r="H54" s="116"/>
    </row>
    <row r="55" spans="1:8" s="126" customFormat="1" ht="15.95" customHeight="1" x14ac:dyDescent="0.2">
      <c r="A55" s="125"/>
      <c r="B55" s="152"/>
      <c r="C55" s="152"/>
      <c r="D55" s="152"/>
      <c r="E55" s="64" t="str">
        <f>IF(BS_Mai[[#This Row],[N° ARTICLE]]=0,"",VLOOKUP(BS_Mai[[#This Row],[N° ARTICLE]],Données!A50:C106,2,FALSE))</f>
        <v/>
      </c>
      <c r="F55" s="69" t="str">
        <f>IF(BS_Mai[[#This Row],[N° ARTICLE]]=0,"",VLOOKUP(BS_Mai[[#This Row],[N° ARTICLE]],Données!A50:C106,3))</f>
        <v/>
      </c>
      <c r="G55" s="120"/>
      <c r="H55" s="123"/>
    </row>
    <row r="56" spans="1:8" ht="15.95" customHeight="1" x14ac:dyDescent="0.2">
      <c r="A56" s="118"/>
      <c r="B56" s="151"/>
      <c r="C56" s="151"/>
      <c r="D56" s="151"/>
      <c r="E56" s="67" t="str">
        <f>IF(BS_Mai[[#This Row],[N° ARTICLE]]=0,"",VLOOKUP(BS_Mai[[#This Row],[N° ARTICLE]],Données!A51:C107,2,FALSE))</f>
        <v/>
      </c>
      <c r="F56" s="66" t="str">
        <f>IF(BS_Mai[[#This Row],[N° ARTICLE]]=0,"",VLOOKUP(BS_Mai[[#This Row],[N° ARTICLE]],Données!A51:C107,3))</f>
        <v/>
      </c>
      <c r="G56" s="113"/>
      <c r="H56" s="116"/>
    </row>
    <row r="57" spans="1:8" s="126" customFormat="1" ht="15.95" customHeight="1" x14ac:dyDescent="0.2">
      <c r="A57" s="125"/>
      <c r="B57" s="152"/>
      <c r="C57" s="152"/>
      <c r="D57" s="152"/>
      <c r="E57" s="64" t="str">
        <f>IF(BS_Mai[[#This Row],[N° ARTICLE]]=0,"",VLOOKUP(BS_Mai[[#This Row],[N° ARTICLE]],Données!A52:C108,2,FALSE))</f>
        <v/>
      </c>
      <c r="F57" s="69" t="str">
        <f>IF(BS_Mai[[#This Row],[N° ARTICLE]]=0,"",VLOOKUP(BS_Mai[[#This Row],[N° ARTICLE]],Données!A52:C108,3))</f>
        <v/>
      </c>
      <c r="G57" s="120"/>
      <c r="H57" s="123"/>
    </row>
    <row r="58" spans="1:8" ht="15.95" customHeight="1" x14ac:dyDescent="0.2">
      <c r="A58" s="118"/>
      <c r="B58" s="151"/>
      <c r="C58" s="151"/>
      <c r="D58" s="151"/>
      <c r="E58" s="67" t="str">
        <f>IF(BS_Mai[[#This Row],[N° ARTICLE]]=0,"",VLOOKUP(BS_Mai[[#This Row],[N° ARTICLE]],Données!A53:C109,2,FALSE))</f>
        <v/>
      </c>
      <c r="F58" s="66" t="str">
        <f>IF(BS_Mai[[#This Row],[N° ARTICLE]]=0,"",VLOOKUP(BS_Mai[[#This Row],[N° ARTICLE]],Données!A53:C109,3))</f>
        <v/>
      </c>
      <c r="G58" s="113"/>
      <c r="H58" s="116"/>
    </row>
    <row r="59" spans="1:8" s="126" customFormat="1" ht="15.95" customHeight="1" x14ac:dyDescent="0.2">
      <c r="A59" s="125"/>
      <c r="B59" s="152"/>
      <c r="C59" s="152"/>
      <c r="D59" s="152"/>
      <c r="E59" s="64" t="str">
        <f>IF(BS_Mai[[#This Row],[N° ARTICLE]]=0,"",VLOOKUP(BS_Mai[[#This Row],[N° ARTICLE]],Données!A54:C110,2,FALSE))</f>
        <v/>
      </c>
      <c r="F59" s="69" t="str">
        <f>IF(BS_Mai[[#This Row],[N° ARTICLE]]=0,"",VLOOKUP(BS_Mai[[#This Row],[N° ARTICLE]],Données!A54:C110,3))</f>
        <v/>
      </c>
      <c r="G59" s="120"/>
      <c r="H59" s="123"/>
    </row>
    <row r="60" spans="1:8" ht="15.95" customHeight="1" x14ac:dyDescent="0.2">
      <c r="A60" s="118"/>
      <c r="B60" s="151"/>
      <c r="C60" s="151"/>
      <c r="D60" s="151"/>
      <c r="E60" s="67" t="str">
        <f>IF(BS_Mai[[#This Row],[N° ARTICLE]]=0,"",VLOOKUP(BS_Mai[[#This Row],[N° ARTICLE]],Données!A55:C111,2,FALSE))</f>
        <v/>
      </c>
      <c r="F60" s="66" t="str">
        <f>IF(BS_Mai[[#This Row],[N° ARTICLE]]=0,"",VLOOKUP(BS_Mai[[#This Row],[N° ARTICLE]],Données!A55:C111,3))</f>
        <v/>
      </c>
      <c r="G60" s="113"/>
      <c r="H60" s="116"/>
    </row>
    <row r="61" spans="1:8" s="126" customFormat="1" ht="15.95" customHeight="1" x14ac:dyDescent="0.2">
      <c r="A61" s="125"/>
      <c r="B61" s="152"/>
      <c r="C61" s="152"/>
      <c r="D61" s="152"/>
      <c r="E61" s="64" t="str">
        <f>IF(BS_Mai[[#This Row],[N° ARTICLE]]=0,"",VLOOKUP(BS_Mai[[#This Row],[N° ARTICLE]],Données!A56:C112,2,FALSE))</f>
        <v/>
      </c>
      <c r="F61" s="69" t="str">
        <f>IF(BS_Mai[[#This Row],[N° ARTICLE]]=0,"",VLOOKUP(BS_Mai[[#This Row],[N° ARTICLE]],Données!A56:C112,3))</f>
        <v/>
      </c>
      <c r="G61" s="120"/>
      <c r="H61" s="123"/>
    </row>
    <row r="62" spans="1:8" ht="15.95" customHeight="1" x14ac:dyDescent="0.2">
      <c r="A62" s="118"/>
      <c r="B62" s="151"/>
      <c r="C62" s="151"/>
      <c r="D62" s="151"/>
      <c r="E62" s="67" t="str">
        <f>IF(BS_Mai[[#This Row],[N° ARTICLE]]=0,"",VLOOKUP(BS_Mai[[#This Row],[N° ARTICLE]],Données!A57:C113,2,FALSE))</f>
        <v/>
      </c>
      <c r="F62" s="66" t="str">
        <f>IF(BS_Mai[[#This Row],[N° ARTICLE]]=0,"",VLOOKUP(BS_Mai[[#This Row],[N° ARTICLE]],Données!A57:C113,3))</f>
        <v/>
      </c>
      <c r="G62" s="113"/>
      <c r="H62" s="116"/>
    </row>
    <row r="63" spans="1:8" ht="15.95" customHeight="1" x14ac:dyDescent="0.2">
      <c r="A63" s="125"/>
      <c r="B63" s="152"/>
      <c r="C63" s="152"/>
      <c r="D63" s="152"/>
      <c r="E63" s="64" t="str">
        <f>IF(BS_Mai[[#This Row],[N° ARTICLE]]=0,"",VLOOKUP(BS_Mai[[#This Row],[N° ARTICLE]],Données!A58:C114,2,FALSE))</f>
        <v/>
      </c>
      <c r="F63" s="69" t="str">
        <f>IF(BS_Mai[[#This Row],[N° ARTICLE]]=0,"",VLOOKUP(BS_Mai[[#This Row],[N° ARTICLE]],Données!A58:C114,3))</f>
        <v/>
      </c>
      <c r="G63" s="120"/>
      <c r="H63" s="123"/>
    </row>
    <row r="64" spans="1:8" s="126" customFormat="1" ht="15.95" customHeight="1" x14ac:dyDescent="0.2">
      <c r="A64" s="118"/>
      <c r="B64" s="151"/>
      <c r="C64" s="151"/>
      <c r="D64" s="151"/>
      <c r="E64" s="67" t="str">
        <f>IF(BS_Mai[[#This Row],[N° ARTICLE]]=0,"",VLOOKUP(BS_Mai[[#This Row],[N° ARTICLE]],Données!A59:C115,2,FALSE))</f>
        <v/>
      </c>
      <c r="F64" s="66" t="str">
        <f>IF(BS_Mai[[#This Row],[N° ARTICLE]]=0,"",VLOOKUP(BS_Mai[[#This Row],[N° ARTICLE]],Données!A59:C115,3))</f>
        <v/>
      </c>
      <c r="G64" s="113"/>
      <c r="H64" s="116"/>
    </row>
    <row r="65" spans="1:8" ht="15.95" customHeight="1" x14ac:dyDescent="0.2">
      <c r="A65" s="125"/>
      <c r="B65" s="152"/>
      <c r="C65" s="152"/>
      <c r="D65" s="152"/>
      <c r="E65" s="64" t="str">
        <f>IF(BS_Mai[[#This Row],[N° ARTICLE]]=0,"",VLOOKUP(BS_Mai[[#This Row],[N° ARTICLE]],Données!A60:C116,2,FALSE))</f>
        <v/>
      </c>
      <c r="F65" s="69" t="str">
        <f>IF(BS_Mai[[#This Row],[N° ARTICLE]]=0,"",VLOOKUP(BS_Mai[[#This Row],[N° ARTICLE]],Données!A60:C116,3))</f>
        <v/>
      </c>
      <c r="G65" s="120"/>
      <c r="H65" s="123"/>
    </row>
    <row r="66" spans="1:8" ht="15.95" customHeight="1" x14ac:dyDescent="0.2">
      <c r="A66" s="118"/>
      <c r="B66" s="151"/>
      <c r="C66" s="151"/>
      <c r="D66" s="151"/>
      <c r="E66" s="67" t="str">
        <f>IF(BS_Mai[[#This Row],[N° ARTICLE]]=0,"",VLOOKUP(BS_Mai[[#This Row],[N° ARTICLE]],Données!A61:C117,2,FALSE))</f>
        <v/>
      </c>
      <c r="F66" s="66" t="str">
        <f>IF(BS_Mai[[#This Row],[N° ARTICLE]]=0,"",VLOOKUP(BS_Mai[[#This Row],[N° ARTICLE]],Données!A61:C117,3))</f>
        <v/>
      </c>
      <c r="G66" s="113"/>
      <c r="H66" s="116"/>
    </row>
    <row r="67" spans="1:8" s="126" customFormat="1" ht="15.95" customHeight="1" x14ac:dyDescent="0.2">
      <c r="A67" s="125"/>
      <c r="B67" s="152"/>
      <c r="C67" s="152"/>
      <c r="D67" s="152"/>
      <c r="E67" s="64" t="str">
        <f>IF(BS_Mai[[#This Row],[N° ARTICLE]]=0,"",VLOOKUP(BS_Mai[[#This Row],[N° ARTICLE]],Données!A62:C118,2,FALSE))</f>
        <v/>
      </c>
      <c r="F67" s="69" t="str">
        <f>IF(BS_Mai[[#This Row],[N° ARTICLE]]=0,"",VLOOKUP(BS_Mai[[#This Row],[N° ARTICLE]],Données!A62:C118,3))</f>
        <v/>
      </c>
      <c r="G67" s="120"/>
      <c r="H67" s="123"/>
    </row>
    <row r="68" spans="1:8" ht="15.95" customHeight="1" x14ac:dyDescent="0.2">
      <c r="A68" s="118"/>
      <c r="B68" s="151"/>
      <c r="C68" s="151"/>
      <c r="D68" s="151"/>
      <c r="E68" s="67" t="str">
        <f>IF(BS_Mai[[#This Row],[N° ARTICLE]]=0,"",VLOOKUP(BS_Mai[[#This Row],[N° ARTICLE]],Données!A63:C119,2,FALSE))</f>
        <v/>
      </c>
      <c r="F68" s="66" t="str">
        <f>IF(BS_Mai[[#This Row],[N° ARTICLE]]=0,"",VLOOKUP(BS_Mai[[#This Row],[N° ARTICLE]],Données!A63:C119,3))</f>
        <v/>
      </c>
      <c r="G68" s="113"/>
      <c r="H68" s="116"/>
    </row>
    <row r="69" spans="1:8" s="126" customFormat="1" ht="15.95" customHeight="1" x14ac:dyDescent="0.2">
      <c r="A69" s="125"/>
      <c r="B69" s="152"/>
      <c r="C69" s="152"/>
      <c r="D69" s="152"/>
      <c r="E69" s="64" t="str">
        <f>IF(BS_Mai[[#This Row],[N° ARTICLE]]=0,"",VLOOKUP(BS_Mai[[#This Row],[N° ARTICLE]],Données!A64:C120,2,FALSE))</f>
        <v/>
      </c>
      <c r="F69" s="69" t="str">
        <f>IF(BS_Mai[[#This Row],[N° ARTICLE]]=0,"",VLOOKUP(BS_Mai[[#This Row],[N° ARTICLE]],Données!A64:C120,3))</f>
        <v/>
      </c>
      <c r="G69" s="120"/>
      <c r="H69" s="123"/>
    </row>
    <row r="70" spans="1:8" ht="15.95" customHeight="1" x14ac:dyDescent="0.2">
      <c r="A70" s="118"/>
      <c r="B70" s="151"/>
      <c r="C70" s="151"/>
      <c r="D70" s="151"/>
      <c r="E70" s="67" t="str">
        <f>IF(BS_Mai[[#This Row],[N° ARTICLE]]=0,"",VLOOKUP(BS_Mai[[#This Row],[N° ARTICLE]],Données!A65:C121,2,FALSE))</f>
        <v/>
      </c>
      <c r="F70" s="66" t="str">
        <f>IF(BS_Mai[[#This Row],[N° ARTICLE]]=0,"",VLOOKUP(BS_Mai[[#This Row],[N° ARTICLE]],Données!A65:C121,3))</f>
        <v/>
      </c>
      <c r="G70" s="113"/>
      <c r="H70" s="116"/>
    </row>
    <row r="71" spans="1:8" s="126" customFormat="1" ht="15.95" customHeight="1" x14ac:dyDescent="0.2">
      <c r="A71" s="125"/>
      <c r="B71" s="152"/>
      <c r="C71" s="152"/>
      <c r="D71" s="152"/>
      <c r="E71" s="64" t="str">
        <f>IF(BS_Mai[[#This Row],[N° ARTICLE]]=0,"",VLOOKUP(BS_Mai[[#This Row],[N° ARTICLE]],Données!A66:C122,2,FALSE))</f>
        <v/>
      </c>
      <c r="F71" s="69" t="str">
        <f>IF(BS_Mai[[#This Row],[N° ARTICLE]]=0,"",VLOOKUP(BS_Mai[[#This Row],[N° ARTICLE]],Données!A66:C122,3))</f>
        <v/>
      </c>
      <c r="G71" s="120"/>
      <c r="H71" s="123"/>
    </row>
    <row r="72" spans="1:8" ht="15.95" customHeight="1" x14ac:dyDescent="0.2">
      <c r="A72" s="118"/>
      <c r="B72" s="151"/>
      <c r="C72" s="151"/>
      <c r="D72" s="151"/>
      <c r="E72" s="67" t="str">
        <f>IF(BS_Mai[[#This Row],[N° ARTICLE]]=0,"",VLOOKUP(BS_Mai[[#This Row],[N° ARTICLE]],Données!A67:C123,2,FALSE))</f>
        <v/>
      </c>
      <c r="F72" s="66" t="str">
        <f>IF(BS_Mai[[#This Row],[N° ARTICLE]]=0,"",VLOOKUP(BS_Mai[[#This Row],[N° ARTICLE]],Données!A67:C123,3))</f>
        <v/>
      </c>
      <c r="G72" s="113"/>
      <c r="H72" s="116"/>
    </row>
    <row r="73" spans="1:8" s="126" customFormat="1" ht="15.95" customHeight="1" x14ac:dyDescent="0.2">
      <c r="A73" s="125"/>
      <c r="B73" s="152"/>
      <c r="C73" s="152"/>
      <c r="D73" s="152"/>
      <c r="E73" s="64" t="str">
        <f>IF(BS_Mai[[#This Row],[N° ARTICLE]]=0,"",VLOOKUP(BS_Mai[[#This Row],[N° ARTICLE]],Données!A68:C124,2,FALSE))</f>
        <v/>
      </c>
      <c r="F73" s="69" t="str">
        <f>IF(BS_Mai[[#This Row],[N° ARTICLE]]=0,"",VLOOKUP(BS_Mai[[#This Row],[N° ARTICLE]],Données!A68:C124,3))</f>
        <v/>
      </c>
      <c r="G73" s="120"/>
      <c r="H73" s="123"/>
    </row>
    <row r="74" spans="1:8" ht="15.95" customHeight="1" x14ac:dyDescent="0.2">
      <c r="A74" s="118"/>
      <c r="B74" s="151"/>
      <c r="C74" s="151"/>
      <c r="D74" s="151"/>
      <c r="E74" s="67" t="str">
        <f>IF(BS_Mai[[#This Row],[N° ARTICLE]]=0,"",VLOOKUP(BS_Mai[[#This Row],[N° ARTICLE]],Données!A69:C125,2,FALSE))</f>
        <v/>
      </c>
      <c r="F74" s="66" t="str">
        <f>IF(BS_Mai[[#This Row],[N° ARTICLE]]=0,"",VLOOKUP(BS_Mai[[#This Row],[N° ARTICLE]],Données!A69:C125,3))</f>
        <v/>
      </c>
      <c r="G74" s="113"/>
      <c r="H74" s="116"/>
    </row>
    <row r="75" spans="1:8" s="126" customFormat="1" ht="15.95" customHeight="1" x14ac:dyDescent="0.2">
      <c r="A75" s="125"/>
      <c r="B75" s="152"/>
      <c r="C75" s="152"/>
      <c r="D75" s="152"/>
      <c r="E75" s="64" t="str">
        <f>IF(BS_Mai[[#This Row],[N° ARTICLE]]=0,"",VLOOKUP(BS_Mai[[#This Row],[N° ARTICLE]],Données!A70:C126,2,FALSE))</f>
        <v/>
      </c>
      <c r="F75" s="69" t="str">
        <f>IF(BS_Mai[[#This Row],[N° ARTICLE]]=0,"",VLOOKUP(BS_Mai[[#This Row],[N° ARTICLE]],Données!A70:C126,3))</f>
        <v/>
      </c>
      <c r="G75" s="120"/>
      <c r="H75" s="123"/>
    </row>
    <row r="76" spans="1:8" ht="15.95" customHeight="1" x14ac:dyDescent="0.2">
      <c r="A76" s="118"/>
      <c r="B76" s="151"/>
      <c r="C76" s="151"/>
      <c r="D76" s="151"/>
      <c r="E76" s="67" t="str">
        <f>IF(BS_Mai[[#This Row],[N° ARTICLE]]=0,"",VLOOKUP(BS_Mai[[#This Row],[N° ARTICLE]],Données!A71:C127,2,FALSE))</f>
        <v/>
      </c>
      <c r="F76" s="66" t="str">
        <f>IF(BS_Mai[[#This Row],[N° ARTICLE]]=0,"",VLOOKUP(BS_Mai[[#This Row],[N° ARTICLE]],Données!A71:C127,3))</f>
        <v/>
      </c>
      <c r="G76" s="113"/>
      <c r="H76" s="116"/>
    </row>
    <row r="77" spans="1:8" s="126" customFormat="1" ht="15.95" customHeight="1" x14ac:dyDescent="0.2">
      <c r="A77" s="125"/>
      <c r="B77" s="152"/>
      <c r="C77" s="152"/>
      <c r="D77" s="152"/>
      <c r="E77" s="64" t="str">
        <f>IF(BS_Mai[[#This Row],[N° ARTICLE]]=0,"",VLOOKUP(BS_Mai[[#This Row],[N° ARTICLE]],Données!A72:C128,2,FALSE))</f>
        <v/>
      </c>
      <c r="F77" s="69" t="str">
        <f>IF(BS_Mai[[#This Row],[N° ARTICLE]]=0,"",VLOOKUP(BS_Mai[[#This Row],[N° ARTICLE]],Données!A72:C128,3))</f>
        <v/>
      </c>
      <c r="G77" s="120"/>
      <c r="H77" s="123"/>
    </row>
    <row r="78" spans="1:8" ht="15.95" customHeight="1" x14ac:dyDescent="0.2">
      <c r="A78" s="118"/>
      <c r="B78" s="151"/>
      <c r="C78" s="151"/>
      <c r="D78" s="151"/>
      <c r="E78" s="67" t="str">
        <f>IF(BS_Mai[[#This Row],[N° ARTICLE]]=0,"",VLOOKUP(BS_Mai[[#This Row],[N° ARTICLE]],Données!A73:C129,2,FALSE))</f>
        <v/>
      </c>
      <c r="F78" s="66" t="str">
        <f>IF(BS_Mai[[#This Row],[N° ARTICLE]]=0,"",VLOOKUP(BS_Mai[[#This Row],[N° ARTICLE]],Données!A73:C129,3))</f>
        <v/>
      </c>
      <c r="G78" s="113"/>
      <c r="H78" s="116"/>
    </row>
    <row r="79" spans="1:8" s="126" customFormat="1" ht="15.95" customHeight="1" x14ac:dyDescent="0.2">
      <c r="A79" s="125"/>
      <c r="B79" s="152"/>
      <c r="C79" s="152"/>
      <c r="D79" s="152"/>
      <c r="E79" s="64" t="str">
        <f>IF(BS_Mai[[#This Row],[N° ARTICLE]]=0,"",VLOOKUP(BS_Mai[[#This Row],[N° ARTICLE]],Données!A74:C130,2,FALSE))</f>
        <v/>
      </c>
      <c r="F79" s="69" t="str">
        <f>IF(BS_Mai[[#This Row],[N° ARTICLE]]=0,"",VLOOKUP(BS_Mai[[#This Row],[N° ARTICLE]],Données!A74:C130,3))</f>
        <v/>
      </c>
      <c r="G79" s="120"/>
      <c r="H79" s="123"/>
    </row>
    <row r="80" spans="1:8" ht="15.95" customHeight="1" x14ac:dyDescent="0.2">
      <c r="A80" s="118"/>
      <c r="B80" s="151"/>
      <c r="C80" s="151"/>
      <c r="D80" s="151"/>
      <c r="E80" s="67" t="str">
        <f>IF(BS_Mai[[#This Row],[N° ARTICLE]]=0,"",VLOOKUP(BS_Mai[[#This Row],[N° ARTICLE]],Données!A75:C131,2,FALSE))</f>
        <v/>
      </c>
      <c r="F80" s="66" t="str">
        <f>IF(BS_Mai[[#This Row],[N° ARTICLE]]=0,"",VLOOKUP(BS_Mai[[#This Row],[N° ARTICLE]],Données!A75:C131,3))</f>
        <v/>
      </c>
      <c r="G80" s="113"/>
      <c r="H80" s="116"/>
    </row>
    <row r="81" spans="1:8" ht="15.95" customHeight="1" x14ac:dyDescent="0.2">
      <c r="A81" s="125"/>
      <c r="B81" s="152"/>
      <c r="C81" s="152"/>
      <c r="D81" s="152"/>
      <c r="E81" s="64" t="str">
        <f>IF(BS_Mai[[#This Row],[N° ARTICLE]]=0,"",VLOOKUP(BS_Mai[[#This Row],[N° ARTICLE]],Données!A76:C132,2,FALSE))</f>
        <v/>
      </c>
      <c r="F81" s="69" t="str">
        <f>IF(BS_Mai[[#This Row],[N° ARTICLE]]=0,"",VLOOKUP(BS_Mai[[#This Row],[N° ARTICLE]],Données!A76:C132,3))</f>
        <v/>
      </c>
      <c r="G81" s="120"/>
      <c r="H81" s="123"/>
    </row>
    <row r="82" spans="1:8" s="126" customFormat="1" ht="15.95" customHeight="1" x14ac:dyDescent="0.2">
      <c r="A82" s="118"/>
      <c r="B82" s="151"/>
      <c r="C82" s="151"/>
      <c r="D82" s="151"/>
      <c r="E82" s="67" t="str">
        <f>IF(BS_Mai[[#This Row],[N° ARTICLE]]=0,"",VLOOKUP(BS_Mai[[#This Row],[N° ARTICLE]],Données!A77:C133,2,FALSE))</f>
        <v/>
      </c>
      <c r="F82" s="66" t="str">
        <f>IF(BS_Mai[[#This Row],[N° ARTICLE]]=0,"",VLOOKUP(BS_Mai[[#This Row],[N° ARTICLE]],Données!A77:C133,3))</f>
        <v/>
      </c>
      <c r="G82" s="113"/>
      <c r="H82" s="116"/>
    </row>
    <row r="83" spans="1:8" ht="15.95" customHeight="1" x14ac:dyDescent="0.2">
      <c r="A83" s="125"/>
      <c r="B83" s="152"/>
      <c r="C83" s="152"/>
      <c r="D83" s="152"/>
      <c r="E83" s="64" t="str">
        <f>IF(BS_Mai[[#This Row],[N° ARTICLE]]=0,"",VLOOKUP(BS_Mai[[#This Row],[N° ARTICLE]],Données!A78:C134,2,FALSE))</f>
        <v/>
      </c>
      <c r="F83" s="69" t="str">
        <f>IF(BS_Mai[[#This Row],[N° ARTICLE]]=0,"",VLOOKUP(BS_Mai[[#This Row],[N° ARTICLE]],Données!A78:C134,3))</f>
        <v/>
      </c>
      <c r="G83" s="120"/>
      <c r="H83" s="123"/>
    </row>
    <row r="84" spans="1:8" s="126" customFormat="1" ht="15.95" customHeight="1" x14ac:dyDescent="0.2">
      <c r="A84" s="118"/>
      <c r="B84" s="151"/>
      <c r="C84" s="151"/>
      <c r="D84" s="151"/>
      <c r="E84" s="67" t="str">
        <f>IF(BS_Mai[[#This Row],[N° ARTICLE]]=0,"",VLOOKUP(BS_Mai[[#This Row],[N° ARTICLE]],Données!A79:C135,2,FALSE))</f>
        <v/>
      </c>
      <c r="F84" s="66" t="str">
        <f>IF(BS_Mai[[#This Row],[N° ARTICLE]]=0,"",VLOOKUP(BS_Mai[[#This Row],[N° ARTICLE]],Données!A79:C135,3))</f>
        <v/>
      </c>
      <c r="G84" s="113"/>
      <c r="H84" s="116"/>
    </row>
    <row r="85" spans="1:8" ht="15.95" customHeight="1" x14ac:dyDescent="0.2">
      <c r="A85" s="125"/>
      <c r="B85" s="152"/>
      <c r="C85" s="152"/>
      <c r="D85" s="152"/>
      <c r="E85" s="64" t="str">
        <f>IF(BS_Mai[[#This Row],[N° ARTICLE]]=0,"",VLOOKUP(BS_Mai[[#This Row],[N° ARTICLE]],Données!A80:C136,2,FALSE))</f>
        <v/>
      </c>
      <c r="F85" s="69" t="str">
        <f>IF(BS_Mai[[#This Row],[N° ARTICLE]]=0,"",VLOOKUP(BS_Mai[[#This Row],[N° ARTICLE]],Données!A80:C136,3))</f>
        <v/>
      </c>
      <c r="G85" s="120"/>
      <c r="H85" s="123"/>
    </row>
    <row r="86" spans="1:8" s="126" customFormat="1" ht="15.95" customHeight="1" x14ac:dyDescent="0.2">
      <c r="A86" s="118"/>
      <c r="B86" s="151"/>
      <c r="C86" s="151"/>
      <c r="D86" s="151"/>
      <c r="E86" s="67" t="str">
        <f>IF(BS_Mai[[#This Row],[N° ARTICLE]]=0,"",VLOOKUP(BS_Mai[[#This Row],[N° ARTICLE]],Données!A81:C137,2,FALSE))</f>
        <v/>
      </c>
      <c r="F86" s="66" t="str">
        <f>IF(BS_Mai[[#This Row],[N° ARTICLE]]=0,"",VLOOKUP(BS_Mai[[#This Row],[N° ARTICLE]],Données!A81:C137,3))</f>
        <v/>
      </c>
      <c r="G86" s="113"/>
      <c r="H86" s="116"/>
    </row>
    <row r="87" spans="1:8" ht="15.95" customHeight="1" x14ac:dyDescent="0.2">
      <c r="A87" s="125"/>
      <c r="B87" s="152"/>
      <c r="C87" s="152"/>
      <c r="D87" s="152"/>
      <c r="E87" s="64" t="str">
        <f>IF(BS_Mai[[#This Row],[N° ARTICLE]]=0,"",VLOOKUP(BS_Mai[[#This Row],[N° ARTICLE]],Données!A82:C138,2,FALSE))</f>
        <v/>
      </c>
      <c r="F87" s="69" t="str">
        <f>IF(BS_Mai[[#This Row],[N° ARTICLE]]=0,"",VLOOKUP(BS_Mai[[#This Row],[N° ARTICLE]],Données!A82:C138,3))</f>
        <v/>
      </c>
      <c r="G87" s="120"/>
      <c r="H87" s="123"/>
    </row>
    <row r="88" spans="1:8" s="126" customFormat="1" ht="15.95" customHeight="1" x14ac:dyDescent="0.2">
      <c r="A88" s="118"/>
      <c r="B88" s="151"/>
      <c r="C88" s="151"/>
      <c r="D88" s="151"/>
      <c r="E88" s="67" t="str">
        <f>IF(BS_Mai[[#This Row],[N° ARTICLE]]=0,"",VLOOKUP(BS_Mai[[#This Row],[N° ARTICLE]],Données!A83:C139,2,FALSE))</f>
        <v/>
      </c>
      <c r="F88" s="66" t="str">
        <f>IF(BS_Mai[[#This Row],[N° ARTICLE]]=0,"",VLOOKUP(BS_Mai[[#This Row],[N° ARTICLE]],Données!A83:C139,3))</f>
        <v/>
      </c>
      <c r="G88" s="113"/>
      <c r="H88" s="116"/>
    </row>
    <row r="89" spans="1:8" ht="15.95" customHeight="1" x14ac:dyDescent="0.2">
      <c r="A89" s="125"/>
      <c r="B89" s="152"/>
      <c r="C89" s="152"/>
      <c r="D89" s="152"/>
      <c r="E89" s="64" t="str">
        <f>IF(BS_Mai[[#This Row],[N° ARTICLE]]=0,"",VLOOKUP(BS_Mai[[#This Row],[N° ARTICLE]],Données!A84:C140,2,FALSE))</f>
        <v/>
      </c>
      <c r="F89" s="69" t="str">
        <f>IF(BS_Mai[[#This Row],[N° ARTICLE]]=0,"",VLOOKUP(BS_Mai[[#This Row],[N° ARTICLE]],Données!A84:C140,3))</f>
        <v/>
      </c>
      <c r="G89" s="120"/>
      <c r="H89" s="123"/>
    </row>
    <row r="90" spans="1:8" s="126" customFormat="1" ht="15.95" customHeight="1" x14ac:dyDescent="0.2">
      <c r="A90" s="118"/>
      <c r="B90" s="151"/>
      <c r="C90" s="151"/>
      <c r="D90" s="151"/>
      <c r="E90" s="67" t="str">
        <f>IF(BS_Mai[[#This Row],[N° ARTICLE]]=0,"",VLOOKUP(BS_Mai[[#This Row],[N° ARTICLE]],Données!A85:C141,2,FALSE))</f>
        <v/>
      </c>
      <c r="F90" s="66" t="str">
        <f>IF(BS_Mai[[#This Row],[N° ARTICLE]]=0,"",VLOOKUP(BS_Mai[[#This Row],[N° ARTICLE]],Données!A85:C141,3))</f>
        <v/>
      </c>
      <c r="G90" s="113"/>
      <c r="H90" s="116"/>
    </row>
    <row r="91" spans="1:8" ht="15.95" customHeight="1" x14ac:dyDescent="0.2">
      <c r="A91" s="125"/>
      <c r="B91" s="152"/>
      <c r="C91" s="152"/>
      <c r="D91" s="152"/>
      <c r="E91" s="64" t="str">
        <f>IF(BS_Mai[[#This Row],[N° ARTICLE]]=0,"",VLOOKUP(BS_Mai[[#This Row],[N° ARTICLE]],Données!A86:C142,2,FALSE))</f>
        <v/>
      </c>
      <c r="F91" s="69" t="str">
        <f>IF(BS_Mai[[#This Row],[N° ARTICLE]]=0,"",VLOOKUP(BS_Mai[[#This Row],[N° ARTICLE]],Données!A86:C142,3))</f>
        <v/>
      </c>
      <c r="G91" s="120"/>
      <c r="H91" s="123"/>
    </row>
    <row r="92" spans="1:8" ht="15.95" customHeight="1" x14ac:dyDescent="0.2">
      <c r="A92" s="118"/>
      <c r="B92" s="151"/>
      <c r="C92" s="151"/>
      <c r="D92" s="151"/>
      <c r="E92" s="67" t="str">
        <f>IF(BS_Mai[[#This Row],[N° ARTICLE]]=0,"",VLOOKUP(BS_Mai[[#This Row],[N° ARTICLE]],Données!A87:C143,2,FALSE))</f>
        <v/>
      </c>
      <c r="F92" s="66" t="str">
        <f>IF(BS_Mai[[#This Row],[N° ARTICLE]]=0,"",VLOOKUP(BS_Mai[[#This Row],[N° ARTICLE]],Données!A87:C143,3))</f>
        <v/>
      </c>
      <c r="G92" s="113"/>
      <c r="H92" s="116"/>
    </row>
    <row r="93" spans="1:8" s="126" customFormat="1" ht="15.95" customHeight="1" x14ac:dyDescent="0.2">
      <c r="A93" s="125"/>
      <c r="B93" s="152"/>
      <c r="C93" s="152"/>
      <c r="D93" s="152"/>
      <c r="E93" s="64" t="str">
        <f>IF(BS_Mai[[#This Row],[N° ARTICLE]]=0,"",VLOOKUP(BS_Mai[[#This Row],[N° ARTICLE]],Données!A88:C144,2,FALSE))</f>
        <v/>
      </c>
      <c r="F93" s="69" t="str">
        <f>IF(BS_Mai[[#This Row],[N° ARTICLE]]=0,"",VLOOKUP(BS_Mai[[#This Row],[N° ARTICLE]],Données!A88:C144,3))</f>
        <v/>
      </c>
      <c r="G93" s="120"/>
      <c r="H93" s="123"/>
    </row>
    <row r="94" spans="1:8" ht="15.95" customHeight="1" x14ac:dyDescent="0.2">
      <c r="A94" s="118"/>
      <c r="B94" s="151"/>
      <c r="C94" s="151"/>
      <c r="D94" s="151"/>
      <c r="E94" s="67" t="str">
        <f>IF(BS_Mai[[#This Row],[N° ARTICLE]]=0,"",VLOOKUP(BS_Mai[[#This Row],[N° ARTICLE]],Données!A89:C145,2,FALSE))</f>
        <v/>
      </c>
      <c r="F94" s="66" t="str">
        <f>IF(BS_Mai[[#This Row],[N° ARTICLE]]=0,"",VLOOKUP(BS_Mai[[#This Row],[N° ARTICLE]],Données!A89:C145,3))</f>
        <v/>
      </c>
      <c r="G94" s="113"/>
      <c r="H94" s="116"/>
    </row>
    <row r="95" spans="1:8" s="126" customFormat="1" ht="15.95" customHeight="1" x14ac:dyDescent="0.2">
      <c r="A95" s="125"/>
      <c r="B95" s="152"/>
      <c r="C95" s="152"/>
      <c r="D95" s="152"/>
      <c r="E95" s="64" t="str">
        <f>IF(BS_Mai[[#This Row],[N° ARTICLE]]=0,"",VLOOKUP(BS_Mai[[#This Row],[N° ARTICLE]],Données!A90:C146,2,FALSE))</f>
        <v/>
      </c>
      <c r="F95" s="69" t="str">
        <f>IF(BS_Mai[[#This Row],[N° ARTICLE]]=0,"",VLOOKUP(BS_Mai[[#This Row],[N° ARTICLE]],Données!A90:C146,3))</f>
        <v/>
      </c>
      <c r="G95" s="120"/>
      <c r="H95" s="123"/>
    </row>
    <row r="96" spans="1:8" ht="15.95" customHeight="1" x14ac:dyDescent="0.2">
      <c r="A96" s="118"/>
      <c r="B96" s="151"/>
      <c r="C96" s="151"/>
      <c r="D96" s="151"/>
      <c r="E96" s="67" t="str">
        <f>IF(BS_Mai[[#This Row],[N° ARTICLE]]=0,"",VLOOKUP(BS_Mai[[#This Row],[N° ARTICLE]],Données!A91:C147,2,FALSE))</f>
        <v/>
      </c>
      <c r="F96" s="66" t="str">
        <f>IF(BS_Mai[[#This Row],[N° ARTICLE]]=0,"",VLOOKUP(BS_Mai[[#This Row],[N° ARTICLE]],Données!A91:C147,3))</f>
        <v/>
      </c>
      <c r="G96" s="113"/>
      <c r="H96" s="116"/>
    </row>
    <row r="97" spans="1:8" s="126" customFormat="1" ht="15.95" customHeight="1" x14ac:dyDescent="0.2">
      <c r="A97" s="125"/>
      <c r="B97" s="152"/>
      <c r="C97" s="152"/>
      <c r="D97" s="152"/>
      <c r="E97" s="64" t="str">
        <f>IF(BS_Mai[[#This Row],[N° ARTICLE]]=0,"",VLOOKUP(BS_Mai[[#This Row],[N° ARTICLE]],Données!A92:C148,2,FALSE))</f>
        <v/>
      </c>
      <c r="F97" s="69" t="str">
        <f>IF(BS_Mai[[#This Row],[N° ARTICLE]]=0,"",VLOOKUP(BS_Mai[[#This Row],[N° ARTICLE]],Données!A92:C148,3))</f>
        <v/>
      </c>
      <c r="G97" s="120"/>
      <c r="H97" s="123"/>
    </row>
    <row r="98" spans="1:8" ht="15.95" customHeight="1" x14ac:dyDescent="0.2">
      <c r="A98" s="118"/>
      <c r="B98" s="151"/>
      <c r="C98" s="151"/>
      <c r="D98" s="151"/>
      <c r="E98" s="67" t="str">
        <f>IF(BS_Mai[[#This Row],[N° ARTICLE]]=0,"",VLOOKUP(BS_Mai[[#This Row],[N° ARTICLE]],Données!A93:C149,2,FALSE))</f>
        <v/>
      </c>
      <c r="F98" s="66" t="str">
        <f>IF(BS_Mai[[#This Row],[N° ARTICLE]]=0,"",VLOOKUP(BS_Mai[[#This Row],[N° ARTICLE]],Données!A93:C149,3))</f>
        <v/>
      </c>
      <c r="G98" s="113"/>
      <c r="H98" s="116"/>
    </row>
    <row r="99" spans="1:8" s="126" customFormat="1" ht="15.95" customHeight="1" x14ac:dyDescent="0.2">
      <c r="A99" s="153"/>
      <c r="B99" s="154"/>
      <c r="C99" s="154"/>
      <c r="D99" s="154"/>
      <c r="E99" s="186" t="str">
        <f>IF(BS_Mai[[#This Row],[N° ARTICLE]]=0,"",VLOOKUP(BS_Mai[[#This Row],[N° ARTICLE]],Données!A94:C150,2,FALSE))</f>
        <v/>
      </c>
      <c r="F99" s="187" t="str">
        <f>IF(BS_Mai[[#This Row],[N° ARTICLE]]=0,"",VLOOKUP(BS_Mai[[#This Row],[N° ARTICLE]],Données!A94:C150,3))</f>
        <v/>
      </c>
      <c r="G99" s="156"/>
      <c r="H99" s="157"/>
    </row>
    <row r="100" spans="1:8" s="126" customFormat="1" ht="15.95" customHeight="1" x14ac:dyDescent="0.2">
      <c r="A100" s="158"/>
      <c r="B100" s="158"/>
      <c r="C100" s="158"/>
      <c r="D100" s="158"/>
      <c r="E100" s="180"/>
      <c r="F100" s="181"/>
      <c r="G100" s="160"/>
      <c r="H100" s="161"/>
    </row>
    <row r="101" spans="1:8" s="126" customFormat="1" ht="15.95" customHeight="1" x14ac:dyDescent="0.2">
      <c r="A101" s="158"/>
      <c r="B101" s="158"/>
      <c r="C101" s="158"/>
      <c r="D101" s="158"/>
      <c r="E101" s="180"/>
      <c r="F101" s="181"/>
      <c r="G101" s="160"/>
      <c r="H101" s="161"/>
    </row>
    <row r="102" spans="1:8" s="126" customFormat="1" ht="15.95" customHeight="1" x14ac:dyDescent="0.2">
      <c r="A102" s="158"/>
      <c r="B102" s="158"/>
      <c r="C102" s="158"/>
      <c r="D102" s="158"/>
      <c r="E102" s="180"/>
      <c r="F102" s="181"/>
      <c r="G102" s="160"/>
      <c r="H102" s="161"/>
    </row>
    <row r="103" spans="1:8" s="126" customFormat="1" ht="15.95" customHeight="1" x14ac:dyDescent="0.2">
      <c r="A103" s="158"/>
      <c r="B103" s="158"/>
      <c r="C103" s="158"/>
      <c r="D103" s="158"/>
      <c r="E103" s="180"/>
      <c r="F103" s="181"/>
      <c r="G103" s="160"/>
      <c r="H103" s="161"/>
    </row>
    <row r="104" spans="1:8" s="126" customFormat="1" ht="15.95" customHeight="1" x14ac:dyDescent="0.2">
      <c r="A104" s="158"/>
      <c r="B104" s="158"/>
      <c r="C104" s="158"/>
      <c r="D104" s="158"/>
      <c r="E104" s="180"/>
      <c r="F104" s="181"/>
      <c r="G104" s="160"/>
      <c r="H104" s="161"/>
    </row>
    <row r="105" spans="1:8" s="126" customFormat="1" ht="15.95" customHeight="1" x14ac:dyDescent="0.2">
      <c r="A105" s="158"/>
      <c r="B105" s="158"/>
      <c r="C105" s="158"/>
      <c r="D105" s="158"/>
      <c r="E105" s="180"/>
      <c r="F105" s="181"/>
      <c r="G105" s="160"/>
      <c r="H105" s="161"/>
    </row>
    <row r="106" spans="1:8" s="126" customFormat="1" ht="15.95" customHeight="1" x14ac:dyDescent="0.2">
      <c r="A106" s="158"/>
      <c r="B106" s="158"/>
      <c r="C106" s="158"/>
      <c r="D106" s="158"/>
      <c r="E106" s="180"/>
      <c r="F106" s="181"/>
      <c r="G106" s="160"/>
      <c r="H106" s="161"/>
    </row>
    <row r="107" spans="1:8" s="126" customFormat="1" ht="15.95" customHeight="1" x14ac:dyDescent="0.2">
      <c r="A107" s="158"/>
      <c r="B107" s="158"/>
      <c r="C107" s="158"/>
      <c r="D107" s="158"/>
      <c r="E107" s="180"/>
      <c r="F107" s="181"/>
      <c r="G107" s="160"/>
      <c r="H107" s="161"/>
    </row>
    <row r="108" spans="1:8" s="126" customFormat="1" ht="15.95" customHeight="1" x14ac:dyDescent="0.2">
      <c r="A108" s="158"/>
      <c r="B108" s="158"/>
      <c r="C108" s="158"/>
      <c r="D108" s="158"/>
      <c r="E108" s="180"/>
      <c r="F108" s="181"/>
      <c r="G108" s="160"/>
      <c r="H108" s="161"/>
    </row>
    <row r="109" spans="1:8" s="126" customFormat="1" ht="15.95" customHeight="1" x14ac:dyDescent="0.2">
      <c r="A109" s="158"/>
      <c r="B109" s="158"/>
      <c r="C109" s="158"/>
      <c r="D109" s="158"/>
      <c r="E109" s="180"/>
      <c r="F109" s="181"/>
      <c r="G109" s="160"/>
      <c r="H109" s="161"/>
    </row>
    <row r="110" spans="1:8" s="126" customFormat="1" ht="15.95" customHeight="1" x14ac:dyDescent="0.2">
      <c r="A110" s="158"/>
      <c r="B110" s="158"/>
      <c r="C110" s="158"/>
      <c r="D110" s="158"/>
      <c r="E110" s="180"/>
      <c r="F110" s="181"/>
      <c r="G110" s="160"/>
      <c r="H110" s="161"/>
    </row>
    <row r="111" spans="1:8" s="126" customFormat="1" ht="15.95" customHeight="1" x14ac:dyDescent="0.2">
      <c r="A111" s="158"/>
      <c r="B111" s="158"/>
      <c r="C111" s="158"/>
      <c r="D111" s="158"/>
      <c r="E111" s="180"/>
      <c r="F111" s="181"/>
      <c r="G111" s="160"/>
      <c r="H111" s="161"/>
    </row>
    <row r="112" spans="1:8" s="126" customFormat="1" ht="15.95" customHeight="1" x14ac:dyDescent="0.2">
      <c r="A112" s="158"/>
      <c r="B112" s="158"/>
      <c r="C112" s="158"/>
      <c r="D112" s="158"/>
      <c r="E112" s="180"/>
      <c r="F112" s="181"/>
      <c r="G112" s="160"/>
      <c r="H112" s="161"/>
    </row>
    <row r="113" spans="1:8" s="126" customFormat="1" ht="15.95" customHeight="1" x14ac:dyDescent="0.2">
      <c r="A113" s="158"/>
      <c r="B113" s="158"/>
      <c r="C113" s="158"/>
      <c r="D113" s="158"/>
      <c r="E113" s="180"/>
      <c r="F113" s="181"/>
      <c r="G113" s="160"/>
      <c r="H113" s="161"/>
    </row>
    <row r="114" spans="1:8" s="126" customFormat="1" ht="15.95" customHeight="1" x14ac:dyDescent="0.2">
      <c r="A114" s="158"/>
      <c r="B114" s="158"/>
      <c r="C114" s="158"/>
      <c r="D114" s="158"/>
      <c r="E114" s="180"/>
      <c r="F114" s="181"/>
      <c r="G114" s="160"/>
      <c r="H114" s="161"/>
    </row>
    <row r="115" spans="1:8" s="126" customFormat="1" ht="15.95" customHeight="1" x14ac:dyDescent="0.2">
      <c r="A115" s="158"/>
      <c r="B115" s="158"/>
      <c r="C115" s="158"/>
      <c r="D115" s="158"/>
      <c r="E115" s="180"/>
      <c r="F115" s="181"/>
      <c r="G115" s="160"/>
      <c r="H115" s="161"/>
    </row>
    <row r="116" spans="1:8" s="126" customFormat="1" ht="15.95" customHeight="1" x14ac:dyDescent="0.2">
      <c r="A116" s="158"/>
      <c r="B116" s="158"/>
      <c r="C116" s="158"/>
      <c r="D116" s="158"/>
      <c r="E116" s="180"/>
      <c r="F116" s="181"/>
      <c r="G116" s="160"/>
      <c r="H116" s="161"/>
    </row>
    <row r="117" spans="1:8" s="126" customFormat="1" ht="15.95" customHeight="1" x14ac:dyDescent="0.2">
      <c r="A117" s="158"/>
      <c r="B117" s="158"/>
      <c r="C117" s="158"/>
      <c r="D117" s="158"/>
      <c r="E117" s="180"/>
      <c r="F117" s="181"/>
      <c r="G117" s="160"/>
      <c r="H117" s="161"/>
    </row>
    <row r="118" spans="1:8" s="126" customFormat="1" ht="15.95" customHeight="1" x14ac:dyDescent="0.2">
      <c r="A118" s="158"/>
      <c r="B118" s="158"/>
      <c r="C118" s="158"/>
      <c r="D118" s="158"/>
      <c r="E118" s="180"/>
      <c r="F118" s="181"/>
      <c r="G118" s="160"/>
      <c r="H118" s="161"/>
    </row>
    <row r="119" spans="1:8" s="126" customFormat="1" ht="15.95" customHeight="1" x14ac:dyDescent="0.2">
      <c r="A119" s="158"/>
      <c r="B119" s="158"/>
      <c r="C119" s="158"/>
      <c r="D119" s="158"/>
      <c r="E119" s="180"/>
      <c r="F119" s="181"/>
      <c r="G119" s="160"/>
      <c r="H119" s="161"/>
    </row>
    <row r="120" spans="1:8" s="126" customFormat="1" ht="15.95" customHeight="1" x14ac:dyDescent="0.2">
      <c r="A120" s="158"/>
      <c r="B120" s="158"/>
      <c r="C120" s="158"/>
      <c r="D120" s="158"/>
      <c r="E120" s="180"/>
      <c r="F120" s="181"/>
      <c r="G120" s="160"/>
      <c r="H120" s="161"/>
    </row>
    <row r="121" spans="1:8" s="126" customFormat="1" ht="15.95" customHeight="1" x14ac:dyDescent="0.2">
      <c r="A121" s="158"/>
      <c r="B121" s="158"/>
      <c r="C121" s="158"/>
      <c r="D121" s="158"/>
      <c r="E121" s="180"/>
      <c r="F121" s="181"/>
      <c r="G121" s="160"/>
      <c r="H121" s="161"/>
    </row>
    <row r="122" spans="1:8" s="126" customFormat="1" ht="15.95" customHeight="1" x14ac:dyDescent="0.2">
      <c r="A122" s="158"/>
      <c r="B122" s="158"/>
      <c r="C122" s="158"/>
      <c r="D122" s="158"/>
      <c r="E122" s="180"/>
      <c r="F122" s="181"/>
      <c r="G122" s="160"/>
      <c r="H122" s="161"/>
    </row>
    <row r="123" spans="1:8" s="126" customFormat="1" ht="15.95" customHeight="1" x14ac:dyDescent="0.2">
      <c r="A123" s="158"/>
      <c r="B123" s="158"/>
      <c r="C123" s="158"/>
      <c r="D123" s="158"/>
      <c r="E123" s="180"/>
      <c r="F123" s="181"/>
      <c r="G123" s="160"/>
      <c r="H123" s="161"/>
    </row>
    <row r="124" spans="1:8" s="126" customFormat="1" ht="15.95" customHeight="1" x14ac:dyDescent="0.2">
      <c r="A124" s="158"/>
      <c r="B124" s="158"/>
      <c r="C124" s="158"/>
      <c r="D124" s="158"/>
      <c r="E124" s="180"/>
      <c r="F124" s="181"/>
      <c r="G124" s="160"/>
      <c r="H124" s="161"/>
    </row>
    <row r="125" spans="1:8" s="126" customFormat="1" ht="15.95" customHeight="1" x14ac:dyDescent="0.2">
      <c r="A125" s="158"/>
      <c r="B125" s="158"/>
      <c r="C125" s="158"/>
      <c r="D125" s="158"/>
      <c r="E125" s="180"/>
      <c r="F125" s="181"/>
      <c r="G125" s="160"/>
      <c r="H125" s="161"/>
    </row>
    <row r="126" spans="1:8" s="126" customFormat="1" ht="15.95" customHeight="1" x14ac:dyDescent="0.2">
      <c r="A126" s="158"/>
      <c r="B126" s="158"/>
      <c r="C126" s="158"/>
      <c r="D126" s="158"/>
      <c r="E126" s="180"/>
      <c r="F126" s="181"/>
      <c r="G126" s="160"/>
      <c r="H126" s="161"/>
    </row>
    <row r="127" spans="1:8" s="126" customFormat="1" ht="15.95" customHeight="1" x14ac:dyDescent="0.2">
      <c r="A127" s="158"/>
      <c r="B127" s="158"/>
      <c r="C127" s="158"/>
      <c r="D127" s="158"/>
      <c r="E127" s="180"/>
      <c r="F127" s="181"/>
      <c r="G127" s="160"/>
      <c r="H127" s="161"/>
    </row>
    <row r="128" spans="1:8" s="126" customFormat="1" ht="15.95" customHeight="1" x14ac:dyDescent="0.2">
      <c r="A128" s="158"/>
      <c r="B128" s="158"/>
      <c r="C128" s="158"/>
      <c r="D128" s="158"/>
      <c r="E128" s="180"/>
      <c r="F128" s="181"/>
      <c r="G128" s="160"/>
      <c r="H128" s="161"/>
    </row>
    <row r="129" spans="1:8" s="126" customFormat="1" ht="15.95" customHeight="1" x14ac:dyDescent="0.2">
      <c r="A129" s="158"/>
      <c r="B129" s="158"/>
      <c r="C129" s="158"/>
      <c r="D129" s="158"/>
      <c r="E129" s="180"/>
      <c r="F129" s="181"/>
      <c r="G129" s="160"/>
      <c r="H129" s="161"/>
    </row>
    <row r="130" spans="1:8" s="126" customFormat="1" ht="15.95" customHeight="1" x14ac:dyDescent="0.2">
      <c r="A130" s="158"/>
      <c r="B130" s="158"/>
      <c r="C130" s="158"/>
      <c r="D130" s="158"/>
      <c r="E130" s="180"/>
      <c r="F130" s="181"/>
      <c r="G130" s="160"/>
      <c r="H130" s="161"/>
    </row>
    <row r="131" spans="1:8" s="126" customFormat="1" ht="15.95" customHeight="1" x14ac:dyDescent="0.2">
      <c r="A131" s="158"/>
      <c r="B131" s="158"/>
      <c r="C131" s="158"/>
      <c r="D131" s="158"/>
      <c r="E131" s="180"/>
      <c r="F131" s="181"/>
      <c r="G131" s="160"/>
      <c r="H131" s="161"/>
    </row>
    <row r="132" spans="1:8" s="126" customFormat="1" ht="15.95" customHeight="1" x14ac:dyDescent="0.2">
      <c r="A132" s="158"/>
      <c r="B132" s="158"/>
      <c r="C132" s="158"/>
      <c r="D132" s="158"/>
      <c r="E132" s="180"/>
      <c r="F132" s="181"/>
      <c r="G132" s="160"/>
      <c r="H132" s="161"/>
    </row>
    <row r="133" spans="1:8" s="126" customFormat="1" ht="15.95" customHeight="1" x14ac:dyDescent="0.2">
      <c r="A133" s="158"/>
      <c r="B133" s="158"/>
      <c r="C133" s="158"/>
      <c r="D133" s="158"/>
      <c r="E133" s="180"/>
      <c r="F133" s="181"/>
      <c r="G133" s="160"/>
      <c r="H133" s="161"/>
    </row>
    <row r="134" spans="1:8" s="126" customFormat="1" x14ac:dyDescent="0.2">
      <c r="A134" s="158"/>
      <c r="B134" s="158"/>
      <c r="C134" s="158"/>
      <c r="D134" s="158"/>
      <c r="E134" s="180"/>
      <c r="F134" s="181"/>
      <c r="G134" s="160"/>
      <c r="H134" s="161"/>
    </row>
    <row r="135" spans="1:8" s="126" customFormat="1" x14ac:dyDescent="0.2">
      <c r="A135" s="158"/>
      <c r="B135" s="158"/>
      <c r="C135" s="158"/>
      <c r="D135" s="158"/>
      <c r="E135" s="180"/>
      <c r="F135" s="181"/>
      <c r="G135" s="160"/>
      <c r="H135" s="161"/>
    </row>
    <row r="136" spans="1:8" s="126" customFormat="1" x14ac:dyDescent="0.2">
      <c r="A136" s="158"/>
      <c r="B136" s="158"/>
      <c r="C136" s="158"/>
      <c r="D136" s="158"/>
      <c r="E136" s="180"/>
      <c r="F136" s="181"/>
      <c r="G136" s="160"/>
      <c r="H136" s="161"/>
    </row>
    <row r="137" spans="1:8" s="126" customFormat="1" x14ac:dyDescent="0.2">
      <c r="A137" s="158"/>
      <c r="B137" s="158"/>
      <c r="C137" s="158"/>
      <c r="D137" s="158"/>
      <c r="E137" s="180"/>
      <c r="F137" s="181"/>
      <c r="G137" s="160"/>
      <c r="H137" s="161"/>
    </row>
    <row r="138" spans="1:8" s="126" customFormat="1" x14ac:dyDescent="0.2">
      <c r="A138" s="158"/>
      <c r="B138" s="158"/>
      <c r="C138" s="158"/>
      <c r="D138" s="158"/>
      <c r="E138" s="180"/>
      <c r="F138" s="181"/>
      <c r="G138" s="160"/>
      <c r="H138" s="161"/>
    </row>
    <row r="139" spans="1:8" s="126" customFormat="1" x14ac:dyDescent="0.2">
      <c r="A139" s="158"/>
      <c r="B139" s="158"/>
      <c r="C139" s="158"/>
      <c r="D139" s="158"/>
      <c r="E139" s="180"/>
      <c r="F139" s="181"/>
      <c r="G139" s="160"/>
      <c r="H139" s="161"/>
    </row>
    <row r="140" spans="1:8" s="126" customFormat="1" x14ac:dyDescent="0.2">
      <c r="A140" s="158"/>
      <c r="B140" s="158"/>
      <c r="C140" s="158"/>
      <c r="D140" s="158"/>
      <c r="E140" s="180"/>
      <c r="F140" s="181"/>
      <c r="G140" s="160"/>
      <c r="H140" s="161"/>
    </row>
    <row r="141" spans="1:8" s="126" customFormat="1" x14ac:dyDescent="0.2">
      <c r="A141" s="158"/>
      <c r="B141" s="158"/>
      <c r="C141" s="158"/>
      <c r="D141" s="158"/>
      <c r="E141" s="180"/>
      <c r="F141" s="181"/>
      <c r="G141" s="160"/>
      <c r="H141" s="161"/>
    </row>
    <row r="142" spans="1:8" s="126" customFormat="1" x14ac:dyDescent="0.2">
      <c r="A142" s="158"/>
      <c r="B142" s="158"/>
      <c r="C142" s="158"/>
      <c r="D142" s="158"/>
      <c r="E142" s="180"/>
      <c r="F142" s="181"/>
      <c r="G142" s="160"/>
      <c r="H142" s="161"/>
    </row>
    <row r="143" spans="1:8" s="126" customFormat="1" x14ac:dyDescent="0.2">
      <c r="A143" s="158"/>
      <c r="B143" s="158"/>
      <c r="C143" s="158"/>
      <c r="D143" s="158"/>
      <c r="E143" s="180"/>
      <c r="F143" s="181"/>
      <c r="G143" s="160"/>
      <c r="H143" s="161"/>
    </row>
    <row r="144" spans="1:8" s="126" customFormat="1" x14ac:dyDescent="0.2">
      <c r="A144" s="158"/>
      <c r="B144" s="158"/>
      <c r="C144" s="158"/>
      <c r="D144" s="158"/>
      <c r="E144" s="180"/>
      <c r="F144" s="181"/>
      <c r="G144" s="160"/>
      <c r="H144" s="161"/>
    </row>
    <row r="145" spans="1:8" s="126" customFormat="1" x14ac:dyDescent="0.2">
      <c r="A145" s="158"/>
      <c r="B145" s="158"/>
      <c r="C145" s="158"/>
      <c r="D145" s="158"/>
      <c r="E145" s="180"/>
      <c r="F145" s="181"/>
      <c r="G145" s="160"/>
      <c r="H145" s="161"/>
    </row>
    <row r="146" spans="1:8" s="126" customFormat="1" x14ac:dyDescent="0.2">
      <c r="A146" s="158"/>
      <c r="B146" s="158"/>
      <c r="C146" s="158"/>
      <c r="D146" s="158"/>
      <c r="E146" s="180"/>
      <c r="F146" s="181"/>
      <c r="G146" s="160"/>
      <c r="H146" s="161"/>
    </row>
    <row r="147" spans="1:8" s="126" customFormat="1" x14ac:dyDescent="0.2">
      <c r="A147" s="158"/>
      <c r="B147" s="158"/>
      <c r="C147" s="158"/>
      <c r="D147" s="158"/>
      <c r="E147" s="180"/>
      <c r="F147" s="181"/>
      <c r="G147" s="160"/>
      <c r="H147" s="161"/>
    </row>
    <row r="148" spans="1:8" s="126" customFormat="1" x14ac:dyDescent="0.2">
      <c r="A148" s="158"/>
      <c r="B148" s="158"/>
      <c r="C148" s="158"/>
      <c r="D148" s="158"/>
      <c r="E148" s="180"/>
      <c r="F148" s="181"/>
      <c r="G148" s="160"/>
      <c r="H148" s="161"/>
    </row>
    <row r="149" spans="1:8" s="126" customFormat="1" x14ac:dyDescent="0.2">
      <c r="A149" s="158"/>
      <c r="B149" s="158"/>
      <c r="C149" s="158"/>
      <c r="D149" s="158"/>
      <c r="E149" s="180"/>
      <c r="F149" s="181"/>
      <c r="G149" s="160"/>
      <c r="H149" s="161"/>
    </row>
    <row r="150" spans="1:8" s="126" customFormat="1" x14ac:dyDescent="0.2">
      <c r="A150" s="158"/>
      <c r="B150" s="158"/>
      <c r="C150" s="158"/>
      <c r="D150" s="158"/>
      <c r="E150" s="180"/>
      <c r="F150" s="181"/>
      <c r="G150" s="160"/>
      <c r="H150" s="161"/>
    </row>
    <row r="151" spans="1:8" s="126" customFormat="1" x14ac:dyDescent="0.2">
      <c r="A151" s="158"/>
      <c r="B151" s="158"/>
      <c r="C151" s="158"/>
      <c r="D151" s="158"/>
      <c r="E151" s="180"/>
      <c r="F151" s="181"/>
      <c r="G151" s="160"/>
      <c r="H151" s="161"/>
    </row>
    <row r="152" spans="1:8" s="126" customFormat="1" x14ac:dyDescent="0.2">
      <c r="A152" s="158"/>
      <c r="B152" s="158"/>
      <c r="C152" s="158"/>
      <c r="D152" s="158"/>
      <c r="E152" s="180"/>
      <c r="F152" s="181"/>
      <c r="G152" s="160"/>
      <c r="H152" s="161"/>
    </row>
    <row r="153" spans="1:8" s="126" customFormat="1" x14ac:dyDescent="0.2">
      <c r="A153" s="158"/>
      <c r="B153" s="158"/>
      <c r="C153" s="158"/>
      <c r="D153" s="158"/>
      <c r="E153" s="180"/>
      <c r="F153" s="181"/>
      <c r="G153" s="160"/>
      <c r="H153" s="161"/>
    </row>
    <row r="154" spans="1:8" s="126" customFormat="1" x14ac:dyDescent="0.2">
      <c r="A154" s="158"/>
      <c r="B154" s="158"/>
      <c r="C154" s="158"/>
      <c r="D154" s="158"/>
      <c r="E154" s="180"/>
      <c r="F154" s="181"/>
      <c r="G154" s="160"/>
      <c r="H154" s="161"/>
    </row>
    <row r="155" spans="1:8" s="126" customFormat="1" x14ac:dyDescent="0.2">
      <c r="A155" s="158"/>
      <c r="B155" s="158"/>
      <c r="C155" s="158"/>
      <c r="D155" s="158"/>
      <c r="E155" s="180"/>
      <c r="F155" s="181"/>
      <c r="G155" s="160"/>
      <c r="H155" s="161"/>
    </row>
    <row r="156" spans="1:8" s="126" customFormat="1" x14ac:dyDescent="0.2">
      <c r="A156" s="158"/>
      <c r="B156" s="158"/>
      <c r="C156" s="158"/>
      <c r="D156" s="158"/>
      <c r="E156" s="180"/>
      <c r="F156" s="181"/>
      <c r="G156" s="160"/>
      <c r="H156" s="161"/>
    </row>
    <row r="157" spans="1:8" s="126" customFormat="1" x14ac:dyDescent="0.2">
      <c r="A157" s="158"/>
      <c r="B157" s="158"/>
      <c r="C157" s="158"/>
      <c r="D157" s="158"/>
      <c r="E157" s="180"/>
      <c r="F157" s="181"/>
      <c r="G157" s="160"/>
      <c r="H157" s="161"/>
    </row>
    <row r="158" spans="1:8" s="126" customFormat="1" x14ac:dyDescent="0.2">
      <c r="A158" s="158"/>
      <c r="B158" s="158"/>
      <c r="C158" s="158"/>
      <c r="D158" s="158"/>
      <c r="E158" s="180"/>
      <c r="F158" s="181"/>
      <c r="G158" s="160"/>
      <c r="H158" s="161"/>
    </row>
    <row r="159" spans="1:8" s="126" customFormat="1" x14ac:dyDescent="0.2">
      <c r="A159" s="158"/>
      <c r="B159" s="158"/>
      <c r="C159" s="158"/>
      <c r="D159" s="158"/>
      <c r="E159" s="180"/>
      <c r="F159" s="181"/>
      <c r="G159" s="160"/>
      <c r="H159" s="161"/>
    </row>
    <row r="160" spans="1:8" s="126" customFormat="1" x14ac:dyDescent="0.2">
      <c r="A160" s="158"/>
      <c r="B160" s="158"/>
      <c r="C160" s="158"/>
      <c r="D160" s="158"/>
      <c r="E160" s="180"/>
      <c r="F160" s="181"/>
      <c r="G160" s="160"/>
      <c r="H160" s="161"/>
    </row>
    <row r="161" spans="1:8" s="126" customFormat="1" x14ac:dyDescent="0.2">
      <c r="A161" s="158"/>
      <c r="B161" s="158"/>
      <c r="C161" s="158"/>
      <c r="D161" s="158"/>
      <c r="E161" s="180"/>
      <c r="F161" s="181"/>
      <c r="G161" s="160"/>
      <c r="H161" s="161"/>
    </row>
    <row r="162" spans="1:8" s="126" customFormat="1" x14ac:dyDescent="0.2">
      <c r="A162" s="158"/>
      <c r="B162" s="158"/>
      <c r="C162" s="158"/>
      <c r="D162" s="158"/>
      <c r="E162" s="180"/>
      <c r="F162" s="181"/>
      <c r="G162" s="160"/>
      <c r="H162" s="161"/>
    </row>
    <row r="163" spans="1:8" s="126" customFormat="1" x14ac:dyDescent="0.2">
      <c r="A163" s="158"/>
      <c r="B163" s="158"/>
      <c r="C163" s="158"/>
      <c r="D163" s="158"/>
      <c r="E163" s="180"/>
      <c r="F163" s="181"/>
      <c r="G163" s="160"/>
      <c r="H163" s="161"/>
    </row>
    <row r="164" spans="1:8" s="126" customFormat="1" x14ac:dyDescent="0.2">
      <c r="A164" s="162"/>
      <c r="B164" s="162"/>
      <c r="C164" s="162"/>
      <c r="D164" s="182"/>
      <c r="F164" s="183"/>
      <c r="G164" s="164"/>
      <c r="H164" s="165"/>
    </row>
    <row r="165" spans="1:8" s="126" customFormat="1" x14ac:dyDescent="0.2">
      <c r="A165" s="162"/>
      <c r="B165" s="162"/>
      <c r="C165" s="162"/>
      <c r="D165" s="182"/>
      <c r="F165" s="183"/>
      <c r="G165" s="164"/>
      <c r="H165" s="165"/>
    </row>
    <row r="166" spans="1:8" s="126" customFormat="1" x14ac:dyDescent="0.2">
      <c r="A166" s="162"/>
      <c r="B166" s="162"/>
      <c r="C166" s="162"/>
      <c r="D166" s="182"/>
      <c r="F166" s="183"/>
      <c r="G166" s="164"/>
      <c r="H166" s="165"/>
    </row>
    <row r="167" spans="1:8" s="126" customFormat="1" x14ac:dyDescent="0.2">
      <c r="A167" s="162"/>
      <c r="B167" s="162"/>
      <c r="C167" s="162"/>
      <c r="D167" s="182"/>
      <c r="F167" s="183"/>
      <c r="G167" s="164"/>
      <c r="H167" s="165"/>
    </row>
    <row r="168" spans="1:8" s="126" customFormat="1" x14ac:dyDescent="0.2">
      <c r="A168" s="162"/>
      <c r="B168" s="162"/>
      <c r="C168" s="162"/>
      <c r="D168" s="182"/>
      <c r="F168" s="183"/>
      <c r="G168" s="164"/>
      <c r="H168" s="165"/>
    </row>
    <row r="169" spans="1:8" s="126" customFormat="1" x14ac:dyDescent="0.2">
      <c r="A169" s="162"/>
      <c r="B169" s="162"/>
      <c r="C169" s="162"/>
      <c r="D169" s="182"/>
      <c r="F169" s="183"/>
      <c r="G169" s="164"/>
      <c r="H169" s="165"/>
    </row>
    <row r="170" spans="1:8" s="126" customFormat="1" x14ac:dyDescent="0.2">
      <c r="A170" s="162"/>
      <c r="B170" s="162"/>
      <c r="C170" s="162"/>
      <c r="D170" s="182"/>
      <c r="F170" s="183"/>
      <c r="G170" s="164"/>
      <c r="H170" s="165"/>
    </row>
    <row r="171" spans="1:8" s="126" customFormat="1" x14ac:dyDescent="0.2">
      <c r="A171" s="162"/>
      <c r="B171" s="162"/>
      <c r="C171" s="162"/>
      <c r="D171" s="182"/>
      <c r="F171" s="183"/>
      <c r="G171" s="164"/>
      <c r="H171" s="165"/>
    </row>
    <row r="172" spans="1:8" s="126" customFormat="1" x14ac:dyDescent="0.2">
      <c r="A172" s="162"/>
      <c r="B172" s="162"/>
      <c r="C172" s="162"/>
      <c r="D172" s="182"/>
      <c r="F172" s="183"/>
      <c r="G172" s="164"/>
      <c r="H172" s="165"/>
    </row>
    <row r="173" spans="1:8" s="126" customFormat="1" x14ac:dyDescent="0.2">
      <c r="A173" s="162"/>
      <c r="B173" s="162"/>
      <c r="C173" s="162"/>
      <c r="D173" s="182"/>
      <c r="F173" s="183"/>
      <c r="G173" s="164"/>
      <c r="H173" s="165"/>
    </row>
    <row r="174" spans="1:8" s="126" customFormat="1" x14ac:dyDescent="0.2">
      <c r="A174" s="162"/>
      <c r="B174" s="162"/>
      <c r="C174" s="162"/>
      <c r="D174" s="182"/>
      <c r="F174" s="183"/>
      <c r="G174" s="164"/>
      <c r="H174" s="165"/>
    </row>
    <row r="175" spans="1:8" s="126" customFormat="1" x14ac:dyDescent="0.2">
      <c r="A175" s="162"/>
      <c r="B175" s="162"/>
      <c r="C175" s="162"/>
      <c r="D175" s="182"/>
      <c r="F175" s="183"/>
      <c r="G175" s="164"/>
      <c r="H175" s="165"/>
    </row>
    <row r="176" spans="1:8" s="126" customFormat="1" x14ac:dyDescent="0.2">
      <c r="A176" s="162"/>
      <c r="B176" s="162"/>
      <c r="C176" s="162"/>
      <c r="D176" s="182"/>
      <c r="F176" s="183"/>
      <c r="G176" s="164"/>
      <c r="H176" s="165"/>
    </row>
    <row r="177" spans="1:8" s="126" customFormat="1" x14ac:dyDescent="0.2">
      <c r="A177" s="162"/>
      <c r="B177" s="162"/>
      <c r="C177" s="162"/>
      <c r="D177" s="182"/>
      <c r="F177" s="183"/>
      <c r="G177" s="164"/>
      <c r="H177" s="165"/>
    </row>
    <row r="178" spans="1:8" s="126" customFormat="1" x14ac:dyDescent="0.2">
      <c r="A178" s="162"/>
      <c r="B178" s="162"/>
      <c r="C178" s="162"/>
      <c r="D178" s="182"/>
      <c r="F178" s="183"/>
      <c r="G178" s="164"/>
      <c r="H178" s="165"/>
    </row>
    <row r="179" spans="1:8" s="126" customFormat="1" x14ac:dyDescent="0.2">
      <c r="A179" s="162"/>
      <c r="B179" s="162"/>
      <c r="C179" s="162"/>
      <c r="D179" s="182"/>
      <c r="F179" s="183"/>
      <c r="G179" s="164"/>
      <c r="H179" s="165"/>
    </row>
    <row r="180" spans="1:8" s="126" customFormat="1" x14ac:dyDescent="0.2">
      <c r="A180" s="162"/>
      <c r="B180" s="162"/>
      <c r="C180" s="162"/>
      <c r="D180" s="182"/>
      <c r="F180" s="183"/>
      <c r="G180" s="164"/>
      <c r="H180" s="165"/>
    </row>
    <row r="181" spans="1:8" s="126" customFormat="1" x14ac:dyDescent="0.2">
      <c r="A181" s="162"/>
      <c r="B181" s="162"/>
      <c r="C181" s="162"/>
      <c r="D181" s="182"/>
      <c r="F181" s="183"/>
      <c r="G181" s="164"/>
      <c r="H181" s="165"/>
    </row>
    <row r="182" spans="1:8" s="126" customFormat="1" x14ac:dyDescent="0.2">
      <c r="A182" s="162"/>
      <c r="B182" s="162"/>
      <c r="C182" s="162"/>
      <c r="D182" s="182"/>
      <c r="F182" s="183"/>
      <c r="G182" s="164"/>
      <c r="H182" s="165"/>
    </row>
    <row r="183" spans="1:8" s="126" customFormat="1" x14ac:dyDescent="0.2">
      <c r="A183" s="162"/>
      <c r="B183" s="162"/>
      <c r="C183" s="162"/>
      <c r="D183" s="182"/>
      <c r="F183" s="183"/>
      <c r="G183" s="164"/>
      <c r="H183" s="165"/>
    </row>
    <row r="184" spans="1:8" s="126" customFormat="1" x14ac:dyDescent="0.2">
      <c r="A184" s="162"/>
      <c r="B184" s="162"/>
      <c r="C184" s="162"/>
      <c r="D184" s="182"/>
      <c r="F184" s="183"/>
      <c r="G184" s="164"/>
      <c r="H184" s="165"/>
    </row>
    <row r="185" spans="1:8" s="126" customFormat="1" x14ac:dyDescent="0.2">
      <c r="A185" s="162"/>
      <c r="B185" s="162"/>
      <c r="C185" s="162"/>
      <c r="D185" s="182"/>
      <c r="F185" s="183"/>
      <c r="G185" s="164"/>
      <c r="H185" s="165"/>
    </row>
    <row r="186" spans="1:8" s="126" customFormat="1" x14ac:dyDescent="0.2">
      <c r="A186" s="162"/>
      <c r="B186" s="162"/>
      <c r="C186" s="162"/>
      <c r="D186" s="182"/>
      <c r="F186" s="183"/>
      <c r="G186" s="164"/>
      <c r="H186" s="165"/>
    </row>
    <row r="187" spans="1:8" s="126" customFormat="1" x14ac:dyDescent="0.2">
      <c r="A187" s="162"/>
      <c r="B187" s="162"/>
      <c r="C187" s="162"/>
      <c r="D187" s="182"/>
      <c r="F187" s="183"/>
      <c r="G187" s="164"/>
      <c r="H187" s="165"/>
    </row>
    <row r="188" spans="1:8" s="126" customFormat="1" x14ac:dyDescent="0.2">
      <c r="A188" s="162"/>
      <c r="B188" s="162"/>
      <c r="C188" s="162"/>
      <c r="D188" s="182"/>
      <c r="F188" s="183"/>
      <c r="G188" s="164"/>
      <c r="H188" s="165"/>
    </row>
    <row r="189" spans="1:8" s="126" customFormat="1" x14ac:dyDescent="0.2">
      <c r="A189" s="162"/>
      <c r="B189" s="162"/>
      <c r="C189" s="162"/>
      <c r="D189" s="182"/>
      <c r="F189" s="183"/>
      <c r="G189" s="164"/>
      <c r="H189" s="165"/>
    </row>
    <row r="190" spans="1:8" s="126" customFormat="1" x14ac:dyDescent="0.2">
      <c r="A190" s="162"/>
      <c r="B190" s="162"/>
      <c r="C190" s="162"/>
      <c r="D190" s="182"/>
      <c r="F190" s="183"/>
      <c r="G190" s="164"/>
      <c r="H190" s="165"/>
    </row>
    <row r="191" spans="1:8" s="126" customFormat="1" x14ac:dyDescent="0.2">
      <c r="A191" s="162"/>
      <c r="B191" s="162"/>
      <c r="C191" s="162"/>
      <c r="D191" s="182"/>
      <c r="F191" s="183"/>
      <c r="G191" s="164"/>
      <c r="H191" s="165"/>
    </row>
    <row r="192" spans="1:8" s="126" customFormat="1" x14ac:dyDescent="0.2">
      <c r="A192" s="162"/>
      <c r="B192" s="162"/>
      <c r="C192" s="162"/>
      <c r="D192" s="182"/>
      <c r="F192" s="183"/>
      <c r="G192" s="164"/>
      <c r="H192" s="165"/>
    </row>
    <row r="193" spans="1:8" s="126" customFormat="1" x14ac:dyDescent="0.2">
      <c r="A193" s="162"/>
      <c r="B193" s="162"/>
      <c r="C193" s="162"/>
      <c r="D193" s="182"/>
      <c r="F193" s="183"/>
      <c r="G193" s="164"/>
      <c r="H193" s="165"/>
    </row>
    <row r="194" spans="1:8" s="126" customFormat="1" x14ac:dyDescent="0.2">
      <c r="A194" s="162"/>
      <c r="B194" s="162"/>
      <c r="C194" s="162"/>
      <c r="D194" s="182"/>
      <c r="F194" s="183"/>
      <c r="G194" s="164"/>
      <c r="H194" s="165"/>
    </row>
    <row r="195" spans="1:8" s="126" customFormat="1" x14ac:dyDescent="0.2">
      <c r="A195" s="162"/>
      <c r="B195" s="162"/>
      <c r="C195" s="162"/>
      <c r="D195" s="182"/>
      <c r="F195" s="183"/>
      <c r="G195" s="164"/>
      <c r="H195" s="165"/>
    </row>
    <row r="196" spans="1:8" s="126" customFormat="1" x14ac:dyDescent="0.2">
      <c r="A196" s="162"/>
      <c r="B196" s="162"/>
      <c r="C196" s="162"/>
      <c r="D196" s="182"/>
      <c r="F196" s="183"/>
      <c r="G196" s="164"/>
      <c r="H196" s="165"/>
    </row>
    <row r="197" spans="1:8" s="126" customFormat="1" x14ac:dyDescent="0.2">
      <c r="A197" s="162"/>
      <c r="B197" s="162"/>
      <c r="C197" s="162"/>
      <c r="D197" s="182"/>
      <c r="F197" s="183"/>
      <c r="G197" s="164"/>
      <c r="H197" s="165"/>
    </row>
    <row r="198" spans="1:8" s="126" customFormat="1" x14ac:dyDescent="0.2">
      <c r="A198" s="162"/>
      <c r="B198" s="162"/>
      <c r="C198" s="162"/>
      <c r="D198" s="182"/>
      <c r="F198" s="183"/>
      <c r="G198" s="164"/>
      <c r="H198" s="165"/>
    </row>
    <row r="199" spans="1:8" s="126" customFormat="1" x14ac:dyDescent="0.2">
      <c r="A199" s="162"/>
      <c r="B199" s="162"/>
      <c r="C199" s="162"/>
      <c r="D199" s="182"/>
      <c r="F199" s="183"/>
      <c r="G199" s="164"/>
      <c r="H199" s="165"/>
    </row>
    <row r="200" spans="1:8" s="126" customFormat="1" x14ac:dyDescent="0.2">
      <c r="A200" s="162"/>
      <c r="B200" s="162"/>
      <c r="C200" s="162"/>
      <c r="D200" s="182"/>
      <c r="F200" s="183"/>
      <c r="G200" s="164"/>
      <c r="H200" s="165"/>
    </row>
    <row r="201" spans="1:8" s="126" customFormat="1" x14ac:dyDescent="0.2">
      <c r="A201" s="162"/>
      <c r="B201" s="162"/>
      <c r="C201" s="162"/>
      <c r="D201" s="182"/>
      <c r="F201" s="183"/>
      <c r="G201" s="164"/>
      <c r="H201" s="165"/>
    </row>
    <row r="202" spans="1:8" s="126" customFormat="1" x14ac:dyDescent="0.2">
      <c r="A202" s="162"/>
      <c r="B202" s="162"/>
      <c r="C202" s="162"/>
      <c r="D202" s="182"/>
      <c r="F202" s="183"/>
      <c r="G202" s="164"/>
      <c r="H202" s="165"/>
    </row>
    <row r="203" spans="1:8" s="126" customFormat="1" x14ac:dyDescent="0.2">
      <c r="A203" s="162"/>
      <c r="B203" s="162"/>
      <c r="C203" s="162"/>
      <c r="D203" s="182"/>
      <c r="F203" s="183"/>
      <c r="G203" s="164"/>
      <c r="H203" s="165"/>
    </row>
    <row r="204" spans="1:8" s="126" customFormat="1" x14ac:dyDescent="0.2">
      <c r="A204" s="162"/>
      <c r="B204" s="162"/>
      <c r="C204" s="162"/>
      <c r="D204" s="182"/>
      <c r="F204" s="183"/>
      <c r="G204" s="164"/>
      <c r="H204" s="165"/>
    </row>
    <row r="205" spans="1:8" s="126" customFormat="1" x14ac:dyDescent="0.2">
      <c r="A205" s="162"/>
      <c r="B205" s="162"/>
      <c r="C205" s="162"/>
      <c r="D205" s="182"/>
      <c r="F205" s="183"/>
      <c r="G205" s="164"/>
      <c r="H205" s="165"/>
    </row>
    <row r="206" spans="1:8" s="126" customFormat="1" x14ac:dyDescent="0.2">
      <c r="A206" s="162"/>
      <c r="B206" s="162"/>
      <c r="C206" s="162"/>
      <c r="D206" s="182"/>
      <c r="F206" s="183"/>
      <c r="G206" s="164"/>
      <c r="H206" s="165"/>
    </row>
    <row r="207" spans="1:8" s="126" customFormat="1" x14ac:dyDescent="0.2">
      <c r="A207" s="162"/>
      <c r="B207" s="162"/>
      <c r="C207" s="162"/>
      <c r="D207" s="182"/>
      <c r="F207" s="183"/>
      <c r="G207" s="164"/>
      <c r="H207" s="165"/>
    </row>
    <row r="208" spans="1:8" s="126" customFormat="1" x14ac:dyDescent="0.2">
      <c r="A208" s="162"/>
      <c r="B208" s="162"/>
      <c r="C208" s="162"/>
      <c r="D208" s="182"/>
      <c r="F208" s="183"/>
      <c r="G208" s="164"/>
      <c r="H208" s="165"/>
    </row>
    <row r="209" spans="1:8" s="126" customFormat="1" x14ac:dyDescent="0.2">
      <c r="A209" s="162"/>
      <c r="B209" s="162"/>
      <c r="C209" s="162"/>
      <c r="D209" s="182"/>
      <c r="F209" s="183"/>
      <c r="G209" s="164"/>
      <c r="H209" s="165"/>
    </row>
    <row r="210" spans="1:8" s="126" customFormat="1" x14ac:dyDescent="0.2">
      <c r="A210" s="162"/>
      <c r="B210" s="162"/>
      <c r="C210" s="162"/>
      <c r="D210" s="182"/>
      <c r="F210" s="183"/>
      <c r="G210" s="164"/>
      <c r="H210" s="165"/>
    </row>
    <row r="211" spans="1:8" s="126" customFormat="1" x14ac:dyDescent="0.2">
      <c r="A211" s="162"/>
      <c r="B211" s="162"/>
      <c r="C211" s="162"/>
      <c r="D211" s="182"/>
      <c r="F211" s="183"/>
      <c r="G211" s="164"/>
      <c r="H211" s="165"/>
    </row>
    <row r="212" spans="1:8" s="126" customFormat="1" x14ac:dyDescent="0.2">
      <c r="A212" s="162"/>
      <c r="B212" s="162"/>
      <c r="C212" s="162"/>
      <c r="D212" s="182"/>
      <c r="F212" s="183"/>
      <c r="G212" s="164"/>
      <c r="H212" s="165"/>
    </row>
    <row r="213" spans="1:8" s="126" customFormat="1" x14ac:dyDescent="0.2">
      <c r="A213" s="162"/>
      <c r="B213" s="162"/>
      <c r="C213" s="162"/>
      <c r="D213" s="182"/>
      <c r="F213" s="183"/>
      <c r="G213" s="164"/>
      <c r="H213" s="165"/>
    </row>
    <row r="214" spans="1:8" s="126" customFormat="1" x14ac:dyDescent="0.2">
      <c r="A214" s="162"/>
      <c r="B214" s="162"/>
      <c r="C214" s="162"/>
      <c r="D214" s="182"/>
      <c r="F214" s="183"/>
      <c r="G214" s="164"/>
      <c r="H214" s="165"/>
    </row>
    <row r="215" spans="1:8" s="126" customFormat="1" x14ac:dyDescent="0.2">
      <c r="A215" s="162"/>
      <c r="B215" s="162"/>
      <c r="C215" s="162"/>
      <c r="D215" s="182"/>
      <c r="F215" s="183"/>
      <c r="G215" s="164"/>
      <c r="H215" s="165"/>
    </row>
    <row r="216" spans="1:8" s="126" customFormat="1" x14ac:dyDescent="0.2">
      <c r="A216" s="162"/>
      <c r="B216" s="162"/>
      <c r="C216" s="162"/>
      <c r="D216" s="182"/>
      <c r="F216" s="183"/>
      <c r="G216" s="164"/>
      <c r="H216" s="165"/>
    </row>
    <row r="217" spans="1:8" s="126" customFormat="1" x14ac:dyDescent="0.2">
      <c r="A217" s="162"/>
      <c r="B217" s="162"/>
      <c r="C217" s="162"/>
      <c r="D217" s="182"/>
      <c r="F217" s="183"/>
      <c r="G217" s="164"/>
      <c r="H217" s="165"/>
    </row>
    <row r="218" spans="1:8" s="126" customFormat="1" x14ac:dyDescent="0.2">
      <c r="A218" s="162"/>
      <c r="B218" s="162"/>
      <c r="C218" s="162"/>
      <c r="D218" s="182"/>
      <c r="F218" s="183"/>
      <c r="G218" s="164"/>
      <c r="H218" s="165"/>
    </row>
    <row r="219" spans="1:8" s="126" customFormat="1" x14ac:dyDescent="0.2">
      <c r="A219" s="162"/>
      <c r="B219" s="162"/>
      <c r="C219" s="162"/>
      <c r="D219" s="182"/>
      <c r="F219" s="183"/>
      <c r="G219" s="164"/>
      <c r="H219" s="165"/>
    </row>
    <row r="220" spans="1:8" s="126" customFormat="1" x14ac:dyDescent="0.2">
      <c r="A220" s="162"/>
      <c r="B220" s="162"/>
      <c r="C220" s="162"/>
      <c r="D220" s="182"/>
      <c r="F220" s="183"/>
      <c r="G220" s="164"/>
      <c r="H220" s="165"/>
    </row>
    <row r="221" spans="1:8" s="126" customFormat="1" x14ac:dyDescent="0.2">
      <c r="A221" s="162"/>
      <c r="B221" s="162"/>
      <c r="C221" s="162"/>
      <c r="D221" s="182"/>
      <c r="F221" s="183"/>
      <c r="G221" s="164"/>
      <c r="H221" s="165"/>
    </row>
    <row r="222" spans="1:8" s="126" customFormat="1" x14ac:dyDescent="0.2">
      <c r="A222" s="162"/>
      <c r="B222" s="162"/>
      <c r="C222" s="162"/>
      <c r="D222" s="182"/>
      <c r="F222" s="183"/>
      <c r="G222" s="164"/>
      <c r="H222" s="165"/>
    </row>
    <row r="223" spans="1:8" s="126" customFormat="1" x14ac:dyDescent="0.2">
      <c r="A223" s="162"/>
      <c r="B223" s="162"/>
      <c r="C223" s="162"/>
      <c r="D223" s="182"/>
      <c r="F223" s="183"/>
      <c r="G223" s="164"/>
      <c r="H223" s="165"/>
    </row>
    <row r="224" spans="1:8" s="126" customFormat="1" x14ac:dyDescent="0.2">
      <c r="A224" s="162"/>
      <c r="B224" s="162"/>
      <c r="C224" s="162"/>
      <c r="D224" s="182"/>
      <c r="F224" s="183"/>
      <c r="G224" s="164"/>
      <c r="H224" s="165"/>
    </row>
    <row r="225" spans="1:8" s="126" customFormat="1" x14ac:dyDescent="0.2">
      <c r="A225" s="162"/>
      <c r="B225" s="162"/>
      <c r="C225" s="162"/>
      <c r="D225" s="182"/>
      <c r="F225" s="183"/>
      <c r="G225" s="164"/>
      <c r="H225" s="165"/>
    </row>
    <row r="226" spans="1:8" s="126" customFormat="1" x14ac:dyDescent="0.2">
      <c r="A226" s="162"/>
      <c r="B226" s="162"/>
      <c r="C226" s="162"/>
      <c r="D226" s="182"/>
      <c r="F226" s="183"/>
      <c r="G226" s="164"/>
      <c r="H226" s="165"/>
    </row>
    <row r="227" spans="1:8" s="126" customFormat="1" x14ac:dyDescent="0.2">
      <c r="A227" s="162"/>
      <c r="B227" s="162"/>
      <c r="C227" s="162"/>
      <c r="D227" s="182"/>
      <c r="F227" s="183"/>
      <c r="G227" s="164"/>
      <c r="H227" s="165"/>
    </row>
    <row r="228" spans="1:8" s="126" customFormat="1" x14ac:dyDescent="0.2">
      <c r="A228" s="162"/>
      <c r="B228" s="162"/>
      <c r="C228" s="162"/>
      <c r="D228" s="182"/>
      <c r="F228" s="183"/>
      <c r="G228" s="164"/>
      <c r="H228" s="165"/>
    </row>
    <row r="229" spans="1:8" s="126" customFormat="1" x14ac:dyDescent="0.2">
      <c r="A229" s="162"/>
      <c r="B229" s="162"/>
      <c r="C229" s="162"/>
      <c r="D229" s="182"/>
      <c r="F229" s="183"/>
      <c r="G229" s="164"/>
      <c r="H229" s="165"/>
    </row>
    <row r="230" spans="1:8" s="126" customFormat="1" x14ac:dyDescent="0.2">
      <c r="A230" s="162"/>
      <c r="B230" s="162"/>
      <c r="C230" s="162"/>
      <c r="D230" s="182"/>
      <c r="F230" s="183"/>
      <c r="G230" s="164"/>
      <c r="H230" s="165"/>
    </row>
    <row r="231" spans="1:8" s="126" customFormat="1" x14ac:dyDescent="0.2">
      <c r="A231" s="162"/>
      <c r="B231" s="162"/>
      <c r="C231" s="162"/>
      <c r="D231" s="182"/>
      <c r="F231" s="183"/>
      <c r="G231" s="164"/>
      <c r="H231" s="165"/>
    </row>
    <row r="232" spans="1:8" s="126" customFormat="1" x14ac:dyDescent="0.2">
      <c r="A232" s="162"/>
      <c r="B232" s="162"/>
      <c r="C232" s="162"/>
      <c r="D232" s="182"/>
      <c r="F232" s="183"/>
      <c r="G232" s="164"/>
      <c r="H232" s="165"/>
    </row>
    <row r="233" spans="1:8" s="126" customFormat="1" x14ac:dyDescent="0.2">
      <c r="A233" s="162"/>
      <c r="B233" s="162"/>
      <c r="C233" s="162"/>
      <c r="D233" s="182"/>
      <c r="F233" s="183"/>
      <c r="G233" s="164"/>
      <c r="H233" s="165"/>
    </row>
    <row r="234" spans="1:8" s="126" customFormat="1" x14ac:dyDescent="0.2">
      <c r="A234" s="162"/>
      <c r="B234" s="162"/>
      <c r="C234" s="162"/>
      <c r="D234" s="182"/>
      <c r="F234" s="183"/>
      <c r="G234" s="164"/>
      <c r="H234" s="165"/>
    </row>
    <row r="235" spans="1:8" s="126" customFormat="1" x14ac:dyDescent="0.2">
      <c r="A235" s="162"/>
      <c r="B235" s="162"/>
      <c r="C235" s="162"/>
      <c r="D235" s="182"/>
      <c r="F235" s="183"/>
      <c r="G235" s="164"/>
      <c r="H235" s="165"/>
    </row>
    <row r="236" spans="1:8" s="126" customFormat="1" x14ac:dyDescent="0.2">
      <c r="A236" s="162"/>
      <c r="B236" s="162"/>
      <c r="C236" s="162"/>
      <c r="D236" s="182"/>
      <c r="F236" s="183"/>
      <c r="G236" s="164"/>
      <c r="H236" s="165"/>
    </row>
    <row r="237" spans="1:8" s="126" customFormat="1" x14ac:dyDescent="0.2">
      <c r="A237" s="162"/>
      <c r="B237" s="162"/>
      <c r="C237" s="162"/>
      <c r="D237" s="182"/>
      <c r="F237" s="183"/>
      <c r="G237" s="164"/>
      <c r="H237" s="165"/>
    </row>
    <row r="238" spans="1:8" s="126" customFormat="1" x14ac:dyDescent="0.2">
      <c r="A238" s="162"/>
      <c r="B238" s="162"/>
      <c r="C238" s="162"/>
      <c r="D238" s="182"/>
      <c r="F238" s="183"/>
      <c r="G238" s="164"/>
      <c r="H238" s="165"/>
    </row>
    <row r="239" spans="1:8" s="126" customFormat="1" x14ac:dyDescent="0.2">
      <c r="A239" s="162"/>
      <c r="B239" s="162"/>
      <c r="C239" s="162"/>
      <c r="D239" s="182"/>
      <c r="F239" s="183"/>
      <c r="G239" s="164"/>
      <c r="H239" s="165"/>
    </row>
    <row r="240" spans="1:8" s="126" customFormat="1" x14ac:dyDescent="0.2">
      <c r="A240" s="162"/>
      <c r="B240" s="162"/>
      <c r="C240" s="162"/>
      <c r="D240" s="182"/>
      <c r="F240" s="183"/>
      <c r="G240" s="164"/>
      <c r="H240" s="165"/>
    </row>
    <row r="241" spans="1:8" s="126" customFormat="1" x14ac:dyDescent="0.2">
      <c r="A241" s="162"/>
      <c r="B241" s="162"/>
      <c r="C241" s="162"/>
      <c r="D241" s="182"/>
      <c r="F241" s="183"/>
      <c r="G241" s="164"/>
      <c r="H241" s="165"/>
    </row>
    <row r="242" spans="1:8" s="126" customFormat="1" x14ac:dyDescent="0.2">
      <c r="A242" s="162"/>
      <c r="B242" s="162"/>
      <c r="C242" s="162"/>
      <c r="D242" s="182"/>
      <c r="F242" s="183"/>
      <c r="G242" s="164"/>
      <c r="H242" s="165"/>
    </row>
    <row r="243" spans="1:8" s="126" customFormat="1" x14ac:dyDescent="0.2">
      <c r="A243" s="162"/>
      <c r="B243" s="162"/>
      <c r="C243" s="162"/>
      <c r="D243" s="182"/>
      <c r="F243" s="183"/>
      <c r="G243" s="164"/>
      <c r="H243" s="165"/>
    </row>
    <row r="244" spans="1:8" s="126" customFormat="1" x14ac:dyDescent="0.2">
      <c r="A244" s="162"/>
      <c r="B244" s="162"/>
      <c r="C244" s="162"/>
      <c r="D244" s="182"/>
      <c r="F244" s="183"/>
      <c r="G244" s="164"/>
      <c r="H244" s="165"/>
    </row>
    <row r="245" spans="1:8" s="126" customFormat="1" x14ac:dyDescent="0.2">
      <c r="A245" s="162"/>
      <c r="B245" s="162"/>
      <c r="C245" s="162"/>
      <c r="D245" s="182"/>
      <c r="F245" s="183"/>
      <c r="G245" s="164"/>
      <c r="H245" s="165"/>
    </row>
    <row r="246" spans="1:8" s="126" customFormat="1" x14ac:dyDescent="0.2">
      <c r="A246" s="162"/>
      <c r="B246" s="162"/>
      <c r="C246" s="162"/>
      <c r="D246" s="182"/>
      <c r="F246" s="183"/>
      <c r="G246" s="164"/>
      <c r="H246" s="165"/>
    </row>
    <row r="247" spans="1:8" s="126" customFormat="1" x14ac:dyDescent="0.2">
      <c r="A247" s="162"/>
      <c r="B247" s="162"/>
      <c r="C247" s="162"/>
      <c r="D247" s="182"/>
      <c r="F247" s="183"/>
      <c r="G247" s="164"/>
      <c r="H247" s="165"/>
    </row>
    <row r="248" spans="1:8" s="126" customFormat="1" x14ac:dyDescent="0.2">
      <c r="A248" s="162"/>
      <c r="B248" s="162"/>
      <c r="C248" s="162"/>
      <c r="D248" s="182"/>
      <c r="F248" s="183"/>
      <c r="G248" s="164"/>
      <c r="H248" s="165"/>
    </row>
    <row r="249" spans="1:8" s="126" customFormat="1" x14ac:dyDescent="0.2">
      <c r="A249" s="162"/>
      <c r="B249" s="162"/>
      <c r="C249" s="162"/>
      <c r="D249" s="182"/>
      <c r="F249" s="183"/>
      <c r="G249" s="164"/>
      <c r="H249" s="165"/>
    </row>
    <row r="250" spans="1:8" s="126" customFormat="1" x14ac:dyDescent="0.2">
      <c r="A250" s="162"/>
      <c r="B250" s="162"/>
      <c r="C250" s="162"/>
      <c r="D250" s="182"/>
      <c r="F250" s="183"/>
      <c r="G250" s="164"/>
      <c r="H250" s="165"/>
    </row>
    <row r="251" spans="1:8" s="126" customFormat="1" x14ac:dyDescent="0.2">
      <c r="A251" s="162"/>
      <c r="B251" s="162"/>
      <c r="C251" s="162"/>
      <c r="D251" s="182"/>
      <c r="F251" s="183"/>
      <c r="G251" s="164"/>
      <c r="H251" s="165"/>
    </row>
    <row r="252" spans="1:8" s="126" customFormat="1" x14ac:dyDescent="0.2">
      <c r="A252" s="162"/>
      <c r="B252" s="162"/>
      <c r="C252" s="162"/>
      <c r="D252" s="182"/>
      <c r="F252" s="183"/>
      <c r="G252" s="164"/>
      <c r="H252" s="165"/>
    </row>
    <row r="253" spans="1:8" s="126" customFormat="1" x14ac:dyDescent="0.2">
      <c r="A253" s="162"/>
      <c r="B253" s="162"/>
      <c r="C253" s="162"/>
      <c r="D253" s="182"/>
      <c r="F253" s="183"/>
      <c r="G253" s="164"/>
      <c r="H253" s="165"/>
    </row>
    <row r="254" spans="1:8" s="126" customFormat="1" x14ac:dyDescent="0.2">
      <c r="A254" s="162"/>
      <c r="B254" s="162"/>
      <c r="C254" s="162"/>
      <c r="D254" s="182"/>
      <c r="F254" s="183"/>
      <c r="G254" s="164"/>
      <c r="H254" s="165"/>
    </row>
    <row r="255" spans="1:8" s="126" customFormat="1" x14ac:dyDescent="0.2">
      <c r="A255" s="162"/>
      <c r="B255" s="162"/>
      <c r="C255" s="162"/>
      <c r="D255" s="182"/>
      <c r="F255" s="183"/>
      <c r="G255" s="164"/>
      <c r="H255" s="165"/>
    </row>
    <row r="256" spans="1:8" s="126" customFormat="1" x14ac:dyDescent="0.2">
      <c r="A256" s="162"/>
      <c r="B256" s="162"/>
      <c r="C256" s="162"/>
      <c r="D256" s="182"/>
      <c r="F256" s="183"/>
      <c r="G256" s="164"/>
      <c r="H256" s="165"/>
    </row>
    <row r="257" spans="1:8" s="126" customFormat="1" x14ac:dyDescent="0.2">
      <c r="A257" s="162"/>
      <c r="B257" s="162"/>
      <c r="C257" s="162"/>
      <c r="D257" s="182"/>
      <c r="F257" s="183"/>
      <c r="G257" s="164"/>
      <c r="H257" s="165"/>
    </row>
    <row r="258" spans="1:8" s="126" customFormat="1" x14ac:dyDescent="0.2">
      <c r="A258" s="162"/>
      <c r="B258" s="162"/>
      <c r="C258" s="162"/>
      <c r="D258" s="182"/>
      <c r="F258" s="183"/>
      <c r="G258" s="164"/>
      <c r="H258" s="165"/>
    </row>
    <row r="259" spans="1:8" s="126" customFormat="1" x14ac:dyDescent="0.2">
      <c r="A259" s="162"/>
      <c r="B259" s="162"/>
      <c r="C259" s="162"/>
      <c r="D259" s="182"/>
      <c r="F259" s="183"/>
      <c r="G259" s="164"/>
      <c r="H259" s="165"/>
    </row>
    <row r="260" spans="1:8" s="126" customFormat="1" x14ac:dyDescent="0.2">
      <c r="A260" s="162"/>
      <c r="B260" s="162"/>
      <c r="C260" s="162"/>
      <c r="D260" s="182"/>
      <c r="F260" s="183"/>
      <c r="G260" s="164"/>
      <c r="H260" s="165"/>
    </row>
    <row r="261" spans="1:8" s="126" customFormat="1" x14ac:dyDescent="0.2">
      <c r="A261" s="162"/>
      <c r="B261" s="162"/>
      <c r="C261" s="162"/>
      <c r="D261" s="182"/>
      <c r="F261" s="183"/>
      <c r="G261" s="164"/>
      <c r="H261" s="165"/>
    </row>
    <row r="262" spans="1:8" s="126" customFormat="1" x14ac:dyDescent="0.2">
      <c r="A262" s="162"/>
      <c r="B262" s="162"/>
      <c r="C262" s="162"/>
      <c r="D262" s="182"/>
      <c r="F262" s="183"/>
      <c r="G262" s="164"/>
      <c r="H262" s="165"/>
    </row>
    <row r="263" spans="1:8" s="126" customFormat="1" x14ac:dyDescent="0.2">
      <c r="A263" s="162"/>
      <c r="B263" s="162"/>
      <c r="C263" s="162"/>
      <c r="D263" s="182"/>
      <c r="F263" s="183"/>
      <c r="G263" s="164"/>
      <c r="H263" s="165"/>
    </row>
    <row r="264" spans="1:8" s="126" customFormat="1" x14ac:dyDescent="0.2">
      <c r="A264" s="162"/>
      <c r="B264" s="162"/>
      <c r="C264" s="162"/>
      <c r="D264" s="182"/>
      <c r="F264" s="183"/>
      <c r="G264" s="164"/>
      <c r="H264" s="165"/>
    </row>
    <row r="265" spans="1:8" s="126" customFormat="1" x14ac:dyDescent="0.2">
      <c r="A265" s="162"/>
      <c r="B265" s="162"/>
      <c r="C265" s="162"/>
      <c r="D265" s="182"/>
      <c r="F265" s="183"/>
      <c r="G265" s="164"/>
      <c r="H265" s="165"/>
    </row>
    <row r="266" spans="1:8" s="126" customFormat="1" x14ac:dyDescent="0.2">
      <c r="A266" s="162"/>
      <c r="B266" s="162"/>
      <c r="C266" s="162"/>
      <c r="D266" s="182"/>
      <c r="F266" s="183"/>
      <c r="G266" s="164"/>
      <c r="H266" s="165"/>
    </row>
    <row r="267" spans="1:8" s="126" customFormat="1" x14ac:dyDescent="0.2">
      <c r="A267" s="162"/>
      <c r="B267" s="162"/>
      <c r="C267" s="162"/>
      <c r="D267" s="182"/>
      <c r="F267" s="183"/>
      <c r="G267" s="164"/>
      <c r="H267" s="165"/>
    </row>
    <row r="268" spans="1:8" s="126" customFormat="1" x14ac:dyDescent="0.2">
      <c r="A268" s="162"/>
      <c r="B268" s="162"/>
      <c r="C268" s="162"/>
      <c r="D268" s="182"/>
      <c r="F268" s="183"/>
      <c r="G268" s="164"/>
      <c r="H268" s="165"/>
    </row>
    <row r="269" spans="1:8" s="126" customFormat="1" x14ac:dyDescent="0.2">
      <c r="A269" s="162"/>
      <c r="B269" s="162"/>
      <c r="C269" s="162"/>
      <c r="D269" s="182"/>
      <c r="F269" s="183"/>
      <c r="G269" s="164"/>
      <c r="H269" s="165"/>
    </row>
    <row r="270" spans="1:8" s="126" customFormat="1" x14ac:dyDescent="0.2">
      <c r="A270" s="162"/>
      <c r="B270" s="162"/>
      <c r="C270" s="162"/>
      <c r="D270" s="182"/>
      <c r="F270" s="183"/>
      <c r="G270" s="164"/>
      <c r="H270" s="165"/>
    </row>
    <row r="271" spans="1:8" s="126" customFormat="1" x14ac:dyDescent="0.2">
      <c r="A271" s="162"/>
      <c r="B271" s="162"/>
      <c r="C271" s="162"/>
      <c r="D271" s="182"/>
      <c r="F271" s="183"/>
      <c r="G271" s="164"/>
      <c r="H271" s="165"/>
    </row>
    <row r="272" spans="1:8" s="126" customFormat="1" x14ac:dyDescent="0.2">
      <c r="A272" s="162"/>
      <c r="B272" s="162"/>
      <c r="C272" s="162"/>
      <c r="D272" s="182"/>
      <c r="F272" s="183"/>
      <c r="G272" s="164"/>
      <c r="H272" s="165"/>
    </row>
    <row r="273" spans="1:8" s="126" customFormat="1" x14ac:dyDescent="0.2">
      <c r="A273" s="162"/>
      <c r="B273" s="162"/>
      <c r="C273" s="162"/>
      <c r="D273" s="182"/>
      <c r="F273" s="183"/>
      <c r="G273" s="164"/>
      <c r="H273" s="165"/>
    </row>
    <row r="274" spans="1:8" s="126" customFormat="1" x14ac:dyDescent="0.2">
      <c r="A274" s="162"/>
      <c r="B274" s="162"/>
      <c r="C274" s="162"/>
      <c r="D274" s="182"/>
      <c r="F274" s="183"/>
      <c r="G274" s="164"/>
      <c r="H274" s="165"/>
    </row>
    <row r="275" spans="1:8" s="126" customFormat="1" x14ac:dyDescent="0.2">
      <c r="A275" s="162"/>
      <c r="B275" s="162"/>
      <c r="C275" s="162"/>
      <c r="D275" s="182"/>
      <c r="F275" s="183"/>
      <c r="G275" s="164"/>
      <c r="H275" s="165"/>
    </row>
    <row r="276" spans="1:8" s="126" customFormat="1" x14ac:dyDescent="0.2">
      <c r="A276" s="162"/>
      <c r="B276" s="162"/>
      <c r="C276" s="162"/>
      <c r="D276" s="182"/>
      <c r="F276" s="183"/>
      <c r="G276" s="164"/>
      <c r="H276" s="165"/>
    </row>
    <row r="277" spans="1:8" s="126" customFormat="1" x14ac:dyDescent="0.2">
      <c r="A277" s="162"/>
      <c r="B277" s="162"/>
      <c r="C277" s="162"/>
      <c r="D277" s="182"/>
      <c r="F277" s="183"/>
      <c r="G277" s="164"/>
      <c r="H277" s="165"/>
    </row>
    <row r="278" spans="1:8" s="126" customFormat="1" x14ac:dyDescent="0.2">
      <c r="A278" s="162"/>
      <c r="B278" s="162"/>
      <c r="C278" s="162"/>
      <c r="D278" s="182"/>
      <c r="F278" s="183"/>
      <c r="G278" s="164"/>
      <c r="H278" s="165"/>
    </row>
    <row r="279" spans="1:8" s="126" customFormat="1" x14ac:dyDescent="0.2">
      <c r="A279" s="162"/>
      <c r="B279" s="162"/>
      <c r="C279" s="162"/>
      <c r="D279" s="182"/>
      <c r="F279" s="183"/>
      <c r="G279" s="164"/>
      <c r="H279" s="165"/>
    </row>
    <row r="280" spans="1:8" s="126" customFormat="1" x14ac:dyDescent="0.2">
      <c r="A280" s="162"/>
      <c r="B280" s="162"/>
      <c r="C280" s="162"/>
      <c r="D280" s="182"/>
      <c r="F280" s="183"/>
      <c r="G280" s="164"/>
      <c r="H280" s="165"/>
    </row>
    <row r="281" spans="1:8" s="126" customFormat="1" x14ac:dyDescent="0.2">
      <c r="A281" s="162"/>
      <c r="B281" s="162"/>
      <c r="C281" s="162"/>
      <c r="D281" s="182"/>
      <c r="F281" s="183"/>
      <c r="G281" s="164"/>
      <c r="H281" s="165"/>
    </row>
    <row r="282" spans="1:8" s="126" customFormat="1" x14ac:dyDescent="0.2">
      <c r="A282" s="162"/>
      <c r="B282" s="162"/>
      <c r="C282" s="162"/>
      <c r="D282" s="182"/>
      <c r="F282" s="183"/>
      <c r="G282" s="164"/>
      <c r="H282" s="165"/>
    </row>
    <row r="283" spans="1:8" s="126" customFormat="1" x14ac:dyDescent="0.2">
      <c r="A283" s="162"/>
      <c r="B283" s="162"/>
      <c r="C283" s="162"/>
      <c r="D283" s="182"/>
      <c r="F283" s="183"/>
      <c r="G283" s="164"/>
      <c r="H283" s="165"/>
    </row>
    <row r="284" spans="1:8" s="126" customFormat="1" x14ac:dyDescent="0.2">
      <c r="A284" s="162"/>
      <c r="B284" s="162"/>
      <c r="C284" s="162"/>
      <c r="D284" s="182"/>
      <c r="F284" s="183"/>
      <c r="G284" s="164"/>
      <c r="H284" s="165"/>
    </row>
    <row r="285" spans="1:8" s="126" customFormat="1" x14ac:dyDescent="0.2">
      <c r="A285" s="162"/>
      <c r="B285" s="162"/>
      <c r="C285" s="162"/>
      <c r="D285" s="182"/>
      <c r="F285" s="183"/>
      <c r="G285" s="164"/>
      <c r="H285" s="165"/>
    </row>
    <row r="286" spans="1:8" s="126" customFormat="1" x14ac:dyDescent="0.2">
      <c r="A286" s="162"/>
      <c r="B286" s="162"/>
      <c r="C286" s="162"/>
      <c r="D286" s="182"/>
      <c r="F286" s="183"/>
      <c r="G286" s="164"/>
      <c r="H286" s="165"/>
    </row>
    <row r="287" spans="1:8" s="126" customFormat="1" x14ac:dyDescent="0.2">
      <c r="A287" s="162"/>
      <c r="B287" s="162"/>
      <c r="C287" s="162"/>
      <c r="D287" s="182"/>
      <c r="F287" s="183"/>
      <c r="G287" s="164"/>
      <c r="H287" s="165"/>
    </row>
    <row r="288" spans="1:8" s="126" customFormat="1" x14ac:dyDescent="0.2">
      <c r="A288" s="162"/>
      <c r="B288" s="162"/>
      <c r="C288" s="162"/>
      <c r="D288" s="182"/>
      <c r="F288" s="183"/>
      <c r="G288" s="164"/>
      <c r="H288" s="165"/>
    </row>
    <row r="289" spans="1:8" s="126" customFormat="1" x14ac:dyDescent="0.2">
      <c r="A289" s="162"/>
      <c r="B289" s="162"/>
      <c r="C289" s="162"/>
      <c r="D289" s="182"/>
      <c r="F289" s="183"/>
      <c r="G289" s="164"/>
      <c r="H289" s="165"/>
    </row>
    <row r="290" spans="1:8" s="126" customFormat="1" x14ac:dyDescent="0.2">
      <c r="A290" s="162"/>
      <c r="B290" s="162"/>
      <c r="C290" s="162"/>
      <c r="D290" s="182"/>
      <c r="F290" s="183"/>
      <c r="G290" s="164"/>
      <c r="H290" s="165"/>
    </row>
    <row r="291" spans="1:8" s="126" customFormat="1" x14ac:dyDescent="0.2">
      <c r="A291" s="162"/>
      <c r="B291" s="162"/>
      <c r="C291" s="162"/>
      <c r="D291" s="182"/>
      <c r="F291" s="183"/>
      <c r="G291" s="164"/>
      <c r="H291" s="165"/>
    </row>
    <row r="292" spans="1:8" s="126" customFormat="1" x14ac:dyDescent="0.2">
      <c r="A292" s="162"/>
      <c r="B292" s="162"/>
      <c r="C292" s="162"/>
      <c r="D292" s="182"/>
      <c r="F292" s="183"/>
      <c r="G292" s="164"/>
      <c r="H292" s="165"/>
    </row>
    <row r="293" spans="1:8" s="126" customFormat="1" x14ac:dyDescent="0.2">
      <c r="A293" s="162"/>
      <c r="B293" s="162"/>
      <c r="C293" s="162"/>
      <c r="D293" s="182"/>
      <c r="F293" s="183"/>
      <c r="G293" s="164"/>
      <c r="H293" s="165"/>
    </row>
    <row r="294" spans="1:8" s="126" customFormat="1" x14ac:dyDescent="0.2">
      <c r="A294" s="162"/>
      <c r="B294" s="162"/>
      <c r="C294" s="162"/>
      <c r="D294" s="182"/>
      <c r="F294" s="183"/>
      <c r="G294" s="164"/>
      <c r="H294" s="165"/>
    </row>
    <row r="295" spans="1:8" s="126" customFormat="1" x14ac:dyDescent="0.2">
      <c r="A295" s="162"/>
      <c r="B295" s="162"/>
      <c r="C295" s="162"/>
      <c r="D295" s="182"/>
      <c r="F295" s="183"/>
      <c r="G295" s="164"/>
      <c r="H295" s="165"/>
    </row>
    <row r="296" spans="1:8" s="126" customFormat="1" x14ac:dyDescent="0.2">
      <c r="A296" s="162"/>
      <c r="B296" s="162"/>
      <c r="C296" s="162"/>
      <c r="D296" s="182"/>
      <c r="F296" s="183"/>
      <c r="G296" s="164"/>
      <c r="H296" s="165"/>
    </row>
    <row r="297" spans="1:8" s="126" customFormat="1" x14ac:dyDescent="0.2">
      <c r="A297" s="162"/>
      <c r="B297" s="162"/>
      <c r="C297" s="162"/>
      <c r="D297" s="182"/>
      <c r="F297" s="183"/>
      <c r="G297" s="164"/>
      <c r="H297" s="165"/>
    </row>
    <row r="298" spans="1:8" s="126" customFormat="1" x14ac:dyDescent="0.2">
      <c r="A298" s="162"/>
      <c r="B298" s="162"/>
      <c r="C298" s="162"/>
      <c r="D298" s="182"/>
      <c r="F298" s="183"/>
      <c r="G298" s="164"/>
      <c r="H298" s="165"/>
    </row>
    <row r="299" spans="1:8" s="126" customFormat="1" x14ac:dyDescent="0.2">
      <c r="A299" s="162"/>
      <c r="B299" s="162"/>
      <c r="C299" s="162"/>
      <c r="D299" s="182"/>
      <c r="F299" s="183"/>
      <c r="G299" s="164"/>
      <c r="H299" s="165"/>
    </row>
    <row r="300" spans="1:8" s="126" customFormat="1" x14ac:dyDescent="0.2">
      <c r="A300" s="162"/>
      <c r="B300" s="162"/>
      <c r="C300" s="162"/>
      <c r="D300" s="182"/>
      <c r="F300" s="183"/>
      <c r="G300" s="164"/>
      <c r="H300" s="165"/>
    </row>
    <row r="301" spans="1:8" s="126" customFormat="1" x14ac:dyDescent="0.2">
      <c r="A301" s="162"/>
      <c r="B301" s="162"/>
      <c r="C301" s="162"/>
      <c r="D301" s="182"/>
      <c r="F301" s="183"/>
      <c r="G301" s="164"/>
      <c r="H301" s="165"/>
    </row>
    <row r="302" spans="1:8" s="126" customFormat="1" x14ac:dyDescent="0.2">
      <c r="A302" s="162"/>
      <c r="B302" s="162"/>
      <c r="C302" s="162"/>
      <c r="D302" s="182"/>
      <c r="F302" s="183"/>
      <c r="G302" s="164"/>
      <c r="H302" s="165"/>
    </row>
    <row r="303" spans="1:8" s="126" customFormat="1" x14ac:dyDescent="0.2">
      <c r="A303" s="162"/>
      <c r="B303" s="162"/>
      <c r="C303" s="162"/>
      <c r="D303" s="182"/>
      <c r="F303" s="183"/>
      <c r="G303" s="164"/>
      <c r="H303" s="165"/>
    </row>
    <row r="304" spans="1:8" s="126" customFormat="1" x14ac:dyDescent="0.2">
      <c r="A304" s="162"/>
      <c r="B304" s="162"/>
      <c r="C304" s="162"/>
      <c r="D304" s="182"/>
      <c r="F304" s="183"/>
      <c r="G304" s="164"/>
      <c r="H304" s="165"/>
    </row>
    <row r="305" spans="1:8" s="126" customFormat="1" x14ac:dyDescent="0.2">
      <c r="A305" s="162"/>
      <c r="B305" s="162"/>
      <c r="C305" s="162"/>
      <c r="D305" s="182"/>
      <c r="F305" s="183"/>
      <c r="G305" s="164"/>
      <c r="H305" s="165"/>
    </row>
    <row r="306" spans="1:8" s="126" customFormat="1" x14ac:dyDescent="0.2">
      <c r="A306" s="162"/>
      <c r="B306" s="162"/>
      <c r="C306" s="162"/>
      <c r="D306" s="182"/>
      <c r="F306" s="183"/>
      <c r="G306" s="164"/>
      <c r="H306" s="165"/>
    </row>
    <row r="307" spans="1:8" s="126" customFormat="1" x14ac:dyDescent="0.2">
      <c r="A307" s="162"/>
      <c r="B307" s="162"/>
      <c r="C307" s="162"/>
      <c r="D307" s="182"/>
      <c r="F307" s="183"/>
      <c r="G307" s="164"/>
      <c r="H307" s="165"/>
    </row>
    <row r="308" spans="1:8" s="126" customFormat="1" x14ac:dyDescent="0.2">
      <c r="A308" s="162"/>
      <c r="B308" s="162"/>
      <c r="C308" s="162"/>
      <c r="D308" s="182"/>
      <c r="F308" s="183"/>
      <c r="G308" s="164"/>
      <c r="H308" s="165"/>
    </row>
    <row r="309" spans="1:8" s="126" customFormat="1" x14ac:dyDescent="0.2">
      <c r="A309" s="162"/>
      <c r="B309" s="162"/>
      <c r="C309" s="162"/>
      <c r="D309" s="182"/>
      <c r="F309" s="183"/>
      <c r="G309" s="164"/>
      <c r="H309" s="165"/>
    </row>
    <row r="310" spans="1:8" s="126" customFormat="1" x14ac:dyDescent="0.2">
      <c r="A310" s="162"/>
      <c r="B310" s="162"/>
      <c r="C310" s="162"/>
      <c r="D310" s="182"/>
      <c r="F310" s="183"/>
      <c r="G310" s="164"/>
      <c r="H310" s="165"/>
    </row>
    <row r="311" spans="1:8" s="126" customFormat="1" x14ac:dyDescent="0.2">
      <c r="A311" s="162"/>
      <c r="B311" s="162"/>
      <c r="C311" s="162"/>
      <c r="D311" s="182"/>
      <c r="F311" s="183"/>
      <c r="G311" s="164"/>
      <c r="H311" s="165"/>
    </row>
    <row r="312" spans="1:8" s="126" customFormat="1" x14ac:dyDescent="0.2">
      <c r="A312" s="162"/>
      <c r="B312" s="162"/>
      <c r="C312" s="162"/>
      <c r="D312" s="182"/>
      <c r="F312" s="183"/>
      <c r="G312" s="164"/>
      <c r="H312" s="165"/>
    </row>
    <row r="313" spans="1:8" s="126" customFormat="1" x14ac:dyDescent="0.2">
      <c r="A313" s="162"/>
      <c r="B313" s="162"/>
      <c r="C313" s="162"/>
      <c r="D313" s="182"/>
      <c r="F313" s="183"/>
      <c r="G313" s="164"/>
      <c r="H313" s="165"/>
    </row>
    <row r="314" spans="1:8" s="126" customFormat="1" x14ac:dyDescent="0.2">
      <c r="A314" s="162"/>
      <c r="B314" s="162"/>
      <c r="C314" s="162"/>
      <c r="D314" s="182"/>
      <c r="F314" s="183"/>
      <c r="G314" s="164"/>
      <c r="H314" s="165"/>
    </row>
    <row r="315" spans="1:8" s="126" customFormat="1" x14ac:dyDescent="0.2">
      <c r="A315" s="162"/>
      <c r="B315" s="162"/>
      <c r="C315" s="162"/>
      <c r="D315" s="182"/>
      <c r="F315" s="183"/>
      <c r="G315" s="164"/>
      <c r="H315" s="165"/>
    </row>
    <row r="316" spans="1:8" s="126" customFormat="1" x14ac:dyDescent="0.2">
      <c r="A316" s="162"/>
      <c r="B316" s="162"/>
      <c r="C316" s="162"/>
      <c r="D316" s="182"/>
      <c r="F316" s="183"/>
      <c r="G316" s="164"/>
      <c r="H316" s="165"/>
    </row>
    <row r="317" spans="1:8" s="126" customFormat="1" x14ac:dyDescent="0.2">
      <c r="A317" s="162"/>
      <c r="B317" s="162"/>
      <c r="C317" s="162"/>
      <c r="D317" s="182"/>
      <c r="F317" s="183"/>
      <c r="G317" s="164"/>
      <c r="H317" s="165"/>
    </row>
    <row r="318" spans="1:8" s="126" customFormat="1" x14ac:dyDescent="0.2">
      <c r="A318" s="162"/>
      <c r="B318" s="162"/>
      <c r="C318" s="162"/>
      <c r="D318" s="182"/>
      <c r="F318" s="183"/>
      <c r="G318" s="164"/>
      <c r="H318" s="165"/>
    </row>
    <row r="319" spans="1:8" s="126" customFormat="1" x14ac:dyDescent="0.2">
      <c r="A319" s="162"/>
      <c r="B319" s="162"/>
      <c r="C319" s="162"/>
      <c r="D319" s="182"/>
      <c r="F319" s="183"/>
      <c r="G319" s="164"/>
      <c r="H319" s="165"/>
    </row>
    <row r="320" spans="1:8" s="126" customFormat="1" x14ac:dyDescent="0.2">
      <c r="A320" s="162"/>
      <c r="B320" s="162"/>
      <c r="C320" s="162"/>
      <c r="D320" s="182"/>
      <c r="F320" s="183"/>
      <c r="G320" s="164"/>
      <c r="H320" s="165"/>
    </row>
    <row r="321" spans="1:8" s="126" customFormat="1" x14ac:dyDescent="0.2">
      <c r="A321" s="162"/>
      <c r="B321" s="162"/>
      <c r="C321" s="162"/>
      <c r="D321" s="182"/>
      <c r="F321" s="183"/>
      <c r="G321" s="164"/>
      <c r="H321" s="165"/>
    </row>
    <row r="322" spans="1:8" s="126" customFormat="1" x14ac:dyDescent="0.2">
      <c r="A322" s="162"/>
      <c r="B322" s="162"/>
      <c r="C322" s="162"/>
      <c r="D322" s="182"/>
      <c r="F322" s="183"/>
      <c r="G322" s="164"/>
      <c r="H322" s="165"/>
    </row>
    <row r="323" spans="1:8" s="126" customFormat="1" x14ac:dyDescent="0.2">
      <c r="A323" s="162"/>
      <c r="B323" s="162"/>
      <c r="C323" s="162"/>
      <c r="D323" s="182"/>
      <c r="F323" s="183"/>
      <c r="G323" s="164"/>
      <c r="H323" s="165"/>
    </row>
    <row r="324" spans="1:8" s="126" customFormat="1" x14ac:dyDescent="0.2">
      <c r="A324" s="162"/>
      <c r="B324" s="162"/>
      <c r="C324" s="162"/>
      <c r="D324" s="182"/>
      <c r="F324" s="183"/>
      <c r="G324" s="164"/>
      <c r="H324" s="165"/>
    </row>
    <row r="325" spans="1:8" s="126" customFormat="1" x14ac:dyDescent="0.2">
      <c r="A325" s="162"/>
      <c r="B325" s="162"/>
      <c r="C325" s="162"/>
      <c r="D325" s="182"/>
      <c r="F325" s="183"/>
      <c r="G325" s="164"/>
      <c r="H325" s="165"/>
    </row>
    <row r="326" spans="1:8" s="126" customFormat="1" x14ac:dyDescent="0.2">
      <c r="A326" s="162"/>
      <c r="B326" s="162"/>
      <c r="C326" s="162"/>
      <c r="D326" s="182"/>
      <c r="F326" s="183"/>
      <c r="G326" s="164"/>
      <c r="H326" s="165"/>
    </row>
    <row r="327" spans="1:8" s="126" customFormat="1" x14ac:dyDescent="0.2">
      <c r="A327" s="162"/>
      <c r="B327" s="162"/>
      <c r="C327" s="162"/>
      <c r="D327" s="182"/>
      <c r="F327" s="183"/>
      <c r="G327" s="164"/>
      <c r="H327" s="165"/>
    </row>
    <row r="328" spans="1:8" s="126" customFormat="1" x14ac:dyDescent="0.2">
      <c r="A328" s="162"/>
      <c r="B328" s="162"/>
      <c r="C328" s="162"/>
      <c r="D328" s="182"/>
      <c r="F328" s="183"/>
      <c r="G328" s="164"/>
      <c r="H328" s="165"/>
    </row>
    <row r="329" spans="1:8" s="126" customFormat="1" x14ac:dyDescent="0.2">
      <c r="A329" s="162"/>
      <c r="B329" s="162"/>
      <c r="C329" s="162"/>
      <c r="D329" s="182"/>
      <c r="F329" s="183"/>
      <c r="G329" s="164"/>
      <c r="H329" s="165"/>
    </row>
    <row r="330" spans="1:8" s="126" customFormat="1" x14ac:dyDescent="0.2">
      <c r="A330" s="162"/>
      <c r="B330" s="162"/>
      <c r="C330" s="162"/>
      <c r="D330" s="182"/>
      <c r="F330" s="183"/>
      <c r="G330" s="164"/>
      <c r="H330" s="165"/>
    </row>
    <row r="331" spans="1:8" s="126" customFormat="1" x14ac:dyDescent="0.2">
      <c r="A331" s="162"/>
      <c r="B331" s="162"/>
      <c r="C331" s="162"/>
      <c r="D331" s="182"/>
      <c r="F331" s="183"/>
      <c r="G331" s="164"/>
      <c r="H331" s="165"/>
    </row>
    <row r="332" spans="1:8" s="126" customFormat="1" x14ac:dyDescent="0.2">
      <c r="A332" s="162"/>
      <c r="B332" s="162"/>
      <c r="C332" s="162"/>
      <c r="D332" s="182"/>
      <c r="F332" s="183"/>
      <c r="G332" s="164"/>
      <c r="H332" s="165"/>
    </row>
    <row r="333" spans="1:8" s="126" customFormat="1" x14ac:dyDescent="0.2">
      <c r="A333" s="162"/>
      <c r="B333" s="162"/>
      <c r="C333" s="162"/>
      <c r="D333" s="182"/>
      <c r="F333" s="183"/>
      <c r="G333" s="164"/>
      <c r="H333" s="165"/>
    </row>
    <row r="334" spans="1:8" s="126" customFormat="1" x14ac:dyDescent="0.2">
      <c r="A334" s="162"/>
      <c r="B334" s="162"/>
      <c r="C334" s="162"/>
      <c r="D334" s="182"/>
      <c r="F334" s="183"/>
      <c r="G334" s="164"/>
      <c r="H334" s="165"/>
    </row>
    <row r="335" spans="1:8" s="126" customFormat="1" x14ac:dyDescent="0.2">
      <c r="A335" s="162"/>
      <c r="B335" s="162"/>
      <c r="C335" s="162"/>
      <c r="D335" s="182"/>
      <c r="F335" s="183"/>
      <c r="G335" s="164"/>
      <c r="H335" s="165"/>
    </row>
    <row r="336" spans="1:8" s="126" customFormat="1" x14ac:dyDescent="0.2">
      <c r="A336" s="162"/>
      <c r="B336" s="162"/>
      <c r="C336" s="162"/>
      <c r="D336" s="182"/>
      <c r="F336" s="183"/>
      <c r="G336" s="164"/>
      <c r="H336" s="165"/>
    </row>
    <row r="337" spans="1:8" s="126" customFormat="1" x14ac:dyDescent="0.2">
      <c r="A337" s="162"/>
      <c r="B337" s="162"/>
      <c r="C337" s="162"/>
      <c r="D337" s="182"/>
      <c r="F337" s="183"/>
      <c r="G337" s="164"/>
      <c r="H337" s="165"/>
    </row>
    <row r="338" spans="1:8" s="126" customFormat="1" x14ac:dyDescent="0.2">
      <c r="A338" s="162"/>
      <c r="B338" s="162"/>
      <c r="C338" s="162"/>
      <c r="D338" s="182"/>
      <c r="F338" s="183"/>
      <c r="G338" s="164"/>
      <c r="H338" s="165"/>
    </row>
    <row r="339" spans="1:8" s="126" customFormat="1" x14ac:dyDescent="0.2">
      <c r="A339" s="162"/>
      <c r="B339" s="162"/>
      <c r="C339" s="162"/>
      <c r="D339" s="182"/>
      <c r="F339" s="183"/>
      <c r="G339" s="164"/>
      <c r="H339" s="165"/>
    </row>
    <row r="340" spans="1:8" s="126" customFormat="1" x14ac:dyDescent="0.2">
      <c r="A340" s="162"/>
      <c r="B340" s="162"/>
      <c r="C340" s="162"/>
      <c r="D340" s="182"/>
      <c r="F340" s="183"/>
      <c r="G340" s="164"/>
      <c r="H340" s="165"/>
    </row>
    <row r="341" spans="1:8" s="126" customFormat="1" x14ac:dyDescent="0.2">
      <c r="A341" s="162"/>
      <c r="B341" s="162"/>
      <c r="C341" s="162"/>
      <c r="D341" s="182"/>
      <c r="F341" s="183"/>
      <c r="G341" s="164"/>
      <c r="H341" s="165"/>
    </row>
    <row r="342" spans="1:8" s="126" customFormat="1" x14ac:dyDescent="0.2">
      <c r="A342" s="162"/>
      <c r="B342" s="162"/>
      <c r="C342" s="162"/>
      <c r="D342" s="182"/>
      <c r="F342" s="183"/>
      <c r="G342" s="164"/>
      <c r="H342" s="165"/>
    </row>
    <row r="343" spans="1:8" s="126" customFormat="1" x14ac:dyDescent="0.2">
      <c r="A343" s="162"/>
      <c r="B343" s="162"/>
      <c r="C343" s="162"/>
      <c r="D343" s="182"/>
      <c r="F343" s="183"/>
      <c r="G343" s="164"/>
      <c r="H343" s="165"/>
    </row>
    <row r="344" spans="1:8" s="126" customFormat="1" x14ac:dyDescent="0.2">
      <c r="A344" s="162"/>
      <c r="B344" s="162"/>
      <c r="C344" s="162"/>
      <c r="D344" s="182"/>
      <c r="F344" s="183"/>
      <c r="G344" s="164"/>
      <c r="H344" s="165"/>
    </row>
    <row r="345" spans="1:8" s="126" customFormat="1" x14ac:dyDescent="0.2">
      <c r="A345" s="162"/>
      <c r="B345" s="162"/>
      <c r="C345" s="162"/>
      <c r="D345" s="182"/>
      <c r="F345" s="183"/>
      <c r="G345" s="164"/>
      <c r="H345" s="165"/>
    </row>
    <row r="346" spans="1:8" s="126" customFormat="1" x14ac:dyDescent="0.2">
      <c r="A346" s="162"/>
      <c r="B346" s="162"/>
      <c r="C346" s="162"/>
      <c r="D346" s="182"/>
      <c r="F346" s="183"/>
      <c r="G346" s="164"/>
      <c r="H346" s="165"/>
    </row>
    <row r="347" spans="1:8" s="126" customFormat="1" x14ac:dyDescent="0.2">
      <c r="A347" s="162"/>
      <c r="B347" s="162"/>
      <c r="C347" s="162"/>
      <c r="D347" s="182"/>
      <c r="F347" s="183"/>
      <c r="G347" s="164"/>
      <c r="H347" s="165"/>
    </row>
  </sheetData>
  <mergeCells count="2">
    <mergeCell ref="A1:H3"/>
    <mergeCell ref="A5:H5"/>
  </mergeCells>
  <dataValidations count="2">
    <dataValidation type="list" allowBlank="1" showInputMessage="1" showErrorMessage="1" sqref="F100:F119" xr:uid="{4C69321F-F063-47CD-B368-F9801550C82B}">
      <formula1>Marque_Chaudiére</formula1>
    </dataValidation>
    <dataValidation type="list" allowBlank="1" showInputMessage="1" showErrorMessage="1" sqref="C100" xr:uid="{871D785A-F75A-4190-A2B2-775E65B5ECBC}">
      <formula1>Intervenant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4717F84-60E9-4B56-B746-ABC6C3484EFE}">
          <x14:formula1>
            <xm:f>Données!$F$2:$F$5</xm:f>
          </x14:formula1>
          <xm:sqref>G7:G99</xm:sqref>
        </x14:dataValidation>
        <x14:dataValidation type="list" allowBlank="1" showInputMessage="1" showErrorMessage="1" xr:uid="{F7ACC02E-7414-4C58-AA10-72CE70D2FC16}">
          <x14:formula1>
            <xm:f>Données!$A$2:$A$58</xm:f>
          </x14:formula1>
          <xm:sqref>D7:D63 D65:D99</xm:sqref>
        </x14:dataValidation>
        <x14:dataValidation type="list" allowBlank="1" showInputMessage="1" showErrorMessage="1" xr:uid="{3820F175-56E6-4E3B-915D-923C63C3FDA6}">
          <x14:formula1>
            <xm:f>Données!$H$2:$H$4</xm:f>
          </x14:formula1>
          <xm:sqref>C7:C99</xm:sqref>
        </x14:dataValidation>
        <x14:dataValidation type="list" allowBlank="1" showInputMessage="1" showErrorMessage="1" xr:uid="{66822BAF-FE7D-4C36-BD17-BFF834D62B4B}">
          <x14:formula1>
            <xm:f>Données!$A$2:$A$115</xm:f>
          </x14:formula1>
          <xm:sqref>D64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F9FD81-717A-4C9F-B702-7BDCDDA08EF6}">
  <dimension ref="A1:AZ347"/>
  <sheetViews>
    <sheetView workbookViewId="0">
      <selection activeCell="E7" sqref="E7:F99"/>
    </sheetView>
  </sheetViews>
  <sheetFormatPr baseColWidth="10" defaultColWidth="10.875" defaultRowHeight="15" x14ac:dyDescent="0.2"/>
  <cols>
    <col min="1" max="1" width="37.375" style="166" customWidth="1"/>
    <col min="2" max="2" width="13.375" style="166" customWidth="1"/>
    <col min="3" max="3" width="11.875" style="166" bestFit="1" customWidth="1"/>
    <col min="4" max="4" width="18.125" style="184" customWidth="1"/>
    <col min="5" max="5" width="32" style="86" bestFit="1" customWidth="1"/>
    <col min="6" max="6" width="27.125" style="185" bestFit="1" customWidth="1"/>
    <col min="7" max="7" width="24.625" style="133" bestFit="1" customWidth="1"/>
    <col min="8" max="8" width="20.625" style="90" customWidth="1"/>
    <col min="9" max="52" width="10.875" style="126"/>
    <col min="53" max="16384" width="10.875" style="86"/>
  </cols>
  <sheetData>
    <row r="1" spans="1:52" s="126" customFormat="1" ht="21" customHeight="1" x14ac:dyDescent="0.2">
      <c r="A1" s="143" t="s">
        <v>121</v>
      </c>
      <c r="B1" s="143"/>
      <c r="C1" s="143"/>
      <c r="D1" s="143"/>
      <c r="E1" s="143"/>
      <c r="F1" s="143"/>
      <c r="G1" s="143"/>
      <c r="H1" s="143"/>
    </row>
    <row r="2" spans="1:52" s="126" customFormat="1" ht="21.95" customHeight="1" x14ac:dyDescent="0.2">
      <c r="A2" s="143"/>
      <c r="B2" s="143"/>
      <c r="C2" s="143"/>
      <c r="D2" s="143"/>
      <c r="E2" s="143"/>
      <c r="F2" s="143"/>
      <c r="G2" s="143"/>
      <c r="H2" s="143"/>
    </row>
    <row r="3" spans="1:52" s="126" customFormat="1" ht="21.95" customHeight="1" x14ac:dyDescent="0.2">
      <c r="A3" s="143"/>
      <c r="B3" s="143"/>
      <c r="C3" s="143"/>
      <c r="D3" s="143"/>
      <c r="E3" s="143"/>
      <c r="F3" s="143"/>
      <c r="G3" s="143"/>
      <c r="H3" s="143"/>
    </row>
    <row r="4" spans="1:52" s="126" customFormat="1" ht="21.95" customHeight="1" x14ac:dyDescent="0.25">
      <c r="A4" s="144"/>
      <c r="B4" s="144"/>
      <c r="C4" s="144"/>
      <c r="D4" s="172"/>
      <c r="E4" s="173"/>
      <c r="F4" s="174"/>
      <c r="G4" s="146"/>
      <c r="H4" s="147"/>
    </row>
    <row r="5" spans="1:52" ht="21.95" customHeight="1" x14ac:dyDescent="0.2">
      <c r="A5" s="102" t="s">
        <v>7</v>
      </c>
      <c r="B5" s="103"/>
      <c r="C5" s="103"/>
      <c r="D5" s="103"/>
      <c r="E5" s="103"/>
      <c r="F5" s="103"/>
      <c r="G5" s="103"/>
      <c r="H5" s="103"/>
    </row>
    <row r="6" spans="1:52" s="111" customFormat="1" ht="72" customHeight="1" x14ac:dyDescent="0.25">
      <c r="A6" s="148" t="s">
        <v>8</v>
      </c>
      <c r="B6" s="148" t="s">
        <v>114</v>
      </c>
      <c r="C6" s="148" t="s">
        <v>110</v>
      </c>
      <c r="D6" s="175" t="s">
        <v>109</v>
      </c>
      <c r="E6" s="148" t="s">
        <v>0</v>
      </c>
      <c r="F6" s="176" t="s">
        <v>36</v>
      </c>
      <c r="G6" s="108" t="s">
        <v>101</v>
      </c>
      <c r="H6" s="109" t="s">
        <v>102</v>
      </c>
      <c r="I6" s="149"/>
      <c r="J6" s="149"/>
      <c r="K6" s="149"/>
      <c r="L6" s="149"/>
      <c r="M6" s="149"/>
      <c r="N6" s="149"/>
      <c r="O6" s="149"/>
      <c r="P6" s="149"/>
      <c r="Q6" s="149"/>
      <c r="R6" s="149"/>
      <c r="S6" s="149"/>
      <c r="T6" s="149"/>
      <c r="U6" s="149"/>
      <c r="V6" s="149"/>
      <c r="W6" s="149"/>
      <c r="X6" s="149"/>
      <c r="Y6" s="149"/>
      <c r="Z6" s="149"/>
      <c r="AA6" s="149"/>
      <c r="AB6" s="149"/>
      <c r="AC6" s="149"/>
      <c r="AD6" s="149"/>
      <c r="AE6" s="149"/>
      <c r="AF6" s="149"/>
      <c r="AG6" s="149"/>
      <c r="AH6" s="149"/>
      <c r="AI6" s="149"/>
      <c r="AJ6" s="149"/>
      <c r="AK6" s="149"/>
      <c r="AL6" s="149"/>
      <c r="AM6" s="149"/>
      <c r="AN6" s="149"/>
      <c r="AO6" s="149"/>
      <c r="AP6" s="149"/>
      <c r="AQ6" s="149"/>
      <c r="AR6" s="149"/>
      <c r="AS6" s="149"/>
      <c r="AT6" s="149"/>
      <c r="AU6" s="149"/>
      <c r="AV6" s="149"/>
      <c r="AW6" s="149"/>
      <c r="AX6" s="149"/>
      <c r="AY6" s="149"/>
      <c r="AZ6" s="149"/>
    </row>
    <row r="7" spans="1:52" ht="15.95" customHeight="1" x14ac:dyDescent="0.2">
      <c r="A7" s="125"/>
      <c r="B7" s="150"/>
      <c r="C7" s="125"/>
      <c r="D7" s="125"/>
      <c r="E7" s="64" t="str">
        <f>IF(BS_Juin[[#This Row],[N° ARTICLE]]=0,"",VLOOKUP(BS_Juin[[#This Row],[N° ARTICLE]],Données!A2:C58,2,FALSE))</f>
        <v/>
      </c>
      <c r="F7" s="63" t="str">
        <f>IF(BS_Juin[[#This Row],[N° ARTICLE]]=0,"",VLOOKUP(BS_Juin[[#This Row],[N° ARTICLE]],Données!A2:C58,3))</f>
        <v/>
      </c>
      <c r="G7" s="120"/>
      <c r="H7" s="123"/>
    </row>
    <row r="8" spans="1:52" ht="15.95" customHeight="1" x14ac:dyDescent="0.2">
      <c r="A8" s="118"/>
      <c r="B8" s="151"/>
      <c r="C8" s="151"/>
      <c r="D8" s="151"/>
      <c r="E8" s="67" t="str">
        <f>IF(BS_Juin[[#This Row],[N° ARTICLE]]=0,"",VLOOKUP(BS_Juin[[#This Row],[N° ARTICLE]],Données!A3:C59,2,FALSE))</f>
        <v/>
      </c>
      <c r="F8" s="66" t="str">
        <f>IF(BS_Juin[[#This Row],[N° ARTICLE]]=0,"",VLOOKUP(BS_Juin[[#This Row],[N° ARTICLE]],Données!A3:C59,3))</f>
        <v/>
      </c>
      <c r="G8" s="113"/>
      <c r="H8" s="116"/>
    </row>
    <row r="9" spans="1:52" ht="15.95" customHeight="1" x14ac:dyDescent="0.2">
      <c r="A9" s="125"/>
      <c r="B9" s="152"/>
      <c r="C9" s="152"/>
      <c r="D9" s="152"/>
      <c r="E9" s="64" t="str">
        <f>IF(BS_Juin[[#This Row],[N° ARTICLE]]=0,"",VLOOKUP(BS_Juin[[#This Row],[N° ARTICLE]],Données!A4:C60,2,FALSE))</f>
        <v/>
      </c>
      <c r="F9" s="69" t="str">
        <f>IF(BS_Juin[[#This Row],[N° ARTICLE]]=0,"",VLOOKUP(BS_Juin[[#This Row],[N° ARTICLE]],Données!A4:C60,3))</f>
        <v/>
      </c>
      <c r="G9" s="120"/>
      <c r="H9" s="123"/>
    </row>
    <row r="10" spans="1:52" s="126" customFormat="1" ht="15.95" customHeight="1" x14ac:dyDescent="0.2">
      <c r="A10" s="118"/>
      <c r="B10" s="151"/>
      <c r="C10" s="151"/>
      <c r="D10" s="151"/>
      <c r="E10" s="67" t="str">
        <f>IF(BS_Juin[[#This Row],[N° ARTICLE]]=0,"",VLOOKUP(BS_Juin[[#This Row],[N° ARTICLE]],Données!A5:C61,2,FALSE))</f>
        <v/>
      </c>
      <c r="F10" s="66" t="str">
        <f>IF(BS_Juin[[#This Row],[N° ARTICLE]]=0,"",VLOOKUP(BS_Juin[[#This Row],[N° ARTICLE]],Données!A5:C61,3))</f>
        <v/>
      </c>
      <c r="G10" s="113"/>
      <c r="H10" s="116"/>
    </row>
    <row r="11" spans="1:52" ht="15.95" customHeight="1" x14ac:dyDescent="0.2">
      <c r="A11" s="125"/>
      <c r="B11" s="152"/>
      <c r="C11" s="152"/>
      <c r="D11" s="152"/>
      <c r="E11" s="64" t="str">
        <f>IF(BS_Juin[[#This Row],[N° ARTICLE]]=0,"",VLOOKUP(BS_Juin[[#This Row],[N° ARTICLE]],Données!A6:C62,2,FALSE))</f>
        <v/>
      </c>
      <c r="F11" s="69" t="str">
        <f>IF(BS_Juin[[#This Row],[N° ARTICLE]]=0,"",VLOOKUP(BS_Juin[[#This Row],[N° ARTICLE]],Données!A6:C62,3))</f>
        <v/>
      </c>
      <c r="G11" s="120"/>
      <c r="H11" s="123"/>
    </row>
    <row r="12" spans="1:52" s="126" customFormat="1" ht="15.95" customHeight="1" x14ac:dyDescent="0.2">
      <c r="A12" s="118"/>
      <c r="B12" s="170"/>
      <c r="C12" s="118"/>
      <c r="D12" s="118"/>
      <c r="E12" s="67" t="str">
        <f>IF(BS_Juin[[#This Row],[N° ARTICLE]]=0,"",VLOOKUP(BS_Juin[[#This Row],[N° ARTICLE]],Données!A7:C63,2,FALSE))</f>
        <v/>
      </c>
      <c r="F12" s="70" t="str">
        <f>IF(BS_Juin[[#This Row],[N° ARTICLE]]=0,"",VLOOKUP(BS_Juin[[#This Row],[N° ARTICLE]],Données!A7:C63,3))</f>
        <v/>
      </c>
      <c r="G12" s="113"/>
      <c r="H12" s="116"/>
    </row>
    <row r="13" spans="1:52" ht="15.95" customHeight="1" x14ac:dyDescent="0.2">
      <c r="A13" s="125"/>
      <c r="B13" s="152"/>
      <c r="C13" s="152"/>
      <c r="D13" s="152"/>
      <c r="E13" s="64" t="str">
        <f>IF(BS_Juin[[#This Row],[N° ARTICLE]]=0,"",VLOOKUP(BS_Juin[[#This Row],[N° ARTICLE]],Données!A8:C64,2,FALSE))</f>
        <v/>
      </c>
      <c r="F13" s="69" t="str">
        <f>IF(BS_Juin[[#This Row],[N° ARTICLE]]=0,"",VLOOKUP(BS_Juin[[#This Row],[N° ARTICLE]],Données!A8:C64,3))</f>
        <v/>
      </c>
      <c r="G13" s="120"/>
      <c r="H13" s="123"/>
    </row>
    <row r="14" spans="1:52" s="126" customFormat="1" ht="15.95" customHeight="1" x14ac:dyDescent="0.2">
      <c r="A14" s="118"/>
      <c r="B14" s="151"/>
      <c r="C14" s="151"/>
      <c r="D14" s="151"/>
      <c r="E14" s="67" t="str">
        <f>IF(BS_Juin[[#This Row],[N° ARTICLE]]=0,"",VLOOKUP(BS_Juin[[#This Row],[N° ARTICLE]],Données!A9:C65,2,FALSE))</f>
        <v/>
      </c>
      <c r="F14" s="66" t="str">
        <f>IF(BS_Juin[[#This Row],[N° ARTICLE]]=0,"",VLOOKUP(BS_Juin[[#This Row],[N° ARTICLE]],Données!A9:C65,3))</f>
        <v/>
      </c>
      <c r="G14" s="113"/>
      <c r="H14" s="116"/>
    </row>
    <row r="15" spans="1:52" ht="15.95" customHeight="1" x14ac:dyDescent="0.2">
      <c r="A15" s="125"/>
      <c r="B15" s="152"/>
      <c r="C15" s="152"/>
      <c r="D15" s="152"/>
      <c r="E15" s="64" t="str">
        <f>IF(BS_Juin[[#This Row],[N° ARTICLE]]=0,"",VLOOKUP(BS_Juin[[#This Row],[N° ARTICLE]],Données!A10:C66,2,FALSE))</f>
        <v/>
      </c>
      <c r="F15" s="69" t="str">
        <f>IF(BS_Juin[[#This Row],[N° ARTICLE]]=0,"",VLOOKUP(BS_Juin[[#This Row],[N° ARTICLE]],Données!A10:C66,3))</f>
        <v/>
      </c>
      <c r="G15" s="120"/>
      <c r="H15" s="123"/>
    </row>
    <row r="16" spans="1:52" s="126" customFormat="1" ht="15.95" customHeight="1" x14ac:dyDescent="0.2">
      <c r="A16" s="118"/>
      <c r="B16" s="151"/>
      <c r="C16" s="151"/>
      <c r="D16" s="151"/>
      <c r="E16" s="67" t="str">
        <f>IF(BS_Juin[[#This Row],[N° ARTICLE]]=0,"",VLOOKUP(BS_Juin[[#This Row],[N° ARTICLE]],Données!A11:C67,2,FALSE))</f>
        <v/>
      </c>
      <c r="F16" s="66" t="str">
        <f>IF(BS_Juin[[#This Row],[N° ARTICLE]]=0,"",VLOOKUP(BS_Juin[[#This Row],[N° ARTICLE]],Données!A11:C67,3))</f>
        <v/>
      </c>
      <c r="G16" s="113"/>
      <c r="H16" s="116"/>
    </row>
    <row r="17" spans="1:8" ht="15.95" customHeight="1" x14ac:dyDescent="0.2">
      <c r="A17" s="125"/>
      <c r="B17" s="152"/>
      <c r="C17" s="152"/>
      <c r="D17" s="152"/>
      <c r="E17" s="64" t="str">
        <f>IF(BS_Juin[[#This Row],[N° ARTICLE]]=0,"",VLOOKUP(BS_Juin[[#This Row],[N° ARTICLE]],Données!A12:C68,2,FALSE))</f>
        <v/>
      </c>
      <c r="F17" s="69" t="str">
        <f>IF(BS_Juin[[#This Row],[N° ARTICLE]]=0,"",VLOOKUP(BS_Juin[[#This Row],[N° ARTICLE]],Données!A12:C68,3))</f>
        <v/>
      </c>
      <c r="G17" s="120"/>
      <c r="H17" s="123"/>
    </row>
    <row r="18" spans="1:8" s="126" customFormat="1" ht="15.95" customHeight="1" x14ac:dyDescent="0.2">
      <c r="A18" s="118"/>
      <c r="B18" s="151"/>
      <c r="C18" s="151"/>
      <c r="D18" s="151"/>
      <c r="E18" s="67" t="str">
        <f>IF(BS_Juin[[#This Row],[N° ARTICLE]]=0,"",VLOOKUP(BS_Juin[[#This Row],[N° ARTICLE]],Données!A13:C69,2,FALSE))</f>
        <v/>
      </c>
      <c r="F18" s="66" t="str">
        <f>IF(BS_Juin[[#This Row],[N° ARTICLE]]=0,"",VLOOKUP(BS_Juin[[#This Row],[N° ARTICLE]],Données!A13:C69,3))</f>
        <v/>
      </c>
      <c r="G18" s="113"/>
      <c r="H18" s="116"/>
    </row>
    <row r="19" spans="1:8" ht="15.95" customHeight="1" x14ac:dyDescent="0.2">
      <c r="A19" s="125"/>
      <c r="B19" s="152"/>
      <c r="C19" s="152"/>
      <c r="D19" s="152"/>
      <c r="E19" s="64" t="str">
        <f>IF(BS_Juin[[#This Row],[N° ARTICLE]]=0,"",VLOOKUP(BS_Juin[[#This Row],[N° ARTICLE]],Données!A14:C70,2,FALSE))</f>
        <v/>
      </c>
      <c r="F19" s="69" t="str">
        <f>IF(BS_Juin[[#This Row],[N° ARTICLE]]=0,"",VLOOKUP(BS_Juin[[#This Row],[N° ARTICLE]],Données!A14:C70,3))</f>
        <v/>
      </c>
      <c r="G19" s="120"/>
      <c r="H19" s="123"/>
    </row>
    <row r="20" spans="1:8" s="126" customFormat="1" ht="15.95" customHeight="1" x14ac:dyDescent="0.2">
      <c r="A20" s="118"/>
      <c r="B20" s="151"/>
      <c r="C20" s="151"/>
      <c r="D20" s="151"/>
      <c r="E20" s="67" t="str">
        <f>IF(BS_Juin[[#This Row],[N° ARTICLE]]=0,"",VLOOKUP(BS_Juin[[#This Row],[N° ARTICLE]],Données!A15:C71,2,FALSE))</f>
        <v/>
      </c>
      <c r="F20" s="66" t="str">
        <f>IF(BS_Juin[[#This Row],[N° ARTICLE]]=0,"",VLOOKUP(BS_Juin[[#This Row],[N° ARTICLE]],Données!A15:C71,3))</f>
        <v/>
      </c>
      <c r="G20" s="113"/>
      <c r="H20" s="116"/>
    </row>
    <row r="21" spans="1:8" ht="15.95" customHeight="1" x14ac:dyDescent="0.2">
      <c r="A21" s="125"/>
      <c r="B21" s="152"/>
      <c r="C21" s="152"/>
      <c r="D21" s="152"/>
      <c r="E21" s="64" t="str">
        <f>IF(BS_Juin[[#This Row],[N° ARTICLE]]=0,"",VLOOKUP(BS_Juin[[#This Row],[N° ARTICLE]],Données!A16:C72,2,FALSE))</f>
        <v/>
      </c>
      <c r="F21" s="69" t="str">
        <f>IF(BS_Juin[[#This Row],[N° ARTICLE]]=0,"",VLOOKUP(BS_Juin[[#This Row],[N° ARTICLE]],Données!A16:C72,3))</f>
        <v/>
      </c>
      <c r="G21" s="120"/>
      <c r="H21" s="123"/>
    </row>
    <row r="22" spans="1:8" s="126" customFormat="1" ht="15.95" customHeight="1" x14ac:dyDescent="0.2">
      <c r="A22" s="118"/>
      <c r="B22" s="151"/>
      <c r="C22" s="151"/>
      <c r="D22" s="151"/>
      <c r="E22" s="67" t="str">
        <f>IF(BS_Juin[[#This Row],[N° ARTICLE]]=0,"",VLOOKUP(BS_Juin[[#This Row],[N° ARTICLE]],Données!A17:C73,2,FALSE))</f>
        <v/>
      </c>
      <c r="F22" s="66" t="str">
        <f>IF(BS_Juin[[#This Row],[N° ARTICLE]]=0,"",VLOOKUP(BS_Juin[[#This Row],[N° ARTICLE]],Données!A17:C73,3))</f>
        <v/>
      </c>
      <c r="G22" s="113"/>
      <c r="H22" s="116"/>
    </row>
    <row r="23" spans="1:8" ht="15.95" customHeight="1" x14ac:dyDescent="0.2">
      <c r="A23" s="125"/>
      <c r="B23" s="152"/>
      <c r="C23" s="152"/>
      <c r="D23" s="152"/>
      <c r="E23" s="64" t="str">
        <f>IF(BS_Juin[[#This Row],[N° ARTICLE]]=0,"",VLOOKUP(BS_Juin[[#This Row],[N° ARTICLE]],Données!A18:C74,2,FALSE))</f>
        <v/>
      </c>
      <c r="F23" s="69" t="str">
        <f>IF(BS_Juin[[#This Row],[N° ARTICLE]]=0,"",VLOOKUP(BS_Juin[[#This Row],[N° ARTICLE]],Données!A18:C74,3))</f>
        <v/>
      </c>
      <c r="G23" s="120"/>
      <c r="H23" s="123"/>
    </row>
    <row r="24" spans="1:8" ht="15.95" customHeight="1" x14ac:dyDescent="0.2">
      <c r="A24" s="118"/>
      <c r="B24" s="151"/>
      <c r="C24" s="151"/>
      <c r="D24" s="151"/>
      <c r="E24" s="67" t="str">
        <f>IF(BS_Juin[[#This Row],[N° ARTICLE]]=0,"",VLOOKUP(BS_Juin[[#This Row],[N° ARTICLE]],Données!A19:C75,2,FALSE))</f>
        <v/>
      </c>
      <c r="F24" s="66" t="str">
        <f>IF(BS_Juin[[#This Row],[N° ARTICLE]]=0,"",VLOOKUP(BS_Juin[[#This Row],[N° ARTICLE]],Données!A19:C75,3))</f>
        <v/>
      </c>
      <c r="G24" s="113"/>
      <c r="H24" s="116"/>
    </row>
    <row r="25" spans="1:8" s="126" customFormat="1" ht="15.95" customHeight="1" x14ac:dyDescent="0.2">
      <c r="A25" s="125"/>
      <c r="B25" s="152"/>
      <c r="C25" s="152"/>
      <c r="D25" s="152"/>
      <c r="E25" s="64" t="str">
        <f>IF(BS_Juin[[#This Row],[N° ARTICLE]]=0,"",VLOOKUP(BS_Juin[[#This Row],[N° ARTICLE]],Données!A20:C76,2,FALSE))</f>
        <v/>
      </c>
      <c r="F25" s="69" t="str">
        <f>IF(BS_Juin[[#This Row],[N° ARTICLE]]=0,"",VLOOKUP(BS_Juin[[#This Row],[N° ARTICLE]],Données!A20:C76,3))</f>
        <v/>
      </c>
      <c r="G25" s="120"/>
      <c r="H25" s="123"/>
    </row>
    <row r="26" spans="1:8" ht="15.95" customHeight="1" x14ac:dyDescent="0.2">
      <c r="A26" s="118"/>
      <c r="B26" s="151"/>
      <c r="C26" s="151"/>
      <c r="D26" s="151"/>
      <c r="E26" s="67" t="str">
        <f>IF(BS_Juin[[#This Row],[N° ARTICLE]]=0,"",VLOOKUP(BS_Juin[[#This Row],[N° ARTICLE]],Données!A21:C77,2,FALSE))</f>
        <v/>
      </c>
      <c r="F26" s="66" t="str">
        <f>IF(BS_Juin[[#This Row],[N° ARTICLE]]=0,"",VLOOKUP(BS_Juin[[#This Row],[N° ARTICLE]],Données!A21:C77,3))</f>
        <v/>
      </c>
      <c r="G26" s="113"/>
      <c r="H26" s="116"/>
    </row>
    <row r="27" spans="1:8" s="126" customFormat="1" ht="15.95" customHeight="1" x14ac:dyDescent="0.2">
      <c r="A27" s="125"/>
      <c r="B27" s="152"/>
      <c r="C27" s="152"/>
      <c r="D27" s="152"/>
      <c r="E27" s="64" t="str">
        <f>IF(BS_Juin[[#This Row],[N° ARTICLE]]=0,"",VLOOKUP(BS_Juin[[#This Row],[N° ARTICLE]],Données!A22:C78,2,FALSE))</f>
        <v/>
      </c>
      <c r="F27" s="69" t="str">
        <f>IF(BS_Juin[[#This Row],[N° ARTICLE]]=0,"",VLOOKUP(BS_Juin[[#This Row],[N° ARTICLE]],Données!A22:C78,3))</f>
        <v/>
      </c>
      <c r="G27" s="120"/>
      <c r="H27" s="123"/>
    </row>
    <row r="28" spans="1:8" ht="15.95" customHeight="1" x14ac:dyDescent="0.2">
      <c r="A28" s="118"/>
      <c r="B28" s="151"/>
      <c r="C28" s="151"/>
      <c r="D28" s="151"/>
      <c r="E28" s="67" t="str">
        <f>IF(BS_Juin[[#This Row],[N° ARTICLE]]=0,"",VLOOKUP(BS_Juin[[#This Row],[N° ARTICLE]],Données!A23:C79,2,FALSE))</f>
        <v/>
      </c>
      <c r="F28" s="66" t="str">
        <f>IF(BS_Juin[[#This Row],[N° ARTICLE]]=0,"",VLOOKUP(BS_Juin[[#This Row],[N° ARTICLE]],Données!A23:C79,3))</f>
        <v/>
      </c>
      <c r="G28" s="113"/>
      <c r="H28" s="116"/>
    </row>
    <row r="29" spans="1:8" s="126" customFormat="1" ht="15.95" customHeight="1" x14ac:dyDescent="0.2">
      <c r="A29" s="125"/>
      <c r="B29" s="152"/>
      <c r="C29" s="152"/>
      <c r="D29" s="152"/>
      <c r="E29" s="64" t="str">
        <f>IF(BS_Juin[[#This Row],[N° ARTICLE]]=0,"",VLOOKUP(BS_Juin[[#This Row],[N° ARTICLE]],Données!A24:C80,2,FALSE))</f>
        <v/>
      </c>
      <c r="F29" s="69" t="str">
        <f>IF(BS_Juin[[#This Row],[N° ARTICLE]]=0,"",VLOOKUP(BS_Juin[[#This Row],[N° ARTICLE]],Données!A24:C80,3))</f>
        <v/>
      </c>
      <c r="G29" s="120"/>
      <c r="H29" s="123"/>
    </row>
    <row r="30" spans="1:8" ht="15.95" customHeight="1" x14ac:dyDescent="0.2">
      <c r="A30" s="118"/>
      <c r="B30" s="151"/>
      <c r="C30" s="151"/>
      <c r="D30" s="151"/>
      <c r="E30" s="67" t="str">
        <f>IF(BS_Juin[[#This Row],[N° ARTICLE]]=0,"",VLOOKUP(BS_Juin[[#This Row],[N° ARTICLE]],Données!A25:C81,2,FALSE))</f>
        <v/>
      </c>
      <c r="F30" s="66" t="str">
        <f>IF(BS_Juin[[#This Row],[N° ARTICLE]]=0,"",VLOOKUP(BS_Juin[[#This Row],[N° ARTICLE]],Données!A25:C81,3))</f>
        <v/>
      </c>
      <c r="G30" s="113"/>
      <c r="H30" s="116"/>
    </row>
    <row r="31" spans="1:8" s="126" customFormat="1" ht="15.95" customHeight="1" x14ac:dyDescent="0.2">
      <c r="A31" s="125"/>
      <c r="B31" s="152"/>
      <c r="C31" s="152"/>
      <c r="D31" s="152"/>
      <c r="E31" s="64" t="str">
        <f>IF(BS_Juin[[#This Row],[N° ARTICLE]]=0,"",VLOOKUP(BS_Juin[[#This Row],[N° ARTICLE]],Données!A26:C82,2,FALSE))</f>
        <v/>
      </c>
      <c r="F31" s="69" t="str">
        <f>IF(BS_Juin[[#This Row],[N° ARTICLE]]=0,"",VLOOKUP(BS_Juin[[#This Row],[N° ARTICLE]],Données!A26:C82,3))</f>
        <v/>
      </c>
      <c r="G31" s="120"/>
      <c r="H31" s="123"/>
    </row>
    <row r="32" spans="1:8" ht="15.95" customHeight="1" x14ac:dyDescent="0.2">
      <c r="A32" s="118"/>
      <c r="B32" s="151"/>
      <c r="C32" s="151"/>
      <c r="D32" s="151"/>
      <c r="E32" s="67" t="str">
        <f>IF(BS_Juin[[#This Row],[N° ARTICLE]]=0,"",VLOOKUP(BS_Juin[[#This Row],[N° ARTICLE]],Données!A27:C83,2,FALSE))</f>
        <v/>
      </c>
      <c r="F32" s="66" t="str">
        <f>IF(BS_Juin[[#This Row],[N° ARTICLE]]=0,"",VLOOKUP(BS_Juin[[#This Row],[N° ARTICLE]],Données!A27:C83,3))</f>
        <v/>
      </c>
      <c r="G32" s="113"/>
      <c r="H32" s="116"/>
    </row>
    <row r="33" spans="1:8" s="126" customFormat="1" ht="15.95" customHeight="1" x14ac:dyDescent="0.2">
      <c r="A33" s="125"/>
      <c r="B33" s="152"/>
      <c r="C33" s="152"/>
      <c r="D33" s="152"/>
      <c r="E33" s="64" t="str">
        <f>IF(BS_Juin[[#This Row],[N° ARTICLE]]=0,"",VLOOKUP(BS_Juin[[#This Row],[N° ARTICLE]],Données!A28:C84,2,FALSE))</f>
        <v/>
      </c>
      <c r="F33" s="69" t="str">
        <f>IF(BS_Juin[[#This Row],[N° ARTICLE]]=0,"",VLOOKUP(BS_Juin[[#This Row],[N° ARTICLE]],Données!A28:C84,3))</f>
        <v/>
      </c>
      <c r="G33" s="120"/>
      <c r="H33" s="123"/>
    </row>
    <row r="34" spans="1:8" ht="15.95" customHeight="1" x14ac:dyDescent="0.2">
      <c r="A34" s="118"/>
      <c r="B34" s="151"/>
      <c r="C34" s="151"/>
      <c r="D34" s="151"/>
      <c r="E34" s="67" t="str">
        <f>IF(BS_Juin[[#This Row],[N° ARTICLE]]=0,"",VLOOKUP(BS_Juin[[#This Row],[N° ARTICLE]],Données!A29:C85,2,FALSE))</f>
        <v/>
      </c>
      <c r="F34" s="66" t="str">
        <f>IF(BS_Juin[[#This Row],[N° ARTICLE]]=0,"",VLOOKUP(BS_Juin[[#This Row],[N° ARTICLE]],Données!A29:C85,3))</f>
        <v/>
      </c>
      <c r="G34" s="113"/>
      <c r="H34" s="116"/>
    </row>
    <row r="35" spans="1:8" s="126" customFormat="1" ht="15.95" customHeight="1" x14ac:dyDescent="0.2">
      <c r="A35" s="125"/>
      <c r="B35" s="152"/>
      <c r="C35" s="152"/>
      <c r="D35" s="152"/>
      <c r="E35" s="64" t="str">
        <f>IF(BS_Juin[[#This Row],[N° ARTICLE]]=0,"",VLOOKUP(BS_Juin[[#This Row],[N° ARTICLE]],Données!A30:C86,2,FALSE))</f>
        <v/>
      </c>
      <c r="F35" s="69" t="str">
        <f>IF(BS_Juin[[#This Row],[N° ARTICLE]]=0,"",VLOOKUP(BS_Juin[[#This Row],[N° ARTICLE]],Données!A30:C86,3))</f>
        <v/>
      </c>
      <c r="G35" s="120"/>
      <c r="H35" s="123"/>
    </row>
    <row r="36" spans="1:8" ht="15.95" customHeight="1" x14ac:dyDescent="0.2">
      <c r="A36" s="118"/>
      <c r="B36" s="151"/>
      <c r="C36" s="151"/>
      <c r="D36" s="151"/>
      <c r="E36" s="67" t="str">
        <f>IF(BS_Juin[[#This Row],[N° ARTICLE]]=0,"",VLOOKUP(BS_Juin[[#This Row],[N° ARTICLE]],Données!A31:C87,2,FALSE))</f>
        <v/>
      </c>
      <c r="F36" s="66" t="str">
        <f>IF(BS_Juin[[#This Row],[N° ARTICLE]]=0,"",VLOOKUP(BS_Juin[[#This Row],[N° ARTICLE]],Données!A31:C87,3))</f>
        <v/>
      </c>
      <c r="G36" s="113"/>
      <c r="H36" s="116"/>
    </row>
    <row r="37" spans="1:8" s="126" customFormat="1" ht="15.95" customHeight="1" x14ac:dyDescent="0.2">
      <c r="A37" s="125"/>
      <c r="B37" s="152"/>
      <c r="C37" s="152"/>
      <c r="D37" s="152"/>
      <c r="E37" s="64" t="str">
        <f>IF(BS_Juin[[#This Row],[N° ARTICLE]]=0,"",VLOOKUP(BS_Juin[[#This Row],[N° ARTICLE]],Données!A32:C88,2,FALSE))</f>
        <v/>
      </c>
      <c r="F37" s="69" t="str">
        <f>IF(BS_Juin[[#This Row],[N° ARTICLE]]=0,"",VLOOKUP(BS_Juin[[#This Row],[N° ARTICLE]],Données!A32:C88,3))</f>
        <v/>
      </c>
      <c r="G37" s="120"/>
      <c r="H37" s="123"/>
    </row>
    <row r="38" spans="1:8" ht="15.95" customHeight="1" x14ac:dyDescent="0.2">
      <c r="A38" s="118"/>
      <c r="B38" s="151"/>
      <c r="C38" s="151"/>
      <c r="D38" s="151"/>
      <c r="E38" s="67" t="str">
        <f>IF(BS_Juin[[#This Row],[N° ARTICLE]]=0,"",VLOOKUP(BS_Juin[[#This Row],[N° ARTICLE]],Données!A33:C89,2,FALSE))</f>
        <v/>
      </c>
      <c r="F38" s="66" t="str">
        <f>IF(BS_Juin[[#This Row],[N° ARTICLE]]=0,"",VLOOKUP(BS_Juin[[#This Row],[N° ARTICLE]],Données!A33:C89,3))</f>
        <v/>
      </c>
      <c r="G38" s="113"/>
      <c r="H38" s="116"/>
    </row>
    <row r="39" spans="1:8" s="126" customFormat="1" ht="15.95" customHeight="1" x14ac:dyDescent="0.2">
      <c r="A39" s="125"/>
      <c r="B39" s="152"/>
      <c r="C39" s="152"/>
      <c r="D39" s="152"/>
      <c r="E39" s="64" t="str">
        <f>IF(BS_Juin[[#This Row],[N° ARTICLE]]=0,"",VLOOKUP(BS_Juin[[#This Row],[N° ARTICLE]],Données!A34:C90,2,FALSE))</f>
        <v/>
      </c>
      <c r="F39" s="69" t="str">
        <f>IF(BS_Juin[[#This Row],[N° ARTICLE]]=0,"",VLOOKUP(BS_Juin[[#This Row],[N° ARTICLE]],Données!A34:C90,3))</f>
        <v/>
      </c>
      <c r="G39" s="120"/>
      <c r="H39" s="123"/>
    </row>
    <row r="40" spans="1:8" ht="15.95" customHeight="1" x14ac:dyDescent="0.2">
      <c r="A40" s="118"/>
      <c r="B40" s="151"/>
      <c r="C40" s="151"/>
      <c r="D40" s="151"/>
      <c r="E40" s="67" t="str">
        <f>IF(BS_Juin[[#This Row],[N° ARTICLE]]=0,"",VLOOKUP(BS_Juin[[#This Row],[N° ARTICLE]],Données!A35:C91,2,FALSE))</f>
        <v/>
      </c>
      <c r="F40" s="66" t="str">
        <f>IF(BS_Juin[[#This Row],[N° ARTICLE]]=0,"",VLOOKUP(BS_Juin[[#This Row],[N° ARTICLE]],Données!A35:C91,3))</f>
        <v/>
      </c>
      <c r="G40" s="113"/>
      <c r="H40" s="116"/>
    </row>
    <row r="41" spans="1:8" s="126" customFormat="1" ht="15.95" customHeight="1" x14ac:dyDescent="0.2">
      <c r="A41" s="125"/>
      <c r="B41" s="152"/>
      <c r="C41" s="152"/>
      <c r="D41" s="152"/>
      <c r="E41" s="64" t="str">
        <f>IF(BS_Juin[[#This Row],[N° ARTICLE]]=0,"",VLOOKUP(BS_Juin[[#This Row],[N° ARTICLE]],Données!A36:C92,2,FALSE))</f>
        <v/>
      </c>
      <c r="F41" s="69" t="str">
        <f>IF(BS_Juin[[#This Row],[N° ARTICLE]]=0,"",VLOOKUP(BS_Juin[[#This Row],[N° ARTICLE]],Données!A36:C92,3))</f>
        <v/>
      </c>
      <c r="G41" s="120"/>
      <c r="H41" s="123"/>
    </row>
    <row r="42" spans="1:8" ht="15.95" customHeight="1" x14ac:dyDescent="0.2">
      <c r="A42" s="118"/>
      <c r="B42" s="151"/>
      <c r="C42" s="151"/>
      <c r="D42" s="151"/>
      <c r="E42" s="67" t="str">
        <f>IF(BS_Juin[[#This Row],[N° ARTICLE]]=0,"",VLOOKUP(BS_Juin[[#This Row],[N° ARTICLE]],Données!A37:C93,2,FALSE))</f>
        <v/>
      </c>
      <c r="F42" s="66" t="str">
        <f>IF(BS_Juin[[#This Row],[N° ARTICLE]]=0,"",VLOOKUP(BS_Juin[[#This Row],[N° ARTICLE]],Données!A37:C93,3))</f>
        <v/>
      </c>
      <c r="G42" s="113"/>
      <c r="H42" s="116"/>
    </row>
    <row r="43" spans="1:8" s="126" customFormat="1" ht="15.95" customHeight="1" x14ac:dyDescent="0.2">
      <c r="A43" s="125"/>
      <c r="B43" s="152"/>
      <c r="C43" s="152"/>
      <c r="D43" s="152"/>
      <c r="E43" s="64" t="str">
        <f>IF(BS_Juin[[#This Row],[N° ARTICLE]]=0,"",VLOOKUP(BS_Juin[[#This Row],[N° ARTICLE]],Données!A38:C94,2,FALSE))</f>
        <v/>
      </c>
      <c r="F43" s="69" t="str">
        <f>IF(BS_Juin[[#This Row],[N° ARTICLE]]=0,"",VLOOKUP(BS_Juin[[#This Row],[N° ARTICLE]],Données!A38:C94,3))</f>
        <v/>
      </c>
      <c r="G43" s="120"/>
      <c r="H43" s="123"/>
    </row>
    <row r="44" spans="1:8" ht="15.95" customHeight="1" x14ac:dyDescent="0.2">
      <c r="A44" s="118"/>
      <c r="B44" s="151"/>
      <c r="C44" s="151"/>
      <c r="D44" s="151"/>
      <c r="E44" s="67" t="str">
        <f>IF(BS_Juin[[#This Row],[N° ARTICLE]]=0,"",VLOOKUP(BS_Juin[[#This Row],[N° ARTICLE]],Données!A39:C95,2,FALSE))</f>
        <v/>
      </c>
      <c r="F44" s="66" t="str">
        <f>IF(BS_Juin[[#This Row],[N° ARTICLE]]=0,"",VLOOKUP(BS_Juin[[#This Row],[N° ARTICLE]],Données!A39:C95,3))</f>
        <v/>
      </c>
      <c r="G44" s="113"/>
      <c r="H44" s="116"/>
    </row>
    <row r="45" spans="1:8" s="126" customFormat="1" ht="15.95" customHeight="1" x14ac:dyDescent="0.2">
      <c r="A45" s="125"/>
      <c r="B45" s="152"/>
      <c r="C45" s="152"/>
      <c r="D45" s="152"/>
      <c r="E45" s="64" t="str">
        <f>IF(BS_Juin[[#This Row],[N° ARTICLE]]=0,"",VLOOKUP(BS_Juin[[#This Row],[N° ARTICLE]],Données!A40:C96,2,FALSE))</f>
        <v/>
      </c>
      <c r="F45" s="69" t="str">
        <f>IF(BS_Juin[[#This Row],[N° ARTICLE]]=0,"",VLOOKUP(BS_Juin[[#This Row],[N° ARTICLE]],Données!A40:C96,3))</f>
        <v/>
      </c>
      <c r="G45" s="120"/>
      <c r="H45" s="123"/>
    </row>
    <row r="46" spans="1:8" ht="15.95" customHeight="1" x14ac:dyDescent="0.2">
      <c r="A46" s="118"/>
      <c r="B46" s="151"/>
      <c r="C46" s="151"/>
      <c r="D46" s="151"/>
      <c r="E46" s="67" t="str">
        <f>IF(BS_Juin[[#This Row],[N° ARTICLE]]=0,"",VLOOKUP(BS_Juin[[#This Row],[N° ARTICLE]],Données!A41:C97,2,FALSE))</f>
        <v/>
      </c>
      <c r="F46" s="66" t="str">
        <f>IF(BS_Juin[[#This Row],[N° ARTICLE]]=0,"",VLOOKUP(BS_Juin[[#This Row],[N° ARTICLE]],Données!A41:C97,3))</f>
        <v/>
      </c>
      <c r="G46" s="113"/>
      <c r="H46" s="116"/>
    </row>
    <row r="47" spans="1:8" s="126" customFormat="1" ht="15.95" customHeight="1" x14ac:dyDescent="0.2">
      <c r="A47" s="125"/>
      <c r="B47" s="152"/>
      <c r="C47" s="152"/>
      <c r="D47" s="152"/>
      <c r="E47" s="64" t="str">
        <f>IF(BS_Juin[[#This Row],[N° ARTICLE]]=0,"",VLOOKUP(BS_Juin[[#This Row],[N° ARTICLE]],Données!A42:C98,2,FALSE))</f>
        <v/>
      </c>
      <c r="F47" s="69" t="str">
        <f>IF(BS_Juin[[#This Row],[N° ARTICLE]]=0,"",VLOOKUP(BS_Juin[[#This Row],[N° ARTICLE]],Données!A42:C98,3))</f>
        <v/>
      </c>
      <c r="G47" s="120"/>
      <c r="H47" s="123"/>
    </row>
    <row r="48" spans="1:8" ht="15.95" customHeight="1" x14ac:dyDescent="0.2">
      <c r="A48" s="118"/>
      <c r="B48" s="151"/>
      <c r="C48" s="151"/>
      <c r="D48" s="151"/>
      <c r="E48" s="67" t="str">
        <f>IF(BS_Juin[[#This Row],[N° ARTICLE]]=0,"",VLOOKUP(BS_Juin[[#This Row],[N° ARTICLE]],Données!A43:C99,2,FALSE))</f>
        <v/>
      </c>
      <c r="F48" s="66" t="str">
        <f>IF(BS_Juin[[#This Row],[N° ARTICLE]]=0,"",VLOOKUP(BS_Juin[[#This Row],[N° ARTICLE]],Données!A43:C99,3))</f>
        <v/>
      </c>
      <c r="G48" s="113"/>
      <c r="H48" s="116"/>
    </row>
    <row r="49" spans="1:8" s="126" customFormat="1" ht="15.95" customHeight="1" x14ac:dyDescent="0.2">
      <c r="A49" s="125"/>
      <c r="B49" s="152"/>
      <c r="C49" s="152"/>
      <c r="D49" s="152"/>
      <c r="E49" s="64" t="str">
        <f>IF(BS_Juin[[#This Row],[N° ARTICLE]]=0,"",VLOOKUP(BS_Juin[[#This Row],[N° ARTICLE]],Données!A44:C100,2,FALSE))</f>
        <v/>
      </c>
      <c r="F49" s="69" t="str">
        <f>IF(BS_Juin[[#This Row],[N° ARTICLE]]=0,"",VLOOKUP(BS_Juin[[#This Row],[N° ARTICLE]],Données!A44:C100,3))</f>
        <v/>
      </c>
      <c r="G49" s="120"/>
      <c r="H49" s="123"/>
    </row>
    <row r="50" spans="1:8" ht="15.95" customHeight="1" x14ac:dyDescent="0.2">
      <c r="A50" s="118"/>
      <c r="B50" s="151"/>
      <c r="C50" s="151"/>
      <c r="D50" s="151"/>
      <c r="E50" s="67" t="str">
        <f>IF(BS_Juin[[#This Row],[N° ARTICLE]]=0,"",VLOOKUP(BS_Juin[[#This Row],[N° ARTICLE]],Données!A45:C101,2,FALSE))</f>
        <v/>
      </c>
      <c r="F50" s="66" t="str">
        <f>IF(BS_Juin[[#This Row],[N° ARTICLE]]=0,"",VLOOKUP(BS_Juin[[#This Row],[N° ARTICLE]],Données!A45:C101,3))</f>
        <v/>
      </c>
      <c r="G50" s="113"/>
      <c r="H50" s="116"/>
    </row>
    <row r="51" spans="1:8" s="126" customFormat="1" ht="15.95" customHeight="1" x14ac:dyDescent="0.2">
      <c r="A51" s="125"/>
      <c r="B51" s="152"/>
      <c r="C51" s="152"/>
      <c r="D51" s="152"/>
      <c r="E51" s="64" t="str">
        <f>IF(BS_Juin[[#This Row],[N° ARTICLE]]=0,"",VLOOKUP(BS_Juin[[#This Row],[N° ARTICLE]],Données!A46:C102,2,FALSE))</f>
        <v/>
      </c>
      <c r="F51" s="69" t="str">
        <f>IF(BS_Juin[[#This Row],[N° ARTICLE]]=0,"",VLOOKUP(BS_Juin[[#This Row],[N° ARTICLE]],Données!A46:C102,3))</f>
        <v/>
      </c>
      <c r="G51" s="120"/>
      <c r="H51" s="123"/>
    </row>
    <row r="52" spans="1:8" ht="15.95" customHeight="1" x14ac:dyDescent="0.2">
      <c r="A52" s="118"/>
      <c r="B52" s="151"/>
      <c r="C52" s="151"/>
      <c r="D52" s="151"/>
      <c r="E52" s="67" t="str">
        <f>IF(BS_Juin[[#This Row],[N° ARTICLE]]=0,"",VLOOKUP(BS_Juin[[#This Row],[N° ARTICLE]],Données!A47:C103,2,FALSE))</f>
        <v/>
      </c>
      <c r="F52" s="66" t="str">
        <f>IF(BS_Juin[[#This Row],[N° ARTICLE]]=0,"",VLOOKUP(BS_Juin[[#This Row],[N° ARTICLE]],Données!A47:C103,3))</f>
        <v/>
      </c>
      <c r="G52" s="113"/>
      <c r="H52" s="116"/>
    </row>
    <row r="53" spans="1:8" s="126" customFormat="1" ht="15.95" customHeight="1" x14ac:dyDescent="0.2">
      <c r="A53" s="125"/>
      <c r="B53" s="152"/>
      <c r="C53" s="152"/>
      <c r="D53" s="152"/>
      <c r="E53" s="64" t="str">
        <f>IF(BS_Juin[[#This Row],[N° ARTICLE]]=0,"",VLOOKUP(BS_Juin[[#This Row],[N° ARTICLE]],Données!A48:C104,2,FALSE))</f>
        <v/>
      </c>
      <c r="F53" s="69" t="str">
        <f>IF(BS_Juin[[#This Row],[N° ARTICLE]]=0,"",VLOOKUP(BS_Juin[[#This Row],[N° ARTICLE]],Données!A48:C104,3))</f>
        <v/>
      </c>
      <c r="G53" s="120"/>
      <c r="H53" s="123"/>
    </row>
    <row r="54" spans="1:8" ht="15.95" customHeight="1" x14ac:dyDescent="0.2">
      <c r="A54" s="118"/>
      <c r="B54" s="151"/>
      <c r="C54" s="151"/>
      <c r="D54" s="151"/>
      <c r="E54" s="67" t="str">
        <f>IF(BS_Juin[[#This Row],[N° ARTICLE]]=0,"",VLOOKUP(BS_Juin[[#This Row],[N° ARTICLE]],Données!A49:C105,2,FALSE))</f>
        <v/>
      </c>
      <c r="F54" s="66" t="str">
        <f>IF(BS_Juin[[#This Row],[N° ARTICLE]]=0,"",VLOOKUP(BS_Juin[[#This Row],[N° ARTICLE]],Données!A49:C105,3))</f>
        <v/>
      </c>
      <c r="G54" s="113"/>
      <c r="H54" s="116"/>
    </row>
    <row r="55" spans="1:8" s="126" customFormat="1" ht="15.95" customHeight="1" x14ac:dyDescent="0.2">
      <c r="A55" s="125"/>
      <c r="B55" s="152"/>
      <c r="C55" s="152"/>
      <c r="D55" s="152"/>
      <c r="E55" s="64" t="str">
        <f>IF(BS_Juin[[#This Row],[N° ARTICLE]]=0,"",VLOOKUP(BS_Juin[[#This Row],[N° ARTICLE]],Données!A50:C106,2,FALSE))</f>
        <v/>
      </c>
      <c r="F55" s="69" t="str">
        <f>IF(BS_Juin[[#This Row],[N° ARTICLE]]=0,"",VLOOKUP(BS_Juin[[#This Row],[N° ARTICLE]],Données!A50:C106,3))</f>
        <v/>
      </c>
      <c r="G55" s="120"/>
      <c r="H55" s="123"/>
    </row>
    <row r="56" spans="1:8" ht="15.95" customHeight="1" x14ac:dyDescent="0.2">
      <c r="A56" s="118"/>
      <c r="B56" s="151"/>
      <c r="C56" s="151"/>
      <c r="D56" s="151"/>
      <c r="E56" s="67" t="str">
        <f>IF(BS_Juin[[#This Row],[N° ARTICLE]]=0,"",VLOOKUP(BS_Juin[[#This Row],[N° ARTICLE]],Données!A51:C107,2,FALSE))</f>
        <v/>
      </c>
      <c r="F56" s="66" t="str">
        <f>IF(BS_Juin[[#This Row],[N° ARTICLE]]=0,"",VLOOKUP(BS_Juin[[#This Row],[N° ARTICLE]],Données!A51:C107,3))</f>
        <v/>
      </c>
      <c r="G56" s="113"/>
      <c r="H56" s="116"/>
    </row>
    <row r="57" spans="1:8" s="126" customFormat="1" ht="15.95" customHeight="1" x14ac:dyDescent="0.2">
      <c r="A57" s="125"/>
      <c r="B57" s="152"/>
      <c r="C57" s="152"/>
      <c r="D57" s="152"/>
      <c r="E57" s="64" t="str">
        <f>IF(BS_Juin[[#This Row],[N° ARTICLE]]=0,"",VLOOKUP(BS_Juin[[#This Row],[N° ARTICLE]],Données!A52:C108,2,FALSE))</f>
        <v/>
      </c>
      <c r="F57" s="69" t="str">
        <f>IF(BS_Juin[[#This Row],[N° ARTICLE]]=0,"",VLOOKUP(BS_Juin[[#This Row],[N° ARTICLE]],Données!A52:C108,3))</f>
        <v/>
      </c>
      <c r="G57" s="120"/>
      <c r="H57" s="123"/>
    </row>
    <row r="58" spans="1:8" ht="15.95" customHeight="1" x14ac:dyDescent="0.2">
      <c r="A58" s="118"/>
      <c r="B58" s="151"/>
      <c r="C58" s="151"/>
      <c r="D58" s="151"/>
      <c r="E58" s="67" t="str">
        <f>IF(BS_Juin[[#This Row],[N° ARTICLE]]=0,"",VLOOKUP(BS_Juin[[#This Row],[N° ARTICLE]],Données!A53:C109,2,FALSE))</f>
        <v/>
      </c>
      <c r="F58" s="66" t="str">
        <f>IF(BS_Juin[[#This Row],[N° ARTICLE]]=0,"",VLOOKUP(BS_Juin[[#This Row],[N° ARTICLE]],Données!A53:C109,3))</f>
        <v/>
      </c>
      <c r="G58" s="113"/>
      <c r="H58" s="116"/>
    </row>
    <row r="59" spans="1:8" s="126" customFormat="1" ht="15.95" customHeight="1" x14ac:dyDescent="0.2">
      <c r="A59" s="125"/>
      <c r="B59" s="152"/>
      <c r="C59" s="152"/>
      <c r="D59" s="152"/>
      <c r="E59" s="64" t="str">
        <f>IF(BS_Juin[[#This Row],[N° ARTICLE]]=0,"",VLOOKUP(BS_Juin[[#This Row],[N° ARTICLE]],Données!A54:C110,2,FALSE))</f>
        <v/>
      </c>
      <c r="F59" s="69" t="str">
        <f>IF(BS_Juin[[#This Row],[N° ARTICLE]]=0,"",VLOOKUP(BS_Juin[[#This Row],[N° ARTICLE]],Données!A54:C110,3))</f>
        <v/>
      </c>
      <c r="G59" s="120"/>
      <c r="H59" s="123"/>
    </row>
    <row r="60" spans="1:8" ht="15.95" customHeight="1" x14ac:dyDescent="0.2">
      <c r="A60" s="118"/>
      <c r="B60" s="151"/>
      <c r="C60" s="151"/>
      <c r="D60" s="151"/>
      <c r="E60" s="67" t="str">
        <f>IF(BS_Juin[[#This Row],[N° ARTICLE]]=0,"",VLOOKUP(BS_Juin[[#This Row],[N° ARTICLE]],Données!A55:C111,2,FALSE))</f>
        <v/>
      </c>
      <c r="F60" s="66" t="str">
        <f>IF(BS_Juin[[#This Row],[N° ARTICLE]]=0,"",VLOOKUP(BS_Juin[[#This Row],[N° ARTICLE]],Données!A55:C111,3))</f>
        <v/>
      </c>
      <c r="G60" s="113"/>
      <c r="H60" s="116"/>
    </row>
    <row r="61" spans="1:8" s="126" customFormat="1" ht="15.95" customHeight="1" x14ac:dyDescent="0.2">
      <c r="A61" s="125"/>
      <c r="B61" s="152"/>
      <c r="C61" s="152"/>
      <c r="D61" s="152"/>
      <c r="E61" s="64" t="str">
        <f>IF(BS_Juin[[#This Row],[N° ARTICLE]]=0,"",VLOOKUP(BS_Juin[[#This Row],[N° ARTICLE]],Données!A56:C112,2,FALSE))</f>
        <v/>
      </c>
      <c r="F61" s="69" t="str">
        <f>IF(BS_Juin[[#This Row],[N° ARTICLE]]=0,"",VLOOKUP(BS_Juin[[#This Row],[N° ARTICLE]],Données!A56:C112,3))</f>
        <v/>
      </c>
      <c r="G61" s="120"/>
      <c r="H61" s="123"/>
    </row>
    <row r="62" spans="1:8" ht="15.95" customHeight="1" x14ac:dyDescent="0.2">
      <c r="A62" s="118"/>
      <c r="B62" s="151"/>
      <c r="C62" s="151"/>
      <c r="D62" s="151"/>
      <c r="E62" s="67" t="str">
        <f>IF(BS_Juin[[#This Row],[N° ARTICLE]]=0,"",VLOOKUP(BS_Juin[[#This Row],[N° ARTICLE]],Données!A57:C113,2,FALSE))</f>
        <v/>
      </c>
      <c r="F62" s="66" t="str">
        <f>IF(BS_Juin[[#This Row],[N° ARTICLE]]=0,"",VLOOKUP(BS_Juin[[#This Row],[N° ARTICLE]],Données!A57:C113,3))</f>
        <v/>
      </c>
      <c r="G62" s="113"/>
      <c r="H62" s="116"/>
    </row>
    <row r="63" spans="1:8" ht="15.95" customHeight="1" x14ac:dyDescent="0.2">
      <c r="A63" s="125"/>
      <c r="B63" s="152"/>
      <c r="C63" s="152"/>
      <c r="D63" s="152"/>
      <c r="E63" s="64" t="str">
        <f>IF(BS_Juin[[#This Row],[N° ARTICLE]]=0,"",VLOOKUP(BS_Juin[[#This Row],[N° ARTICLE]],Données!A58:C114,2,FALSE))</f>
        <v/>
      </c>
      <c r="F63" s="69" t="str">
        <f>IF(BS_Juin[[#This Row],[N° ARTICLE]]=0,"",VLOOKUP(BS_Juin[[#This Row],[N° ARTICLE]],Données!A58:C114,3))</f>
        <v/>
      </c>
      <c r="G63" s="120"/>
      <c r="H63" s="123"/>
    </row>
    <row r="64" spans="1:8" s="126" customFormat="1" ht="15.95" customHeight="1" x14ac:dyDescent="0.2">
      <c r="A64" s="118"/>
      <c r="B64" s="151"/>
      <c r="C64" s="151"/>
      <c r="D64" s="151"/>
      <c r="E64" s="67" t="str">
        <f>IF(BS_Juin[[#This Row],[N° ARTICLE]]=0,"",VLOOKUP(BS_Juin[[#This Row],[N° ARTICLE]],Données!A59:C115,2,FALSE))</f>
        <v/>
      </c>
      <c r="F64" s="66" t="str">
        <f>IF(BS_Juin[[#This Row],[N° ARTICLE]]=0,"",VLOOKUP(BS_Juin[[#This Row],[N° ARTICLE]],Données!A59:C115,3))</f>
        <v/>
      </c>
      <c r="G64" s="113"/>
      <c r="H64" s="116"/>
    </row>
    <row r="65" spans="1:8" ht="15.95" customHeight="1" x14ac:dyDescent="0.2">
      <c r="A65" s="125"/>
      <c r="B65" s="152"/>
      <c r="C65" s="152"/>
      <c r="D65" s="152"/>
      <c r="E65" s="64" t="str">
        <f>IF(BS_Juin[[#This Row],[N° ARTICLE]]=0,"",VLOOKUP(BS_Juin[[#This Row],[N° ARTICLE]],Données!A60:C116,2,FALSE))</f>
        <v/>
      </c>
      <c r="F65" s="69" t="str">
        <f>IF(BS_Juin[[#This Row],[N° ARTICLE]]=0,"",VLOOKUP(BS_Juin[[#This Row],[N° ARTICLE]],Données!A60:C116,3))</f>
        <v/>
      </c>
      <c r="G65" s="120"/>
      <c r="H65" s="123"/>
    </row>
    <row r="66" spans="1:8" ht="15.95" customHeight="1" x14ac:dyDescent="0.2">
      <c r="A66" s="118"/>
      <c r="B66" s="151"/>
      <c r="C66" s="151"/>
      <c r="D66" s="151"/>
      <c r="E66" s="67" t="str">
        <f>IF(BS_Juin[[#This Row],[N° ARTICLE]]=0,"",VLOOKUP(BS_Juin[[#This Row],[N° ARTICLE]],Données!A61:C117,2,FALSE))</f>
        <v/>
      </c>
      <c r="F66" s="66" t="str">
        <f>IF(BS_Juin[[#This Row],[N° ARTICLE]]=0,"",VLOOKUP(BS_Juin[[#This Row],[N° ARTICLE]],Données!A61:C117,3))</f>
        <v/>
      </c>
      <c r="G66" s="113"/>
      <c r="H66" s="116"/>
    </row>
    <row r="67" spans="1:8" s="126" customFormat="1" ht="15.95" customHeight="1" x14ac:dyDescent="0.2">
      <c r="A67" s="125"/>
      <c r="B67" s="152"/>
      <c r="C67" s="152"/>
      <c r="D67" s="152"/>
      <c r="E67" s="64" t="str">
        <f>IF(BS_Juin[[#This Row],[N° ARTICLE]]=0,"",VLOOKUP(BS_Juin[[#This Row],[N° ARTICLE]],Données!A62:C118,2,FALSE))</f>
        <v/>
      </c>
      <c r="F67" s="69" t="str">
        <f>IF(BS_Juin[[#This Row],[N° ARTICLE]]=0,"",VLOOKUP(BS_Juin[[#This Row],[N° ARTICLE]],Données!A62:C118,3))</f>
        <v/>
      </c>
      <c r="G67" s="120"/>
      <c r="H67" s="123"/>
    </row>
    <row r="68" spans="1:8" ht="15.95" customHeight="1" x14ac:dyDescent="0.2">
      <c r="A68" s="118"/>
      <c r="B68" s="151"/>
      <c r="C68" s="151"/>
      <c r="D68" s="151"/>
      <c r="E68" s="67" t="str">
        <f>IF(BS_Juin[[#This Row],[N° ARTICLE]]=0,"",VLOOKUP(BS_Juin[[#This Row],[N° ARTICLE]],Données!A63:C119,2,FALSE))</f>
        <v/>
      </c>
      <c r="F68" s="66" t="str">
        <f>IF(BS_Juin[[#This Row],[N° ARTICLE]]=0,"",VLOOKUP(BS_Juin[[#This Row],[N° ARTICLE]],Données!A63:C119,3))</f>
        <v/>
      </c>
      <c r="G68" s="113"/>
      <c r="H68" s="116"/>
    </row>
    <row r="69" spans="1:8" s="126" customFormat="1" ht="15.95" customHeight="1" x14ac:dyDescent="0.2">
      <c r="A69" s="125"/>
      <c r="B69" s="152"/>
      <c r="C69" s="152"/>
      <c r="D69" s="152"/>
      <c r="E69" s="64" t="str">
        <f>IF(BS_Juin[[#This Row],[N° ARTICLE]]=0,"",VLOOKUP(BS_Juin[[#This Row],[N° ARTICLE]],Données!A64:C120,2,FALSE))</f>
        <v/>
      </c>
      <c r="F69" s="69" t="str">
        <f>IF(BS_Juin[[#This Row],[N° ARTICLE]]=0,"",VLOOKUP(BS_Juin[[#This Row],[N° ARTICLE]],Données!A64:C120,3))</f>
        <v/>
      </c>
      <c r="G69" s="120"/>
      <c r="H69" s="123"/>
    </row>
    <row r="70" spans="1:8" ht="15.95" customHeight="1" x14ac:dyDescent="0.2">
      <c r="A70" s="118"/>
      <c r="B70" s="151"/>
      <c r="C70" s="151"/>
      <c r="D70" s="151"/>
      <c r="E70" s="67" t="str">
        <f>IF(BS_Juin[[#This Row],[N° ARTICLE]]=0,"",VLOOKUP(BS_Juin[[#This Row],[N° ARTICLE]],Données!A65:C121,2,FALSE))</f>
        <v/>
      </c>
      <c r="F70" s="66" t="str">
        <f>IF(BS_Juin[[#This Row],[N° ARTICLE]]=0,"",VLOOKUP(BS_Juin[[#This Row],[N° ARTICLE]],Données!A65:C121,3))</f>
        <v/>
      </c>
      <c r="G70" s="113"/>
      <c r="H70" s="116"/>
    </row>
    <row r="71" spans="1:8" s="126" customFormat="1" ht="15.95" customHeight="1" x14ac:dyDescent="0.2">
      <c r="A71" s="125"/>
      <c r="B71" s="152"/>
      <c r="C71" s="152"/>
      <c r="D71" s="152"/>
      <c r="E71" s="64" t="str">
        <f>IF(BS_Juin[[#This Row],[N° ARTICLE]]=0,"",VLOOKUP(BS_Juin[[#This Row],[N° ARTICLE]],Données!A66:C122,2,FALSE))</f>
        <v/>
      </c>
      <c r="F71" s="69" t="str">
        <f>IF(BS_Juin[[#This Row],[N° ARTICLE]]=0,"",VLOOKUP(BS_Juin[[#This Row],[N° ARTICLE]],Données!A66:C122,3))</f>
        <v/>
      </c>
      <c r="G71" s="120"/>
      <c r="H71" s="123"/>
    </row>
    <row r="72" spans="1:8" ht="15.95" customHeight="1" x14ac:dyDescent="0.2">
      <c r="A72" s="118"/>
      <c r="B72" s="151"/>
      <c r="C72" s="151"/>
      <c r="D72" s="151"/>
      <c r="E72" s="67" t="str">
        <f>IF(BS_Juin[[#This Row],[N° ARTICLE]]=0,"",VLOOKUP(BS_Juin[[#This Row],[N° ARTICLE]],Données!A67:C123,2,FALSE))</f>
        <v/>
      </c>
      <c r="F72" s="66" t="str">
        <f>IF(BS_Juin[[#This Row],[N° ARTICLE]]=0,"",VLOOKUP(BS_Juin[[#This Row],[N° ARTICLE]],Données!A67:C123,3))</f>
        <v/>
      </c>
      <c r="G72" s="113"/>
      <c r="H72" s="116"/>
    </row>
    <row r="73" spans="1:8" s="126" customFormat="1" ht="15.95" customHeight="1" x14ac:dyDescent="0.2">
      <c r="A73" s="125"/>
      <c r="B73" s="152"/>
      <c r="C73" s="152"/>
      <c r="D73" s="152"/>
      <c r="E73" s="64" t="str">
        <f>IF(BS_Juin[[#This Row],[N° ARTICLE]]=0,"",VLOOKUP(BS_Juin[[#This Row],[N° ARTICLE]],Données!A68:C124,2,FALSE))</f>
        <v/>
      </c>
      <c r="F73" s="69" t="str">
        <f>IF(BS_Juin[[#This Row],[N° ARTICLE]]=0,"",VLOOKUP(BS_Juin[[#This Row],[N° ARTICLE]],Données!A68:C124,3))</f>
        <v/>
      </c>
      <c r="G73" s="120"/>
      <c r="H73" s="123"/>
    </row>
    <row r="74" spans="1:8" ht="15.95" customHeight="1" x14ac:dyDescent="0.2">
      <c r="A74" s="118"/>
      <c r="B74" s="151"/>
      <c r="C74" s="151"/>
      <c r="D74" s="151"/>
      <c r="E74" s="67" t="str">
        <f>IF(BS_Juin[[#This Row],[N° ARTICLE]]=0,"",VLOOKUP(BS_Juin[[#This Row],[N° ARTICLE]],Données!A69:C125,2,FALSE))</f>
        <v/>
      </c>
      <c r="F74" s="66" t="str">
        <f>IF(BS_Juin[[#This Row],[N° ARTICLE]]=0,"",VLOOKUP(BS_Juin[[#This Row],[N° ARTICLE]],Données!A69:C125,3))</f>
        <v/>
      </c>
      <c r="G74" s="113"/>
      <c r="H74" s="116"/>
    </row>
    <row r="75" spans="1:8" s="126" customFormat="1" ht="15.95" customHeight="1" x14ac:dyDescent="0.2">
      <c r="A75" s="125"/>
      <c r="B75" s="152"/>
      <c r="C75" s="152"/>
      <c r="D75" s="152"/>
      <c r="E75" s="64" t="str">
        <f>IF(BS_Juin[[#This Row],[N° ARTICLE]]=0,"",VLOOKUP(BS_Juin[[#This Row],[N° ARTICLE]],Données!A70:C126,2,FALSE))</f>
        <v/>
      </c>
      <c r="F75" s="69" t="str">
        <f>IF(BS_Juin[[#This Row],[N° ARTICLE]]=0,"",VLOOKUP(BS_Juin[[#This Row],[N° ARTICLE]],Données!A70:C126,3))</f>
        <v/>
      </c>
      <c r="G75" s="120"/>
      <c r="H75" s="123"/>
    </row>
    <row r="76" spans="1:8" ht="15.95" customHeight="1" x14ac:dyDescent="0.2">
      <c r="A76" s="118"/>
      <c r="B76" s="151"/>
      <c r="C76" s="151"/>
      <c r="D76" s="151"/>
      <c r="E76" s="67" t="str">
        <f>IF(BS_Juin[[#This Row],[N° ARTICLE]]=0,"",VLOOKUP(BS_Juin[[#This Row],[N° ARTICLE]],Données!A71:C127,2,FALSE))</f>
        <v/>
      </c>
      <c r="F76" s="66" t="str">
        <f>IF(BS_Juin[[#This Row],[N° ARTICLE]]=0,"",VLOOKUP(BS_Juin[[#This Row],[N° ARTICLE]],Données!A71:C127,3))</f>
        <v/>
      </c>
      <c r="G76" s="113"/>
      <c r="H76" s="116"/>
    </row>
    <row r="77" spans="1:8" s="126" customFormat="1" ht="15.95" customHeight="1" x14ac:dyDescent="0.2">
      <c r="A77" s="125"/>
      <c r="B77" s="152"/>
      <c r="C77" s="152"/>
      <c r="D77" s="152"/>
      <c r="E77" s="64" t="str">
        <f>IF(BS_Juin[[#This Row],[N° ARTICLE]]=0,"",VLOOKUP(BS_Juin[[#This Row],[N° ARTICLE]],Données!A72:C128,2,FALSE))</f>
        <v/>
      </c>
      <c r="F77" s="69" t="str">
        <f>IF(BS_Juin[[#This Row],[N° ARTICLE]]=0,"",VLOOKUP(BS_Juin[[#This Row],[N° ARTICLE]],Données!A72:C128,3))</f>
        <v/>
      </c>
      <c r="G77" s="120"/>
      <c r="H77" s="123"/>
    </row>
    <row r="78" spans="1:8" ht="15.95" customHeight="1" x14ac:dyDescent="0.2">
      <c r="A78" s="118"/>
      <c r="B78" s="151"/>
      <c r="C78" s="151"/>
      <c r="D78" s="151"/>
      <c r="E78" s="67" t="str">
        <f>IF(BS_Juin[[#This Row],[N° ARTICLE]]=0,"",VLOOKUP(BS_Juin[[#This Row],[N° ARTICLE]],Données!A73:C129,2,FALSE))</f>
        <v/>
      </c>
      <c r="F78" s="66" t="str">
        <f>IF(BS_Juin[[#This Row],[N° ARTICLE]]=0,"",VLOOKUP(BS_Juin[[#This Row],[N° ARTICLE]],Données!A73:C129,3))</f>
        <v/>
      </c>
      <c r="G78" s="113"/>
      <c r="H78" s="116"/>
    </row>
    <row r="79" spans="1:8" s="126" customFormat="1" ht="15.95" customHeight="1" x14ac:dyDescent="0.2">
      <c r="A79" s="125"/>
      <c r="B79" s="152"/>
      <c r="C79" s="152"/>
      <c r="D79" s="152"/>
      <c r="E79" s="64" t="str">
        <f>IF(BS_Juin[[#This Row],[N° ARTICLE]]=0,"",VLOOKUP(BS_Juin[[#This Row],[N° ARTICLE]],Données!A74:C130,2,FALSE))</f>
        <v/>
      </c>
      <c r="F79" s="69" t="str">
        <f>IF(BS_Juin[[#This Row],[N° ARTICLE]]=0,"",VLOOKUP(BS_Juin[[#This Row],[N° ARTICLE]],Données!A74:C130,3))</f>
        <v/>
      </c>
      <c r="G79" s="120"/>
      <c r="H79" s="123"/>
    </row>
    <row r="80" spans="1:8" ht="15.95" customHeight="1" x14ac:dyDescent="0.2">
      <c r="A80" s="118"/>
      <c r="B80" s="151"/>
      <c r="C80" s="151"/>
      <c r="D80" s="151"/>
      <c r="E80" s="67" t="str">
        <f>IF(BS_Juin[[#This Row],[N° ARTICLE]]=0,"",VLOOKUP(BS_Juin[[#This Row],[N° ARTICLE]],Données!A75:C131,2,FALSE))</f>
        <v/>
      </c>
      <c r="F80" s="66" t="str">
        <f>IF(BS_Juin[[#This Row],[N° ARTICLE]]=0,"",VLOOKUP(BS_Juin[[#This Row],[N° ARTICLE]],Données!A75:C131,3))</f>
        <v/>
      </c>
      <c r="G80" s="113"/>
      <c r="H80" s="116"/>
    </row>
    <row r="81" spans="1:8" ht="15.95" customHeight="1" x14ac:dyDescent="0.2">
      <c r="A81" s="125"/>
      <c r="B81" s="152"/>
      <c r="C81" s="152"/>
      <c r="D81" s="152"/>
      <c r="E81" s="64" t="str">
        <f>IF(BS_Juin[[#This Row],[N° ARTICLE]]=0,"",VLOOKUP(BS_Juin[[#This Row],[N° ARTICLE]],Données!A76:C132,2,FALSE))</f>
        <v/>
      </c>
      <c r="F81" s="69" t="str">
        <f>IF(BS_Juin[[#This Row],[N° ARTICLE]]=0,"",VLOOKUP(BS_Juin[[#This Row],[N° ARTICLE]],Données!A76:C132,3))</f>
        <v/>
      </c>
      <c r="G81" s="120"/>
      <c r="H81" s="123"/>
    </row>
    <row r="82" spans="1:8" s="126" customFormat="1" ht="15.95" customHeight="1" x14ac:dyDescent="0.2">
      <c r="A82" s="118"/>
      <c r="B82" s="151"/>
      <c r="C82" s="151"/>
      <c r="D82" s="151"/>
      <c r="E82" s="67" t="str">
        <f>IF(BS_Juin[[#This Row],[N° ARTICLE]]=0,"",VLOOKUP(BS_Juin[[#This Row],[N° ARTICLE]],Données!A77:C133,2,FALSE))</f>
        <v/>
      </c>
      <c r="F82" s="66" t="str">
        <f>IF(BS_Juin[[#This Row],[N° ARTICLE]]=0,"",VLOOKUP(BS_Juin[[#This Row],[N° ARTICLE]],Données!A77:C133,3))</f>
        <v/>
      </c>
      <c r="G82" s="113"/>
      <c r="H82" s="116"/>
    </row>
    <row r="83" spans="1:8" ht="15.95" customHeight="1" x14ac:dyDescent="0.2">
      <c r="A83" s="125"/>
      <c r="B83" s="152"/>
      <c r="C83" s="152"/>
      <c r="D83" s="152"/>
      <c r="E83" s="64" t="str">
        <f>IF(BS_Juin[[#This Row],[N° ARTICLE]]=0,"",VLOOKUP(BS_Juin[[#This Row],[N° ARTICLE]],Données!A78:C134,2,FALSE))</f>
        <v/>
      </c>
      <c r="F83" s="69" t="str">
        <f>IF(BS_Juin[[#This Row],[N° ARTICLE]]=0,"",VLOOKUP(BS_Juin[[#This Row],[N° ARTICLE]],Données!A78:C134,3))</f>
        <v/>
      </c>
      <c r="G83" s="120"/>
      <c r="H83" s="123"/>
    </row>
    <row r="84" spans="1:8" s="126" customFormat="1" ht="15.95" customHeight="1" x14ac:dyDescent="0.2">
      <c r="A84" s="118"/>
      <c r="B84" s="151"/>
      <c r="C84" s="151"/>
      <c r="D84" s="151"/>
      <c r="E84" s="67" t="str">
        <f>IF(BS_Juin[[#This Row],[N° ARTICLE]]=0,"",VLOOKUP(BS_Juin[[#This Row],[N° ARTICLE]],Données!A79:C135,2,FALSE))</f>
        <v/>
      </c>
      <c r="F84" s="66" t="str">
        <f>IF(BS_Juin[[#This Row],[N° ARTICLE]]=0,"",VLOOKUP(BS_Juin[[#This Row],[N° ARTICLE]],Données!A79:C135,3))</f>
        <v/>
      </c>
      <c r="G84" s="113"/>
      <c r="H84" s="116"/>
    </row>
    <row r="85" spans="1:8" ht="15.95" customHeight="1" x14ac:dyDescent="0.2">
      <c r="A85" s="125"/>
      <c r="B85" s="152"/>
      <c r="C85" s="152"/>
      <c r="D85" s="152"/>
      <c r="E85" s="64" t="str">
        <f>IF(BS_Juin[[#This Row],[N° ARTICLE]]=0,"",VLOOKUP(BS_Juin[[#This Row],[N° ARTICLE]],Données!A80:C136,2,FALSE))</f>
        <v/>
      </c>
      <c r="F85" s="69" t="str">
        <f>IF(BS_Juin[[#This Row],[N° ARTICLE]]=0,"",VLOOKUP(BS_Juin[[#This Row],[N° ARTICLE]],Données!A80:C136,3))</f>
        <v/>
      </c>
      <c r="G85" s="120"/>
      <c r="H85" s="123"/>
    </row>
    <row r="86" spans="1:8" s="126" customFormat="1" ht="15.95" customHeight="1" x14ac:dyDescent="0.2">
      <c r="A86" s="118"/>
      <c r="B86" s="151"/>
      <c r="C86" s="151"/>
      <c r="D86" s="151"/>
      <c r="E86" s="67" t="str">
        <f>IF(BS_Juin[[#This Row],[N° ARTICLE]]=0,"",VLOOKUP(BS_Juin[[#This Row],[N° ARTICLE]],Données!A81:C137,2,FALSE))</f>
        <v/>
      </c>
      <c r="F86" s="66" t="str">
        <f>IF(BS_Juin[[#This Row],[N° ARTICLE]]=0,"",VLOOKUP(BS_Juin[[#This Row],[N° ARTICLE]],Données!A81:C137,3))</f>
        <v/>
      </c>
      <c r="G86" s="113"/>
      <c r="H86" s="116"/>
    </row>
    <row r="87" spans="1:8" ht="15.95" customHeight="1" x14ac:dyDescent="0.2">
      <c r="A87" s="125"/>
      <c r="B87" s="152"/>
      <c r="C87" s="152"/>
      <c r="D87" s="152"/>
      <c r="E87" s="64" t="str">
        <f>IF(BS_Juin[[#This Row],[N° ARTICLE]]=0,"",VLOOKUP(BS_Juin[[#This Row],[N° ARTICLE]],Données!A82:C138,2,FALSE))</f>
        <v/>
      </c>
      <c r="F87" s="69" t="str">
        <f>IF(BS_Juin[[#This Row],[N° ARTICLE]]=0,"",VLOOKUP(BS_Juin[[#This Row],[N° ARTICLE]],Données!A82:C138,3))</f>
        <v/>
      </c>
      <c r="G87" s="120"/>
      <c r="H87" s="123"/>
    </row>
    <row r="88" spans="1:8" s="126" customFormat="1" ht="15.95" customHeight="1" x14ac:dyDescent="0.2">
      <c r="A88" s="118"/>
      <c r="B88" s="151"/>
      <c r="C88" s="151"/>
      <c r="D88" s="151"/>
      <c r="E88" s="67" t="str">
        <f>IF(BS_Juin[[#This Row],[N° ARTICLE]]=0,"",VLOOKUP(BS_Juin[[#This Row],[N° ARTICLE]],Données!A83:C139,2,FALSE))</f>
        <v/>
      </c>
      <c r="F88" s="66" t="str">
        <f>IF(BS_Juin[[#This Row],[N° ARTICLE]]=0,"",VLOOKUP(BS_Juin[[#This Row],[N° ARTICLE]],Données!A83:C139,3))</f>
        <v/>
      </c>
      <c r="G88" s="113"/>
      <c r="H88" s="116"/>
    </row>
    <row r="89" spans="1:8" ht="15.95" customHeight="1" x14ac:dyDescent="0.2">
      <c r="A89" s="125"/>
      <c r="B89" s="152"/>
      <c r="C89" s="152"/>
      <c r="D89" s="152"/>
      <c r="E89" s="64" t="str">
        <f>IF(BS_Juin[[#This Row],[N° ARTICLE]]=0,"",VLOOKUP(BS_Juin[[#This Row],[N° ARTICLE]],Données!A84:C140,2,FALSE))</f>
        <v/>
      </c>
      <c r="F89" s="69" t="str">
        <f>IF(BS_Juin[[#This Row],[N° ARTICLE]]=0,"",VLOOKUP(BS_Juin[[#This Row],[N° ARTICLE]],Données!A84:C140,3))</f>
        <v/>
      </c>
      <c r="G89" s="120"/>
      <c r="H89" s="123"/>
    </row>
    <row r="90" spans="1:8" s="126" customFormat="1" ht="15.95" customHeight="1" x14ac:dyDescent="0.2">
      <c r="A90" s="118"/>
      <c r="B90" s="151"/>
      <c r="C90" s="151"/>
      <c r="D90" s="151"/>
      <c r="E90" s="67" t="str">
        <f>IF(BS_Juin[[#This Row],[N° ARTICLE]]=0,"",VLOOKUP(BS_Juin[[#This Row],[N° ARTICLE]],Données!A85:C141,2,FALSE))</f>
        <v/>
      </c>
      <c r="F90" s="66" t="str">
        <f>IF(BS_Juin[[#This Row],[N° ARTICLE]]=0,"",VLOOKUP(BS_Juin[[#This Row],[N° ARTICLE]],Données!A85:C141,3))</f>
        <v/>
      </c>
      <c r="G90" s="113"/>
      <c r="H90" s="116"/>
    </row>
    <row r="91" spans="1:8" ht="15.95" customHeight="1" x14ac:dyDescent="0.2">
      <c r="A91" s="125"/>
      <c r="B91" s="152"/>
      <c r="C91" s="152"/>
      <c r="D91" s="152"/>
      <c r="E91" s="64" t="str">
        <f>IF(BS_Juin[[#This Row],[N° ARTICLE]]=0,"",VLOOKUP(BS_Juin[[#This Row],[N° ARTICLE]],Données!A86:C142,2,FALSE))</f>
        <v/>
      </c>
      <c r="F91" s="69" t="str">
        <f>IF(BS_Juin[[#This Row],[N° ARTICLE]]=0,"",VLOOKUP(BS_Juin[[#This Row],[N° ARTICLE]],Données!A86:C142,3))</f>
        <v/>
      </c>
      <c r="G91" s="120"/>
      <c r="H91" s="123"/>
    </row>
    <row r="92" spans="1:8" ht="15.95" customHeight="1" x14ac:dyDescent="0.2">
      <c r="A92" s="118"/>
      <c r="B92" s="151"/>
      <c r="C92" s="151"/>
      <c r="D92" s="151"/>
      <c r="E92" s="67" t="str">
        <f>IF(BS_Juin[[#This Row],[N° ARTICLE]]=0,"",VLOOKUP(BS_Juin[[#This Row],[N° ARTICLE]],Données!A87:C143,2,FALSE))</f>
        <v/>
      </c>
      <c r="F92" s="66" t="str">
        <f>IF(BS_Juin[[#This Row],[N° ARTICLE]]=0,"",VLOOKUP(BS_Juin[[#This Row],[N° ARTICLE]],Données!A87:C143,3))</f>
        <v/>
      </c>
      <c r="G92" s="113"/>
      <c r="H92" s="116"/>
    </row>
    <row r="93" spans="1:8" s="126" customFormat="1" ht="15.95" customHeight="1" x14ac:dyDescent="0.2">
      <c r="A93" s="125"/>
      <c r="B93" s="152"/>
      <c r="C93" s="152"/>
      <c r="D93" s="152"/>
      <c r="E93" s="64" t="str">
        <f>IF(BS_Juin[[#This Row],[N° ARTICLE]]=0,"",VLOOKUP(BS_Juin[[#This Row],[N° ARTICLE]],Données!A88:C144,2,FALSE))</f>
        <v/>
      </c>
      <c r="F93" s="69" t="str">
        <f>IF(BS_Juin[[#This Row],[N° ARTICLE]]=0,"",VLOOKUP(BS_Juin[[#This Row],[N° ARTICLE]],Données!A88:C144,3))</f>
        <v/>
      </c>
      <c r="G93" s="120"/>
      <c r="H93" s="123"/>
    </row>
    <row r="94" spans="1:8" ht="15.95" customHeight="1" x14ac:dyDescent="0.2">
      <c r="A94" s="118"/>
      <c r="B94" s="151"/>
      <c r="C94" s="151"/>
      <c r="D94" s="151"/>
      <c r="E94" s="67" t="str">
        <f>IF(BS_Juin[[#This Row],[N° ARTICLE]]=0,"",VLOOKUP(BS_Juin[[#This Row],[N° ARTICLE]],Données!A89:C145,2,FALSE))</f>
        <v/>
      </c>
      <c r="F94" s="66" t="str">
        <f>IF(BS_Juin[[#This Row],[N° ARTICLE]]=0,"",VLOOKUP(BS_Juin[[#This Row],[N° ARTICLE]],Données!A89:C145,3))</f>
        <v/>
      </c>
      <c r="G94" s="113"/>
      <c r="H94" s="116"/>
    </row>
    <row r="95" spans="1:8" s="126" customFormat="1" ht="15.95" customHeight="1" x14ac:dyDescent="0.2">
      <c r="A95" s="125"/>
      <c r="B95" s="152"/>
      <c r="C95" s="152"/>
      <c r="D95" s="152"/>
      <c r="E95" s="64" t="str">
        <f>IF(BS_Juin[[#This Row],[N° ARTICLE]]=0,"",VLOOKUP(BS_Juin[[#This Row],[N° ARTICLE]],Données!A90:C146,2,FALSE))</f>
        <v/>
      </c>
      <c r="F95" s="69" t="str">
        <f>IF(BS_Juin[[#This Row],[N° ARTICLE]]=0,"",VLOOKUP(BS_Juin[[#This Row],[N° ARTICLE]],Données!A90:C146,3))</f>
        <v/>
      </c>
      <c r="G95" s="120"/>
      <c r="H95" s="123"/>
    </row>
    <row r="96" spans="1:8" ht="15.95" customHeight="1" x14ac:dyDescent="0.2">
      <c r="A96" s="118"/>
      <c r="B96" s="151"/>
      <c r="C96" s="151"/>
      <c r="D96" s="151"/>
      <c r="E96" s="67" t="str">
        <f>IF(BS_Juin[[#This Row],[N° ARTICLE]]=0,"",VLOOKUP(BS_Juin[[#This Row],[N° ARTICLE]],Données!A91:C147,2,FALSE))</f>
        <v/>
      </c>
      <c r="F96" s="66" t="str">
        <f>IF(BS_Juin[[#This Row],[N° ARTICLE]]=0,"",VLOOKUP(BS_Juin[[#This Row],[N° ARTICLE]],Données!A91:C147,3))</f>
        <v/>
      </c>
      <c r="G96" s="113"/>
      <c r="H96" s="116"/>
    </row>
    <row r="97" spans="1:8" s="126" customFormat="1" ht="15.95" customHeight="1" x14ac:dyDescent="0.2">
      <c r="A97" s="125"/>
      <c r="B97" s="152"/>
      <c r="C97" s="152"/>
      <c r="D97" s="152"/>
      <c r="E97" s="64" t="str">
        <f>IF(BS_Juin[[#This Row],[N° ARTICLE]]=0,"",VLOOKUP(BS_Juin[[#This Row],[N° ARTICLE]],Données!A92:C148,2,FALSE))</f>
        <v/>
      </c>
      <c r="F97" s="69" t="str">
        <f>IF(BS_Juin[[#This Row],[N° ARTICLE]]=0,"",VLOOKUP(BS_Juin[[#This Row],[N° ARTICLE]],Données!A92:C148,3))</f>
        <v/>
      </c>
      <c r="G97" s="120"/>
      <c r="H97" s="123"/>
    </row>
    <row r="98" spans="1:8" ht="15.95" customHeight="1" x14ac:dyDescent="0.2">
      <c r="A98" s="118"/>
      <c r="B98" s="151"/>
      <c r="C98" s="151"/>
      <c r="D98" s="151"/>
      <c r="E98" s="67" t="str">
        <f>IF(BS_Juin[[#This Row],[N° ARTICLE]]=0,"",VLOOKUP(BS_Juin[[#This Row],[N° ARTICLE]],Données!A93:C149,2,FALSE))</f>
        <v/>
      </c>
      <c r="F98" s="66" t="str">
        <f>IF(BS_Juin[[#This Row],[N° ARTICLE]]=0,"",VLOOKUP(BS_Juin[[#This Row],[N° ARTICLE]],Données!A93:C149,3))</f>
        <v/>
      </c>
      <c r="G98" s="113"/>
      <c r="H98" s="116"/>
    </row>
    <row r="99" spans="1:8" s="126" customFormat="1" ht="15.95" customHeight="1" x14ac:dyDescent="0.2">
      <c r="A99" s="153"/>
      <c r="B99" s="154"/>
      <c r="C99" s="154"/>
      <c r="D99" s="154"/>
      <c r="E99" s="186" t="str">
        <f>IF(BS_Juin[[#This Row],[N° ARTICLE]]=0,"",VLOOKUP(BS_Juin[[#This Row],[N° ARTICLE]],Données!A94:C150,2,FALSE))</f>
        <v/>
      </c>
      <c r="F99" s="187" t="str">
        <f>IF(BS_Juin[[#This Row],[N° ARTICLE]]=0,"",VLOOKUP(BS_Juin[[#This Row],[N° ARTICLE]],Données!A94:C150,3))</f>
        <v/>
      </c>
      <c r="G99" s="156"/>
      <c r="H99" s="157"/>
    </row>
    <row r="100" spans="1:8" s="126" customFormat="1" ht="15.95" customHeight="1" x14ac:dyDescent="0.2">
      <c r="A100" s="158"/>
      <c r="B100" s="158"/>
      <c r="C100" s="158"/>
      <c r="D100" s="158"/>
      <c r="E100" s="180"/>
      <c r="F100" s="181"/>
      <c r="G100" s="160"/>
      <c r="H100" s="161"/>
    </row>
    <row r="101" spans="1:8" s="126" customFormat="1" ht="15.95" customHeight="1" x14ac:dyDescent="0.2">
      <c r="A101" s="158"/>
      <c r="B101" s="158"/>
      <c r="C101" s="158"/>
      <c r="D101" s="158"/>
      <c r="E101" s="180"/>
      <c r="F101" s="181"/>
      <c r="G101" s="160"/>
      <c r="H101" s="161"/>
    </row>
    <row r="102" spans="1:8" s="126" customFormat="1" ht="15.95" customHeight="1" x14ac:dyDescent="0.2">
      <c r="A102" s="158"/>
      <c r="B102" s="158"/>
      <c r="C102" s="158"/>
      <c r="D102" s="158"/>
      <c r="E102" s="180"/>
      <c r="F102" s="181"/>
      <c r="G102" s="160"/>
      <c r="H102" s="161"/>
    </row>
    <row r="103" spans="1:8" s="126" customFormat="1" ht="15.95" customHeight="1" x14ac:dyDescent="0.2">
      <c r="A103" s="158"/>
      <c r="B103" s="158"/>
      <c r="C103" s="158"/>
      <c r="D103" s="158"/>
      <c r="E103" s="180"/>
      <c r="F103" s="181"/>
      <c r="G103" s="160"/>
      <c r="H103" s="161"/>
    </row>
    <row r="104" spans="1:8" s="126" customFormat="1" ht="15.95" customHeight="1" x14ac:dyDescent="0.2">
      <c r="A104" s="158"/>
      <c r="B104" s="158"/>
      <c r="C104" s="158"/>
      <c r="D104" s="158"/>
      <c r="E104" s="180"/>
      <c r="F104" s="181"/>
      <c r="G104" s="160"/>
      <c r="H104" s="161"/>
    </row>
    <row r="105" spans="1:8" s="126" customFormat="1" ht="15.95" customHeight="1" x14ac:dyDescent="0.2">
      <c r="A105" s="158"/>
      <c r="B105" s="158"/>
      <c r="C105" s="158"/>
      <c r="D105" s="158"/>
      <c r="E105" s="180"/>
      <c r="F105" s="181"/>
      <c r="G105" s="160"/>
      <c r="H105" s="161"/>
    </row>
    <row r="106" spans="1:8" s="126" customFormat="1" ht="15.95" customHeight="1" x14ac:dyDescent="0.2">
      <c r="A106" s="158"/>
      <c r="B106" s="158"/>
      <c r="C106" s="158"/>
      <c r="D106" s="158"/>
      <c r="E106" s="180"/>
      <c r="F106" s="181"/>
      <c r="G106" s="160"/>
      <c r="H106" s="161"/>
    </row>
    <row r="107" spans="1:8" s="126" customFormat="1" ht="15.95" customHeight="1" x14ac:dyDescent="0.2">
      <c r="A107" s="158"/>
      <c r="B107" s="158"/>
      <c r="C107" s="158"/>
      <c r="D107" s="158"/>
      <c r="E107" s="180"/>
      <c r="F107" s="181"/>
      <c r="G107" s="160"/>
      <c r="H107" s="161"/>
    </row>
    <row r="108" spans="1:8" s="126" customFormat="1" ht="15.95" customHeight="1" x14ac:dyDescent="0.2">
      <c r="A108" s="158"/>
      <c r="B108" s="158"/>
      <c r="C108" s="158"/>
      <c r="D108" s="158"/>
      <c r="E108" s="180"/>
      <c r="F108" s="181"/>
      <c r="G108" s="160"/>
      <c r="H108" s="161"/>
    </row>
    <row r="109" spans="1:8" s="126" customFormat="1" ht="15.95" customHeight="1" x14ac:dyDescent="0.2">
      <c r="A109" s="158"/>
      <c r="B109" s="158"/>
      <c r="C109" s="158"/>
      <c r="D109" s="158"/>
      <c r="E109" s="180"/>
      <c r="F109" s="181"/>
      <c r="G109" s="160"/>
      <c r="H109" s="161"/>
    </row>
    <row r="110" spans="1:8" s="126" customFormat="1" ht="15.95" customHeight="1" x14ac:dyDescent="0.2">
      <c r="A110" s="158"/>
      <c r="B110" s="158"/>
      <c r="C110" s="158"/>
      <c r="D110" s="158"/>
      <c r="E110" s="180"/>
      <c r="F110" s="181"/>
      <c r="G110" s="160"/>
      <c r="H110" s="161"/>
    </row>
    <row r="111" spans="1:8" s="126" customFormat="1" ht="15.95" customHeight="1" x14ac:dyDescent="0.2">
      <c r="A111" s="158"/>
      <c r="B111" s="158"/>
      <c r="C111" s="158"/>
      <c r="D111" s="158"/>
      <c r="E111" s="180"/>
      <c r="F111" s="181"/>
      <c r="G111" s="160"/>
      <c r="H111" s="161"/>
    </row>
    <row r="112" spans="1:8" s="126" customFormat="1" ht="15.95" customHeight="1" x14ac:dyDescent="0.2">
      <c r="A112" s="158"/>
      <c r="B112" s="158"/>
      <c r="C112" s="158"/>
      <c r="D112" s="158"/>
      <c r="E112" s="180"/>
      <c r="F112" s="181"/>
      <c r="G112" s="160"/>
      <c r="H112" s="161"/>
    </row>
    <row r="113" spans="1:8" s="126" customFormat="1" ht="15.95" customHeight="1" x14ac:dyDescent="0.2">
      <c r="A113" s="158"/>
      <c r="B113" s="158"/>
      <c r="C113" s="158"/>
      <c r="D113" s="158"/>
      <c r="E113" s="180"/>
      <c r="F113" s="181"/>
      <c r="G113" s="160"/>
      <c r="H113" s="161"/>
    </row>
    <row r="114" spans="1:8" s="126" customFormat="1" ht="15.95" customHeight="1" x14ac:dyDescent="0.2">
      <c r="A114" s="158"/>
      <c r="B114" s="158"/>
      <c r="C114" s="158"/>
      <c r="D114" s="158"/>
      <c r="E114" s="180"/>
      <c r="F114" s="181"/>
      <c r="G114" s="160"/>
      <c r="H114" s="161"/>
    </row>
    <row r="115" spans="1:8" s="126" customFormat="1" ht="15.95" customHeight="1" x14ac:dyDescent="0.2">
      <c r="A115" s="158"/>
      <c r="B115" s="158"/>
      <c r="C115" s="158"/>
      <c r="D115" s="158"/>
      <c r="E115" s="180"/>
      <c r="F115" s="181"/>
      <c r="G115" s="160"/>
      <c r="H115" s="161"/>
    </row>
    <row r="116" spans="1:8" s="126" customFormat="1" ht="15.95" customHeight="1" x14ac:dyDescent="0.2">
      <c r="A116" s="158"/>
      <c r="B116" s="158"/>
      <c r="C116" s="158"/>
      <c r="D116" s="158"/>
      <c r="E116" s="180"/>
      <c r="F116" s="181"/>
      <c r="G116" s="160"/>
      <c r="H116" s="161"/>
    </row>
    <row r="117" spans="1:8" s="126" customFormat="1" ht="15.95" customHeight="1" x14ac:dyDescent="0.2">
      <c r="A117" s="158"/>
      <c r="B117" s="158"/>
      <c r="C117" s="158"/>
      <c r="D117" s="158"/>
      <c r="E117" s="180"/>
      <c r="F117" s="181"/>
      <c r="G117" s="160"/>
      <c r="H117" s="161"/>
    </row>
    <row r="118" spans="1:8" s="126" customFormat="1" ht="15.95" customHeight="1" x14ac:dyDescent="0.2">
      <c r="A118" s="158"/>
      <c r="B118" s="158"/>
      <c r="C118" s="158"/>
      <c r="D118" s="158"/>
      <c r="E118" s="180"/>
      <c r="F118" s="181"/>
      <c r="G118" s="160"/>
      <c r="H118" s="161"/>
    </row>
    <row r="119" spans="1:8" s="126" customFormat="1" ht="15.95" customHeight="1" x14ac:dyDescent="0.2">
      <c r="A119" s="158"/>
      <c r="B119" s="158"/>
      <c r="C119" s="158"/>
      <c r="D119" s="158"/>
      <c r="E119" s="180"/>
      <c r="F119" s="181"/>
      <c r="G119" s="160"/>
      <c r="H119" s="161"/>
    </row>
    <row r="120" spans="1:8" s="126" customFormat="1" ht="15.95" customHeight="1" x14ac:dyDescent="0.2">
      <c r="A120" s="158"/>
      <c r="B120" s="158"/>
      <c r="C120" s="158"/>
      <c r="D120" s="158"/>
      <c r="E120" s="180"/>
      <c r="F120" s="181"/>
      <c r="G120" s="160"/>
      <c r="H120" s="161"/>
    </row>
    <row r="121" spans="1:8" s="126" customFormat="1" ht="15.95" customHeight="1" x14ac:dyDescent="0.2">
      <c r="A121" s="158"/>
      <c r="B121" s="158"/>
      <c r="C121" s="158"/>
      <c r="D121" s="158"/>
      <c r="E121" s="180"/>
      <c r="F121" s="181"/>
      <c r="G121" s="160"/>
      <c r="H121" s="161"/>
    </row>
    <row r="122" spans="1:8" s="126" customFormat="1" ht="15.95" customHeight="1" x14ac:dyDescent="0.2">
      <c r="A122" s="158"/>
      <c r="B122" s="158"/>
      <c r="C122" s="158"/>
      <c r="D122" s="158"/>
      <c r="E122" s="180"/>
      <c r="F122" s="181"/>
      <c r="G122" s="160"/>
      <c r="H122" s="161"/>
    </row>
    <row r="123" spans="1:8" s="126" customFormat="1" ht="15.95" customHeight="1" x14ac:dyDescent="0.2">
      <c r="A123" s="158"/>
      <c r="B123" s="158"/>
      <c r="C123" s="158"/>
      <c r="D123" s="158"/>
      <c r="E123" s="180"/>
      <c r="F123" s="181"/>
      <c r="G123" s="160"/>
      <c r="H123" s="161"/>
    </row>
    <row r="124" spans="1:8" s="126" customFormat="1" ht="15.95" customHeight="1" x14ac:dyDescent="0.2">
      <c r="A124" s="158"/>
      <c r="B124" s="158"/>
      <c r="C124" s="158"/>
      <c r="D124" s="158"/>
      <c r="E124" s="180"/>
      <c r="F124" s="181"/>
      <c r="G124" s="160"/>
      <c r="H124" s="161"/>
    </row>
    <row r="125" spans="1:8" s="126" customFormat="1" ht="15.95" customHeight="1" x14ac:dyDescent="0.2">
      <c r="A125" s="158"/>
      <c r="B125" s="158"/>
      <c r="C125" s="158"/>
      <c r="D125" s="158"/>
      <c r="E125" s="180"/>
      <c r="F125" s="181"/>
      <c r="G125" s="160"/>
      <c r="H125" s="161"/>
    </row>
    <row r="126" spans="1:8" s="126" customFormat="1" ht="15.95" customHeight="1" x14ac:dyDescent="0.2">
      <c r="A126" s="158"/>
      <c r="B126" s="158"/>
      <c r="C126" s="158"/>
      <c r="D126" s="158"/>
      <c r="E126" s="180"/>
      <c r="F126" s="181"/>
      <c r="G126" s="160"/>
      <c r="H126" s="161"/>
    </row>
    <row r="127" spans="1:8" s="126" customFormat="1" ht="15.95" customHeight="1" x14ac:dyDescent="0.2">
      <c r="A127" s="158"/>
      <c r="B127" s="158"/>
      <c r="C127" s="158"/>
      <c r="D127" s="158"/>
      <c r="E127" s="180"/>
      <c r="F127" s="181"/>
      <c r="G127" s="160"/>
      <c r="H127" s="161"/>
    </row>
    <row r="128" spans="1:8" s="126" customFormat="1" ht="15.95" customHeight="1" x14ac:dyDescent="0.2">
      <c r="A128" s="158"/>
      <c r="B128" s="158"/>
      <c r="C128" s="158"/>
      <c r="D128" s="158"/>
      <c r="E128" s="180"/>
      <c r="F128" s="181"/>
      <c r="G128" s="160"/>
      <c r="H128" s="161"/>
    </row>
    <row r="129" spans="1:8" s="126" customFormat="1" ht="15.95" customHeight="1" x14ac:dyDescent="0.2">
      <c r="A129" s="158"/>
      <c r="B129" s="158"/>
      <c r="C129" s="158"/>
      <c r="D129" s="158"/>
      <c r="E129" s="180"/>
      <c r="F129" s="181"/>
      <c r="G129" s="160"/>
      <c r="H129" s="161"/>
    </row>
    <row r="130" spans="1:8" s="126" customFormat="1" ht="15.95" customHeight="1" x14ac:dyDescent="0.2">
      <c r="A130" s="158"/>
      <c r="B130" s="158"/>
      <c r="C130" s="158"/>
      <c r="D130" s="158"/>
      <c r="E130" s="180"/>
      <c r="F130" s="181"/>
      <c r="G130" s="160"/>
      <c r="H130" s="161"/>
    </row>
    <row r="131" spans="1:8" s="126" customFormat="1" ht="15.95" customHeight="1" x14ac:dyDescent="0.2">
      <c r="A131" s="158"/>
      <c r="B131" s="158"/>
      <c r="C131" s="158"/>
      <c r="D131" s="158"/>
      <c r="E131" s="180"/>
      <c r="F131" s="181"/>
      <c r="G131" s="160"/>
      <c r="H131" s="161"/>
    </row>
    <row r="132" spans="1:8" s="126" customFormat="1" ht="15.95" customHeight="1" x14ac:dyDescent="0.2">
      <c r="A132" s="158"/>
      <c r="B132" s="158"/>
      <c r="C132" s="158"/>
      <c r="D132" s="158"/>
      <c r="E132" s="180"/>
      <c r="F132" s="181"/>
      <c r="G132" s="160"/>
      <c r="H132" s="161"/>
    </row>
    <row r="133" spans="1:8" s="126" customFormat="1" ht="15.95" customHeight="1" x14ac:dyDescent="0.2">
      <c r="A133" s="158"/>
      <c r="B133" s="158"/>
      <c r="C133" s="158"/>
      <c r="D133" s="158"/>
      <c r="E133" s="180"/>
      <c r="F133" s="181"/>
      <c r="G133" s="160"/>
      <c r="H133" s="161"/>
    </row>
    <row r="134" spans="1:8" s="126" customFormat="1" x14ac:dyDescent="0.2">
      <c r="A134" s="158"/>
      <c r="B134" s="158"/>
      <c r="C134" s="158"/>
      <c r="D134" s="158"/>
      <c r="E134" s="180"/>
      <c r="F134" s="181"/>
      <c r="G134" s="160"/>
      <c r="H134" s="161"/>
    </row>
    <row r="135" spans="1:8" s="126" customFormat="1" x14ac:dyDescent="0.2">
      <c r="A135" s="158"/>
      <c r="B135" s="158"/>
      <c r="C135" s="158"/>
      <c r="D135" s="158"/>
      <c r="E135" s="180"/>
      <c r="F135" s="181"/>
      <c r="G135" s="160"/>
      <c r="H135" s="161"/>
    </row>
    <row r="136" spans="1:8" s="126" customFormat="1" x14ac:dyDescent="0.2">
      <c r="A136" s="158"/>
      <c r="B136" s="158"/>
      <c r="C136" s="158"/>
      <c r="D136" s="158"/>
      <c r="E136" s="180"/>
      <c r="F136" s="181"/>
      <c r="G136" s="160"/>
      <c r="H136" s="161"/>
    </row>
    <row r="137" spans="1:8" s="126" customFormat="1" x14ac:dyDescent="0.2">
      <c r="A137" s="158"/>
      <c r="B137" s="158"/>
      <c r="C137" s="158"/>
      <c r="D137" s="158"/>
      <c r="E137" s="180"/>
      <c r="F137" s="181"/>
      <c r="G137" s="160"/>
      <c r="H137" s="161"/>
    </row>
    <row r="138" spans="1:8" s="126" customFormat="1" x14ac:dyDescent="0.2">
      <c r="A138" s="158"/>
      <c r="B138" s="158"/>
      <c r="C138" s="158"/>
      <c r="D138" s="158"/>
      <c r="E138" s="180"/>
      <c r="F138" s="181"/>
      <c r="G138" s="160"/>
      <c r="H138" s="161"/>
    </row>
    <row r="139" spans="1:8" s="126" customFormat="1" x14ac:dyDescent="0.2">
      <c r="A139" s="158"/>
      <c r="B139" s="158"/>
      <c r="C139" s="158"/>
      <c r="D139" s="158"/>
      <c r="E139" s="180"/>
      <c r="F139" s="181"/>
      <c r="G139" s="160"/>
      <c r="H139" s="161"/>
    </row>
    <row r="140" spans="1:8" s="126" customFormat="1" x14ac:dyDescent="0.2">
      <c r="A140" s="158"/>
      <c r="B140" s="158"/>
      <c r="C140" s="158"/>
      <c r="D140" s="158"/>
      <c r="E140" s="180"/>
      <c r="F140" s="181"/>
      <c r="G140" s="160"/>
      <c r="H140" s="161"/>
    </row>
    <row r="141" spans="1:8" s="126" customFormat="1" x14ac:dyDescent="0.2">
      <c r="A141" s="158"/>
      <c r="B141" s="158"/>
      <c r="C141" s="158"/>
      <c r="D141" s="158"/>
      <c r="E141" s="180"/>
      <c r="F141" s="181"/>
      <c r="G141" s="160"/>
      <c r="H141" s="161"/>
    </row>
    <row r="142" spans="1:8" s="126" customFormat="1" x14ac:dyDescent="0.2">
      <c r="A142" s="158"/>
      <c r="B142" s="158"/>
      <c r="C142" s="158"/>
      <c r="D142" s="158"/>
      <c r="E142" s="180"/>
      <c r="F142" s="181"/>
      <c r="G142" s="160"/>
      <c r="H142" s="161"/>
    </row>
    <row r="143" spans="1:8" s="126" customFormat="1" x14ac:dyDescent="0.2">
      <c r="A143" s="158"/>
      <c r="B143" s="158"/>
      <c r="C143" s="158"/>
      <c r="D143" s="158"/>
      <c r="E143" s="180"/>
      <c r="F143" s="181"/>
      <c r="G143" s="160"/>
      <c r="H143" s="161"/>
    </row>
    <row r="144" spans="1:8" s="126" customFormat="1" x14ac:dyDescent="0.2">
      <c r="A144" s="158"/>
      <c r="B144" s="158"/>
      <c r="C144" s="158"/>
      <c r="D144" s="158"/>
      <c r="E144" s="180"/>
      <c r="F144" s="181"/>
      <c r="G144" s="160"/>
      <c r="H144" s="161"/>
    </row>
    <row r="145" spans="1:8" s="126" customFormat="1" x14ac:dyDescent="0.2">
      <c r="A145" s="158"/>
      <c r="B145" s="158"/>
      <c r="C145" s="158"/>
      <c r="D145" s="158"/>
      <c r="E145" s="180"/>
      <c r="F145" s="181"/>
      <c r="G145" s="160"/>
      <c r="H145" s="161"/>
    </row>
    <row r="146" spans="1:8" s="126" customFormat="1" x14ac:dyDescent="0.2">
      <c r="A146" s="158"/>
      <c r="B146" s="158"/>
      <c r="C146" s="158"/>
      <c r="D146" s="158"/>
      <c r="E146" s="180"/>
      <c r="F146" s="181"/>
      <c r="G146" s="160"/>
      <c r="H146" s="161"/>
    </row>
    <row r="147" spans="1:8" s="126" customFormat="1" x14ac:dyDescent="0.2">
      <c r="A147" s="158"/>
      <c r="B147" s="158"/>
      <c r="C147" s="158"/>
      <c r="D147" s="158"/>
      <c r="E147" s="180"/>
      <c r="F147" s="181"/>
      <c r="G147" s="160"/>
      <c r="H147" s="161"/>
    </row>
    <row r="148" spans="1:8" s="126" customFormat="1" x14ac:dyDescent="0.2">
      <c r="A148" s="158"/>
      <c r="B148" s="158"/>
      <c r="C148" s="158"/>
      <c r="D148" s="158"/>
      <c r="E148" s="180"/>
      <c r="F148" s="181"/>
      <c r="G148" s="160"/>
      <c r="H148" s="161"/>
    </row>
    <row r="149" spans="1:8" s="126" customFormat="1" x14ac:dyDescent="0.2">
      <c r="A149" s="158"/>
      <c r="B149" s="158"/>
      <c r="C149" s="158"/>
      <c r="D149" s="158"/>
      <c r="E149" s="180"/>
      <c r="F149" s="181"/>
      <c r="G149" s="160"/>
      <c r="H149" s="161"/>
    </row>
    <row r="150" spans="1:8" s="126" customFormat="1" x14ac:dyDescent="0.2">
      <c r="A150" s="158"/>
      <c r="B150" s="158"/>
      <c r="C150" s="158"/>
      <c r="D150" s="158"/>
      <c r="E150" s="180"/>
      <c r="F150" s="181"/>
      <c r="G150" s="160"/>
      <c r="H150" s="161"/>
    </row>
    <row r="151" spans="1:8" s="126" customFormat="1" x14ac:dyDescent="0.2">
      <c r="A151" s="158"/>
      <c r="B151" s="158"/>
      <c r="C151" s="158"/>
      <c r="D151" s="158"/>
      <c r="E151" s="180"/>
      <c r="F151" s="181"/>
      <c r="G151" s="160"/>
      <c r="H151" s="161"/>
    </row>
    <row r="152" spans="1:8" s="126" customFormat="1" x14ac:dyDescent="0.2">
      <c r="A152" s="158"/>
      <c r="B152" s="158"/>
      <c r="C152" s="158"/>
      <c r="D152" s="158"/>
      <c r="E152" s="180"/>
      <c r="F152" s="181"/>
      <c r="G152" s="160"/>
      <c r="H152" s="161"/>
    </row>
    <row r="153" spans="1:8" s="126" customFormat="1" x14ac:dyDescent="0.2">
      <c r="A153" s="158"/>
      <c r="B153" s="158"/>
      <c r="C153" s="158"/>
      <c r="D153" s="158"/>
      <c r="E153" s="180"/>
      <c r="F153" s="181"/>
      <c r="G153" s="160"/>
      <c r="H153" s="161"/>
    </row>
    <row r="154" spans="1:8" s="126" customFormat="1" x14ac:dyDescent="0.2">
      <c r="A154" s="158"/>
      <c r="B154" s="158"/>
      <c r="C154" s="158"/>
      <c r="D154" s="158"/>
      <c r="E154" s="180"/>
      <c r="F154" s="181"/>
      <c r="G154" s="160"/>
      <c r="H154" s="161"/>
    </row>
    <row r="155" spans="1:8" s="126" customFormat="1" x14ac:dyDescent="0.2">
      <c r="A155" s="158"/>
      <c r="B155" s="158"/>
      <c r="C155" s="158"/>
      <c r="D155" s="158"/>
      <c r="E155" s="180"/>
      <c r="F155" s="181"/>
      <c r="G155" s="160"/>
      <c r="H155" s="161"/>
    </row>
    <row r="156" spans="1:8" s="126" customFormat="1" x14ac:dyDescent="0.2">
      <c r="A156" s="158"/>
      <c r="B156" s="158"/>
      <c r="C156" s="158"/>
      <c r="D156" s="158"/>
      <c r="E156" s="180"/>
      <c r="F156" s="181"/>
      <c r="G156" s="160"/>
      <c r="H156" s="161"/>
    </row>
    <row r="157" spans="1:8" s="126" customFormat="1" x14ac:dyDescent="0.2">
      <c r="A157" s="158"/>
      <c r="B157" s="158"/>
      <c r="C157" s="158"/>
      <c r="D157" s="158"/>
      <c r="E157" s="180"/>
      <c r="F157" s="181"/>
      <c r="G157" s="160"/>
      <c r="H157" s="161"/>
    </row>
    <row r="158" spans="1:8" s="126" customFormat="1" x14ac:dyDescent="0.2">
      <c r="A158" s="158"/>
      <c r="B158" s="158"/>
      <c r="C158" s="158"/>
      <c r="D158" s="158"/>
      <c r="E158" s="180"/>
      <c r="F158" s="181"/>
      <c r="G158" s="160"/>
      <c r="H158" s="161"/>
    </row>
    <row r="159" spans="1:8" s="126" customFormat="1" x14ac:dyDescent="0.2">
      <c r="A159" s="158"/>
      <c r="B159" s="158"/>
      <c r="C159" s="158"/>
      <c r="D159" s="158"/>
      <c r="E159" s="180"/>
      <c r="F159" s="181"/>
      <c r="G159" s="160"/>
      <c r="H159" s="161"/>
    </row>
    <row r="160" spans="1:8" s="126" customFormat="1" x14ac:dyDescent="0.2">
      <c r="A160" s="158"/>
      <c r="B160" s="158"/>
      <c r="C160" s="158"/>
      <c r="D160" s="158"/>
      <c r="E160" s="180"/>
      <c r="F160" s="181"/>
      <c r="G160" s="160"/>
      <c r="H160" s="161"/>
    </row>
    <row r="161" spans="1:8" s="126" customFormat="1" x14ac:dyDescent="0.2">
      <c r="A161" s="158"/>
      <c r="B161" s="158"/>
      <c r="C161" s="158"/>
      <c r="D161" s="158"/>
      <c r="E161" s="180"/>
      <c r="F161" s="181"/>
      <c r="G161" s="160"/>
      <c r="H161" s="161"/>
    </row>
    <row r="162" spans="1:8" s="126" customFormat="1" x14ac:dyDescent="0.2">
      <c r="A162" s="158"/>
      <c r="B162" s="158"/>
      <c r="C162" s="158"/>
      <c r="D162" s="158"/>
      <c r="E162" s="180"/>
      <c r="F162" s="181"/>
      <c r="G162" s="160"/>
      <c r="H162" s="161"/>
    </row>
    <row r="163" spans="1:8" s="126" customFormat="1" x14ac:dyDescent="0.2">
      <c r="A163" s="158"/>
      <c r="B163" s="158"/>
      <c r="C163" s="158"/>
      <c r="D163" s="158"/>
      <c r="E163" s="180"/>
      <c r="F163" s="181"/>
      <c r="G163" s="160"/>
      <c r="H163" s="161"/>
    </row>
    <row r="164" spans="1:8" s="126" customFormat="1" x14ac:dyDescent="0.2">
      <c r="A164" s="162"/>
      <c r="B164" s="162"/>
      <c r="C164" s="162"/>
      <c r="D164" s="182"/>
      <c r="F164" s="183"/>
      <c r="G164" s="164"/>
      <c r="H164" s="165"/>
    </row>
    <row r="165" spans="1:8" s="126" customFormat="1" x14ac:dyDescent="0.2">
      <c r="A165" s="162"/>
      <c r="B165" s="162"/>
      <c r="C165" s="162"/>
      <c r="D165" s="182"/>
      <c r="F165" s="183"/>
      <c r="G165" s="164"/>
      <c r="H165" s="165"/>
    </row>
    <row r="166" spans="1:8" s="126" customFormat="1" x14ac:dyDescent="0.2">
      <c r="A166" s="162"/>
      <c r="B166" s="162"/>
      <c r="C166" s="162"/>
      <c r="D166" s="182"/>
      <c r="F166" s="183"/>
      <c r="G166" s="164"/>
      <c r="H166" s="165"/>
    </row>
    <row r="167" spans="1:8" s="126" customFormat="1" x14ac:dyDescent="0.2">
      <c r="A167" s="162"/>
      <c r="B167" s="162"/>
      <c r="C167" s="162"/>
      <c r="D167" s="182"/>
      <c r="F167" s="183"/>
      <c r="G167" s="164"/>
      <c r="H167" s="165"/>
    </row>
    <row r="168" spans="1:8" s="126" customFormat="1" x14ac:dyDescent="0.2">
      <c r="A168" s="162"/>
      <c r="B168" s="162"/>
      <c r="C168" s="162"/>
      <c r="D168" s="182"/>
      <c r="F168" s="183"/>
      <c r="G168" s="164"/>
      <c r="H168" s="165"/>
    </row>
    <row r="169" spans="1:8" s="126" customFormat="1" x14ac:dyDescent="0.2">
      <c r="A169" s="162"/>
      <c r="B169" s="162"/>
      <c r="C169" s="162"/>
      <c r="D169" s="182"/>
      <c r="F169" s="183"/>
      <c r="G169" s="164"/>
      <c r="H169" s="165"/>
    </row>
    <row r="170" spans="1:8" s="126" customFormat="1" x14ac:dyDescent="0.2">
      <c r="A170" s="162"/>
      <c r="B170" s="162"/>
      <c r="C170" s="162"/>
      <c r="D170" s="182"/>
      <c r="F170" s="183"/>
      <c r="G170" s="164"/>
      <c r="H170" s="165"/>
    </row>
    <row r="171" spans="1:8" s="126" customFormat="1" x14ac:dyDescent="0.2">
      <c r="A171" s="162"/>
      <c r="B171" s="162"/>
      <c r="C171" s="162"/>
      <c r="D171" s="182"/>
      <c r="F171" s="183"/>
      <c r="G171" s="164"/>
      <c r="H171" s="165"/>
    </row>
    <row r="172" spans="1:8" s="126" customFormat="1" x14ac:dyDescent="0.2">
      <c r="A172" s="162"/>
      <c r="B172" s="162"/>
      <c r="C172" s="162"/>
      <c r="D172" s="182"/>
      <c r="F172" s="183"/>
      <c r="G172" s="164"/>
      <c r="H172" s="165"/>
    </row>
    <row r="173" spans="1:8" s="126" customFormat="1" x14ac:dyDescent="0.2">
      <c r="A173" s="162"/>
      <c r="B173" s="162"/>
      <c r="C173" s="162"/>
      <c r="D173" s="182"/>
      <c r="F173" s="183"/>
      <c r="G173" s="164"/>
      <c r="H173" s="165"/>
    </row>
    <row r="174" spans="1:8" s="126" customFormat="1" x14ac:dyDescent="0.2">
      <c r="A174" s="162"/>
      <c r="B174" s="162"/>
      <c r="C174" s="162"/>
      <c r="D174" s="182"/>
      <c r="F174" s="183"/>
      <c r="G174" s="164"/>
      <c r="H174" s="165"/>
    </row>
    <row r="175" spans="1:8" s="126" customFormat="1" x14ac:dyDescent="0.2">
      <c r="A175" s="162"/>
      <c r="B175" s="162"/>
      <c r="C175" s="162"/>
      <c r="D175" s="182"/>
      <c r="F175" s="183"/>
      <c r="G175" s="164"/>
      <c r="H175" s="165"/>
    </row>
    <row r="176" spans="1:8" s="126" customFormat="1" x14ac:dyDescent="0.2">
      <c r="A176" s="162"/>
      <c r="B176" s="162"/>
      <c r="C176" s="162"/>
      <c r="D176" s="182"/>
      <c r="F176" s="183"/>
      <c r="G176" s="164"/>
      <c r="H176" s="165"/>
    </row>
    <row r="177" spans="1:8" s="126" customFormat="1" x14ac:dyDescent="0.2">
      <c r="A177" s="162"/>
      <c r="B177" s="162"/>
      <c r="C177" s="162"/>
      <c r="D177" s="182"/>
      <c r="F177" s="183"/>
      <c r="G177" s="164"/>
      <c r="H177" s="165"/>
    </row>
    <row r="178" spans="1:8" s="126" customFormat="1" x14ac:dyDescent="0.2">
      <c r="A178" s="162"/>
      <c r="B178" s="162"/>
      <c r="C178" s="162"/>
      <c r="D178" s="182"/>
      <c r="F178" s="183"/>
      <c r="G178" s="164"/>
      <c r="H178" s="165"/>
    </row>
    <row r="179" spans="1:8" s="126" customFormat="1" x14ac:dyDescent="0.2">
      <c r="A179" s="162"/>
      <c r="B179" s="162"/>
      <c r="C179" s="162"/>
      <c r="D179" s="182"/>
      <c r="F179" s="183"/>
      <c r="G179" s="164"/>
      <c r="H179" s="165"/>
    </row>
    <row r="180" spans="1:8" s="126" customFormat="1" x14ac:dyDescent="0.2">
      <c r="A180" s="162"/>
      <c r="B180" s="162"/>
      <c r="C180" s="162"/>
      <c r="D180" s="182"/>
      <c r="F180" s="183"/>
      <c r="G180" s="164"/>
      <c r="H180" s="165"/>
    </row>
    <row r="181" spans="1:8" s="126" customFormat="1" x14ac:dyDescent="0.2">
      <c r="A181" s="162"/>
      <c r="B181" s="162"/>
      <c r="C181" s="162"/>
      <c r="D181" s="182"/>
      <c r="F181" s="183"/>
      <c r="G181" s="164"/>
      <c r="H181" s="165"/>
    </row>
    <row r="182" spans="1:8" s="126" customFormat="1" x14ac:dyDescent="0.2">
      <c r="A182" s="162"/>
      <c r="B182" s="162"/>
      <c r="C182" s="162"/>
      <c r="D182" s="182"/>
      <c r="F182" s="183"/>
      <c r="G182" s="164"/>
      <c r="H182" s="165"/>
    </row>
    <row r="183" spans="1:8" s="126" customFormat="1" x14ac:dyDescent="0.2">
      <c r="A183" s="162"/>
      <c r="B183" s="162"/>
      <c r="C183" s="162"/>
      <c r="D183" s="182"/>
      <c r="F183" s="183"/>
      <c r="G183" s="164"/>
      <c r="H183" s="165"/>
    </row>
    <row r="184" spans="1:8" s="126" customFormat="1" x14ac:dyDescent="0.2">
      <c r="A184" s="162"/>
      <c r="B184" s="162"/>
      <c r="C184" s="162"/>
      <c r="D184" s="182"/>
      <c r="F184" s="183"/>
      <c r="G184" s="164"/>
      <c r="H184" s="165"/>
    </row>
    <row r="185" spans="1:8" s="126" customFormat="1" x14ac:dyDescent="0.2">
      <c r="A185" s="162"/>
      <c r="B185" s="162"/>
      <c r="C185" s="162"/>
      <c r="D185" s="182"/>
      <c r="F185" s="183"/>
      <c r="G185" s="164"/>
      <c r="H185" s="165"/>
    </row>
    <row r="186" spans="1:8" s="126" customFormat="1" x14ac:dyDescent="0.2">
      <c r="A186" s="162"/>
      <c r="B186" s="162"/>
      <c r="C186" s="162"/>
      <c r="D186" s="182"/>
      <c r="F186" s="183"/>
      <c r="G186" s="164"/>
      <c r="H186" s="165"/>
    </row>
    <row r="187" spans="1:8" s="126" customFormat="1" x14ac:dyDescent="0.2">
      <c r="A187" s="162"/>
      <c r="B187" s="162"/>
      <c r="C187" s="162"/>
      <c r="D187" s="182"/>
      <c r="F187" s="183"/>
      <c r="G187" s="164"/>
      <c r="H187" s="165"/>
    </row>
    <row r="188" spans="1:8" s="126" customFormat="1" x14ac:dyDescent="0.2">
      <c r="A188" s="162"/>
      <c r="B188" s="162"/>
      <c r="C188" s="162"/>
      <c r="D188" s="182"/>
      <c r="F188" s="183"/>
      <c r="G188" s="164"/>
      <c r="H188" s="165"/>
    </row>
    <row r="189" spans="1:8" s="126" customFormat="1" x14ac:dyDescent="0.2">
      <c r="A189" s="162"/>
      <c r="B189" s="162"/>
      <c r="C189" s="162"/>
      <c r="D189" s="182"/>
      <c r="F189" s="183"/>
      <c r="G189" s="164"/>
      <c r="H189" s="165"/>
    </row>
    <row r="190" spans="1:8" s="126" customFormat="1" x14ac:dyDescent="0.2">
      <c r="A190" s="162"/>
      <c r="B190" s="162"/>
      <c r="C190" s="162"/>
      <c r="D190" s="182"/>
      <c r="F190" s="183"/>
      <c r="G190" s="164"/>
      <c r="H190" s="165"/>
    </row>
    <row r="191" spans="1:8" s="126" customFormat="1" x14ac:dyDescent="0.2">
      <c r="A191" s="162"/>
      <c r="B191" s="162"/>
      <c r="C191" s="162"/>
      <c r="D191" s="182"/>
      <c r="F191" s="183"/>
      <c r="G191" s="164"/>
      <c r="H191" s="165"/>
    </row>
    <row r="192" spans="1:8" s="126" customFormat="1" x14ac:dyDescent="0.2">
      <c r="A192" s="162"/>
      <c r="B192" s="162"/>
      <c r="C192" s="162"/>
      <c r="D192" s="182"/>
      <c r="F192" s="183"/>
      <c r="G192" s="164"/>
      <c r="H192" s="165"/>
    </row>
    <row r="193" spans="1:8" s="126" customFormat="1" x14ac:dyDescent="0.2">
      <c r="A193" s="162"/>
      <c r="B193" s="162"/>
      <c r="C193" s="162"/>
      <c r="D193" s="182"/>
      <c r="F193" s="183"/>
      <c r="G193" s="164"/>
      <c r="H193" s="165"/>
    </row>
    <row r="194" spans="1:8" s="126" customFormat="1" x14ac:dyDescent="0.2">
      <c r="A194" s="162"/>
      <c r="B194" s="162"/>
      <c r="C194" s="162"/>
      <c r="D194" s="182"/>
      <c r="F194" s="183"/>
      <c r="G194" s="164"/>
      <c r="H194" s="165"/>
    </row>
    <row r="195" spans="1:8" s="126" customFormat="1" x14ac:dyDescent="0.2">
      <c r="A195" s="162"/>
      <c r="B195" s="162"/>
      <c r="C195" s="162"/>
      <c r="D195" s="182"/>
      <c r="F195" s="183"/>
      <c r="G195" s="164"/>
      <c r="H195" s="165"/>
    </row>
    <row r="196" spans="1:8" s="126" customFormat="1" x14ac:dyDescent="0.2">
      <c r="A196" s="162"/>
      <c r="B196" s="162"/>
      <c r="C196" s="162"/>
      <c r="D196" s="182"/>
      <c r="F196" s="183"/>
      <c r="G196" s="164"/>
      <c r="H196" s="165"/>
    </row>
    <row r="197" spans="1:8" s="126" customFormat="1" x14ac:dyDescent="0.2">
      <c r="A197" s="162"/>
      <c r="B197" s="162"/>
      <c r="C197" s="162"/>
      <c r="D197" s="182"/>
      <c r="F197" s="183"/>
      <c r="G197" s="164"/>
      <c r="H197" s="165"/>
    </row>
    <row r="198" spans="1:8" s="126" customFormat="1" x14ac:dyDescent="0.2">
      <c r="A198" s="162"/>
      <c r="B198" s="162"/>
      <c r="C198" s="162"/>
      <c r="D198" s="182"/>
      <c r="F198" s="183"/>
      <c r="G198" s="164"/>
      <c r="H198" s="165"/>
    </row>
    <row r="199" spans="1:8" s="126" customFormat="1" x14ac:dyDescent="0.2">
      <c r="A199" s="162"/>
      <c r="B199" s="162"/>
      <c r="C199" s="162"/>
      <c r="D199" s="182"/>
      <c r="F199" s="183"/>
      <c r="G199" s="164"/>
      <c r="H199" s="165"/>
    </row>
    <row r="200" spans="1:8" s="126" customFormat="1" x14ac:dyDescent="0.2">
      <c r="A200" s="162"/>
      <c r="B200" s="162"/>
      <c r="C200" s="162"/>
      <c r="D200" s="182"/>
      <c r="F200" s="183"/>
      <c r="G200" s="164"/>
      <c r="H200" s="165"/>
    </row>
    <row r="201" spans="1:8" s="126" customFormat="1" x14ac:dyDescent="0.2">
      <c r="A201" s="162"/>
      <c r="B201" s="162"/>
      <c r="C201" s="162"/>
      <c r="D201" s="182"/>
      <c r="F201" s="183"/>
      <c r="G201" s="164"/>
      <c r="H201" s="165"/>
    </row>
    <row r="202" spans="1:8" s="126" customFormat="1" x14ac:dyDescent="0.2">
      <c r="A202" s="162"/>
      <c r="B202" s="162"/>
      <c r="C202" s="162"/>
      <c r="D202" s="182"/>
      <c r="F202" s="183"/>
      <c r="G202" s="164"/>
      <c r="H202" s="165"/>
    </row>
    <row r="203" spans="1:8" s="126" customFormat="1" x14ac:dyDescent="0.2">
      <c r="A203" s="162"/>
      <c r="B203" s="162"/>
      <c r="C203" s="162"/>
      <c r="D203" s="182"/>
      <c r="F203" s="183"/>
      <c r="G203" s="164"/>
      <c r="H203" s="165"/>
    </row>
    <row r="204" spans="1:8" s="126" customFormat="1" x14ac:dyDescent="0.2">
      <c r="A204" s="162"/>
      <c r="B204" s="162"/>
      <c r="C204" s="162"/>
      <c r="D204" s="182"/>
      <c r="F204" s="183"/>
      <c r="G204" s="164"/>
      <c r="H204" s="165"/>
    </row>
    <row r="205" spans="1:8" s="126" customFormat="1" x14ac:dyDescent="0.2">
      <c r="A205" s="162"/>
      <c r="B205" s="162"/>
      <c r="C205" s="162"/>
      <c r="D205" s="182"/>
      <c r="F205" s="183"/>
      <c r="G205" s="164"/>
      <c r="H205" s="165"/>
    </row>
    <row r="206" spans="1:8" s="126" customFormat="1" x14ac:dyDescent="0.2">
      <c r="A206" s="162"/>
      <c r="B206" s="162"/>
      <c r="C206" s="162"/>
      <c r="D206" s="182"/>
      <c r="F206" s="183"/>
      <c r="G206" s="164"/>
      <c r="H206" s="165"/>
    </row>
    <row r="207" spans="1:8" s="126" customFormat="1" x14ac:dyDescent="0.2">
      <c r="A207" s="162"/>
      <c r="B207" s="162"/>
      <c r="C207" s="162"/>
      <c r="D207" s="182"/>
      <c r="F207" s="183"/>
      <c r="G207" s="164"/>
      <c r="H207" s="165"/>
    </row>
    <row r="208" spans="1:8" s="126" customFormat="1" x14ac:dyDescent="0.2">
      <c r="A208" s="162"/>
      <c r="B208" s="162"/>
      <c r="C208" s="162"/>
      <c r="D208" s="182"/>
      <c r="F208" s="183"/>
      <c r="G208" s="164"/>
      <c r="H208" s="165"/>
    </row>
    <row r="209" spans="1:8" s="126" customFormat="1" x14ac:dyDescent="0.2">
      <c r="A209" s="162"/>
      <c r="B209" s="162"/>
      <c r="C209" s="162"/>
      <c r="D209" s="182"/>
      <c r="F209" s="183"/>
      <c r="G209" s="164"/>
      <c r="H209" s="165"/>
    </row>
    <row r="210" spans="1:8" s="126" customFormat="1" x14ac:dyDescent="0.2">
      <c r="A210" s="162"/>
      <c r="B210" s="162"/>
      <c r="C210" s="162"/>
      <c r="D210" s="182"/>
      <c r="F210" s="183"/>
      <c r="G210" s="164"/>
      <c r="H210" s="165"/>
    </row>
    <row r="211" spans="1:8" s="126" customFormat="1" x14ac:dyDescent="0.2">
      <c r="A211" s="162"/>
      <c r="B211" s="162"/>
      <c r="C211" s="162"/>
      <c r="D211" s="182"/>
      <c r="F211" s="183"/>
      <c r="G211" s="164"/>
      <c r="H211" s="165"/>
    </row>
    <row r="212" spans="1:8" s="126" customFormat="1" x14ac:dyDescent="0.2">
      <c r="A212" s="162"/>
      <c r="B212" s="162"/>
      <c r="C212" s="162"/>
      <c r="D212" s="182"/>
      <c r="F212" s="183"/>
      <c r="G212" s="164"/>
      <c r="H212" s="165"/>
    </row>
    <row r="213" spans="1:8" s="126" customFormat="1" x14ac:dyDescent="0.2">
      <c r="A213" s="162"/>
      <c r="B213" s="162"/>
      <c r="C213" s="162"/>
      <c r="D213" s="182"/>
      <c r="F213" s="183"/>
      <c r="G213" s="164"/>
      <c r="H213" s="165"/>
    </row>
    <row r="214" spans="1:8" s="126" customFormat="1" x14ac:dyDescent="0.2">
      <c r="A214" s="162"/>
      <c r="B214" s="162"/>
      <c r="C214" s="162"/>
      <c r="D214" s="182"/>
      <c r="F214" s="183"/>
      <c r="G214" s="164"/>
      <c r="H214" s="165"/>
    </row>
    <row r="215" spans="1:8" s="126" customFormat="1" x14ac:dyDescent="0.2">
      <c r="A215" s="162"/>
      <c r="B215" s="162"/>
      <c r="C215" s="162"/>
      <c r="D215" s="182"/>
      <c r="F215" s="183"/>
      <c r="G215" s="164"/>
      <c r="H215" s="165"/>
    </row>
    <row r="216" spans="1:8" s="126" customFormat="1" x14ac:dyDescent="0.2">
      <c r="A216" s="162"/>
      <c r="B216" s="162"/>
      <c r="C216" s="162"/>
      <c r="D216" s="182"/>
      <c r="F216" s="183"/>
      <c r="G216" s="164"/>
      <c r="H216" s="165"/>
    </row>
    <row r="217" spans="1:8" s="126" customFormat="1" x14ac:dyDescent="0.2">
      <c r="A217" s="162"/>
      <c r="B217" s="162"/>
      <c r="C217" s="162"/>
      <c r="D217" s="182"/>
      <c r="F217" s="183"/>
      <c r="G217" s="164"/>
      <c r="H217" s="165"/>
    </row>
    <row r="218" spans="1:8" s="126" customFormat="1" x14ac:dyDescent="0.2">
      <c r="A218" s="162"/>
      <c r="B218" s="162"/>
      <c r="C218" s="162"/>
      <c r="D218" s="182"/>
      <c r="F218" s="183"/>
      <c r="G218" s="164"/>
      <c r="H218" s="165"/>
    </row>
    <row r="219" spans="1:8" s="126" customFormat="1" x14ac:dyDescent="0.2">
      <c r="A219" s="162"/>
      <c r="B219" s="162"/>
      <c r="C219" s="162"/>
      <c r="D219" s="182"/>
      <c r="F219" s="183"/>
      <c r="G219" s="164"/>
      <c r="H219" s="165"/>
    </row>
    <row r="220" spans="1:8" s="126" customFormat="1" x14ac:dyDescent="0.2">
      <c r="A220" s="162"/>
      <c r="B220" s="162"/>
      <c r="C220" s="162"/>
      <c r="D220" s="182"/>
      <c r="F220" s="183"/>
      <c r="G220" s="164"/>
      <c r="H220" s="165"/>
    </row>
    <row r="221" spans="1:8" s="126" customFormat="1" x14ac:dyDescent="0.2">
      <c r="A221" s="162"/>
      <c r="B221" s="162"/>
      <c r="C221" s="162"/>
      <c r="D221" s="182"/>
      <c r="F221" s="183"/>
      <c r="G221" s="164"/>
      <c r="H221" s="165"/>
    </row>
    <row r="222" spans="1:8" s="126" customFormat="1" x14ac:dyDescent="0.2">
      <c r="A222" s="162"/>
      <c r="B222" s="162"/>
      <c r="C222" s="162"/>
      <c r="D222" s="182"/>
      <c r="F222" s="183"/>
      <c r="G222" s="164"/>
      <c r="H222" s="165"/>
    </row>
    <row r="223" spans="1:8" s="126" customFormat="1" x14ac:dyDescent="0.2">
      <c r="A223" s="162"/>
      <c r="B223" s="162"/>
      <c r="C223" s="162"/>
      <c r="D223" s="182"/>
      <c r="F223" s="183"/>
      <c r="G223" s="164"/>
      <c r="H223" s="165"/>
    </row>
    <row r="224" spans="1:8" s="126" customFormat="1" x14ac:dyDescent="0.2">
      <c r="A224" s="162"/>
      <c r="B224" s="162"/>
      <c r="C224" s="162"/>
      <c r="D224" s="182"/>
      <c r="F224" s="183"/>
      <c r="G224" s="164"/>
      <c r="H224" s="165"/>
    </row>
    <row r="225" spans="1:8" s="126" customFormat="1" x14ac:dyDescent="0.2">
      <c r="A225" s="162"/>
      <c r="B225" s="162"/>
      <c r="C225" s="162"/>
      <c r="D225" s="182"/>
      <c r="F225" s="183"/>
      <c r="G225" s="164"/>
      <c r="H225" s="165"/>
    </row>
    <row r="226" spans="1:8" s="126" customFormat="1" x14ac:dyDescent="0.2">
      <c r="A226" s="162"/>
      <c r="B226" s="162"/>
      <c r="C226" s="162"/>
      <c r="D226" s="182"/>
      <c r="F226" s="183"/>
      <c r="G226" s="164"/>
      <c r="H226" s="165"/>
    </row>
    <row r="227" spans="1:8" s="126" customFormat="1" x14ac:dyDescent="0.2">
      <c r="A227" s="162"/>
      <c r="B227" s="162"/>
      <c r="C227" s="162"/>
      <c r="D227" s="182"/>
      <c r="F227" s="183"/>
      <c r="G227" s="164"/>
      <c r="H227" s="165"/>
    </row>
    <row r="228" spans="1:8" s="126" customFormat="1" x14ac:dyDescent="0.2">
      <c r="A228" s="162"/>
      <c r="B228" s="162"/>
      <c r="C228" s="162"/>
      <c r="D228" s="182"/>
      <c r="F228" s="183"/>
      <c r="G228" s="164"/>
      <c r="H228" s="165"/>
    </row>
    <row r="229" spans="1:8" s="126" customFormat="1" x14ac:dyDescent="0.2">
      <c r="A229" s="162"/>
      <c r="B229" s="162"/>
      <c r="C229" s="162"/>
      <c r="D229" s="182"/>
      <c r="F229" s="183"/>
      <c r="G229" s="164"/>
      <c r="H229" s="165"/>
    </row>
    <row r="230" spans="1:8" s="126" customFormat="1" x14ac:dyDescent="0.2">
      <c r="A230" s="162"/>
      <c r="B230" s="162"/>
      <c r="C230" s="162"/>
      <c r="D230" s="182"/>
      <c r="F230" s="183"/>
      <c r="G230" s="164"/>
      <c r="H230" s="165"/>
    </row>
    <row r="231" spans="1:8" s="126" customFormat="1" x14ac:dyDescent="0.2">
      <c r="A231" s="162"/>
      <c r="B231" s="162"/>
      <c r="C231" s="162"/>
      <c r="D231" s="182"/>
      <c r="F231" s="183"/>
      <c r="G231" s="164"/>
      <c r="H231" s="165"/>
    </row>
    <row r="232" spans="1:8" s="126" customFormat="1" x14ac:dyDescent="0.2">
      <c r="A232" s="162"/>
      <c r="B232" s="162"/>
      <c r="C232" s="162"/>
      <c r="D232" s="182"/>
      <c r="F232" s="183"/>
      <c r="G232" s="164"/>
      <c r="H232" s="165"/>
    </row>
    <row r="233" spans="1:8" s="126" customFormat="1" x14ac:dyDescent="0.2">
      <c r="A233" s="162"/>
      <c r="B233" s="162"/>
      <c r="C233" s="162"/>
      <c r="D233" s="182"/>
      <c r="F233" s="183"/>
      <c r="G233" s="164"/>
      <c r="H233" s="165"/>
    </row>
    <row r="234" spans="1:8" s="126" customFormat="1" x14ac:dyDescent="0.2">
      <c r="A234" s="162"/>
      <c r="B234" s="162"/>
      <c r="C234" s="162"/>
      <c r="D234" s="182"/>
      <c r="F234" s="183"/>
      <c r="G234" s="164"/>
      <c r="H234" s="165"/>
    </row>
    <row r="235" spans="1:8" s="126" customFormat="1" x14ac:dyDescent="0.2">
      <c r="A235" s="162"/>
      <c r="B235" s="162"/>
      <c r="C235" s="162"/>
      <c r="D235" s="182"/>
      <c r="F235" s="183"/>
      <c r="G235" s="164"/>
      <c r="H235" s="165"/>
    </row>
    <row r="236" spans="1:8" s="126" customFormat="1" x14ac:dyDescent="0.2">
      <c r="A236" s="162"/>
      <c r="B236" s="162"/>
      <c r="C236" s="162"/>
      <c r="D236" s="182"/>
      <c r="F236" s="183"/>
      <c r="G236" s="164"/>
      <c r="H236" s="165"/>
    </row>
    <row r="237" spans="1:8" s="126" customFormat="1" x14ac:dyDescent="0.2">
      <c r="A237" s="162"/>
      <c r="B237" s="162"/>
      <c r="C237" s="162"/>
      <c r="D237" s="182"/>
      <c r="F237" s="183"/>
      <c r="G237" s="164"/>
      <c r="H237" s="165"/>
    </row>
    <row r="238" spans="1:8" s="126" customFormat="1" x14ac:dyDescent="0.2">
      <c r="A238" s="162"/>
      <c r="B238" s="162"/>
      <c r="C238" s="162"/>
      <c r="D238" s="182"/>
      <c r="F238" s="183"/>
      <c r="G238" s="164"/>
      <c r="H238" s="165"/>
    </row>
    <row r="239" spans="1:8" s="126" customFormat="1" x14ac:dyDescent="0.2">
      <c r="A239" s="162"/>
      <c r="B239" s="162"/>
      <c r="C239" s="162"/>
      <c r="D239" s="182"/>
      <c r="F239" s="183"/>
      <c r="G239" s="164"/>
      <c r="H239" s="165"/>
    </row>
    <row r="240" spans="1:8" s="126" customFormat="1" x14ac:dyDescent="0.2">
      <c r="A240" s="162"/>
      <c r="B240" s="162"/>
      <c r="C240" s="162"/>
      <c r="D240" s="182"/>
      <c r="F240" s="183"/>
      <c r="G240" s="164"/>
      <c r="H240" s="165"/>
    </row>
    <row r="241" spans="1:8" s="126" customFormat="1" x14ac:dyDescent="0.2">
      <c r="A241" s="162"/>
      <c r="B241" s="162"/>
      <c r="C241" s="162"/>
      <c r="D241" s="182"/>
      <c r="F241" s="183"/>
      <c r="G241" s="164"/>
      <c r="H241" s="165"/>
    </row>
    <row r="242" spans="1:8" s="126" customFormat="1" x14ac:dyDescent="0.2">
      <c r="A242" s="162"/>
      <c r="B242" s="162"/>
      <c r="C242" s="162"/>
      <c r="D242" s="182"/>
      <c r="F242" s="183"/>
      <c r="G242" s="164"/>
      <c r="H242" s="165"/>
    </row>
    <row r="243" spans="1:8" s="126" customFormat="1" x14ac:dyDescent="0.2">
      <c r="A243" s="162"/>
      <c r="B243" s="162"/>
      <c r="C243" s="162"/>
      <c r="D243" s="182"/>
      <c r="F243" s="183"/>
      <c r="G243" s="164"/>
      <c r="H243" s="165"/>
    </row>
    <row r="244" spans="1:8" s="126" customFormat="1" x14ac:dyDescent="0.2">
      <c r="A244" s="162"/>
      <c r="B244" s="162"/>
      <c r="C244" s="162"/>
      <c r="D244" s="182"/>
      <c r="F244" s="183"/>
      <c r="G244" s="164"/>
      <c r="H244" s="165"/>
    </row>
    <row r="245" spans="1:8" s="126" customFormat="1" x14ac:dyDescent="0.2">
      <c r="A245" s="162"/>
      <c r="B245" s="162"/>
      <c r="C245" s="162"/>
      <c r="D245" s="182"/>
      <c r="F245" s="183"/>
      <c r="G245" s="164"/>
      <c r="H245" s="165"/>
    </row>
    <row r="246" spans="1:8" s="126" customFormat="1" x14ac:dyDescent="0.2">
      <c r="A246" s="162"/>
      <c r="B246" s="162"/>
      <c r="C246" s="162"/>
      <c r="D246" s="182"/>
      <c r="F246" s="183"/>
      <c r="G246" s="164"/>
      <c r="H246" s="165"/>
    </row>
    <row r="247" spans="1:8" s="126" customFormat="1" x14ac:dyDescent="0.2">
      <c r="A247" s="162"/>
      <c r="B247" s="162"/>
      <c r="C247" s="162"/>
      <c r="D247" s="182"/>
      <c r="F247" s="183"/>
      <c r="G247" s="164"/>
      <c r="H247" s="165"/>
    </row>
    <row r="248" spans="1:8" s="126" customFormat="1" x14ac:dyDescent="0.2">
      <c r="A248" s="162"/>
      <c r="B248" s="162"/>
      <c r="C248" s="162"/>
      <c r="D248" s="182"/>
      <c r="F248" s="183"/>
      <c r="G248" s="164"/>
      <c r="H248" s="165"/>
    </row>
    <row r="249" spans="1:8" s="126" customFormat="1" x14ac:dyDescent="0.2">
      <c r="A249" s="162"/>
      <c r="B249" s="162"/>
      <c r="C249" s="162"/>
      <c r="D249" s="182"/>
      <c r="F249" s="183"/>
      <c r="G249" s="164"/>
      <c r="H249" s="165"/>
    </row>
    <row r="250" spans="1:8" s="126" customFormat="1" x14ac:dyDescent="0.2">
      <c r="A250" s="162"/>
      <c r="B250" s="162"/>
      <c r="C250" s="162"/>
      <c r="D250" s="182"/>
      <c r="F250" s="183"/>
      <c r="G250" s="164"/>
      <c r="H250" s="165"/>
    </row>
    <row r="251" spans="1:8" s="126" customFormat="1" x14ac:dyDescent="0.2">
      <c r="A251" s="162"/>
      <c r="B251" s="162"/>
      <c r="C251" s="162"/>
      <c r="D251" s="182"/>
      <c r="F251" s="183"/>
      <c r="G251" s="164"/>
      <c r="H251" s="165"/>
    </row>
    <row r="252" spans="1:8" s="126" customFormat="1" x14ac:dyDescent="0.2">
      <c r="A252" s="162"/>
      <c r="B252" s="162"/>
      <c r="C252" s="162"/>
      <c r="D252" s="182"/>
      <c r="F252" s="183"/>
      <c r="G252" s="164"/>
      <c r="H252" s="165"/>
    </row>
    <row r="253" spans="1:8" s="126" customFormat="1" x14ac:dyDescent="0.2">
      <c r="A253" s="162"/>
      <c r="B253" s="162"/>
      <c r="C253" s="162"/>
      <c r="D253" s="182"/>
      <c r="F253" s="183"/>
      <c r="G253" s="164"/>
      <c r="H253" s="165"/>
    </row>
    <row r="254" spans="1:8" s="126" customFormat="1" x14ac:dyDescent="0.2">
      <c r="A254" s="162"/>
      <c r="B254" s="162"/>
      <c r="C254" s="162"/>
      <c r="D254" s="182"/>
      <c r="F254" s="183"/>
      <c r="G254" s="164"/>
      <c r="H254" s="165"/>
    </row>
    <row r="255" spans="1:8" s="126" customFormat="1" x14ac:dyDescent="0.2">
      <c r="A255" s="162"/>
      <c r="B255" s="162"/>
      <c r="C255" s="162"/>
      <c r="D255" s="182"/>
      <c r="F255" s="183"/>
      <c r="G255" s="164"/>
      <c r="H255" s="165"/>
    </row>
    <row r="256" spans="1:8" s="126" customFormat="1" x14ac:dyDescent="0.2">
      <c r="A256" s="162"/>
      <c r="B256" s="162"/>
      <c r="C256" s="162"/>
      <c r="D256" s="182"/>
      <c r="F256" s="183"/>
      <c r="G256" s="164"/>
      <c r="H256" s="165"/>
    </row>
    <row r="257" spans="1:8" s="126" customFormat="1" x14ac:dyDescent="0.2">
      <c r="A257" s="162"/>
      <c r="B257" s="162"/>
      <c r="C257" s="162"/>
      <c r="D257" s="182"/>
      <c r="F257" s="183"/>
      <c r="G257" s="164"/>
      <c r="H257" s="165"/>
    </row>
    <row r="258" spans="1:8" s="126" customFormat="1" x14ac:dyDescent="0.2">
      <c r="A258" s="162"/>
      <c r="B258" s="162"/>
      <c r="C258" s="162"/>
      <c r="D258" s="182"/>
      <c r="F258" s="183"/>
      <c r="G258" s="164"/>
      <c r="H258" s="165"/>
    </row>
    <row r="259" spans="1:8" s="126" customFormat="1" x14ac:dyDescent="0.2">
      <c r="A259" s="162"/>
      <c r="B259" s="162"/>
      <c r="C259" s="162"/>
      <c r="D259" s="182"/>
      <c r="F259" s="183"/>
      <c r="G259" s="164"/>
      <c r="H259" s="165"/>
    </row>
    <row r="260" spans="1:8" s="126" customFormat="1" x14ac:dyDescent="0.2">
      <c r="A260" s="162"/>
      <c r="B260" s="162"/>
      <c r="C260" s="162"/>
      <c r="D260" s="182"/>
      <c r="F260" s="183"/>
      <c r="G260" s="164"/>
      <c r="H260" s="165"/>
    </row>
    <row r="261" spans="1:8" s="126" customFormat="1" x14ac:dyDescent="0.2">
      <c r="A261" s="162"/>
      <c r="B261" s="162"/>
      <c r="C261" s="162"/>
      <c r="D261" s="182"/>
      <c r="F261" s="183"/>
      <c r="G261" s="164"/>
      <c r="H261" s="165"/>
    </row>
    <row r="262" spans="1:8" s="126" customFormat="1" x14ac:dyDescent="0.2">
      <c r="A262" s="162"/>
      <c r="B262" s="162"/>
      <c r="C262" s="162"/>
      <c r="D262" s="182"/>
      <c r="F262" s="183"/>
      <c r="G262" s="164"/>
      <c r="H262" s="165"/>
    </row>
    <row r="263" spans="1:8" s="126" customFormat="1" x14ac:dyDescent="0.2">
      <c r="A263" s="162"/>
      <c r="B263" s="162"/>
      <c r="C263" s="162"/>
      <c r="D263" s="182"/>
      <c r="F263" s="183"/>
      <c r="G263" s="164"/>
      <c r="H263" s="165"/>
    </row>
    <row r="264" spans="1:8" s="126" customFormat="1" x14ac:dyDescent="0.2">
      <c r="A264" s="162"/>
      <c r="B264" s="162"/>
      <c r="C264" s="162"/>
      <c r="D264" s="182"/>
      <c r="F264" s="183"/>
      <c r="G264" s="164"/>
      <c r="H264" s="165"/>
    </row>
    <row r="265" spans="1:8" s="126" customFormat="1" x14ac:dyDescent="0.2">
      <c r="A265" s="162"/>
      <c r="B265" s="162"/>
      <c r="C265" s="162"/>
      <c r="D265" s="182"/>
      <c r="F265" s="183"/>
      <c r="G265" s="164"/>
      <c r="H265" s="165"/>
    </row>
    <row r="266" spans="1:8" s="126" customFormat="1" x14ac:dyDescent="0.2">
      <c r="A266" s="162"/>
      <c r="B266" s="162"/>
      <c r="C266" s="162"/>
      <c r="D266" s="182"/>
      <c r="F266" s="183"/>
      <c r="G266" s="164"/>
      <c r="H266" s="165"/>
    </row>
    <row r="267" spans="1:8" s="126" customFormat="1" x14ac:dyDescent="0.2">
      <c r="A267" s="162"/>
      <c r="B267" s="162"/>
      <c r="C267" s="162"/>
      <c r="D267" s="182"/>
      <c r="F267" s="183"/>
      <c r="G267" s="164"/>
      <c r="H267" s="165"/>
    </row>
    <row r="268" spans="1:8" s="126" customFormat="1" x14ac:dyDescent="0.2">
      <c r="A268" s="162"/>
      <c r="B268" s="162"/>
      <c r="C268" s="162"/>
      <c r="D268" s="182"/>
      <c r="F268" s="183"/>
      <c r="G268" s="164"/>
      <c r="H268" s="165"/>
    </row>
    <row r="269" spans="1:8" s="126" customFormat="1" x14ac:dyDescent="0.2">
      <c r="A269" s="162"/>
      <c r="B269" s="162"/>
      <c r="C269" s="162"/>
      <c r="D269" s="182"/>
      <c r="F269" s="183"/>
      <c r="G269" s="164"/>
      <c r="H269" s="165"/>
    </row>
    <row r="270" spans="1:8" s="126" customFormat="1" x14ac:dyDescent="0.2">
      <c r="A270" s="162"/>
      <c r="B270" s="162"/>
      <c r="C270" s="162"/>
      <c r="D270" s="182"/>
      <c r="F270" s="183"/>
      <c r="G270" s="164"/>
      <c r="H270" s="165"/>
    </row>
    <row r="271" spans="1:8" s="126" customFormat="1" x14ac:dyDescent="0.2">
      <c r="A271" s="162"/>
      <c r="B271" s="162"/>
      <c r="C271" s="162"/>
      <c r="D271" s="182"/>
      <c r="F271" s="183"/>
      <c r="G271" s="164"/>
      <c r="H271" s="165"/>
    </row>
    <row r="272" spans="1:8" s="126" customFormat="1" x14ac:dyDescent="0.2">
      <c r="A272" s="162"/>
      <c r="B272" s="162"/>
      <c r="C272" s="162"/>
      <c r="D272" s="182"/>
      <c r="F272" s="183"/>
      <c r="G272" s="164"/>
      <c r="H272" s="165"/>
    </row>
    <row r="273" spans="1:8" s="126" customFormat="1" x14ac:dyDescent="0.2">
      <c r="A273" s="162"/>
      <c r="B273" s="162"/>
      <c r="C273" s="162"/>
      <c r="D273" s="182"/>
      <c r="F273" s="183"/>
      <c r="G273" s="164"/>
      <c r="H273" s="165"/>
    </row>
    <row r="274" spans="1:8" s="126" customFormat="1" x14ac:dyDescent="0.2">
      <c r="A274" s="162"/>
      <c r="B274" s="162"/>
      <c r="C274" s="162"/>
      <c r="D274" s="182"/>
      <c r="F274" s="183"/>
      <c r="G274" s="164"/>
      <c r="H274" s="165"/>
    </row>
    <row r="275" spans="1:8" s="126" customFormat="1" x14ac:dyDescent="0.2">
      <c r="A275" s="162"/>
      <c r="B275" s="162"/>
      <c r="C275" s="162"/>
      <c r="D275" s="182"/>
      <c r="F275" s="183"/>
      <c r="G275" s="164"/>
      <c r="H275" s="165"/>
    </row>
    <row r="276" spans="1:8" s="126" customFormat="1" x14ac:dyDescent="0.2">
      <c r="A276" s="162"/>
      <c r="B276" s="162"/>
      <c r="C276" s="162"/>
      <c r="D276" s="182"/>
      <c r="F276" s="183"/>
      <c r="G276" s="164"/>
      <c r="H276" s="165"/>
    </row>
    <row r="277" spans="1:8" s="126" customFormat="1" x14ac:dyDescent="0.2">
      <c r="A277" s="162"/>
      <c r="B277" s="162"/>
      <c r="C277" s="162"/>
      <c r="D277" s="182"/>
      <c r="F277" s="183"/>
      <c r="G277" s="164"/>
      <c r="H277" s="165"/>
    </row>
    <row r="278" spans="1:8" s="126" customFormat="1" x14ac:dyDescent="0.2">
      <c r="A278" s="162"/>
      <c r="B278" s="162"/>
      <c r="C278" s="162"/>
      <c r="D278" s="182"/>
      <c r="F278" s="183"/>
      <c r="G278" s="164"/>
      <c r="H278" s="165"/>
    </row>
    <row r="279" spans="1:8" s="126" customFormat="1" x14ac:dyDescent="0.2">
      <c r="A279" s="162"/>
      <c r="B279" s="162"/>
      <c r="C279" s="162"/>
      <c r="D279" s="182"/>
      <c r="F279" s="183"/>
      <c r="G279" s="164"/>
      <c r="H279" s="165"/>
    </row>
    <row r="280" spans="1:8" s="126" customFormat="1" x14ac:dyDescent="0.2">
      <c r="A280" s="162"/>
      <c r="B280" s="162"/>
      <c r="C280" s="162"/>
      <c r="D280" s="182"/>
      <c r="F280" s="183"/>
      <c r="G280" s="164"/>
      <c r="H280" s="165"/>
    </row>
    <row r="281" spans="1:8" s="126" customFormat="1" x14ac:dyDescent="0.2">
      <c r="A281" s="162"/>
      <c r="B281" s="162"/>
      <c r="C281" s="162"/>
      <c r="D281" s="182"/>
      <c r="F281" s="183"/>
      <c r="G281" s="164"/>
      <c r="H281" s="165"/>
    </row>
    <row r="282" spans="1:8" s="126" customFormat="1" x14ac:dyDescent="0.2">
      <c r="A282" s="162"/>
      <c r="B282" s="162"/>
      <c r="C282" s="162"/>
      <c r="D282" s="182"/>
      <c r="F282" s="183"/>
      <c r="G282" s="164"/>
      <c r="H282" s="165"/>
    </row>
    <row r="283" spans="1:8" s="126" customFormat="1" x14ac:dyDescent="0.2">
      <c r="A283" s="162"/>
      <c r="B283" s="162"/>
      <c r="C283" s="162"/>
      <c r="D283" s="182"/>
      <c r="F283" s="183"/>
      <c r="G283" s="164"/>
      <c r="H283" s="165"/>
    </row>
    <row r="284" spans="1:8" s="126" customFormat="1" x14ac:dyDescent="0.2">
      <c r="A284" s="162"/>
      <c r="B284" s="162"/>
      <c r="C284" s="162"/>
      <c r="D284" s="182"/>
      <c r="F284" s="183"/>
      <c r="G284" s="164"/>
      <c r="H284" s="165"/>
    </row>
    <row r="285" spans="1:8" s="126" customFormat="1" x14ac:dyDescent="0.2">
      <c r="A285" s="162"/>
      <c r="B285" s="162"/>
      <c r="C285" s="162"/>
      <c r="D285" s="182"/>
      <c r="F285" s="183"/>
      <c r="G285" s="164"/>
      <c r="H285" s="165"/>
    </row>
    <row r="286" spans="1:8" s="126" customFormat="1" x14ac:dyDescent="0.2">
      <c r="A286" s="162"/>
      <c r="B286" s="162"/>
      <c r="C286" s="162"/>
      <c r="D286" s="182"/>
      <c r="F286" s="183"/>
      <c r="G286" s="164"/>
      <c r="H286" s="165"/>
    </row>
    <row r="287" spans="1:8" s="126" customFormat="1" x14ac:dyDescent="0.2">
      <c r="A287" s="162"/>
      <c r="B287" s="162"/>
      <c r="C287" s="162"/>
      <c r="D287" s="182"/>
      <c r="F287" s="183"/>
      <c r="G287" s="164"/>
      <c r="H287" s="165"/>
    </row>
    <row r="288" spans="1:8" s="126" customFormat="1" x14ac:dyDescent="0.2">
      <c r="A288" s="162"/>
      <c r="B288" s="162"/>
      <c r="C288" s="162"/>
      <c r="D288" s="182"/>
      <c r="F288" s="183"/>
      <c r="G288" s="164"/>
      <c r="H288" s="165"/>
    </row>
    <row r="289" spans="1:8" s="126" customFormat="1" x14ac:dyDescent="0.2">
      <c r="A289" s="162"/>
      <c r="B289" s="162"/>
      <c r="C289" s="162"/>
      <c r="D289" s="182"/>
      <c r="F289" s="183"/>
      <c r="G289" s="164"/>
      <c r="H289" s="165"/>
    </row>
    <row r="290" spans="1:8" s="126" customFormat="1" x14ac:dyDescent="0.2">
      <c r="A290" s="162"/>
      <c r="B290" s="162"/>
      <c r="C290" s="162"/>
      <c r="D290" s="182"/>
      <c r="F290" s="183"/>
      <c r="G290" s="164"/>
      <c r="H290" s="165"/>
    </row>
    <row r="291" spans="1:8" s="126" customFormat="1" x14ac:dyDescent="0.2">
      <c r="A291" s="162"/>
      <c r="B291" s="162"/>
      <c r="C291" s="162"/>
      <c r="D291" s="182"/>
      <c r="F291" s="183"/>
      <c r="G291" s="164"/>
      <c r="H291" s="165"/>
    </row>
    <row r="292" spans="1:8" s="126" customFormat="1" x14ac:dyDescent="0.2">
      <c r="A292" s="162"/>
      <c r="B292" s="162"/>
      <c r="C292" s="162"/>
      <c r="D292" s="182"/>
      <c r="F292" s="183"/>
      <c r="G292" s="164"/>
      <c r="H292" s="165"/>
    </row>
    <row r="293" spans="1:8" s="126" customFormat="1" x14ac:dyDescent="0.2">
      <c r="A293" s="162"/>
      <c r="B293" s="162"/>
      <c r="C293" s="162"/>
      <c r="D293" s="182"/>
      <c r="F293" s="183"/>
      <c r="G293" s="164"/>
      <c r="H293" s="165"/>
    </row>
    <row r="294" spans="1:8" s="126" customFormat="1" x14ac:dyDescent="0.2">
      <c r="A294" s="162"/>
      <c r="B294" s="162"/>
      <c r="C294" s="162"/>
      <c r="D294" s="182"/>
      <c r="F294" s="183"/>
      <c r="G294" s="164"/>
      <c r="H294" s="165"/>
    </row>
    <row r="295" spans="1:8" s="126" customFormat="1" x14ac:dyDescent="0.2">
      <c r="A295" s="162"/>
      <c r="B295" s="162"/>
      <c r="C295" s="162"/>
      <c r="D295" s="182"/>
      <c r="F295" s="183"/>
      <c r="G295" s="164"/>
      <c r="H295" s="165"/>
    </row>
    <row r="296" spans="1:8" s="126" customFormat="1" x14ac:dyDescent="0.2">
      <c r="A296" s="162"/>
      <c r="B296" s="162"/>
      <c r="C296" s="162"/>
      <c r="D296" s="182"/>
      <c r="F296" s="183"/>
      <c r="G296" s="164"/>
      <c r="H296" s="165"/>
    </row>
    <row r="297" spans="1:8" s="126" customFormat="1" x14ac:dyDescent="0.2">
      <c r="A297" s="162"/>
      <c r="B297" s="162"/>
      <c r="C297" s="162"/>
      <c r="D297" s="182"/>
      <c r="F297" s="183"/>
      <c r="G297" s="164"/>
      <c r="H297" s="165"/>
    </row>
    <row r="298" spans="1:8" s="126" customFormat="1" x14ac:dyDescent="0.2">
      <c r="A298" s="162"/>
      <c r="B298" s="162"/>
      <c r="C298" s="162"/>
      <c r="D298" s="182"/>
      <c r="F298" s="183"/>
      <c r="G298" s="164"/>
      <c r="H298" s="165"/>
    </row>
    <row r="299" spans="1:8" s="126" customFormat="1" x14ac:dyDescent="0.2">
      <c r="A299" s="162"/>
      <c r="B299" s="162"/>
      <c r="C299" s="162"/>
      <c r="D299" s="182"/>
      <c r="F299" s="183"/>
      <c r="G299" s="164"/>
      <c r="H299" s="165"/>
    </row>
    <row r="300" spans="1:8" s="126" customFormat="1" x14ac:dyDescent="0.2">
      <c r="A300" s="162"/>
      <c r="B300" s="162"/>
      <c r="C300" s="162"/>
      <c r="D300" s="182"/>
      <c r="F300" s="183"/>
      <c r="G300" s="164"/>
      <c r="H300" s="165"/>
    </row>
    <row r="301" spans="1:8" s="126" customFormat="1" x14ac:dyDescent="0.2">
      <c r="A301" s="162"/>
      <c r="B301" s="162"/>
      <c r="C301" s="162"/>
      <c r="D301" s="182"/>
      <c r="F301" s="183"/>
      <c r="G301" s="164"/>
      <c r="H301" s="165"/>
    </row>
    <row r="302" spans="1:8" s="126" customFormat="1" x14ac:dyDescent="0.2">
      <c r="A302" s="162"/>
      <c r="B302" s="162"/>
      <c r="C302" s="162"/>
      <c r="D302" s="182"/>
      <c r="F302" s="183"/>
      <c r="G302" s="164"/>
      <c r="H302" s="165"/>
    </row>
    <row r="303" spans="1:8" s="126" customFormat="1" x14ac:dyDescent="0.2">
      <c r="A303" s="162"/>
      <c r="B303" s="162"/>
      <c r="C303" s="162"/>
      <c r="D303" s="182"/>
      <c r="F303" s="183"/>
      <c r="G303" s="164"/>
      <c r="H303" s="165"/>
    </row>
    <row r="304" spans="1:8" s="126" customFormat="1" x14ac:dyDescent="0.2">
      <c r="A304" s="162"/>
      <c r="B304" s="162"/>
      <c r="C304" s="162"/>
      <c r="D304" s="182"/>
      <c r="F304" s="183"/>
      <c r="G304" s="164"/>
      <c r="H304" s="165"/>
    </row>
    <row r="305" spans="1:8" s="126" customFormat="1" x14ac:dyDescent="0.2">
      <c r="A305" s="162"/>
      <c r="B305" s="162"/>
      <c r="C305" s="162"/>
      <c r="D305" s="182"/>
      <c r="F305" s="183"/>
      <c r="G305" s="164"/>
      <c r="H305" s="165"/>
    </row>
    <row r="306" spans="1:8" s="126" customFormat="1" x14ac:dyDescent="0.2">
      <c r="A306" s="162"/>
      <c r="B306" s="162"/>
      <c r="C306" s="162"/>
      <c r="D306" s="182"/>
      <c r="F306" s="183"/>
      <c r="G306" s="164"/>
      <c r="H306" s="165"/>
    </row>
    <row r="307" spans="1:8" s="126" customFormat="1" x14ac:dyDescent="0.2">
      <c r="A307" s="162"/>
      <c r="B307" s="162"/>
      <c r="C307" s="162"/>
      <c r="D307" s="182"/>
      <c r="F307" s="183"/>
      <c r="G307" s="164"/>
      <c r="H307" s="165"/>
    </row>
    <row r="308" spans="1:8" s="126" customFormat="1" x14ac:dyDescent="0.2">
      <c r="A308" s="162"/>
      <c r="B308" s="162"/>
      <c r="C308" s="162"/>
      <c r="D308" s="182"/>
      <c r="F308" s="183"/>
      <c r="G308" s="164"/>
      <c r="H308" s="165"/>
    </row>
    <row r="309" spans="1:8" s="126" customFormat="1" x14ac:dyDescent="0.2">
      <c r="A309" s="162"/>
      <c r="B309" s="162"/>
      <c r="C309" s="162"/>
      <c r="D309" s="182"/>
      <c r="F309" s="183"/>
      <c r="G309" s="164"/>
      <c r="H309" s="165"/>
    </row>
    <row r="310" spans="1:8" s="126" customFormat="1" x14ac:dyDescent="0.2">
      <c r="A310" s="162"/>
      <c r="B310" s="162"/>
      <c r="C310" s="162"/>
      <c r="D310" s="182"/>
      <c r="F310" s="183"/>
      <c r="G310" s="164"/>
      <c r="H310" s="165"/>
    </row>
    <row r="311" spans="1:8" s="126" customFormat="1" x14ac:dyDescent="0.2">
      <c r="A311" s="162"/>
      <c r="B311" s="162"/>
      <c r="C311" s="162"/>
      <c r="D311" s="182"/>
      <c r="F311" s="183"/>
      <c r="G311" s="164"/>
      <c r="H311" s="165"/>
    </row>
    <row r="312" spans="1:8" s="126" customFormat="1" x14ac:dyDescent="0.2">
      <c r="A312" s="162"/>
      <c r="B312" s="162"/>
      <c r="C312" s="162"/>
      <c r="D312" s="182"/>
      <c r="F312" s="183"/>
      <c r="G312" s="164"/>
      <c r="H312" s="165"/>
    </row>
    <row r="313" spans="1:8" s="126" customFormat="1" x14ac:dyDescent="0.2">
      <c r="A313" s="162"/>
      <c r="B313" s="162"/>
      <c r="C313" s="162"/>
      <c r="D313" s="182"/>
      <c r="F313" s="183"/>
      <c r="G313" s="164"/>
      <c r="H313" s="165"/>
    </row>
    <row r="314" spans="1:8" s="126" customFormat="1" x14ac:dyDescent="0.2">
      <c r="A314" s="162"/>
      <c r="B314" s="162"/>
      <c r="C314" s="162"/>
      <c r="D314" s="182"/>
      <c r="F314" s="183"/>
      <c r="G314" s="164"/>
      <c r="H314" s="165"/>
    </row>
    <row r="315" spans="1:8" s="126" customFormat="1" x14ac:dyDescent="0.2">
      <c r="A315" s="162"/>
      <c r="B315" s="162"/>
      <c r="C315" s="162"/>
      <c r="D315" s="182"/>
      <c r="F315" s="183"/>
      <c r="G315" s="164"/>
      <c r="H315" s="165"/>
    </row>
    <row r="316" spans="1:8" s="126" customFormat="1" x14ac:dyDescent="0.2">
      <c r="A316" s="162"/>
      <c r="B316" s="162"/>
      <c r="C316" s="162"/>
      <c r="D316" s="182"/>
      <c r="F316" s="183"/>
      <c r="G316" s="164"/>
      <c r="H316" s="165"/>
    </row>
    <row r="317" spans="1:8" s="126" customFormat="1" x14ac:dyDescent="0.2">
      <c r="A317" s="162"/>
      <c r="B317" s="162"/>
      <c r="C317" s="162"/>
      <c r="D317" s="182"/>
      <c r="F317" s="183"/>
      <c r="G317" s="164"/>
      <c r="H317" s="165"/>
    </row>
    <row r="318" spans="1:8" s="126" customFormat="1" x14ac:dyDescent="0.2">
      <c r="A318" s="162"/>
      <c r="B318" s="162"/>
      <c r="C318" s="162"/>
      <c r="D318" s="182"/>
      <c r="F318" s="183"/>
      <c r="G318" s="164"/>
      <c r="H318" s="165"/>
    </row>
    <row r="319" spans="1:8" s="126" customFormat="1" x14ac:dyDescent="0.2">
      <c r="A319" s="162"/>
      <c r="B319" s="162"/>
      <c r="C319" s="162"/>
      <c r="D319" s="182"/>
      <c r="F319" s="183"/>
      <c r="G319" s="164"/>
      <c r="H319" s="165"/>
    </row>
    <row r="320" spans="1:8" s="126" customFormat="1" x14ac:dyDescent="0.2">
      <c r="A320" s="162"/>
      <c r="B320" s="162"/>
      <c r="C320" s="162"/>
      <c r="D320" s="182"/>
      <c r="F320" s="183"/>
      <c r="G320" s="164"/>
      <c r="H320" s="165"/>
    </row>
    <row r="321" spans="1:8" s="126" customFormat="1" x14ac:dyDescent="0.2">
      <c r="A321" s="162"/>
      <c r="B321" s="162"/>
      <c r="C321" s="162"/>
      <c r="D321" s="182"/>
      <c r="F321" s="183"/>
      <c r="G321" s="164"/>
      <c r="H321" s="165"/>
    </row>
    <row r="322" spans="1:8" s="126" customFormat="1" x14ac:dyDescent="0.2">
      <c r="A322" s="162"/>
      <c r="B322" s="162"/>
      <c r="C322" s="162"/>
      <c r="D322" s="182"/>
      <c r="F322" s="183"/>
      <c r="G322" s="164"/>
      <c r="H322" s="165"/>
    </row>
    <row r="323" spans="1:8" s="126" customFormat="1" x14ac:dyDescent="0.2">
      <c r="A323" s="162"/>
      <c r="B323" s="162"/>
      <c r="C323" s="162"/>
      <c r="D323" s="182"/>
      <c r="F323" s="183"/>
      <c r="G323" s="164"/>
      <c r="H323" s="165"/>
    </row>
    <row r="324" spans="1:8" s="126" customFormat="1" x14ac:dyDescent="0.2">
      <c r="A324" s="162"/>
      <c r="B324" s="162"/>
      <c r="C324" s="162"/>
      <c r="D324" s="182"/>
      <c r="F324" s="183"/>
      <c r="G324" s="164"/>
      <c r="H324" s="165"/>
    </row>
    <row r="325" spans="1:8" s="126" customFormat="1" x14ac:dyDescent="0.2">
      <c r="A325" s="162"/>
      <c r="B325" s="162"/>
      <c r="C325" s="162"/>
      <c r="D325" s="182"/>
      <c r="F325" s="183"/>
      <c r="G325" s="164"/>
      <c r="H325" s="165"/>
    </row>
    <row r="326" spans="1:8" s="126" customFormat="1" x14ac:dyDescent="0.2">
      <c r="A326" s="162"/>
      <c r="B326" s="162"/>
      <c r="C326" s="162"/>
      <c r="D326" s="182"/>
      <c r="F326" s="183"/>
      <c r="G326" s="164"/>
      <c r="H326" s="165"/>
    </row>
    <row r="327" spans="1:8" s="126" customFormat="1" x14ac:dyDescent="0.2">
      <c r="A327" s="162"/>
      <c r="B327" s="162"/>
      <c r="C327" s="162"/>
      <c r="D327" s="182"/>
      <c r="F327" s="183"/>
      <c r="G327" s="164"/>
      <c r="H327" s="165"/>
    </row>
    <row r="328" spans="1:8" s="126" customFormat="1" x14ac:dyDescent="0.2">
      <c r="A328" s="162"/>
      <c r="B328" s="162"/>
      <c r="C328" s="162"/>
      <c r="D328" s="182"/>
      <c r="F328" s="183"/>
      <c r="G328" s="164"/>
      <c r="H328" s="165"/>
    </row>
    <row r="329" spans="1:8" s="126" customFormat="1" x14ac:dyDescent="0.2">
      <c r="A329" s="162"/>
      <c r="B329" s="162"/>
      <c r="C329" s="162"/>
      <c r="D329" s="182"/>
      <c r="F329" s="183"/>
      <c r="G329" s="164"/>
      <c r="H329" s="165"/>
    </row>
    <row r="330" spans="1:8" s="126" customFormat="1" x14ac:dyDescent="0.2">
      <c r="A330" s="162"/>
      <c r="B330" s="162"/>
      <c r="C330" s="162"/>
      <c r="D330" s="182"/>
      <c r="F330" s="183"/>
      <c r="G330" s="164"/>
      <c r="H330" s="165"/>
    </row>
    <row r="331" spans="1:8" s="126" customFormat="1" x14ac:dyDescent="0.2">
      <c r="A331" s="162"/>
      <c r="B331" s="162"/>
      <c r="C331" s="162"/>
      <c r="D331" s="182"/>
      <c r="F331" s="183"/>
      <c r="G331" s="164"/>
      <c r="H331" s="165"/>
    </row>
    <row r="332" spans="1:8" s="126" customFormat="1" x14ac:dyDescent="0.2">
      <c r="A332" s="162"/>
      <c r="B332" s="162"/>
      <c r="C332" s="162"/>
      <c r="D332" s="182"/>
      <c r="F332" s="183"/>
      <c r="G332" s="164"/>
      <c r="H332" s="165"/>
    </row>
    <row r="333" spans="1:8" s="126" customFormat="1" x14ac:dyDescent="0.2">
      <c r="A333" s="162"/>
      <c r="B333" s="162"/>
      <c r="C333" s="162"/>
      <c r="D333" s="182"/>
      <c r="F333" s="183"/>
      <c r="G333" s="164"/>
      <c r="H333" s="165"/>
    </row>
    <row r="334" spans="1:8" s="126" customFormat="1" x14ac:dyDescent="0.2">
      <c r="A334" s="162"/>
      <c r="B334" s="162"/>
      <c r="C334" s="162"/>
      <c r="D334" s="182"/>
      <c r="F334" s="183"/>
      <c r="G334" s="164"/>
      <c r="H334" s="165"/>
    </row>
    <row r="335" spans="1:8" s="126" customFormat="1" x14ac:dyDescent="0.2">
      <c r="A335" s="162"/>
      <c r="B335" s="162"/>
      <c r="C335" s="162"/>
      <c r="D335" s="182"/>
      <c r="F335" s="183"/>
      <c r="G335" s="164"/>
      <c r="H335" s="165"/>
    </row>
    <row r="336" spans="1:8" s="126" customFormat="1" x14ac:dyDescent="0.2">
      <c r="A336" s="162"/>
      <c r="B336" s="162"/>
      <c r="C336" s="162"/>
      <c r="D336" s="182"/>
      <c r="F336" s="183"/>
      <c r="G336" s="164"/>
      <c r="H336" s="165"/>
    </row>
    <row r="337" spans="1:8" s="126" customFormat="1" x14ac:dyDescent="0.2">
      <c r="A337" s="162"/>
      <c r="B337" s="162"/>
      <c r="C337" s="162"/>
      <c r="D337" s="182"/>
      <c r="F337" s="183"/>
      <c r="G337" s="164"/>
      <c r="H337" s="165"/>
    </row>
    <row r="338" spans="1:8" s="126" customFormat="1" x14ac:dyDescent="0.2">
      <c r="A338" s="162"/>
      <c r="B338" s="162"/>
      <c r="C338" s="162"/>
      <c r="D338" s="182"/>
      <c r="F338" s="183"/>
      <c r="G338" s="164"/>
      <c r="H338" s="165"/>
    </row>
    <row r="339" spans="1:8" s="126" customFormat="1" x14ac:dyDescent="0.2">
      <c r="A339" s="162"/>
      <c r="B339" s="162"/>
      <c r="C339" s="162"/>
      <c r="D339" s="182"/>
      <c r="F339" s="183"/>
      <c r="G339" s="164"/>
      <c r="H339" s="165"/>
    </row>
    <row r="340" spans="1:8" s="126" customFormat="1" x14ac:dyDescent="0.2">
      <c r="A340" s="162"/>
      <c r="B340" s="162"/>
      <c r="C340" s="162"/>
      <c r="D340" s="182"/>
      <c r="F340" s="183"/>
      <c r="G340" s="164"/>
      <c r="H340" s="165"/>
    </row>
    <row r="341" spans="1:8" s="126" customFormat="1" x14ac:dyDescent="0.2">
      <c r="A341" s="162"/>
      <c r="B341" s="162"/>
      <c r="C341" s="162"/>
      <c r="D341" s="182"/>
      <c r="F341" s="183"/>
      <c r="G341" s="164"/>
      <c r="H341" s="165"/>
    </row>
    <row r="342" spans="1:8" s="126" customFormat="1" x14ac:dyDescent="0.2">
      <c r="A342" s="162"/>
      <c r="B342" s="162"/>
      <c r="C342" s="162"/>
      <c r="D342" s="182"/>
      <c r="F342" s="183"/>
      <c r="G342" s="164"/>
      <c r="H342" s="165"/>
    </row>
    <row r="343" spans="1:8" s="126" customFormat="1" x14ac:dyDescent="0.2">
      <c r="A343" s="162"/>
      <c r="B343" s="162"/>
      <c r="C343" s="162"/>
      <c r="D343" s="182"/>
      <c r="F343" s="183"/>
      <c r="G343" s="164"/>
      <c r="H343" s="165"/>
    </row>
    <row r="344" spans="1:8" s="126" customFormat="1" x14ac:dyDescent="0.2">
      <c r="A344" s="162"/>
      <c r="B344" s="162"/>
      <c r="C344" s="162"/>
      <c r="D344" s="182"/>
      <c r="F344" s="183"/>
      <c r="G344" s="164"/>
      <c r="H344" s="165"/>
    </row>
    <row r="345" spans="1:8" s="126" customFormat="1" x14ac:dyDescent="0.2">
      <c r="A345" s="162"/>
      <c r="B345" s="162"/>
      <c r="C345" s="162"/>
      <c r="D345" s="182"/>
      <c r="F345" s="183"/>
      <c r="G345" s="164"/>
      <c r="H345" s="165"/>
    </row>
    <row r="346" spans="1:8" s="126" customFormat="1" x14ac:dyDescent="0.2">
      <c r="A346" s="162"/>
      <c r="B346" s="162"/>
      <c r="C346" s="162"/>
      <c r="D346" s="182"/>
      <c r="F346" s="183"/>
      <c r="G346" s="164"/>
      <c r="H346" s="165"/>
    </row>
    <row r="347" spans="1:8" s="126" customFormat="1" x14ac:dyDescent="0.2">
      <c r="A347" s="162"/>
      <c r="B347" s="162"/>
      <c r="C347" s="162"/>
      <c r="D347" s="182"/>
      <c r="F347" s="183"/>
      <c r="G347" s="164"/>
      <c r="H347" s="165"/>
    </row>
  </sheetData>
  <mergeCells count="2">
    <mergeCell ref="A1:H3"/>
    <mergeCell ref="A5:H5"/>
  </mergeCells>
  <dataValidations count="2">
    <dataValidation type="list" allowBlank="1" showInputMessage="1" showErrorMessage="1" sqref="C100" xr:uid="{2C3C85C1-9A83-4995-AC42-786715517B5B}">
      <formula1>Intervenant</formula1>
    </dataValidation>
    <dataValidation type="list" allowBlank="1" showInputMessage="1" showErrorMessage="1" sqref="F100:F119" xr:uid="{72D71997-9A9D-470A-8C33-20A1C62B782E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D3A7B907-A6C7-480D-86FE-7F63791AE2C9}">
          <x14:formula1>
            <xm:f>Données!$H$2:$H$4</xm:f>
          </x14:formula1>
          <xm:sqref>C7:C99</xm:sqref>
        </x14:dataValidation>
        <x14:dataValidation type="list" allowBlank="1" showInputMessage="1" showErrorMessage="1" xr:uid="{BCCB62AA-49DD-44EF-982B-45A527509EBD}">
          <x14:formula1>
            <xm:f>Données!$A$2:$A$58</xm:f>
          </x14:formula1>
          <xm:sqref>D7:D63 D65:D99</xm:sqref>
        </x14:dataValidation>
        <x14:dataValidation type="list" allowBlank="1" showInputMessage="1" showErrorMessage="1" xr:uid="{55825310-8B38-4AFD-A95E-71A988A17927}">
          <x14:formula1>
            <xm:f>Données!$F$2:$F$5</xm:f>
          </x14:formula1>
          <xm:sqref>G7:G99</xm:sqref>
        </x14:dataValidation>
        <x14:dataValidation type="list" allowBlank="1" showInputMessage="1" showErrorMessage="1" xr:uid="{E3EA5ECA-F5A0-4504-820A-D32A89B3B6F8}">
          <x14:formula1>
            <xm:f>Données!$A$2:$A$115</xm:f>
          </x14:formula1>
          <xm:sqref>D64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AA763-2086-4A32-9507-049D898950A2}">
  <dimension ref="A1:AZ347"/>
  <sheetViews>
    <sheetView workbookViewId="0">
      <selection activeCell="D7" sqref="D7"/>
    </sheetView>
  </sheetViews>
  <sheetFormatPr baseColWidth="10" defaultColWidth="10.875" defaultRowHeight="15" x14ac:dyDescent="0.2"/>
  <cols>
    <col min="1" max="1" width="37.375" style="166" customWidth="1"/>
    <col min="2" max="2" width="13.375" style="166" customWidth="1"/>
    <col min="3" max="3" width="11.875" style="166" bestFit="1" customWidth="1"/>
    <col min="4" max="4" width="18.125" style="184" customWidth="1"/>
    <col min="5" max="5" width="32" style="86" bestFit="1" customWidth="1"/>
    <col min="6" max="6" width="27.125" style="185" bestFit="1" customWidth="1"/>
    <col min="7" max="7" width="24.625" style="133" bestFit="1" customWidth="1"/>
    <col min="8" max="8" width="20.625" style="90" customWidth="1"/>
    <col min="9" max="52" width="10.875" style="126"/>
    <col min="53" max="16384" width="10.875" style="86"/>
  </cols>
  <sheetData>
    <row r="1" spans="1:52" s="126" customFormat="1" ht="21" customHeight="1" x14ac:dyDescent="0.2">
      <c r="A1" s="143" t="s">
        <v>122</v>
      </c>
      <c r="B1" s="143"/>
      <c r="C1" s="143"/>
      <c r="D1" s="143"/>
      <c r="E1" s="143"/>
      <c r="F1" s="143"/>
      <c r="G1" s="143"/>
      <c r="H1" s="143"/>
    </row>
    <row r="2" spans="1:52" s="126" customFormat="1" ht="21.95" customHeight="1" x14ac:dyDescent="0.2">
      <c r="A2" s="143"/>
      <c r="B2" s="143"/>
      <c r="C2" s="143"/>
      <c r="D2" s="143"/>
      <c r="E2" s="143"/>
      <c r="F2" s="143"/>
      <c r="G2" s="143"/>
      <c r="H2" s="143"/>
    </row>
    <row r="3" spans="1:52" s="126" customFormat="1" ht="21.95" customHeight="1" x14ac:dyDescent="0.2">
      <c r="A3" s="143"/>
      <c r="B3" s="143"/>
      <c r="C3" s="143"/>
      <c r="D3" s="143"/>
      <c r="E3" s="143"/>
      <c r="F3" s="143"/>
      <c r="G3" s="143"/>
      <c r="H3" s="143"/>
    </row>
    <row r="4" spans="1:52" s="126" customFormat="1" ht="21.95" customHeight="1" x14ac:dyDescent="0.25">
      <c r="A4" s="144"/>
      <c r="B4" s="144"/>
      <c r="C4" s="144"/>
      <c r="D4" s="172"/>
      <c r="E4" s="173"/>
      <c r="F4" s="174"/>
      <c r="G4" s="146"/>
      <c r="H4" s="147"/>
    </row>
    <row r="5" spans="1:52" ht="21.95" customHeight="1" x14ac:dyDescent="0.2">
      <c r="A5" s="102" t="s">
        <v>7</v>
      </c>
      <c r="B5" s="103"/>
      <c r="C5" s="103"/>
      <c r="D5" s="103"/>
      <c r="E5" s="103"/>
      <c r="F5" s="103"/>
      <c r="G5" s="103"/>
      <c r="H5" s="103"/>
    </row>
    <row r="6" spans="1:52" s="111" customFormat="1" ht="72" customHeight="1" x14ac:dyDescent="0.25">
      <c r="A6" s="148" t="s">
        <v>8</v>
      </c>
      <c r="B6" s="148" t="s">
        <v>114</v>
      </c>
      <c r="C6" s="148" t="s">
        <v>110</v>
      </c>
      <c r="D6" s="175" t="s">
        <v>109</v>
      </c>
      <c r="E6" s="148" t="s">
        <v>0</v>
      </c>
      <c r="F6" s="176" t="s">
        <v>36</v>
      </c>
      <c r="G6" s="108" t="s">
        <v>101</v>
      </c>
      <c r="H6" s="109" t="s">
        <v>102</v>
      </c>
      <c r="I6" s="149"/>
      <c r="J6" s="149"/>
      <c r="K6" s="149"/>
      <c r="L6" s="149"/>
      <c r="M6" s="149"/>
      <c r="N6" s="149"/>
      <c r="O6" s="149"/>
      <c r="P6" s="149"/>
      <c r="Q6" s="149"/>
      <c r="R6" s="149"/>
      <c r="S6" s="149"/>
      <c r="T6" s="149"/>
      <c r="U6" s="149"/>
      <c r="V6" s="149"/>
      <c r="W6" s="149"/>
      <c r="X6" s="149"/>
      <c r="Y6" s="149"/>
      <c r="Z6" s="149"/>
      <c r="AA6" s="149"/>
      <c r="AB6" s="149"/>
      <c r="AC6" s="149"/>
      <c r="AD6" s="149"/>
      <c r="AE6" s="149"/>
      <c r="AF6" s="149"/>
      <c r="AG6" s="149"/>
      <c r="AH6" s="149"/>
      <c r="AI6" s="149"/>
      <c r="AJ6" s="149"/>
      <c r="AK6" s="149"/>
      <c r="AL6" s="149"/>
      <c r="AM6" s="149"/>
      <c r="AN6" s="149"/>
      <c r="AO6" s="149"/>
      <c r="AP6" s="149"/>
      <c r="AQ6" s="149"/>
      <c r="AR6" s="149"/>
      <c r="AS6" s="149"/>
      <c r="AT6" s="149"/>
      <c r="AU6" s="149"/>
      <c r="AV6" s="149"/>
      <c r="AW6" s="149"/>
      <c r="AX6" s="149"/>
      <c r="AY6" s="149"/>
      <c r="AZ6" s="149"/>
    </row>
    <row r="7" spans="1:52" ht="15.95" customHeight="1" x14ac:dyDescent="0.2">
      <c r="A7" s="125"/>
      <c r="B7" s="150"/>
      <c r="C7" s="125"/>
      <c r="D7" s="125"/>
      <c r="E7" s="177" t="str">
        <f>IF(BS_Juillet[[#This Row],[N° ARTICLE]]=0,"",VLOOKUP(BS_Juillet[[#This Row],[N° ARTICLE]],Données!A2:C58,2,FALSE))</f>
        <v/>
      </c>
      <c r="F7" s="125" t="str">
        <f>IF(BS_Juillet[[#This Row],[N° ARTICLE]]=0,"",VLOOKUP(BS_Juillet[[#This Row],[N° ARTICLE]],Données!A2:C58,3))</f>
        <v/>
      </c>
      <c r="G7" s="120"/>
      <c r="H7" s="123"/>
    </row>
    <row r="8" spans="1:52" ht="15.95" customHeight="1" x14ac:dyDescent="0.2">
      <c r="A8" s="118"/>
      <c r="B8" s="151"/>
      <c r="C8" s="151"/>
      <c r="D8" s="151"/>
      <c r="E8" s="178" t="str">
        <f>IF(BS_Juillet[[#This Row],[N° ARTICLE]]=0,"",VLOOKUP(BS_Juillet[[#This Row],[N° ARTICLE]],Données!A3:C59,2,FALSE))</f>
        <v/>
      </c>
      <c r="F8" s="151" t="str">
        <f>IF(BS_Juillet[[#This Row],[N° ARTICLE]]=0,"",VLOOKUP(BS_Juillet[[#This Row],[N° ARTICLE]],Données!A3:C59,3))</f>
        <v/>
      </c>
      <c r="G8" s="113"/>
      <c r="H8" s="116"/>
    </row>
    <row r="9" spans="1:52" ht="15.95" customHeight="1" x14ac:dyDescent="0.2">
      <c r="A9" s="125"/>
      <c r="B9" s="152"/>
      <c r="C9" s="152"/>
      <c r="D9" s="152"/>
      <c r="E9" s="177" t="str">
        <f>IF(BS_Juillet[[#This Row],[N° ARTICLE]]=0,"",VLOOKUP(BS_Juillet[[#This Row],[N° ARTICLE]],Données!A4:C60,2,FALSE))</f>
        <v/>
      </c>
      <c r="F9" s="152" t="str">
        <f>IF(BS_Juillet[[#This Row],[N° ARTICLE]]=0,"",VLOOKUP(BS_Juillet[[#This Row],[N° ARTICLE]],Données!A4:C60,3))</f>
        <v/>
      </c>
      <c r="G9" s="120"/>
      <c r="H9" s="123"/>
    </row>
    <row r="10" spans="1:52" s="126" customFormat="1" ht="15.95" customHeight="1" x14ac:dyDescent="0.2">
      <c r="A10" s="118"/>
      <c r="B10" s="151"/>
      <c r="C10" s="151"/>
      <c r="D10" s="151"/>
      <c r="E10" s="178" t="str">
        <f>IF(BS_Juillet[[#This Row],[N° ARTICLE]]=0,"",VLOOKUP(BS_Juillet[[#This Row],[N° ARTICLE]],Données!A5:C61,2,FALSE))</f>
        <v/>
      </c>
      <c r="F10" s="151" t="str">
        <f>IF(BS_Juillet[[#This Row],[N° ARTICLE]]=0,"",VLOOKUP(BS_Juillet[[#This Row],[N° ARTICLE]],Données!A5:C61,3))</f>
        <v/>
      </c>
      <c r="G10" s="113"/>
      <c r="H10" s="116"/>
    </row>
    <row r="11" spans="1:52" ht="15.95" customHeight="1" x14ac:dyDescent="0.2">
      <c r="A11" s="125"/>
      <c r="B11" s="152"/>
      <c r="C11" s="152"/>
      <c r="D11" s="152"/>
      <c r="E11" s="177" t="str">
        <f>IF(BS_Juillet[[#This Row],[N° ARTICLE]]=0,"",VLOOKUP(BS_Juillet[[#This Row],[N° ARTICLE]],Données!A6:C62,2,FALSE))</f>
        <v/>
      </c>
      <c r="F11" s="152" t="str">
        <f>IF(BS_Juillet[[#This Row],[N° ARTICLE]]=0,"",VLOOKUP(BS_Juillet[[#This Row],[N° ARTICLE]],Données!A6:C62,3))</f>
        <v/>
      </c>
      <c r="G11" s="120"/>
      <c r="H11" s="123"/>
    </row>
    <row r="12" spans="1:52" s="126" customFormat="1" ht="15.95" customHeight="1" x14ac:dyDescent="0.2">
      <c r="A12" s="118"/>
      <c r="B12" s="170"/>
      <c r="C12" s="118"/>
      <c r="D12" s="118"/>
      <c r="E12" s="178" t="str">
        <f>IF(BS_Juillet[[#This Row],[N° ARTICLE]]=0,"",VLOOKUP(BS_Juillet[[#This Row],[N° ARTICLE]],Données!A7:C63,2,FALSE))</f>
        <v/>
      </c>
      <c r="F12" s="118" t="str">
        <f>IF(BS_Juillet[[#This Row],[N° ARTICLE]]=0,"",VLOOKUP(BS_Juillet[[#This Row],[N° ARTICLE]],Données!A7:C63,3))</f>
        <v/>
      </c>
      <c r="G12" s="113"/>
      <c r="H12" s="116"/>
    </row>
    <row r="13" spans="1:52" ht="15.95" customHeight="1" x14ac:dyDescent="0.2">
      <c r="A13" s="125"/>
      <c r="B13" s="152"/>
      <c r="C13" s="152"/>
      <c r="D13" s="152"/>
      <c r="E13" s="177" t="str">
        <f>IF(BS_Juillet[[#This Row],[N° ARTICLE]]=0,"",VLOOKUP(BS_Juillet[[#This Row],[N° ARTICLE]],Données!A8:C64,2,FALSE))</f>
        <v/>
      </c>
      <c r="F13" s="152" t="str">
        <f>IF(BS_Juillet[[#This Row],[N° ARTICLE]]=0,"",VLOOKUP(BS_Juillet[[#This Row],[N° ARTICLE]],Données!A8:C64,3))</f>
        <v/>
      </c>
      <c r="G13" s="120"/>
      <c r="H13" s="123"/>
    </row>
    <row r="14" spans="1:52" s="126" customFormat="1" ht="15.95" customHeight="1" x14ac:dyDescent="0.2">
      <c r="A14" s="118"/>
      <c r="B14" s="151"/>
      <c r="C14" s="151"/>
      <c r="D14" s="151"/>
      <c r="E14" s="178" t="str">
        <f>IF(BS_Juillet[[#This Row],[N° ARTICLE]]=0,"",VLOOKUP(BS_Juillet[[#This Row],[N° ARTICLE]],Données!A9:C65,2,FALSE))</f>
        <v/>
      </c>
      <c r="F14" s="151" t="str">
        <f>IF(BS_Juillet[[#This Row],[N° ARTICLE]]=0,"",VLOOKUP(BS_Juillet[[#This Row],[N° ARTICLE]],Données!A9:C65,3))</f>
        <v/>
      </c>
      <c r="G14" s="113"/>
      <c r="H14" s="116"/>
    </row>
    <row r="15" spans="1:52" ht="15.95" customHeight="1" x14ac:dyDescent="0.2">
      <c r="A15" s="125"/>
      <c r="B15" s="152"/>
      <c r="C15" s="152"/>
      <c r="D15" s="152"/>
      <c r="E15" s="177" t="str">
        <f>IF(BS_Juillet[[#This Row],[N° ARTICLE]]=0,"",VLOOKUP(BS_Juillet[[#This Row],[N° ARTICLE]],Données!A10:C66,2,FALSE))</f>
        <v/>
      </c>
      <c r="F15" s="152" t="str">
        <f>IF(BS_Juillet[[#This Row],[N° ARTICLE]]=0,"",VLOOKUP(BS_Juillet[[#This Row],[N° ARTICLE]],Données!A10:C66,3))</f>
        <v/>
      </c>
      <c r="G15" s="120"/>
      <c r="H15" s="123"/>
    </row>
    <row r="16" spans="1:52" s="126" customFormat="1" ht="15.95" customHeight="1" x14ac:dyDescent="0.2">
      <c r="A16" s="118"/>
      <c r="B16" s="151"/>
      <c r="C16" s="151"/>
      <c r="D16" s="151"/>
      <c r="E16" s="178" t="str">
        <f>IF(BS_Juillet[[#This Row],[N° ARTICLE]]=0,"",VLOOKUP(BS_Juillet[[#This Row],[N° ARTICLE]],Données!A11:C67,2,FALSE))</f>
        <v/>
      </c>
      <c r="F16" s="151" t="str">
        <f>IF(BS_Juillet[[#This Row],[N° ARTICLE]]=0,"",VLOOKUP(BS_Juillet[[#This Row],[N° ARTICLE]],Données!A11:C67,3))</f>
        <v/>
      </c>
      <c r="G16" s="113"/>
      <c r="H16" s="116"/>
    </row>
    <row r="17" spans="1:8" ht="15.95" customHeight="1" x14ac:dyDescent="0.2">
      <c r="A17" s="125"/>
      <c r="B17" s="152"/>
      <c r="C17" s="152"/>
      <c r="D17" s="152"/>
      <c r="E17" s="177" t="str">
        <f>IF(BS_Juillet[[#This Row],[N° ARTICLE]]=0,"",VLOOKUP(BS_Juillet[[#This Row],[N° ARTICLE]],Données!A12:C68,2,FALSE))</f>
        <v/>
      </c>
      <c r="F17" s="152" t="str">
        <f>IF(BS_Juillet[[#This Row],[N° ARTICLE]]=0,"",VLOOKUP(BS_Juillet[[#This Row],[N° ARTICLE]],Données!A12:C68,3))</f>
        <v/>
      </c>
      <c r="G17" s="120"/>
      <c r="H17" s="123"/>
    </row>
    <row r="18" spans="1:8" s="126" customFormat="1" ht="15.95" customHeight="1" x14ac:dyDescent="0.2">
      <c r="A18" s="118"/>
      <c r="B18" s="151"/>
      <c r="C18" s="151"/>
      <c r="D18" s="151"/>
      <c r="E18" s="178" t="str">
        <f>IF(BS_Juillet[[#This Row],[N° ARTICLE]]=0,"",VLOOKUP(BS_Juillet[[#This Row],[N° ARTICLE]],Données!A13:C69,2,FALSE))</f>
        <v/>
      </c>
      <c r="F18" s="151" t="str">
        <f>IF(BS_Juillet[[#This Row],[N° ARTICLE]]=0,"",VLOOKUP(BS_Juillet[[#This Row],[N° ARTICLE]],Données!A13:C69,3))</f>
        <v/>
      </c>
      <c r="G18" s="113"/>
      <c r="H18" s="116"/>
    </row>
    <row r="19" spans="1:8" ht="15.95" customHeight="1" x14ac:dyDescent="0.2">
      <c r="A19" s="125"/>
      <c r="B19" s="152"/>
      <c r="C19" s="152"/>
      <c r="D19" s="152"/>
      <c r="E19" s="177" t="str">
        <f>IF(BS_Juillet[[#This Row],[N° ARTICLE]]=0,"",VLOOKUP(BS_Juillet[[#This Row],[N° ARTICLE]],Données!A14:C70,2,FALSE))</f>
        <v/>
      </c>
      <c r="F19" s="152" t="str">
        <f>IF(BS_Juillet[[#This Row],[N° ARTICLE]]=0,"",VLOOKUP(BS_Juillet[[#This Row],[N° ARTICLE]],Données!A14:C70,3))</f>
        <v/>
      </c>
      <c r="G19" s="120"/>
      <c r="H19" s="123"/>
    </row>
    <row r="20" spans="1:8" s="126" customFormat="1" ht="15.95" customHeight="1" x14ac:dyDescent="0.2">
      <c r="A20" s="118"/>
      <c r="B20" s="151"/>
      <c r="C20" s="151"/>
      <c r="D20" s="151"/>
      <c r="E20" s="178" t="str">
        <f>IF(BS_Juillet[[#This Row],[N° ARTICLE]]=0,"",VLOOKUP(BS_Juillet[[#This Row],[N° ARTICLE]],Données!A15:C71,2,FALSE))</f>
        <v/>
      </c>
      <c r="F20" s="151" t="str">
        <f>IF(BS_Juillet[[#This Row],[N° ARTICLE]]=0,"",VLOOKUP(BS_Juillet[[#This Row],[N° ARTICLE]],Données!A15:C71,3))</f>
        <v/>
      </c>
      <c r="G20" s="113"/>
      <c r="H20" s="116"/>
    </row>
    <row r="21" spans="1:8" ht="15.95" customHeight="1" x14ac:dyDescent="0.2">
      <c r="A21" s="125"/>
      <c r="B21" s="152"/>
      <c r="C21" s="152"/>
      <c r="D21" s="152"/>
      <c r="E21" s="177" t="str">
        <f>IF(BS_Juillet[[#This Row],[N° ARTICLE]]=0,"",VLOOKUP(BS_Juillet[[#This Row],[N° ARTICLE]],Données!A16:C72,2,FALSE))</f>
        <v/>
      </c>
      <c r="F21" s="152" t="str">
        <f>IF(BS_Juillet[[#This Row],[N° ARTICLE]]=0,"",VLOOKUP(BS_Juillet[[#This Row],[N° ARTICLE]],Données!A16:C72,3))</f>
        <v/>
      </c>
      <c r="G21" s="120"/>
      <c r="H21" s="123"/>
    </row>
    <row r="22" spans="1:8" s="126" customFormat="1" ht="15.95" customHeight="1" x14ac:dyDescent="0.2">
      <c r="A22" s="118"/>
      <c r="B22" s="151"/>
      <c r="C22" s="151"/>
      <c r="D22" s="151"/>
      <c r="E22" s="178" t="str">
        <f>IF(BS_Juillet[[#This Row],[N° ARTICLE]]=0,"",VLOOKUP(BS_Juillet[[#This Row],[N° ARTICLE]],Données!A17:C73,2,FALSE))</f>
        <v/>
      </c>
      <c r="F22" s="151" t="str">
        <f>IF(BS_Juillet[[#This Row],[N° ARTICLE]]=0,"",VLOOKUP(BS_Juillet[[#This Row],[N° ARTICLE]],Données!A17:C73,3))</f>
        <v/>
      </c>
      <c r="G22" s="113"/>
      <c r="H22" s="116"/>
    </row>
    <row r="23" spans="1:8" ht="15.95" customHeight="1" x14ac:dyDescent="0.2">
      <c r="A23" s="125"/>
      <c r="B23" s="152"/>
      <c r="C23" s="152"/>
      <c r="D23" s="152"/>
      <c r="E23" s="177" t="str">
        <f>IF(BS_Juillet[[#This Row],[N° ARTICLE]]=0,"",VLOOKUP(BS_Juillet[[#This Row],[N° ARTICLE]],Données!A18:C74,2,FALSE))</f>
        <v/>
      </c>
      <c r="F23" s="152" t="str">
        <f>IF(BS_Juillet[[#This Row],[N° ARTICLE]]=0,"",VLOOKUP(BS_Juillet[[#This Row],[N° ARTICLE]],Données!A18:C74,3))</f>
        <v/>
      </c>
      <c r="G23" s="120"/>
      <c r="H23" s="123"/>
    </row>
    <row r="24" spans="1:8" ht="15.95" customHeight="1" x14ac:dyDescent="0.2">
      <c r="A24" s="118"/>
      <c r="B24" s="151"/>
      <c r="C24" s="151"/>
      <c r="D24" s="151"/>
      <c r="E24" s="178" t="str">
        <f>IF(BS_Juillet[[#This Row],[N° ARTICLE]]=0,"",VLOOKUP(BS_Juillet[[#This Row],[N° ARTICLE]],Données!A19:C75,2,FALSE))</f>
        <v/>
      </c>
      <c r="F24" s="151" t="str">
        <f>IF(BS_Juillet[[#This Row],[N° ARTICLE]]=0,"",VLOOKUP(BS_Juillet[[#This Row],[N° ARTICLE]],Données!A19:C75,3))</f>
        <v/>
      </c>
      <c r="G24" s="113"/>
      <c r="H24" s="116"/>
    </row>
    <row r="25" spans="1:8" s="126" customFormat="1" ht="15.95" customHeight="1" x14ac:dyDescent="0.2">
      <c r="A25" s="125"/>
      <c r="B25" s="152"/>
      <c r="C25" s="152"/>
      <c r="D25" s="152"/>
      <c r="E25" s="177" t="str">
        <f>IF(BS_Juillet[[#This Row],[N° ARTICLE]]=0,"",VLOOKUP(BS_Juillet[[#This Row],[N° ARTICLE]],Données!A20:C76,2,FALSE))</f>
        <v/>
      </c>
      <c r="F25" s="152" t="str">
        <f>IF(BS_Juillet[[#This Row],[N° ARTICLE]]=0,"",VLOOKUP(BS_Juillet[[#This Row],[N° ARTICLE]],Données!A20:C76,3))</f>
        <v/>
      </c>
      <c r="G25" s="120"/>
      <c r="H25" s="123"/>
    </row>
    <row r="26" spans="1:8" ht="15.95" customHeight="1" x14ac:dyDescent="0.2">
      <c r="A26" s="118"/>
      <c r="B26" s="151"/>
      <c r="C26" s="151"/>
      <c r="D26" s="151"/>
      <c r="E26" s="178" t="str">
        <f>IF(BS_Juillet[[#This Row],[N° ARTICLE]]=0,"",VLOOKUP(BS_Juillet[[#This Row],[N° ARTICLE]],Données!A21:C77,2,FALSE))</f>
        <v/>
      </c>
      <c r="F26" s="151" t="str">
        <f>IF(BS_Juillet[[#This Row],[N° ARTICLE]]=0,"",VLOOKUP(BS_Juillet[[#This Row],[N° ARTICLE]],Données!A21:C77,3))</f>
        <v/>
      </c>
      <c r="G26" s="113"/>
      <c r="H26" s="116"/>
    </row>
    <row r="27" spans="1:8" s="126" customFormat="1" ht="15.95" customHeight="1" x14ac:dyDescent="0.2">
      <c r="A27" s="125"/>
      <c r="B27" s="152"/>
      <c r="C27" s="152"/>
      <c r="D27" s="152"/>
      <c r="E27" s="177" t="str">
        <f>IF(BS_Juillet[[#This Row],[N° ARTICLE]]=0,"",VLOOKUP(BS_Juillet[[#This Row],[N° ARTICLE]],Données!A22:C78,2,FALSE))</f>
        <v/>
      </c>
      <c r="F27" s="152" t="str">
        <f>IF(BS_Juillet[[#This Row],[N° ARTICLE]]=0,"",VLOOKUP(BS_Juillet[[#This Row],[N° ARTICLE]],Données!A22:C78,3))</f>
        <v/>
      </c>
      <c r="G27" s="120"/>
      <c r="H27" s="123"/>
    </row>
    <row r="28" spans="1:8" ht="15.95" customHeight="1" x14ac:dyDescent="0.2">
      <c r="A28" s="118"/>
      <c r="B28" s="151"/>
      <c r="C28" s="151"/>
      <c r="D28" s="151"/>
      <c r="E28" s="178" t="str">
        <f>IF(BS_Juillet[[#This Row],[N° ARTICLE]]=0,"",VLOOKUP(BS_Juillet[[#This Row],[N° ARTICLE]],Données!A23:C79,2,FALSE))</f>
        <v/>
      </c>
      <c r="F28" s="151" t="str">
        <f>IF(BS_Juillet[[#This Row],[N° ARTICLE]]=0,"",VLOOKUP(BS_Juillet[[#This Row],[N° ARTICLE]],Données!A23:C79,3))</f>
        <v/>
      </c>
      <c r="G28" s="113"/>
      <c r="H28" s="116"/>
    </row>
    <row r="29" spans="1:8" s="126" customFormat="1" ht="15.95" customHeight="1" x14ac:dyDescent="0.2">
      <c r="A29" s="125"/>
      <c r="B29" s="152"/>
      <c r="C29" s="152"/>
      <c r="D29" s="152"/>
      <c r="E29" s="177" t="str">
        <f>IF(BS_Juillet[[#This Row],[N° ARTICLE]]=0,"",VLOOKUP(BS_Juillet[[#This Row],[N° ARTICLE]],Données!A24:C80,2,FALSE))</f>
        <v/>
      </c>
      <c r="F29" s="152" t="str">
        <f>IF(BS_Juillet[[#This Row],[N° ARTICLE]]=0,"",VLOOKUP(BS_Juillet[[#This Row],[N° ARTICLE]],Données!A24:C80,3))</f>
        <v/>
      </c>
      <c r="G29" s="120"/>
      <c r="H29" s="123"/>
    </row>
    <row r="30" spans="1:8" ht="15.95" customHeight="1" x14ac:dyDescent="0.2">
      <c r="A30" s="118"/>
      <c r="B30" s="151"/>
      <c r="C30" s="151"/>
      <c r="D30" s="151"/>
      <c r="E30" s="178" t="str">
        <f>IF(BS_Juillet[[#This Row],[N° ARTICLE]]=0,"",VLOOKUP(BS_Juillet[[#This Row],[N° ARTICLE]],Données!A25:C81,2,FALSE))</f>
        <v/>
      </c>
      <c r="F30" s="151" t="str">
        <f>IF(BS_Juillet[[#This Row],[N° ARTICLE]]=0,"",VLOOKUP(BS_Juillet[[#This Row],[N° ARTICLE]],Données!A25:C81,3))</f>
        <v/>
      </c>
      <c r="G30" s="113"/>
      <c r="H30" s="116"/>
    </row>
    <row r="31" spans="1:8" s="126" customFormat="1" ht="15.95" customHeight="1" x14ac:dyDescent="0.2">
      <c r="A31" s="125"/>
      <c r="B31" s="152"/>
      <c r="C31" s="152"/>
      <c r="D31" s="152"/>
      <c r="E31" s="177" t="str">
        <f>IF(BS_Juillet[[#This Row],[N° ARTICLE]]=0,"",VLOOKUP(BS_Juillet[[#This Row],[N° ARTICLE]],Données!A26:C82,2,FALSE))</f>
        <v/>
      </c>
      <c r="F31" s="152" t="str">
        <f>IF(BS_Juillet[[#This Row],[N° ARTICLE]]=0,"",VLOOKUP(BS_Juillet[[#This Row],[N° ARTICLE]],Données!A26:C82,3))</f>
        <v/>
      </c>
      <c r="G31" s="120"/>
      <c r="H31" s="123"/>
    </row>
    <row r="32" spans="1:8" ht="15.95" customHeight="1" x14ac:dyDescent="0.2">
      <c r="A32" s="118"/>
      <c r="B32" s="151"/>
      <c r="C32" s="151"/>
      <c r="D32" s="151"/>
      <c r="E32" s="178" t="str">
        <f>IF(BS_Juillet[[#This Row],[N° ARTICLE]]=0,"",VLOOKUP(BS_Juillet[[#This Row],[N° ARTICLE]],Données!A27:C83,2,FALSE))</f>
        <v/>
      </c>
      <c r="F32" s="151" t="str">
        <f>IF(BS_Juillet[[#This Row],[N° ARTICLE]]=0,"",VLOOKUP(BS_Juillet[[#This Row],[N° ARTICLE]],Données!A27:C83,3))</f>
        <v/>
      </c>
      <c r="G32" s="113"/>
      <c r="H32" s="116"/>
    </row>
    <row r="33" spans="1:8" s="126" customFormat="1" ht="15.95" customHeight="1" x14ac:dyDescent="0.2">
      <c r="A33" s="125"/>
      <c r="B33" s="152"/>
      <c r="C33" s="152"/>
      <c r="D33" s="152"/>
      <c r="E33" s="177" t="str">
        <f>IF(BS_Juillet[[#This Row],[N° ARTICLE]]=0,"",VLOOKUP(BS_Juillet[[#This Row],[N° ARTICLE]],Données!A28:C84,2,FALSE))</f>
        <v/>
      </c>
      <c r="F33" s="152" t="str">
        <f>IF(BS_Juillet[[#This Row],[N° ARTICLE]]=0,"",VLOOKUP(BS_Juillet[[#This Row],[N° ARTICLE]],Données!A28:C84,3))</f>
        <v/>
      </c>
      <c r="G33" s="120"/>
      <c r="H33" s="123"/>
    </row>
    <row r="34" spans="1:8" ht="15.95" customHeight="1" x14ac:dyDescent="0.2">
      <c r="A34" s="118"/>
      <c r="B34" s="151"/>
      <c r="C34" s="151"/>
      <c r="D34" s="151"/>
      <c r="E34" s="178" t="str">
        <f>IF(BS_Juillet[[#This Row],[N° ARTICLE]]=0,"",VLOOKUP(BS_Juillet[[#This Row],[N° ARTICLE]],Données!A29:C85,2,FALSE))</f>
        <v/>
      </c>
      <c r="F34" s="151" t="str">
        <f>IF(BS_Juillet[[#This Row],[N° ARTICLE]]=0,"",VLOOKUP(BS_Juillet[[#This Row],[N° ARTICLE]],Données!A29:C85,3))</f>
        <v/>
      </c>
      <c r="G34" s="113"/>
      <c r="H34" s="116"/>
    </row>
    <row r="35" spans="1:8" s="126" customFormat="1" ht="15.95" customHeight="1" x14ac:dyDescent="0.2">
      <c r="A35" s="125"/>
      <c r="B35" s="152"/>
      <c r="C35" s="152"/>
      <c r="D35" s="152"/>
      <c r="E35" s="177" t="str">
        <f>IF(BS_Juillet[[#This Row],[N° ARTICLE]]=0,"",VLOOKUP(BS_Juillet[[#This Row],[N° ARTICLE]],Données!A30:C86,2,FALSE))</f>
        <v/>
      </c>
      <c r="F35" s="152" t="str">
        <f>IF(BS_Juillet[[#This Row],[N° ARTICLE]]=0,"",VLOOKUP(BS_Juillet[[#This Row],[N° ARTICLE]],Données!A30:C86,3))</f>
        <v/>
      </c>
      <c r="G35" s="120"/>
      <c r="H35" s="123"/>
    </row>
    <row r="36" spans="1:8" ht="15.95" customHeight="1" x14ac:dyDescent="0.2">
      <c r="A36" s="118"/>
      <c r="B36" s="151"/>
      <c r="C36" s="151"/>
      <c r="D36" s="151"/>
      <c r="E36" s="178" t="str">
        <f>IF(BS_Juillet[[#This Row],[N° ARTICLE]]=0,"",VLOOKUP(BS_Juillet[[#This Row],[N° ARTICLE]],Données!A31:C87,2,FALSE))</f>
        <v/>
      </c>
      <c r="F36" s="151" t="str">
        <f>IF(BS_Juillet[[#This Row],[N° ARTICLE]]=0,"",VLOOKUP(BS_Juillet[[#This Row],[N° ARTICLE]],Données!A31:C87,3))</f>
        <v/>
      </c>
      <c r="G36" s="113"/>
      <c r="H36" s="116"/>
    </row>
    <row r="37" spans="1:8" s="126" customFormat="1" ht="15.95" customHeight="1" x14ac:dyDescent="0.2">
      <c r="A37" s="125"/>
      <c r="B37" s="152"/>
      <c r="C37" s="152"/>
      <c r="D37" s="152"/>
      <c r="E37" s="177" t="str">
        <f>IF(BS_Juillet[[#This Row],[N° ARTICLE]]=0,"",VLOOKUP(BS_Juillet[[#This Row],[N° ARTICLE]],Données!A32:C88,2,FALSE))</f>
        <v/>
      </c>
      <c r="F37" s="152" t="str">
        <f>IF(BS_Juillet[[#This Row],[N° ARTICLE]]=0,"",VLOOKUP(BS_Juillet[[#This Row],[N° ARTICLE]],Données!A32:C88,3))</f>
        <v/>
      </c>
      <c r="G37" s="120"/>
      <c r="H37" s="123"/>
    </row>
    <row r="38" spans="1:8" ht="15.95" customHeight="1" x14ac:dyDescent="0.2">
      <c r="A38" s="118"/>
      <c r="B38" s="151"/>
      <c r="C38" s="151"/>
      <c r="D38" s="151"/>
      <c r="E38" s="178" t="str">
        <f>IF(BS_Juillet[[#This Row],[N° ARTICLE]]=0,"",VLOOKUP(BS_Juillet[[#This Row],[N° ARTICLE]],Données!A33:C89,2,FALSE))</f>
        <v/>
      </c>
      <c r="F38" s="151" t="str">
        <f>IF(BS_Juillet[[#This Row],[N° ARTICLE]]=0,"",VLOOKUP(BS_Juillet[[#This Row],[N° ARTICLE]],Données!A33:C89,3))</f>
        <v/>
      </c>
      <c r="G38" s="113"/>
      <c r="H38" s="116"/>
    </row>
    <row r="39" spans="1:8" s="126" customFormat="1" ht="15.95" customHeight="1" x14ac:dyDescent="0.2">
      <c r="A39" s="125"/>
      <c r="B39" s="152"/>
      <c r="C39" s="152"/>
      <c r="D39" s="152"/>
      <c r="E39" s="177" t="str">
        <f>IF(BS_Juillet[[#This Row],[N° ARTICLE]]=0,"",VLOOKUP(BS_Juillet[[#This Row],[N° ARTICLE]],Données!A34:C90,2,FALSE))</f>
        <v/>
      </c>
      <c r="F39" s="152" t="str">
        <f>IF(BS_Juillet[[#This Row],[N° ARTICLE]]=0,"",VLOOKUP(BS_Juillet[[#This Row],[N° ARTICLE]],Données!A34:C90,3))</f>
        <v/>
      </c>
      <c r="G39" s="120"/>
      <c r="H39" s="123"/>
    </row>
    <row r="40" spans="1:8" ht="15.95" customHeight="1" x14ac:dyDescent="0.2">
      <c r="A40" s="118"/>
      <c r="B40" s="151"/>
      <c r="C40" s="151"/>
      <c r="D40" s="151"/>
      <c r="E40" s="178" t="str">
        <f>IF(BS_Juillet[[#This Row],[N° ARTICLE]]=0,"",VLOOKUP(BS_Juillet[[#This Row],[N° ARTICLE]],Données!A35:C91,2,FALSE))</f>
        <v/>
      </c>
      <c r="F40" s="151" t="str">
        <f>IF(BS_Juillet[[#This Row],[N° ARTICLE]]=0,"",VLOOKUP(BS_Juillet[[#This Row],[N° ARTICLE]],Données!A35:C91,3))</f>
        <v/>
      </c>
      <c r="G40" s="113"/>
      <c r="H40" s="116"/>
    </row>
    <row r="41" spans="1:8" s="126" customFormat="1" ht="15.95" customHeight="1" x14ac:dyDescent="0.2">
      <c r="A41" s="125"/>
      <c r="B41" s="152"/>
      <c r="C41" s="152"/>
      <c r="D41" s="152"/>
      <c r="E41" s="177" t="str">
        <f>IF(BS_Juillet[[#This Row],[N° ARTICLE]]=0,"",VLOOKUP(BS_Juillet[[#This Row],[N° ARTICLE]],Données!A36:C92,2,FALSE))</f>
        <v/>
      </c>
      <c r="F41" s="152" t="str">
        <f>IF(BS_Juillet[[#This Row],[N° ARTICLE]]=0,"",VLOOKUP(BS_Juillet[[#This Row],[N° ARTICLE]],Données!A36:C92,3))</f>
        <v/>
      </c>
      <c r="G41" s="120"/>
      <c r="H41" s="123"/>
    </row>
    <row r="42" spans="1:8" ht="15.95" customHeight="1" x14ac:dyDescent="0.2">
      <c r="A42" s="118"/>
      <c r="B42" s="151"/>
      <c r="C42" s="151"/>
      <c r="D42" s="151"/>
      <c r="E42" s="178" t="str">
        <f>IF(BS_Juillet[[#This Row],[N° ARTICLE]]=0,"",VLOOKUP(BS_Juillet[[#This Row],[N° ARTICLE]],Données!A37:C93,2,FALSE))</f>
        <v/>
      </c>
      <c r="F42" s="151" t="str">
        <f>IF(BS_Juillet[[#This Row],[N° ARTICLE]]=0,"",VLOOKUP(BS_Juillet[[#This Row],[N° ARTICLE]],Données!A37:C93,3))</f>
        <v/>
      </c>
      <c r="G42" s="113"/>
      <c r="H42" s="116"/>
    </row>
    <row r="43" spans="1:8" s="126" customFormat="1" ht="15.95" customHeight="1" x14ac:dyDescent="0.2">
      <c r="A43" s="125"/>
      <c r="B43" s="152"/>
      <c r="C43" s="152"/>
      <c r="D43" s="152"/>
      <c r="E43" s="177" t="str">
        <f>IF(BS_Juillet[[#This Row],[N° ARTICLE]]=0,"",VLOOKUP(BS_Juillet[[#This Row],[N° ARTICLE]],Données!A38:C94,2,FALSE))</f>
        <v/>
      </c>
      <c r="F43" s="152" t="str">
        <f>IF(BS_Juillet[[#This Row],[N° ARTICLE]]=0,"",VLOOKUP(BS_Juillet[[#This Row],[N° ARTICLE]],Données!A38:C94,3))</f>
        <v/>
      </c>
      <c r="G43" s="120"/>
      <c r="H43" s="123"/>
    </row>
    <row r="44" spans="1:8" ht="15.95" customHeight="1" x14ac:dyDescent="0.2">
      <c r="A44" s="118"/>
      <c r="B44" s="151"/>
      <c r="C44" s="151"/>
      <c r="D44" s="151"/>
      <c r="E44" s="178" t="str">
        <f>IF(BS_Juillet[[#This Row],[N° ARTICLE]]=0,"",VLOOKUP(BS_Juillet[[#This Row],[N° ARTICLE]],Données!A39:C95,2,FALSE))</f>
        <v/>
      </c>
      <c r="F44" s="151" t="str">
        <f>IF(BS_Juillet[[#This Row],[N° ARTICLE]]=0,"",VLOOKUP(BS_Juillet[[#This Row],[N° ARTICLE]],Données!A39:C95,3))</f>
        <v/>
      </c>
      <c r="G44" s="113"/>
      <c r="H44" s="116"/>
    </row>
    <row r="45" spans="1:8" s="126" customFormat="1" ht="15.95" customHeight="1" x14ac:dyDescent="0.2">
      <c r="A45" s="125"/>
      <c r="B45" s="152"/>
      <c r="C45" s="152"/>
      <c r="D45" s="152"/>
      <c r="E45" s="177" t="str">
        <f>IF(BS_Juillet[[#This Row],[N° ARTICLE]]=0,"",VLOOKUP(BS_Juillet[[#This Row],[N° ARTICLE]],Données!A40:C96,2,FALSE))</f>
        <v/>
      </c>
      <c r="F45" s="152" t="str">
        <f>IF(BS_Juillet[[#This Row],[N° ARTICLE]]=0,"",VLOOKUP(BS_Juillet[[#This Row],[N° ARTICLE]],Données!A40:C96,3))</f>
        <v/>
      </c>
      <c r="G45" s="120"/>
      <c r="H45" s="123"/>
    </row>
    <row r="46" spans="1:8" ht="15.95" customHeight="1" x14ac:dyDescent="0.2">
      <c r="A46" s="118"/>
      <c r="B46" s="151"/>
      <c r="C46" s="151"/>
      <c r="D46" s="151"/>
      <c r="E46" s="178" t="str">
        <f>IF(BS_Juillet[[#This Row],[N° ARTICLE]]=0,"",VLOOKUP(BS_Juillet[[#This Row],[N° ARTICLE]],Données!A41:C97,2,FALSE))</f>
        <v/>
      </c>
      <c r="F46" s="151" t="str">
        <f>IF(BS_Juillet[[#This Row],[N° ARTICLE]]=0,"",VLOOKUP(BS_Juillet[[#This Row],[N° ARTICLE]],Données!A41:C97,3))</f>
        <v/>
      </c>
      <c r="G46" s="113"/>
      <c r="H46" s="116"/>
    </row>
    <row r="47" spans="1:8" s="126" customFormat="1" ht="15.95" customHeight="1" x14ac:dyDescent="0.2">
      <c r="A47" s="125"/>
      <c r="B47" s="152"/>
      <c r="C47" s="152"/>
      <c r="D47" s="152"/>
      <c r="E47" s="177" t="str">
        <f>IF(BS_Juillet[[#This Row],[N° ARTICLE]]=0,"",VLOOKUP(BS_Juillet[[#This Row],[N° ARTICLE]],Données!A42:C98,2,FALSE))</f>
        <v/>
      </c>
      <c r="F47" s="152" t="str">
        <f>IF(BS_Juillet[[#This Row],[N° ARTICLE]]=0,"",VLOOKUP(BS_Juillet[[#This Row],[N° ARTICLE]],Données!A42:C98,3))</f>
        <v/>
      </c>
      <c r="G47" s="120"/>
      <c r="H47" s="123"/>
    </row>
    <row r="48" spans="1:8" ht="15.95" customHeight="1" x14ac:dyDescent="0.2">
      <c r="A48" s="118"/>
      <c r="B48" s="151"/>
      <c r="C48" s="151"/>
      <c r="D48" s="151"/>
      <c r="E48" s="178" t="str">
        <f>IF(BS_Juillet[[#This Row],[N° ARTICLE]]=0,"",VLOOKUP(BS_Juillet[[#This Row],[N° ARTICLE]],Données!A43:C99,2,FALSE))</f>
        <v/>
      </c>
      <c r="F48" s="151" t="str">
        <f>IF(BS_Juillet[[#This Row],[N° ARTICLE]]=0,"",VLOOKUP(BS_Juillet[[#This Row],[N° ARTICLE]],Données!A43:C99,3))</f>
        <v/>
      </c>
      <c r="G48" s="113"/>
      <c r="H48" s="116"/>
    </row>
    <row r="49" spans="1:8" s="126" customFormat="1" ht="15.95" customHeight="1" x14ac:dyDescent="0.2">
      <c r="A49" s="125"/>
      <c r="B49" s="152"/>
      <c r="C49" s="152"/>
      <c r="D49" s="152"/>
      <c r="E49" s="177" t="str">
        <f>IF(BS_Juillet[[#This Row],[N° ARTICLE]]=0,"",VLOOKUP(BS_Juillet[[#This Row],[N° ARTICLE]],Données!A44:C100,2,FALSE))</f>
        <v/>
      </c>
      <c r="F49" s="152" t="str">
        <f>IF(BS_Juillet[[#This Row],[N° ARTICLE]]=0,"",VLOOKUP(BS_Juillet[[#This Row],[N° ARTICLE]],Données!A44:C100,3))</f>
        <v/>
      </c>
      <c r="G49" s="120"/>
      <c r="H49" s="123"/>
    </row>
    <row r="50" spans="1:8" ht="15.95" customHeight="1" x14ac:dyDescent="0.2">
      <c r="A50" s="118"/>
      <c r="B50" s="151"/>
      <c r="C50" s="151"/>
      <c r="D50" s="151"/>
      <c r="E50" s="178" t="str">
        <f>IF(BS_Juillet[[#This Row],[N° ARTICLE]]=0,"",VLOOKUP(BS_Juillet[[#This Row],[N° ARTICLE]],Données!A45:C101,2,FALSE))</f>
        <v/>
      </c>
      <c r="F50" s="151" t="str">
        <f>IF(BS_Juillet[[#This Row],[N° ARTICLE]]=0,"",VLOOKUP(BS_Juillet[[#This Row],[N° ARTICLE]],Données!A45:C101,3))</f>
        <v/>
      </c>
      <c r="G50" s="113"/>
      <c r="H50" s="116"/>
    </row>
    <row r="51" spans="1:8" s="126" customFormat="1" ht="15.95" customHeight="1" x14ac:dyDescent="0.2">
      <c r="A51" s="125"/>
      <c r="B51" s="152"/>
      <c r="C51" s="152"/>
      <c r="D51" s="152"/>
      <c r="E51" s="177" t="str">
        <f>IF(BS_Juillet[[#This Row],[N° ARTICLE]]=0,"",VLOOKUP(BS_Juillet[[#This Row],[N° ARTICLE]],Données!A46:C102,2,FALSE))</f>
        <v/>
      </c>
      <c r="F51" s="152" t="str">
        <f>IF(BS_Juillet[[#This Row],[N° ARTICLE]]=0,"",VLOOKUP(BS_Juillet[[#This Row],[N° ARTICLE]],Données!A46:C102,3))</f>
        <v/>
      </c>
      <c r="G51" s="120"/>
      <c r="H51" s="123"/>
    </row>
    <row r="52" spans="1:8" ht="15.95" customHeight="1" x14ac:dyDescent="0.2">
      <c r="A52" s="118"/>
      <c r="B52" s="151"/>
      <c r="C52" s="151"/>
      <c r="D52" s="151"/>
      <c r="E52" s="178" t="str">
        <f>IF(BS_Juillet[[#This Row],[N° ARTICLE]]=0,"",VLOOKUP(BS_Juillet[[#This Row],[N° ARTICLE]],Données!A47:C103,2,FALSE))</f>
        <v/>
      </c>
      <c r="F52" s="151" t="str">
        <f>IF(BS_Juillet[[#This Row],[N° ARTICLE]]=0,"",VLOOKUP(BS_Juillet[[#This Row],[N° ARTICLE]],Données!A47:C103,3))</f>
        <v/>
      </c>
      <c r="G52" s="113"/>
      <c r="H52" s="116"/>
    </row>
    <row r="53" spans="1:8" s="126" customFormat="1" ht="15.95" customHeight="1" x14ac:dyDescent="0.2">
      <c r="A53" s="125"/>
      <c r="B53" s="152"/>
      <c r="C53" s="152"/>
      <c r="D53" s="152"/>
      <c r="E53" s="177" t="str">
        <f>IF(BS_Juillet[[#This Row],[N° ARTICLE]]=0,"",VLOOKUP(BS_Juillet[[#This Row],[N° ARTICLE]],Données!A48:C104,2,FALSE))</f>
        <v/>
      </c>
      <c r="F53" s="152" t="str">
        <f>IF(BS_Juillet[[#This Row],[N° ARTICLE]]=0,"",VLOOKUP(BS_Juillet[[#This Row],[N° ARTICLE]],Données!A48:C104,3))</f>
        <v/>
      </c>
      <c r="G53" s="120"/>
      <c r="H53" s="123"/>
    </row>
    <row r="54" spans="1:8" ht="15.95" customHeight="1" x14ac:dyDescent="0.2">
      <c r="A54" s="118"/>
      <c r="B54" s="151"/>
      <c r="C54" s="151"/>
      <c r="D54" s="151"/>
      <c r="E54" s="178" t="str">
        <f>IF(BS_Juillet[[#This Row],[N° ARTICLE]]=0,"",VLOOKUP(BS_Juillet[[#This Row],[N° ARTICLE]],Données!A49:C105,2,FALSE))</f>
        <v/>
      </c>
      <c r="F54" s="151" t="str">
        <f>IF(BS_Juillet[[#This Row],[N° ARTICLE]]=0,"",VLOOKUP(BS_Juillet[[#This Row],[N° ARTICLE]],Données!A49:C105,3))</f>
        <v/>
      </c>
      <c r="G54" s="113"/>
      <c r="H54" s="116"/>
    </row>
    <row r="55" spans="1:8" s="126" customFormat="1" ht="15.95" customHeight="1" x14ac:dyDescent="0.2">
      <c r="A55" s="125"/>
      <c r="B55" s="152"/>
      <c r="C55" s="152"/>
      <c r="D55" s="152"/>
      <c r="E55" s="177" t="str">
        <f>IF(BS_Juillet[[#This Row],[N° ARTICLE]]=0,"",VLOOKUP(BS_Juillet[[#This Row],[N° ARTICLE]],Données!A50:C106,2,FALSE))</f>
        <v/>
      </c>
      <c r="F55" s="152" t="str">
        <f>IF(BS_Juillet[[#This Row],[N° ARTICLE]]=0,"",VLOOKUP(BS_Juillet[[#This Row],[N° ARTICLE]],Données!A50:C106,3))</f>
        <v/>
      </c>
      <c r="G55" s="120"/>
      <c r="H55" s="123"/>
    </row>
    <row r="56" spans="1:8" ht="15.95" customHeight="1" x14ac:dyDescent="0.2">
      <c r="A56" s="118"/>
      <c r="B56" s="151"/>
      <c r="C56" s="151"/>
      <c r="D56" s="151"/>
      <c r="E56" s="178" t="str">
        <f>IF(BS_Juillet[[#This Row],[N° ARTICLE]]=0,"",VLOOKUP(BS_Juillet[[#This Row],[N° ARTICLE]],Données!A51:C107,2,FALSE))</f>
        <v/>
      </c>
      <c r="F56" s="151" t="str">
        <f>IF(BS_Juillet[[#This Row],[N° ARTICLE]]=0,"",VLOOKUP(BS_Juillet[[#This Row],[N° ARTICLE]],Données!A51:C107,3))</f>
        <v/>
      </c>
      <c r="G56" s="113"/>
      <c r="H56" s="116"/>
    </row>
    <row r="57" spans="1:8" s="126" customFormat="1" ht="15.95" customHeight="1" x14ac:dyDescent="0.2">
      <c r="A57" s="125"/>
      <c r="B57" s="152"/>
      <c r="C57" s="152"/>
      <c r="D57" s="152"/>
      <c r="E57" s="177" t="str">
        <f>IF(BS_Juillet[[#This Row],[N° ARTICLE]]=0,"",VLOOKUP(BS_Juillet[[#This Row],[N° ARTICLE]],Données!A52:C108,2,FALSE))</f>
        <v/>
      </c>
      <c r="F57" s="152" t="str">
        <f>IF(BS_Juillet[[#This Row],[N° ARTICLE]]=0,"",VLOOKUP(BS_Juillet[[#This Row],[N° ARTICLE]],Données!A52:C108,3))</f>
        <v/>
      </c>
      <c r="G57" s="120"/>
      <c r="H57" s="123"/>
    </row>
    <row r="58" spans="1:8" ht="15.95" customHeight="1" x14ac:dyDescent="0.2">
      <c r="A58" s="118"/>
      <c r="B58" s="151"/>
      <c r="C58" s="151"/>
      <c r="D58" s="151"/>
      <c r="E58" s="178" t="str">
        <f>IF(BS_Juillet[[#This Row],[N° ARTICLE]]=0,"",VLOOKUP(BS_Juillet[[#This Row],[N° ARTICLE]],Données!A53:C109,2,FALSE))</f>
        <v/>
      </c>
      <c r="F58" s="151" t="str">
        <f>IF(BS_Juillet[[#This Row],[N° ARTICLE]]=0,"",VLOOKUP(BS_Juillet[[#This Row],[N° ARTICLE]],Données!A53:C109,3))</f>
        <v/>
      </c>
      <c r="G58" s="113"/>
      <c r="H58" s="116"/>
    </row>
    <row r="59" spans="1:8" s="126" customFormat="1" ht="15.95" customHeight="1" x14ac:dyDescent="0.2">
      <c r="A59" s="125"/>
      <c r="B59" s="152"/>
      <c r="C59" s="152"/>
      <c r="D59" s="152"/>
      <c r="E59" s="177" t="str">
        <f>IF(BS_Juillet[[#This Row],[N° ARTICLE]]=0,"",VLOOKUP(BS_Juillet[[#This Row],[N° ARTICLE]],Données!A54:C110,2,FALSE))</f>
        <v/>
      </c>
      <c r="F59" s="152" t="str">
        <f>IF(BS_Juillet[[#This Row],[N° ARTICLE]]=0,"",VLOOKUP(BS_Juillet[[#This Row],[N° ARTICLE]],Données!A54:C110,3))</f>
        <v/>
      </c>
      <c r="G59" s="120"/>
      <c r="H59" s="123"/>
    </row>
    <row r="60" spans="1:8" ht="15.95" customHeight="1" x14ac:dyDescent="0.2">
      <c r="A60" s="118"/>
      <c r="B60" s="151"/>
      <c r="C60" s="151"/>
      <c r="D60" s="151"/>
      <c r="E60" s="178" t="str">
        <f>IF(BS_Juillet[[#This Row],[N° ARTICLE]]=0,"",VLOOKUP(BS_Juillet[[#This Row],[N° ARTICLE]],Données!A55:C111,2,FALSE))</f>
        <v/>
      </c>
      <c r="F60" s="151" t="str">
        <f>IF(BS_Juillet[[#This Row],[N° ARTICLE]]=0,"",VLOOKUP(BS_Juillet[[#This Row],[N° ARTICLE]],Données!A55:C111,3))</f>
        <v/>
      </c>
      <c r="G60" s="113"/>
      <c r="H60" s="116"/>
    </row>
    <row r="61" spans="1:8" s="126" customFormat="1" ht="15.95" customHeight="1" x14ac:dyDescent="0.2">
      <c r="A61" s="125"/>
      <c r="B61" s="152"/>
      <c r="C61" s="152"/>
      <c r="D61" s="152"/>
      <c r="E61" s="177" t="str">
        <f>IF(BS_Juillet[[#This Row],[N° ARTICLE]]=0,"",VLOOKUP(BS_Juillet[[#This Row],[N° ARTICLE]],Données!A56:C112,2,FALSE))</f>
        <v/>
      </c>
      <c r="F61" s="152" t="str">
        <f>IF(BS_Juillet[[#This Row],[N° ARTICLE]]=0,"",VLOOKUP(BS_Juillet[[#This Row],[N° ARTICLE]],Données!A56:C112,3))</f>
        <v/>
      </c>
      <c r="G61" s="120"/>
      <c r="H61" s="123"/>
    </row>
    <row r="62" spans="1:8" ht="15.95" customHeight="1" x14ac:dyDescent="0.2">
      <c r="A62" s="118"/>
      <c r="B62" s="151"/>
      <c r="C62" s="151"/>
      <c r="D62" s="151"/>
      <c r="E62" s="178" t="str">
        <f>IF(BS_Juillet[[#This Row],[N° ARTICLE]]=0,"",VLOOKUP(BS_Juillet[[#This Row],[N° ARTICLE]],Données!A57:C113,2,FALSE))</f>
        <v/>
      </c>
      <c r="F62" s="151" t="str">
        <f>IF(BS_Juillet[[#This Row],[N° ARTICLE]]=0,"",VLOOKUP(BS_Juillet[[#This Row],[N° ARTICLE]],Données!A57:C113,3))</f>
        <v/>
      </c>
      <c r="G62" s="113"/>
      <c r="H62" s="116"/>
    </row>
    <row r="63" spans="1:8" ht="15.95" customHeight="1" x14ac:dyDescent="0.2">
      <c r="A63" s="125"/>
      <c r="B63" s="152"/>
      <c r="C63" s="152"/>
      <c r="D63" s="152"/>
      <c r="E63" s="177" t="str">
        <f>IF(BS_Juillet[[#This Row],[N° ARTICLE]]=0,"",VLOOKUP(BS_Juillet[[#This Row],[N° ARTICLE]],Données!A58:C114,2,FALSE))</f>
        <v/>
      </c>
      <c r="F63" s="152" t="str">
        <f>IF(BS_Juillet[[#This Row],[N° ARTICLE]]=0,"",VLOOKUP(BS_Juillet[[#This Row],[N° ARTICLE]],Données!A58:C114,3))</f>
        <v/>
      </c>
      <c r="G63" s="120"/>
      <c r="H63" s="123"/>
    </row>
    <row r="64" spans="1:8" s="126" customFormat="1" ht="15.95" customHeight="1" x14ac:dyDescent="0.2">
      <c r="A64" s="118"/>
      <c r="B64" s="151"/>
      <c r="C64" s="151"/>
      <c r="D64" s="151"/>
      <c r="E64" s="178" t="str">
        <f>IF(BS_Juillet[[#This Row],[N° ARTICLE]]=0,"",VLOOKUP(BS_Juillet[[#This Row],[N° ARTICLE]],Données!A59:C115,2,FALSE))</f>
        <v/>
      </c>
      <c r="F64" s="151" t="str">
        <f>IF(BS_Juillet[[#This Row],[N° ARTICLE]]=0,"",VLOOKUP(BS_Juillet[[#This Row],[N° ARTICLE]],Données!A59:C115,3))</f>
        <v/>
      </c>
      <c r="G64" s="113"/>
      <c r="H64" s="116"/>
    </row>
    <row r="65" spans="1:8" ht="15.95" customHeight="1" x14ac:dyDescent="0.2">
      <c r="A65" s="125"/>
      <c r="B65" s="152"/>
      <c r="C65" s="152"/>
      <c r="D65" s="152"/>
      <c r="E65" s="177" t="str">
        <f>IF(BS_Juillet[[#This Row],[N° ARTICLE]]=0,"",VLOOKUP(BS_Juillet[[#This Row],[N° ARTICLE]],Données!A60:C116,2,FALSE))</f>
        <v/>
      </c>
      <c r="F65" s="152" t="str">
        <f>IF(BS_Juillet[[#This Row],[N° ARTICLE]]=0,"",VLOOKUP(BS_Juillet[[#This Row],[N° ARTICLE]],Données!A60:C116,3))</f>
        <v/>
      </c>
      <c r="G65" s="120"/>
      <c r="H65" s="123"/>
    </row>
    <row r="66" spans="1:8" ht="15.95" customHeight="1" x14ac:dyDescent="0.2">
      <c r="A66" s="118"/>
      <c r="B66" s="151"/>
      <c r="C66" s="151"/>
      <c r="D66" s="151"/>
      <c r="E66" s="178" t="str">
        <f>IF(BS_Juillet[[#This Row],[N° ARTICLE]]=0,"",VLOOKUP(BS_Juillet[[#This Row],[N° ARTICLE]],Données!A61:C117,2,FALSE))</f>
        <v/>
      </c>
      <c r="F66" s="151" t="str">
        <f>IF(BS_Juillet[[#This Row],[N° ARTICLE]]=0,"",VLOOKUP(BS_Juillet[[#This Row],[N° ARTICLE]],Données!A61:C117,3))</f>
        <v/>
      </c>
      <c r="G66" s="113"/>
      <c r="H66" s="116"/>
    </row>
    <row r="67" spans="1:8" s="126" customFormat="1" ht="15.95" customHeight="1" x14ac:dyDescent="0.2">
      <c r="A67" s="125"/>
      <c r="B67" s="152"/>
      <c r="C67" s="152"/>
      <c r="D67" s="152"/>
      <c r="E67" s="177" t="str">
        <f>IF(BS_Juillet[[#This Row],[N° ARTICLE]]=0,"",VLOOKUP(BS_Juillet[[#This Row],[N° ARTICLE]],Données!A62:C118,2,FALSE))</f>
        <v/>
      </c>
      <c r="F67" s="152" t="str">
        <f>IF(BS_Juillet[[#This Row],[N° ARTICLE]]=0,"",VLOOKUP(BS_Juillet[[#This Row],[N° ARTICLE]],Données!A62:C118,3))</f>
        <v/>
      </c>
      <c r="G67" s="120"/>
      <c r="H67" s="123"/>
    </row>
    <row r="68" spans="1:8" ht="15.95" customHeight="1" x14ac:dyDescent="0.2">
      <c r="A68" s="118"/>
      <c r="B68" s="151"/>
      <c r="C68" s="151"/>
      <c r="D68" s="151"/>
      <c r="E68" s="178" t="str">
        <f>IF(BS_Juillet[[#This Row],[N° ARTICLE]]=0,"",VLOOKUP(BS_Juillet[[#This Row],[N° ARTICLE]],Données!A63:C119,2,FALSE))</f>
        <v/>
      </c>
      <c r="F68" s="151" t="str">
        <f>IF(BS_Juillet[[#This Row],[N° ARTICLE]]=0,"",VLOOKUP(BS_Juillet[[#This Row],[N° ARTICLE]],Données!A63:C119,3))</f>
        <v/>
      </c>
      <c r="G68" s="113"/>
      <c r="H68" s="116"/>
    </row>
    <row r="69" spans="1:8" s="126" customFormat="1" ht="15.95" customHeight="1" x14ac:dyDescent="0.2">
      <c r="A69" s="125"/>
      <c r="B69" s="152"/>
      <c r="C69" s="152"/>
      <c r="D69" s="152"/>
      <c r="E69" s="177" t="str">
        <f>IF(BS_Juillet[[#This Row],[N° ARTICLE]]=0,"",VLOOKUP(BS_Juillet[[#This Row],[N° ARTICLE]],Données!A64:C120,2,FALSE))</f>
        <v/>
      </c>
      <c r="F69" s="152" t="str">
        <f>IF(BS_Juillet[[#This Row],[N° ARTICLE]]=0,"",VLOOKUP(BS_Juillet[[#This Row],[N° ARTICLE]],Données!A64:C120,3))</f>
        <v/>
      </c>
      <c r="G69" s="120"/>
      <c r="H69" s="123"/>
    </row>
    <row r="70" spans="1:8" ht="15.95" customHeight="1" x14ac:dyDescent="0.2">
      <c r="A70" s="118"/>
      <c r="B70" s="151"/>
      <c r="C70" s="151"/>
      <c r="D70" s="151"/>
      <c r="E70" s="178" t="str">
        <f>IF(BS_Juillet[[#This Row],[N° ARTICLE]]=0,"",VLOOKUP(BS_Juillet[[#This Row],[N° ARTICLE]],Données!A65:C121,2,FALSE))</f>
        <v/>
      </c>
      <c r="F70" s="151" t="str">
        <f>IF(BS_Juillet[[#This Row],[N° ARTICLE]]=0,"",VLOOKUP(BS_Juillet[[#This Row],[N° ARTICLE]],Données!A65:C121,3))</f>
        <v/>
      </c>
      <c r="G70" s="113"/>
      <c r="H70" s="116"/>
    </row>
    <row r="71" spans="1:8" s="126" customFormat="1" ht="15.95" customHeight="1" x14ac:dyDescent="0.2">
      <c r="A71" s="125"/>
      <c r="B71" s="152"/>
      <c r="C71" s="152"/>
      <c r="D71" s="152"/>
      <c r="E71" s="177" t="str">
        <f>IF(BS_Juillet[[#This Row],[N° ARTICLE]]=0,"",VLOOKUP(BS_Juillet[[#This Row],[N° ARTICLE]],Données!A66:C122,2,FALSE))</f>
        <v/>
      </c>
      <c r="F71" s="152" t="str">
        <f>IF(BS_Juillet[[#This Row],[N° ARTICLE]]=0,"",VLOOKUP(BS_Juillet[[#This Row],[N° ARTICLE]],Données!A66:C122,3))</f>
        <v/>
      </c>
      <c r="G71" s="120"/>
      <c r="H71" s="123"/>
    </row>
    <row r="72" spans="1:8" ht="15.95" customHeight="1" x14ac:dyDescent="0.2">
      <c r="A72" s="118"/>
      <c r="B72" s="151"/>
      <c r="C72" s="151"/>
      <c r="D72" s="151"/>
      <c r="E72" s="178" t="str">
        <f>IF(BS_Juillet[[#This Row],[N° ARTICLE]]=0,"",VLOOKUP(BS_Juillet[[#This Row],[N° ARTICLE]],Données!A67:C123,2,FALSE))</f>
        <v/>
      </c>
      <c r="F72" s="151" t="str">
        <f>IF(BS_Juillet[[#This Row],[N° ARTICLE]]=0,"",VLOOKUP(BS_Juillet[[#This Row],[N° ARTICLE]],Données!A67:C123,3))</f>
        <v/>
      </c>
      <c r="G72" s="113"/>
      <c r="H72" s="116"/>
    </row>
    <row r="73" spans="1:8" s="126" customFormat="1" ht="15.95" customHeight="1" x14ac:dyDescent="0.2">
      <c r="A73" s="125"/>
      <c r="B73" s="152"/>
      <c r="C73" s="152"/>
      <c r="D73" s="152"/>
      <c r="E73" s="177" t="str">
        <f>IF(BS_Juillet[[#This Row],[N° ARTICLE]]=0,"",VLOOKUP(BS_Juillet[[#This Row],[N° ARTICLE]],Données!A68:C124,2,FALSE))</f>
        <v/>
      </c>
      <c r="F73" s="152" t="str">
        <f>IF(BS_Juillet[[#This Row],[N° ARTICLE]]=0,"",VLOOKUP(BS_Juillet[[#This Row],[N° ARTICLE]],Données!A68:C124,3))</f>
        <v/>
      </c>
      <c r="G73" s="120"/>
      <c r="H73" s="123"/>
    </row>
    <row r="74" spans="1:8" ht="15.95" customHeight="1" x14ac:dyDescent="0.2">
      <c r="A74" s="118"/>
      <c r="B74" s="151"/>
      <c r="C74" s="151"/>
      <c r="D74" s="151"/>
      <c r="E74" s="178" t="str">
        <f>IF(BS_Juillet[[#This Row],[N° ARTICLE]]=0,"",VLOOKUP(BS_Juillet[[#This Row],[N° ARTICLE]],Données!A69:C125,2,FALSE))</f>
        <v/>
      </c>
      <c r="F74" s="151" t="str">
        <f>IF(BS_Juillet[[#This Row],[N° ARTICLE]]=0,"",VLOOKUP(BS_Juillet[[#This Row],[N° ARTICLE]],Données!A69:C125,3))</f>
        <v/>
      </c>
      <c r="G74" s="113"/>
      <c r="H74" s="116"/>
    </row>
    <row r="75" spans="1:8" s="126" customFormat="1" ht="15.95" customHeight="1" x14ac:dyDescent="0.2">
      <c r="A75" s="125"/>
      <c r="B75" s="152"/>
      <c r="C75" s="152"/>
      <c r="D75" s="152"/>
      <c r="E75" s="177" t="str">
        <f>IF(BS_Juillet[[#This Row],[N° ARTICLE]]=0,"",VLOOKUP(BS_Juillet[[#This Row],[N° ARTICLE]],Données!A70:C126,2,FALSE))</f>
        <v/>
      </c>
      <c r="F75" s="152" t="str">
        <f>IF(BS_Juillet[[#This Row],[N° ARTICLE]]=0,"",VLOOKUP(BS_Juillet[[#This Row],[N° ARTICLE]],Données!A70:C126,3))</f>
        <v/>
      </c>
      <c r="G75" s="120"/>
      <c r="H75" s="123"/>
    </row>
    <row r="76" spans="1:8" ht="15.95" customHeight="1" x14ac:dyDescent="0.2">
      <c r="A76" s="118"/>
      <c r="B76" s="151"/>
      <c r="C76" s="151"/>
      <c r="D76" s="151"/>
      <c r="E76" s="178" t="str">
        <f>IF(BS_Juillet[[#This Row],[N° ARTICLE]]=0,"",VLOOKUP(BS_Juillet[[#This Row],[N° ARTICLE]],Données!A71:C127,2,FALSE))</f>
        <v/>
      </c>
      <c r="F76" s="151" t="str">
        <f>IF(BS_Juillet[[#This Row],[N° ARTICLE]]=0,"",VLOOKUP(BS_Juillet[[#This Row],[N° ARTICLE]],Données!A71:C127,3))</f>
        <v/>
      </c>
      <c r="G76" s="113"/>
      <c r="H76" s="116"/>
    </row>
    <row r="77" spans="1:8" s="126" customFormat="1" ht="15.95" customHeight="1" x14ac:dyDescent="0.2">
      <c r="A77" s="125"/>
      <c r="B77" s="152"/>
      <c r="C77" s="152"/>
      <c r="D77" s="152"/>
      <c r="E77" s="177" t="str">
        <f>IF(BS_Juillet[[#This Row],[N° ARTICLE]]=0,"",VLOOKUP(BS_Juillet[[#This Row],[N° ARTICLE]],Données!A72:C128,2,FALSE))</f>
        <v/>
      </c>
      <c r="F77" s="152" t="str">
        <f>IF(BS_Juillet[[#This Row],[N° ARTICLE]]=0,"",VLOOKUP(BS_Juillet[[#This Row],[N° ARTICLE]],Données!A72:C128,3))</f>
        <v/>
      </c>
      <c r="G77" s="120"/>
      <c r="H77" s="123"/>
    </row>
    <row r="78" spans="1:8" ht="15.95" customHeight="1" x14ac:dyDescent="0.2">
      <c r="A78" s="118"/>
      <c r="B78" s="151"/>
      <c r="C78" s="151"/>
      <c r="D78" s="151"/>
      <c r="E78" s="178" t="str">
        <f>IF(BS_Juillet[[#This Row],[N° ARTICLE]]=0,"",VLOOKUP(BS_Juillet[[#This Row],[N° ARTICLE]],Données!A73:C129,2,FALSE))</f>
        <v/>
      </c>
      <c r="F78" s="151" t="str">
        <f>IF(BS_Juillet[[#This Row],[N° ARTICLE]]=0,"",VLOOKUP(BS_Juillet[[#This Row],[N° ARTICLE]],Données!A73:C129,3))</f>
        <v/>
      </c>
      <c r="G78" s="113"/>
      <c r="H78" s="116"/>
    </row>
    <row r="79" spans="1:8" s="126" customFormat="1" ht="15.95" customHeight="1" x14ac:dyDescent="0.2">
      <c r="A79" s="125"/>
      <c r="B79" s="152"/>
      <c r="C79" s="152"/>
      <c r="D79" s="152"/>
      <c r="E79" s="177" t="str">
        <f>IF(BS_Juillet[[#This Row],[N° ARTICLE]]=0,"",VLOOKUP(BS_Juillet[[#This Row],[N° ARTICLE]],Données!A74:C130,2,FALSE))</f>
        <v/>
      </c>
      <c r="F79" s="152" t="str">
        <f>IF(BS_Juillet[[#This Row],[N° ARTICLE]]=0,"",VLOOKUP(BS_Juillet[[#This Row],[N° ARTICLE]],Données!A74:C130,3))</f>
        <v/>
      </c>
      <c r="G79" s="120"/>
      <c r="H79" s="123"/>
    </row>
    <row r="80" spans="1:8" ht="15.95" customHeight="1" x14ac:dyDescent="0.2">
      <c r="A80" s="118"/>
      <c r="B80" s="151"/>
      <c r="C80" s="151"/>
      <c r="D80" s="151"/>
      <c r="E80" s="178" t="str">
        <f>IF(BS_Juillet[[#This Row],[N° ARTICLE]]=0,"",VLOOKUP(BS_Juillet[[#This Row],[N° ARTICLE]],Données!A75:C131,2,FALSE))</f>
        <v/>
      </c>
      <c r="F80" s="151" t="str">
        <f>IF(BS_Juillet[[#This Row],[N° ARTICLE]]=0,"",VLOOKUP(BS_Juillet[[#This Row],[N° ARTICLE]],Données!A75:C131,3))</f>
        <v/>
      </c>
      <c r="G80" s="113"/>
      <c r="H80" s="116"/>
    </row>
    <row r="81" spans="1:8" ht="15.95" customHeight="1" x14ac:dyDescent="0.2">
      <c r="A81" s="125"/>
      <c r="B81" s="152"/>
      <c r="C81" s="152"/>
      <c r="D81" s="152"/>
      <c r="E81" s="177" t="str">
        <f>IF(BS_Juillet[[#This Row],[N° ARTICLE]]=0,"",VLOOKUP(BS_Juillet[[#This Row],[N° ARTICLE]],Données!A76:C132,2,FALSE))</f>
        <v/>
      </c>
      <c r="F81" s="152" t="str">
        <f>IF(BS_Juillet[[#This Row],[N° ARTICLE]]=0,"",VLOOKUP(BS_Juillet[[#This Row],[N° ARTICLE]],Données!A76:C132,3))</f>
        <v/>
      </c>
      <c r="G81" s="120"/>
      <c r="H81" s="123"/>
    </row>
    <row r="82" spans="1:8" s="126" customFormat="1" ht="15.95" customHeight="1" x14ac:dyDescent="0.2">
      <c r="A82" s="118"/>
      <c r="B82" s="151"/>
      <c r="C82" s="151"/>
      <c r="D82" s="151"/>
      <c r="E82" s="178" t="str">
        <f>IF(BS_Juillet[[#This Row],[N° ARTICLE]]=0,"",VLOOKUP(BS_Juillet[[#This Row],[N° ARTICLE]],Données!A77:C133,2,FALSE))</f>
        <v/>
      </c>
      <c r="F82" s="151" t="str">
        <f>IF(BS_Juillet[[#This Row],[N° ARTICLE]]=0,"",VLOOKUP(BS_Juillet[[#This Row],[N° ARTICLE]],Données!A77:C133,3))</f>
        <v/>
      </c>
      <c r="G82" s="113"/>
      <c r="H82" s="116"/>
    </row>
    <row r="83" spans="1:8" ht="15.95" customHeight="1" x14ac:dyDescent="0.2">
      <c r="A83" s="125"/>
      <c r="B83" s="152"/>
      <c r="C83" s="152"/>
      <c r="D83" s="152"/>
      <c r="E83" s="177" t="str">
        <f>IF(BS_Juillet[[#This Row],[N° ARTICLE]]=0,"",VLOOKUP(BS_Juillet[[#This Row],[N° ARTICLE]],Données!A78:C134,2,FALSE))</f>
        <v/>
      </c>
      <c r="F83" s="152" t="str">
        <f>IF(BS_Juillet[[#This Row],[N° ARTICLE]]=0,"",VLOOKUP(BS_Juillet[[#This Row],[N° ARTICLE]],Données!A78:C134,3))</f>
        <v/>
      </c>
      <c r="G83" s="120"/>
      <c r="H83" s="123"/>
    </row>
    <row r="84" spans="1:8" s="126" customFormat="1" ht="15.95" customHeight="1" x14ac:dyDescent="0.2">
      <c r="A84" s="118"/>
      <c r="B84" s="151"/>
      <c r="C84" s="151"/>
      <c r="D84" s="151"/>
      <c r="E84" s="178" t="str">
        <f>IF(BS_Juillet[[#This Row],[N° ARTICLE]]=0,"",VLOOKUP(BS_Juillet[[#This Row],[N° ARTICLE]],Données!A79:C135,2,FALSE))</f>
        <v/>
      </c>
      <c r="F84" s="151" t="str">
        <f>IF(BS_Juillet[[#This Row],[N° ARTICLE]]=0,"",VLOOKUP(BS_Juillet[[#This Row],[N° ARTICLE]],Données!A79:C135,3))</f>
        <v/>
      </c>
      <c r="G84" s="113"/>
      <c r="H84" s="116"/>
    </row>
    <row r="85" spans="1:8" ht="15.95" customHeight="1" x14ac:dyDescent="0.2">
      <c r="A85" s="125"/>
      <c r="B85" s="152"/>
      <c r="C85" s="152"/>
      <c r="D85" s="152"/>
      <c r="E85" s="177" t="str">
        <f>IF(BS_Juillet[[#This Row],[N° ARTICLE]]=0,"",VLOOKUP(BS_Juillet[[#This Row],[N° ARTICLE]],Données!A80:C136,2,FALSE))</f>
        <v/>
      </c>
      <c r="F85" s="152" t="str">
        <f>IF(BS_Juillet[[#This Row],[N° ARTICLE]]=0,"",VLOOKUP(BS_Juillet[[#This Row],[N° ARTICLE]],Données!A80:C136,3))</f>
        <v/>
      </c>
      <c r="G85" s="120"/>
      <c r="H85" s="123"/>
    </row>
    <row r="86" spans="1:8" s="126" customFormat="1" ht="15.95" customHeight="1" x14ac:dyDescent="0.2">
      <c r="A86" s="118"/>
      <c r="B86" s="151"/>
      <c r="C86" s="151"/>
      <c r="D86" s="151"/>
      <c r="E86" s="178" t="str">
        <f>IF(BS_Juillet[[#This Row],[N° ARTICLE]]=0,"",VLOOKUP(BS_Juillet[[#This Row],[N° ARTICLE]],Données!A81:C137,2,FALSE))</f>
        <v/>
      </c>
      <c r="F86" s="151" t="str">
        <f>IF(BS_Juillet[[#This Row],[N° ARTICLE]]=0,"",VLOOKUP(BS_Juillet[[#This Row],[N° ARTICLE]],Données!A81:C137,3))</f>
        <v/>
      </c>
      <c r="G86" s="113"/>
      <c r="H86" s="116"/>
    </row>
    <row r="87" spans="1:8" ht="15.95" customHeight="1" x14ac:dyDescent="0.2">
      <c r="A87" s="125"/>
      <c r="B87" s="152"/>
      <c r="C87" s="152"/>
      <c r="D87" s="152"/>
      <c r="E87" s="177" t="str">
        <f>IF(BS_Juillet[[#This Row],[N° ARTICLE]]=0,"",VLOOKUP(BS_Juillet[[#This Row],[N° ARTICLE]],Données!A82:C138,2,FALSE))</f>
        <v/>
      </c>
      <c r="F87" s="152" t="str">
        <f>IF(BS_Juillet[[#This Row],[N° ARTICLE]]=0,"",VLOOKUP(BS_Juillet[[#This Row],[N° ARTICLE]],Données!A82:C138,3))</f>
        <v/>
      </c>
      <c r="G87" s="120"/>
      <c r="H87" s="123"/>
    </row>
    <row r="88" spans="1:8" s="126" customFormat="1" ht="15.95" customHeight="1" x14ac:dyDescent="0.2">
      <c r="A88" s="118"/>
      <c r="B88" s="151"/>
      <c r="C88" s="151"/>
      <c r="D88" s="151"/>
      <c r="E88" s="178" t="str">
        <f>IF(BS_Juillet[[#This Row],[N° ARTICLE]]=0,"",VLOOKUP(BS_Juillet[[#This Row],[N° ARTICLE]],Données!A83:C139,2,FALSE))</f>
        <v/>
      </c>
      <c r="F88" s="151" t="str">
        <f>IF(BS_Juillet[[#This Row],[N° ARTICLE]]=0,"",VLOOKUP(BS_Juillet[[#This Row],[N° ARTICLE]],Données!A83:C139,3))</f>
        <v/>
      </c>
      <c r="G88" s="113"/>
      <c r="H88" s="116"/>
    </row>
    <row r="89" spans="1:8" ht="15.95" customHeight="1" x14ac:dyDescent="0.2">
      <c r="A89" s="125"/>
      <c r="B89" s="152"/>
      <c r="C89" s="152"/>
      <c r="D89" s="152"/>
      <c r="E89" s="177" t="str">
        <f>IF(BS_Juillet[[#This Row],[N° ARTICLE]]=0,"",VLOOKUP(BS_Juillet[[#This Row],[N° ARTICLE]],Données!A84:C140,2,FALSE))</f>
        <v/>
      </c>
      <c r="F89" s="152" t="str">
        <f>IF(BS_Juillet[[#This Row],[N° ARTICLE]]=0,"",VLOOKUP(BS_Juillet[[#This Row],[N° ARTICLE]],Données!A84:C140,3))</f>
        <v/>
      </c>
      <c r="G89" s="120"/>
      <c r="H89" s="123"/>
    </row>
    <row r="90" spans="1:8" s="126" customFormat="1" ht="15.95" customHeight="1" x14ac:dyDescent="0.2">
      <c r="A90" s="118"/>
      <c r="B90" s="151"/>
      <c r="C90" s="151"/>
      <c r="D90" s="151"/>
      <c r="E90" s="178" t="str">
        <f>IF(BS_Juillet[[#This Row],[N° ARTICLE]]=0,"",VLOOKUP(BS_Juillet[[#This Row],[N° ARTICLE]],Données!A85:C141,2,FALSE))</f>
        <v/>
      </c>
      <c r="F90" s="151" t="str">
        <f>IF(BS_Juillet[[#This Row],[N° ARTICLE]]=0,"",VLOOKUP(BS_Juillet[[#This Row],[N° ARTICLE]],Données!A85:C141,3))</f>
        <v/>
      </c>
      <c r="G90" s="113"/>
      <c r="H90" s="116"/>
    </row>
    <row r="91" spans="1:8" ht="15.95" customHeight="1" x14ac:dyDescent="0.2">
      <c r="A91" s="125"/>
      <c r="B91" s="152"/>
      <c r="C91" s="152"/>
      <c r="D91" s="152"/>
      <c r="E91" s="177" t="str">
        <f>IF(BS_Juillet[[#This Row],[N° ARTICLE]]=0,"",VLOOKUP(BS_Juillet[[#This Row],[N° ARTICLE]],Données!A86:C142,2,FALSE))</f>
        <v/>
      </c>
      <c r="F91" s="152" t="str">
        <f>IF(BS_Juillet[[#This Row],[N° ARTICLE]]=0,"",VLOOKUP(BS_Juillet[[#This Row],[N° ARTICLE]],Données!A86:C142,3))</f>
        <v/>
      </c>
      <c r="G91" s="120"/>
      <c r="H91" s="123"/>
    </row>
    <row r="92" spans="1:8" ht="15.95" customHeight="1" x14ac:dyDescent="0.2">
      <c r="A92" s="118"/>
      <c r="B92" s="151"/>
      <c r="C92" s="151"/>
      <c r="D92" s="151"/>
      <c r="E92" s="178" t="str">
        <f>IF(BS_Juillet[[#This Row],[N° ARTICLE]]=0,"",VLOOKUP(BS_Juillet[[#This Row],[N° ARTICLE]],Données!A87:C143,2,FALSE))</f>
        <v/>
      </c>
      <c r="F92" s="151" t="str">
        <f>IF(BS_Juillet[[#This Row],[N° ARTICLE]]=0,"",VLOOKUP(BS_Juillet[[#This Row],[N° ARTICLE]],Données!A87:C143,3))</f>
        <v/>
      </c>
      <c r="G92" s="113"/>
      <c r="H92" s="116"/>
    </row>
    <row r="93" spans="1:8" s="126" customFormat="1" ht="15.95" customHeight="1" x14ac:dyDescent="0.2">
      <c r="A93" s="125"/>
      <c r="B93" s="152"/>
      <c r="C93" s="152"/>
      <c r="D93" s="152"/>
      <c r="E93" s="177" t="str">
        <f>IF(BS_Juillet[[#This Row],[N° ARTICLE]]=0,"",VLOOKUP(BS_Juillet[[#This Row],[N° ARTICLE]],Données!A88:C144,2,FALSE))</f>
        <v/>
      </c>
      <c r="F93" s="152" t="str">
        <f>IF(BS_Juillet[[#This Row],[N° ARTICLE]]=0,"",VLOOKUP(BS_Juillet[[#This Row],[N° ARTICLE]],Données!A88:C144,3))</f>
        <v/>
      </c>
      <c r="G93" s="120"/>
      <c r="H93" s="123"/>
    </row>
    <row r="94" spans="1:8" ht="15.95" customHeight="1" x14ac:dyDescent="0.2">
      <c r="A94" s="118"/>
      <c r="B94" s="151"/>
      <c r="C94" s="151"/>
      <c r="D94" s="151"/>
      <c r="E94" s="178" t="str">
        <f>IF(BS_Juillet[[#This Row],[N° ARTICLE]]=0,"",VLOOKUP(BS_Juillet[[#This Row],[N° ARTICLE]],Données!A89:C145,2,FALSE))</f>
        <v/>
      </c>
      <c r="F94" s="151" t="str">
        <f>IF(BS_Juillet[[#This Row],[N° ARTICLE]]=0,"",VLOOKUP(BS_Juillet[[#This Row],[N° ARTICLE]],Données!A89:C145,3))</f>
        <v/>
      </c>
      <c r="G94" s="113"/>
      <c r="H94" s="116"/>
    </row>
    <row r="95" spans="1:8" s="126" customFormat="1" ht="15.95" customHeight="1" x14ac:dyDescent="0.2">
      <c r="A95" s="125"/>
      <c r="B95" s="152"/>
      <c r="C95" s="152"/>
      <c r="D95" s="152"/>
      <c r="E95" s="177" t="str">
        <f>IF(BS_Juillet[[#This Row],[N° ARTICLE]]=0,"",VLOOKUP(BS_Juillet[[#This Row],[N° ARTICLE]],Données!A90:C146,2,FALSE))</f>
        <v/>
      </c>
      <c r="F95" s="152" t="str">
        <f>IF(BS_Juillet[[#This Row],[N° ARTICLE]]=0,"",VLOOKUP(BS_Juillet[[#This Row],[N° ARTICLE]],Données!A90:C146,3))</f>
        <v/>
      </c>
      <c r="G95" s="120"/>
      <c r="H95" s="123"/>
    </row>
    <row r="96" spans="1:8" ht="15.95" customHeight="1" x14ac:dyDescent="0.2">
      <c r="A96" s="118"/>
      <c r="B96" s="151"/>
      <c r="C96" s="151"/>
      <c r="D96" s="151"/>
      <c r="E96" s="178" t="str">
        <f>IF(BS_Juillet[[#This Row],[N° ARTICLE]]=0,"",VLOOKUP(BS_Juillet[[#This Row],[N° ARTICLE]],Données!A91:C147,2,FALSE))</f>
        <v/>
      </c>
      <c r="F96" s="151" t="str">
        <f>IF(BS_Juillet[[#This Row],[N° ARTICLE]]=0,"",VLOOKUP(BS_Juillet[[#This Row],[N° ARTICLE]],Données!A91:C147,3))</f>
        <v/>
      </c>
      <c r="G96" s="113"/>
      <c r="H96" s="116"/>
    </row>
    <row r="97" spans="1:8" s="126" customFormat="1" ht="15.95" customHeight="1" x14ac:dyDescent="0.2">
      <c r="A97" s="125"/>
      <c r="B97" s="152"/>
      <c r="C97" s="152"/>
      <c r="D97" s="152"/>
      <c r="E97" s="177" t="str">
        <f>IF(BS_Juillet[[#This Row],[N° ARTICLE]]=0,"",VLOOKUP(BS_Juillet[[#This Row],[N° ARTICLE]],Données!A92:C148,2,FALSE))</f>
        <v/>
      </c>
      <c r="F97" s="152" t="str">
        <f>IF(BS_Juillet[[#This Row],[N° ARTICLE]]=0,"",VLOOKUP(BS_Juillet[[#This Row],[N° ARTICLE]],Données!A92:C148,3))</f>
        <v/>
      </c>
      <c r="G97" s="120"/>
      <c r="H97" s="123"/>
    </row>
    <row r="98" spans="1:8" ht="15.95" customHeight="1" x14ac:dyDescent="0.2">
      <c r="A98" s="118"/>
      <c r="B98" s="151"/>
      <c r="C98" s="151"/>
      <c r="D98" s="151"/>
      <c r="E98" s="178" t="str">
        <f>IF(BS_Juillet[[#This Row],[N° ARTICLE]]=0,"",VLOOKUP(BS_Juillet[[#This Row],[N° ARTICLE]],Données!A93:C149,2,FALSE))</f>
        <v/>
      </c>
      <c r="F98" s="151" t="str">
        <f>IF(BS_Juillet[[#This Row],[N° ARTICLE]]=0,"",VLOOKUP(BS_Juillet[[#This Row],[N° ARTICLE]],Données!A93:C149,3))</f>
        <v/>
      </c>
      <c r="G98" s="113"/>
      <c r="H98" s="116"/>
    </row>
    <row r="99" spans="1:8" s="126" customFormat="1" ht="15.95" customHeight="1" x14ac:dyDescent="0.2">
      <c r="A99" s="153"/>
      <c r="B99" s="154"/>
      <c r="C99" s="154"/>
      <c r="D99" s="154"/>
      <c r="E99" s="179" t="str">
        <f>IF(BS_Juillet[[#This Row],[N° ARTICLE]]=0,"",VLOOKUP(BS_Juillet[[#This Row],[N° ARTICLE]],Données!A94:C150,2,FALSE))</f>
        <v/>
      </c>
      <c r="F99" s="154" t="str">
        <f>IF(BS_Juillet[[#This Row],[N° ARTICLE]]=0,"",VLOOKUP(BS_Juillet[[#This Row],[N° ARTICLE]],Données!A94:C150,3))</f>
        <v/>
      </c>
      <c r="G99" s="156"/>
      <c r="H99" s="157"/>
    </row>
    <row r="100" spans="1:8" s="126" customFormat="1" ht="15.95" customHeight="1" x14ac:dyDescent="0.2">
      <c r="A100" s="158"/>
      <c r="B100" s="158"/>
      <c r="C100" s="158"/>
      <c r="D100" s="158"/>
      <c r="E100" s="180"/>
      <c r="F100" s="181"/>
      <c r="G100" s="160"/>
      <c r="H100" s="161"/>
    </row>
    <row r="101" spans="1:8" s="126" customFormat="1" ht="15.95" customHeight="1" x14ac:dyDescent="0.2">
      <c r="A101" s="158"/>
      <c r="B101" s="158"/>
      <c r="C101" s="158"/>
      <c r="D101" s="158"/>
      <c r="E101" s="180"/>
      <c r="F101" s="181"/>
      <c r="G101" s="160"/>
      <c r="H101" s="161"/>
    </row>
    <row r="102" spans="1:8" s="126" customFormat="1" ht="15.95" customHeight="1" x14ac:dyDescent="0.2">
      <c r="A102" s="158"/>
      <c r="B102" s="158"/>
      <c r="C102" s="158"/>
      <c r="D102" s="158"/>
      <c r="E102" s="180"/>
      <c r="F102" s="181"/>
      <c r="G102" s="160"/>
      <c r="H102" s="161"/>
    </row>
    <row r="103" spans="1:8" s="126" customFormat="1" ht="15.95" customHeight="1" x14ac:dyDescent="0.2">
      <c r="A103" s="158"/>
      <c r="B103" s="158"/>
      <c r="C103" s="158"/>
      <c r="D103" s="158"/>
      <c r="E103" s="180"/>
      <c r="F103" s="181"/>
      <c r="G103" s="160"/>
      <c r="H103" s="161"/>
    </row>
    <row r="104" spans="1:8" s="126" customFormat="1" ht="15.95" customHeight="1" x14ac:dyDescent="0.2">
      <c r="A104" s="158"/>
      <c r="B104" s="158"/>
      <c r="C104" s="158"/>
      <c r="D104" s="158"/>
      <c r="E104" s="180"/>
      <c r="F104" s="181"/>
      <c r="G104" s="160"/>
      <c r="H104" s="161"/>
    </row>
    <row r="105" spans="1:8" s="126" customFormat="1" ht="15.95" customHeight="1" x14ac:dyDescent="0.2">
      <c r="A105" s="158"/>
      <c r="B105" s="158"/>
      <c r="C105" s="158"/>
      <c r="D105" s="158"/>
      <c r="E105" s="180"/>
      <c r="F105" s="181"/>
      <c r="G105" s="160"/>
      <c r="H105" s="161"/>
    </row>
    <row r="106" spans="1:8" s="126" customFormat="1" ht="15.95" customHeight="1" x14ac:dyDescent="0.2">
      <c r="A106" s="158"/>
      <c r="B106" s="158"/>
      <c r="C106" s="158"/>
      <c r="D106" s="158"/>
      <c r="E106" s="180"/>
      <c r="F106" s="181"/>
      <c r="G106" s="160"/>
      <c r="H106" s="161"/>
    </row>
    <row r="107" spans="1:8" s="126" customFormat="1" ht="15.95" customHeight="1" x14ac:dyDescent="0.2">
      <c r="A107" s="158"/>
      <c r="B107" s="158"/>
      <c r="C107" s="158"/>
      <c r="D107" s="158"/>
      <c r="E107" s="180"/>
      <c r="F107" s="181"/>
      <c r="G107" s="160"/>
      <c r="H107" s="161"/>
    </row>
    <row r="108" spans="1:8" s="126" customFormat="1" ht="15.95" customHeight="1" x14ac:dyDescent="0.2">
      <c r="A108" s="158"/>
      <c r="B108" s="158"/>
      <c r="C108" s="158"/>
      <c r="D108" s="158"/>
      <c r="E108" s="180"/>
      <c r="F108" s="181"/>
      <c r="G108" s="160"/>
      <c r="H108" s="161"/>
    </row>
    <row r="109" spans="1:8" s="126" customFormat="1" ht="15.95" customHeight="1" x14ac:dyDescent="0.2">
      <c r="A109" s="158"/>
      <c r="B109" s="158"/>
      <c r="C109" s="158"/>
      <c r="D109" s="158"/>
      <c r="E109" s="180"/>
      <c r="F109" s="181"/>
      <c r="G109" s="160"/>
      <c r="H109" s="161"/>
    </row>
    <row r="110" spans="1:8" s="126" customFormat="1" ht="15.95" customHeight="1" x14ac:dyDescent="0.2">
      <c r="A110" s="158"/>
      <c r="B110" s="158"/>
      <c r="C110" s="158"/>
      <c r="D110" s="158"/>
      <c r="E110" s="180"/>
      <c r="F110" s="181"/>
      <c r="G110" s="160"/>
      <c r="H110" s="161"/>
    </row>
    <row r="111" spans="1:8" s="126" customFormat="1" ht="15.95" customHeight="1" x14ac:dyDescent="0.2">
      <c r="A111" s="158"/>
      <c r="B111" s="158"/>
      <c r="C111" s="158"/>
      <c r="D111" s="158"/>
      <c r="E111" s="180"/>
      <c r="F111" s="181"/>
      <c r="G111" s="160"/>
      <c r="H111" s="161"/>
    </row>
    <row r="112" spans="1:8" s="126" customFormat="1" ht="15.95" customHeight="1" x14ac:dyDescent="0.2">
      <c r="A112" s="158"/>
      <c r="B112" s="158"/>
      <c r="C112" s="158"/>
      <c r="D112" s="158"/>
      <c r="E112" s="180"/>
      <c r="F112" s="181"/>
      <c r="G112" s="160"/>
      <c r="H112" s="161"/>
    </row>
    <row r="113" spans="1:8" s="126" customFormat="1" ht="15.95" customHeight="1" x14ac:dyDescent="0.2">
      <c r="A113" s="158"/>
      <c r="B113" s="158"/>
      <c r="C113" s="158"/>
      <c r="D113" s="158"/>
      <c r="E113" s="180"/>
      <c r="F113" s="181"/>
      <c r="G113" s="160"/>
      <c r="H113" s="161"/>
    </row>
    <row r="114" spans="1:8" s="126" customFormat="1" ht="15.95" customHeight="1" x14ac:dyDescent="0.2">
      <c r="A114" s="158"/>
      <c r="B114" s="158"/>
      <c r="C114" s="158"/>
      <c r="D114" s="158"/>
      <c r="E114" s="180"/>
      <c r="F114" s="181"/>
      <c r="G114" s="160"/>
      <c r="H114" s="161"/>
    </row>
    <row r="115" spans="1:8" s="126" customFormat="1" ht="15.95" customHeight="1" x14ac:dyDescent="0.2">
      <c r="A115" s="158"/>
      <c r="B115" s="158"/>
      <c r="C115" s="158"/>
      <c r="D115" s="158"/>
      <c r="E115" s="180"/>
      <c r="F115" s="181"/>
      <c r="G115" s="160"/>
      <c r="H115" s="161"/>
    </row>
    <row r="116" spans="1:8" s="126" customFormat="1" ht="15.95" customHeight="1" x14ac:dyDescent="0.2">
      <c r="A116" s="158"/>
      <c r="B116" s="158"/>
      <c r="C116" s="158"/>
      <c r="D116" s="158"/>
      <c r="E116" s="180"/>
      <c r="F116" s="181"/>
      <c r="G116" s="160"/>
      <c r="H116" s="161"/>
    </row>
    <row r="117" spans="1:8" s="126" customFormat="1" ht="15.95" customHeight="1" x14ac:dyDescent="0.2">
      <c r="A117" s="158"/>
      <c r="B117" s="158"/>
      <c r="C117" s="158"/>
      <c r="D117" s="158"/>
      <c r="E117" s="180"/>
      <c r="F117" s="181"/>
      <c r="G117" s="160"/>
      <c r="H117" s="161"/>
    </row>
    <row r="118" spans="1:8" s="126" customFormat="1" ht="15.95" customHeight="1" x14ac:dyDescent="0.2">
      <c r="A118" s="158"/>
      <c r="B118" s="158"/>
      <c r="C118" s="158"/>
      <c r="D118" s="158"/>
      <c r="E118" s="180"/>
      <c r="F118" s="181"/>
      <c r="G118" s="160"/>
      <c r="H118" s="161"/>
    </row>
    <row r="119" spans="1:8" s="126" customFormat="1" ht="15.95" customHeight="1" x14ac:dyDescent="0.2">
      <c r="A119" s="158"/>
      <c r="B119" s="158"/>
      <c r="C119" s="158"/>
      <c r="D119" s="158"/>
      <c r="E119" s="180"/>
      <c r="F119" s="181"/>
      <c r="G119" s="160"/>
      <c r="H119" s="161"/>
    </row>
    <row r="120" spans="1:8" s="126" customFormat="1" ht="15.95" customHeight="1" x14ac:dyDescent="0.2">
      <c r="A120" s="158"/>
      <c r="B120" s="158"/>
      <c r="C120" s="158"/>
      <c r="D120" s="158"/>
      <c r="E120" s="180"/>
      <c r="F120" s="181"/>
      <c r="G120" s="160"/>
      <c r="H120" s="161"/>
    </row>
    <row r="121" spans="1:8" s="126" customFormat="1" ht="15.95" customHeight="1" x14ac:dyDescent="0.2">
      <c r="A121" s="158"/>
      <c r="B121" s="158"/>
      <c r="C121" s="158"/>
      <c r="D121" s="158"/>
      <c r="E121" s="180"/>
      <c r="F121" s="181"/>
      <c r="G121" s="160"/>
      <c r="H121" s="161"/>
    </row>
    <row r="122" spans="1:8" s="126" customFormat="1" ht="15.95" customHeight="1" x14ac:dyDescent="0.2">
      <c r="A122" s="158"/>
      <c r="B122" s="158"/>
      <c r="C122" s="158"/>
      <c r="D122" s="158"/>
      <c r="E122" s="180"/>
      <c r="F122" s="181"/>
      <c r="G122" s="160"/>
      <c r="H122" s="161"/>
    </row>
    <row r="123" spans="1:8" s="126" customFormat="1" ht="15.95" customHeight="1" x14ac:dyDescent="0.2">
      <c r="A123" s="158"/>
      <c r="B123" s="158"/>
      <c r="C123" s="158"/>
      <c r="D123" s="158"/>
      <c r="E123" s="180"/>
      <c r="F123" s="181"/>
      <c r="G123" s="160"/>
      <c r="H123" s="161"/>
    </row>
    <row r="124" spans="1:8" s="126" customFormat="1" ht="15.95" customHeight="1" x14ac:dyDescent="0.2">
      <c r="A124" s="158"/>
      <c r="B124" s="158"/>
      <c r="C124" s="158"/>
      <c r="D124" s="158"/>
      <c r="E124" s="180"/>
      <c r="F124" s="181"/>
      <c r="G124" s="160"/>
      <c r="H124" s="161"/>
    </row>
    <row r="125" spans="1:8" s="126" customFormat="1" ht="15.95" customHeight="1" x14ac:dyDescent="0.2">
      <c r="A125" s="158"/>
      <c r="B125" s="158"/>
      <c r="C125" s="158"/>
      <c r="D125" s="158"/>
      <c r="E125" s="180"/>
      <c r="F125" s="181"/>
      <c r="G125" s="160"/>
      <c r="H125" s="161"/>
    </row>
    <row r="126" spans="1:8" s="126" customFormat="1" ht="15.95" customHeight="1" x14ac:dyDescent="0.2">
      <c r="A126" s="158"/>
      <c r="B126" s="158"/>
      <c r="C126" s="158"/>
      <c r="D126" s="158"/>
      <c r="E126" s="180"/>
      <c r="F126" s="181"/>
      <c r="G126" s="160"/>
      <c r="H126" s="161"/>
    </row>
    <row r="127" spans="1:8" s="126" customFormat="1" ht="15.95" customHeight="1" x14ac:dyDescent="0.2">
      <c r="A127" s="158"/>
      <c r="B127" s="158"/>
      <c r="C127" s="158"/>
      <c r="D127" s="158"/>
      <c r="E127" s="180"/>
      <c r="F127" s="181"/>
      <c r="G127" s="160"/>
      <c r="H127" s="161"/>
    </row>
    <row r="128" spans="1:8" s="126" customFormat="1" ht="15.95" customHeight="1" x14ac:dyDescent="0.2">
      <c r="A128" s="158"/>
      <c r="B128" s="158"/>
      <c r="C128" s="158"/>
      <c r="D128" s="158"/>
      <c r="E128" s="180"/>
      <c r="F128" s="181"/>
      <c r="G128" s="160"/>
      <c r="H128" s="161"/>
    </row>
    <row r="129" spans="1:8" s="126" customFormat="1" ht="15.95" customHeight="1" x14ac:dyDescent="0.2">
      <c r="A129" s="158"/>
      <c r="B129" s="158"/>
      <c r="C129" s="158"/>
      <c r="D129" s="158"/>
      <c r="E129" s="180"/>
      <c r="F129" s="181"/>
      <c r="G129" s="160"/>
      <c r="H129" s="161"/>
    </row>
    <row r="130" spans="1:8" s="126" customFormat="1" ht="15.95" customHeight="1" x14ac:dyDescent="0.2">
      <c r="A130" s="158"/>
      <c r="B130" s="158"/>
      <c r="C130" s="158"/>
      <c r="D130" s="158"/>
      <c r="E130" s="180"/>
      <c r="F130" s="181"/>
      <c r="G130" s="160"/>
      <c r="H130" s="161"/>
    </row>
    <row r="131" spans="1:8" s="126" customFormat="1" ht="15.95" customHeight="1" x14ac:dyDescent="0.2">
      <c r="A131" s="158"/>
      <c r="B131" s="158"/>
      <c r="C131" s="158"/>
      <c r="D131" s="158"/>
      <c r="E131" s="180"/>
      <c r="F131" s="181"/>
      <c r="G131" s="160"/>
      <c r="H131" s="161"/>
    </row>
    <row r="132" spans="1:8" s="126" customFormat="1" ht="15.95" customHeight="1" x14ac:dyDescent="0.2">
      <c r="A132" s="158"/>
      <c r="B132" s="158"/>
      <c r="C132" s="158"/>
      <c r="D132" s="158"/>
      <c r="E132" s="180"/>
      <c r="F132" s="181"/>
      <c r="G132" s="160"/>
      <c r="H132" s="161"/>
    </row>
    <row r="133" spans="1:8" s="126" customFormat="1" ht="15.95" customHeight="1" x14ac:dyDescent="0.2">
      <c r="A133" s="158"/>
      <c r="B133" s="158"/>
      <c r="C133" s="158"/>
      <c r="D133" s="158"/>
      <c r="E133" s="180"/>
      <c r="F133" s="181"/>
      <c r="G133" s="160"/>
      <c r="H133" s="161"/>
    </row>
    <row r="134" spans="1:8" s="126" customFormat="1" x14ac:dyDescent="0.2">
      <c r="A134" s="158"/>
      <c r="B134" s="158"/>
      <c r="C134" s="158"/>
      <c r="D134" s="158"/>
      <c r="E134" s="180"/>
      <c r="F134" s="181"/>
      <c r="G134" s="160"/>
      <c r="H134" s="161"/>
    </row>
    <row r="135" spans="1:8" s="126" customFormat="1" x14ac:dyDescent="0.2">
      <c r="A135" s="158"/>
      <c r="B135" s="158"/>
      <c r="C135" s="158"/>
      <c r="D135" s="158"/>
      <c r="E135" s="180"/>
      <c r="F135" s="181"/>
      <c r="G135" s="160"/>
      <c r="H135" s="161"/>
    </row>
    <row r="136" spans="1:8" s="126" customFormat="1" x14ac:dyDescent="0.2">
      <c r="A136" s="158"/>
      <c r="B136" s="158"/>
      <c r="C136" s="158"/>
      <c r="D136" s="158"/>
      <c r="E136" s="180"/>
      <c r="F136" s="181"/>
      <c r="G136" s="160"/>
      <c r="H136" s="161"/>
    </row>
    <row r="137" spans="1:8" s="126" customFormat="1" x14ac:dyDescent="0.2">
      <c r="A137" s="158"/>
      <c r="B137" s="158"/>
      <c r="C137" s="158"/>
      <c r="D137" s="158"/>
      <c r="E137" s="180"/>
      <c r="F137" s="181"/>
      <c r="G137" s="160"/>
      <c r="H137" s="161"/>
    </row>
    <row r="138" spans="1:8" s="126" customFormat="1" x14ac:dyDescent="0.2">
      <c r="A138" s="158"/>
      <c r="B138" s="158"/>
      <c r="C138" s="158"/>
      <c r="D138" s="158"/>
      <c r="E138" s="180"/>
      <c r="F138" s="181"/>
      <c r="G138" s="160"/>
      <c r="H138" s="161"/>
    </row>
    <row r="139" spans="1:8" s="126" customFormat="1" x14ac:dyDescent="0.2">
      <c r="A139" s="158"/>
      <c r="B139" s="158"/>
      <c r="C139" s="158"/>
      <c r="D139" s="158"/>
      <c r="E139" s="180"/>
      <c r="F139" s="181"/>
      <c r="G139" s="160"/>
      <c r="H139" s="161"/>
    </row>
    <row r="140" spans="1:8" s="126" customFormat="1" x14ac:dyDescent="0.2">
      <c r="A140" s="158"/>
      <c r="B140" s="158"/>
      <c r="C140" s="158"/>
      <c r="D140" s="158"/>
      <c r="E140" s="180"/>
      <c r="F140" s="181"/>
      <c r="G140" s="160"/>
      <c r="H140" s="161"/>
    </row>
    <row r="141" spans="1:8" s="126" customFormat="1" x14ac:dyDescent="0.2">
      <c r="A141" s="158"/>
      <c r="B141" s="158"/>
      <c r="C141" s="158"/>
      <c r="D141" s="158"/>
      <c r="E141" s="180"/>
      <c r="F141" s="181"/>
      <c r="G141" s="160"/>
      <c r="H141" s="161"/>
    </row>
    <row r="142" spans="1:8" s="126" customFormat="1" x14ac:dyDescent="0.2">
      <c r="A142" s="158"/>
      <c r="B142" s="158"/>
      <c r="C142" s="158"/>
      <c r="D142" s="158"/>
      <c r="E142" s="180"/>
      <c r="F142" s="181"/>
      <c r="G142" s="160"/>
      <c r="H142" s="161"/>
    </row>
    <row r="143" spans="1:8" s="126" customFormat="1" x14ac:dyDescent="0.2">
      <c r="A143" s="158"/>
      <c r="B143" s="158"/>
      <c r="C143" s="158"/>
      <c r="D143" s="158"/>
      <c r="E143" s="180"/>
      <c r="F143" s="181"/>
      <c r="G143" s="160"/>
      <c r="H143" s="161"/>
    </row>
    <row r="144" spans="1:8" s="126" customFormat="1" x14ac:dyDescent="0.2">
      <c r="A144" s="158"/>
      <c r="B144" s="158"/>
      <c r="C144" s="158"/>
      <c r="D144" s="158"/>
      <c r="E144" s="180"/>
      <c r="F144" s="181"/>
      <c r="G144" s="160"/>
      <c r="H144" s="161"/>
    </row>
    <row r="145" spans="1:8" s="126" customFormat="1" x14ac:dyDescent="0.2">
      <c r="A145" s="158"/>
      <c r="B145" s="158"/>
      <c r="C145" s="158"/>
      <c r="D145" s="158"/>
      <c r="E145" s="180"/>
      <c r="F145" s="181"/>
      <c r="G145" s="160"/>
      <c r="H145" s="161"/>
    </row>
    <row r="146" spans="1:8" s="126" customFormat="1" x14ac:dyDescent="0.2">
      <c r="A146" s="158"/>
      <c r="B146" s="158"/>
      <c r="C146" s="158"/>
      <c r="D146" s="158"/>
      <c r="E146" s="180"/>
      <c r="F146" s="181"/>
      <c r="G146" s="160"/>
      <c r="H146" s="161"/>
    </row>
    <row r="147" spans="1:8" s="126" customFormat="1" x14ac:dyDescent="0.2">
      <c r="A147" s="158"/>
      <c r="B147" s="158"/>
      <c r="C147" s="158"/>
      <c r="D147" s="158"/>
      <c r="E147" s="180"/>
      <c r="F147" s="181"/>
      <c r="G147" s="160"/>
      <c r="H147" s="161"/>
    </row>
    <row r="148" spans="1:8" s="126" customFormat="1" x14ac:dyDescent="0.2">
      <c r="A148" s="158"/>
      <c r="B148" s="158"/>
      <c r="C148" s="158"/>
      <c r="D148" s="158"/>
      <c r="E148" s="180"/>
      <c r="F148" s="181"/>
      <c r="G148" s="160"/>
      <c r="H148" s="161"/>
    </row>
    <row r="149" spans="1:8" s="126" customFormat="1" x14ac:dyDescent="0.2">
      <c r="A149" s="158"/>
      <c r="B149" s="158"/>
      <c r="C149" s="158"/>
      <c r="D149" s="158"/>
      <c r="E149" s="180"/>
      <c r="F149" s="181"/>
      <c r="G149" s="160"/>
      <c r="H149" s="161"/>
    </row>
    <row r="150" spans="1:8" s="126" customFormat="1" x14ac:dyDescent="0.2">
      <c r="A150" s="158"/>
      <c r="B150" s="158"/>
      <c r="C150" s="158"/>
      <c r="D150" s="158"/>
      <c r="E150" s="180"/>
      <c r="F150" s="181"/>
      <c r="G150" s="160"/>
      <c r="H150" s="161"/>
    </row>
    <row r="151" spans="1:8" s="126" customFormat="1" x14ac:dyDescent="0.2">
      <c r="A151" s="158"/>
      <c r="B151" s="158"/>
      <c r="C151" s="158"/>
      <c r="D151" s="158"/>
      <c r="E151" s="180"/>
      <c r="F151" s="181"/>
      <c r="G151" s="160"/>
      <c r="H151" s="161"/>
    </row>
    <row r="152" spans="1:8" s="126" customFormat="1" x14ac:dyDescent="0.2">
      <c r="A152" s="158"/>
      <c r="B152" s="158"/>
      <c r="C152" s="158"/>
      <c r="D152" s="158"/>
      <c r="E152" s="180"/>
      <c r="F152" s="181"/>
      <c r="G152" s="160"/>
      <c r="H152" s="161"/>
    </row>
    <row r="153" spans="1:8" s="126" customFormat="1" x14ac:dyDescent="0.2">
      <c r="A153" s="158"/>
      <c r="B153" s="158"/>
      <c r="C153" s="158"/>
      <c r="D153" s="158"/>
      <c r="E153" s="180"/>
      <c r="F153" s="181"/>
      <c r="G153" s="160"/>
      <c r="H153" s="161"/>
    </row>
    <row r="154" spans="1:8" s="126" customFormat="1" x14ac:dyDescent="0.2">
      <c r="A154" s="158"/>
      <c r="B154" s="158"/>
      <c r="C154" s="158"/>
      <c r="D154" s="158"/>
      <c r="E154" s="180"/>
      <c r="F154" s="181"/>
      <c r="G154" s="160"/>
      <c r="H154" s="161"/>
    </row>
    <row r="155" spans="1:8" s="126" customFormat="1" x14ac:dyDescent="0.2">
      <c r="A155" s="158"/>
      <c r="B155" s="158"/>
      <c r="C155" s="158"/>
      <c r="D155" s="158"/>
      <c r="E155" s="180"/>
      <c r="F155" s="181"/>
      <c r="G155" s="160"/>
      <c r="H155" s="161"/>
    </row>
    <row r="156" spans="1:8" s="126" customFormat="1" x14ac:dyDescent="0.2">
      <c r="A156" s="158"/>
      <c r="B156" s="158"/>
      <c r="C156" s="158"/>
      <c r="D156" s="158"/>
      <c r="E156" s="180"/>
      <c r="F156" s="181"/>
      <c r="G156" s="160"/>
      <c r="H156" s="161"/>
    </row>
    <row r="157" spans="1:8" s="126" customFormat="1" x14ac:dyDescent="0.2">
      <c r="A157" s="158"/>
      <c r="B157" s="158"/>
      <c r="C157" s="158"/>
      <c r="D157" s="158"/>
      <c r="E157" s="180"/>
      <c r="F157" s="181"/>
      <c r="G157" s="160"/>
      <c r="H157" s="161"/>
    </row>
    <row r="158" spans="1:8" s="126" customFormat="1" x14ac:dyDescent="0.2">
      <c r="A158" s="158"/>
      <c r="B158" s="158"/>
      <c r="C158" s="158"/>
      <c r="D158" s="158"/>
      <c r="E158" s="180"/>
      <c r="F158" s="181"/>
      <c r="G158" s="160"/>
      <c r="H158" s="161"/>
    </row>
    <row r="159" spans="1:8" s="126" customFormat="1" x14ac:dyDescent="0.2">
      <c r="A159" s="158"/>
      <c r="B159" s="158"/>
      <c r="C159" s="158"/>
      <c r="D159" s="158"/>
      <c r="E159" s="180"/>
      <c r="F159" s="181"/>
      <c r="G159" s="160"/>
      <c r="H159" s="161"/>
    </row>
    <row r="160" spans="1:8" s="126" customFormat="1" x14ac:dyDescent="0.2">
      <c r="A160" s="158"/>
      <c r="B160" s="158"/>
      <c r="C160" s="158"/>
      <c r="D160" s="158"/>
      <c r="E160" s="180"/>
      <c r="F160" s="181"/>
      <c r="G160" s="160"/>
      <c r="H160" s="161"/>
    </row>
    <row r="161" spans="1:8" s="126" customFormat="1" x14ac:dyDescent="0.2">
      <c r="A161" s="158"/>
      <c r="B161" s="158"/>
      <c r="C161" s="158"/>
      <c r="D161" s="158"/>
      <c r="E161" s="180"/>
      <c r="F161" s="181"/>
      <c r="G161" s="160"/>
      <c r="H161" s="161"/>
    </row>
    <row r="162" spans="1:8" s="126" customFormat="1" x14ac:dyDescent="0.2">
      <c r="A162" s="158"/>
      <c r="B162" s="158"/>
      <c r="C162" s="158"/>
      <c r="D162" s="158"/>
      <c r="E162" s="180"/>
      <c r="F162" s="181"/>
      <c r="G162" s="160"/>
      <c r="H162" s="161"/>
    </row>
    <row r="163" spans="1:8" s="126" customFormat="1" x14ac:dyDescent="0.2">
      <c r="A163" s="158"/>
      <c r="B163" s="158"/>
      <c r="C163" s="158"/>
      <c r="D163" s="158"/>
      <c r="E163" s="180"/>
      <c r="F163" s="181"/>
      <c r="G163" s="160"/>
      <c r="H163" s="161"/>
    </row>
    <row r="164" spans="1:8" s="126" customFormat="1" x14ac:dyDescent="0.2">
      <c r="A164" s="162"/>
      <c r="B164" s="162"/>
      <c r="C164" s="162"/>
      <c r="D164" s="182"/>
      <c r="F164" s="183"/>
      <c r="G164" s="164"/>
      <c r="H164" s="165"/>
    </row>
    <row r="165" spans="1:8" s="126" customFormat="1" x14ac:dyDescent="0.2">
      <c r="A165" s="162"/>
      <c r="B165" s="162"/>
      <c r="C165" s="162"/>
      <c r="D165" s="182"/>
      <c r="F165" s="183"/>
      <c r="G165" s="164"/>
      <c r="H165" s="165"/>
    </row>
    <row r="166" spans="1:8" s="126" customFormat="1" x14ac:dyDescent="0.2">
      <c r="A166" s="162"/>
      <c r="B166" s="162"/>
      <c r="C166" s="162"/>
      <c r="D166" s="182"/>
      <c r="F166" s="183"/>
      <c r="G166" s="164"/>
      <c r="H166" s="165"/>
    </row>
    <row r="167" spans="1:8" s="126" customFormat="1" x14ac:dyDescent="0.2">
      <c r="A167" s="162"/>
      <c r="B167" s="162"/>
      <c r="C167" s="162"/>
      <c r="D167" s="182"/>
      <c r="F167" s="183"/>
      <c r="G167" s="164"/>
      <c r="H167" s="165"/>
    </row>
    <row r="168" spans="1:8" s="126" customFormat="1" x14ac:dyDescent="0.2">
      <c r="A168" s="162"/>
      <c r="B168" s="162"/>
      <c r="C168" s="162"/>
      <c r="D168" s="182"/>
      <c r="F168" s="183"/>
      <c r="G168" s="164"/>
      <c r="H168" s="165"/>
    </row>
    <row r="169" spans="1:8" s="126" customFormat="1" x14ac:dyDescent="0.2">
      <c r="A169" s="162"/>
      <c r="B169" s="162"/>
      <c r="C169" s="162"/>
      <c r="D169" s="182"/>
      <c r="F169" s="183"/>
      <c r="G169" s="164"/>
      <c r="H169" s="165"/>
    </row>
    <row r="170" spans="1:8" s="126" customFormat="1" x14ac:dyDescent="0.2">
      <c r="A170" s="162"/>
      <c r="B170" s="162"/>
      <c r="C170" s="162"/>
      <c r="D170" s="182"/>
      <c r="F170" s="183"/>
      <c r="G170" s="164"/>
      <c r="H170" s="165"/>
    </row>
    <row r="171" spans="1:8" s="126" customFormat="1" x14ac:dyDescent="0.2">
      <c r="A171" s="162"/>
      <c r="B171" s="162"/>
      <c r="C171" s="162"/>
      <c r="D171" s="182"/>
      <c r="F171" s="183"/>
      <c r="G171" s="164"/>
      <c r="H171" s="165"/>
    </row>
    <row r="172" spans="1:8" s="126" customFormat="1" x14ac:dyDescent="0.2">
      <c r="A172" s="162"/>
      <c r="B172" s="162"/>
      <c r="C172" s="162"/>
      <c r="D172" s="182"/>
      <c r="F172" s="183"/>
      <c r="G172" s="164"/>
      <c r="H172" s="165"/>
    </row>
    <row r="173" spans="1:8" s="126" customFormat="1" x14ac:dyDescent="0.2">
      <c r="A173" s="162"/>
      <c r="B173" s="162"/>
      <c r="C173" s="162"/>
      <c r="D173" s="182"/>
      <c r="F173" s="183"/>
      <c r="G173" s="164"/>
      <c r="H173" s="165"/>
    </row>
    <row r="174" spans="1:8" s="126" customFormat="1" x14ac:dyDescent="0.2">
      <c r="A174" s="162"/>
      <c r="B174" s="162"/>
      <c r="C174" s="162"/>
      <c r="D174" s="182"/>
      <c r="F174" s="183"/>
      <c r="G174" s="164"/>
      <c r="H174" s="165"/>
    </row>
    <row r="175" spans="1:8" s="126" customFormat="1" x14ac:dyDescent="0.2">
      <c r="A175" s="162"/>
      <c r="B175" s="162"/>
      <c r="C175" s="162"/>
      <c r="D175" s="182"/>
      <c r="F175" s="183"/>
      <c r="G175" s="164"/>
      <c r="H175" s="165"/>
    </row>
    <row r="176" spans="1:8" s="126" customFormat="1" x14ac:dyDescent="0.2">
      <c r="A176" s="162"/>
      <c r="B176" s="162"/>
      <c r="C176" s="162"/>
      <c r="D176" s="182"/>
      <c r="F176" s="183"/>
      <c r="G176" s="164"/>
      <c r="H176" s="165"/>
    </row>
    <row r="177" spans="1:8" s="126" customFormat="1" x14ac:dyDescent="0.2">
      <c r="A177" s="162"/>
      <c r="B177" s="162"/>
      <c r="C177" s="162"/>
      <c r="D177" s="182"/>
      <c r="F177" s="183"/>
      <c r="G177" s="164"/>
      <c r="H177" s="165"/>
    </row>
    <row r="178" spans="1:8" s="126" customFormat="1" x14ac:dyDescent="0.2">
      <c r="A178" s="162"/>
      <c r="B178" s="162"/>
      <c r="C178" s="162"/>
      <c r="D178" s="182"/>
      <c r="F178" s="183"/>
      <c r="G178" s="164"/>
      <c r="H178" s="165"/>
    </row>
    <row r="179" spans="1:8" s="126" customFormat="1" x14ac:dyDescent="0.2">
      <c r="A179" s="162"/>
      <c r="B179" s="162"/>
      <c r="C179" s="162"/>
      <c r="D179" s="182"/>
      <c r="F179" s="183"/>
      <c r="G179" s="164"/>
      <c r="H179" s="165"/>
    </row>
    <row r="180" spans="1:8" s="126" customFormat="1" x14ac:dyDescent="0.2">
      <c r="A180" s="162"/>
      <c r="B180" s="162"/>
      <c r="C180" s="162"/>
      <c r="D180" s="182"/>
      <c r="F180" s="183"/>
      <c r="G180" s="164"/>
      <c r="H180" s="165"/>
    </row>
    <row r="181" spans="1:8" s="126" customFormat="1" x14ac:dyDescent="0.2">
      <c r="A181" s="162"/>
      <c r="B181" s="162"/>
      <c r="C181" s="162"/>
      <c r="D181" s="182"/>
      <c r="F181" s="183"/>
      <c r="G181" s="164"/>
      <c r="H181" s="165"/>
    </row>
    <row r="182" spans="1:8" s="126" customFormat="1" x14ac:dyDescent="0.2">
      <c r="A182" s="162"/>
      <c r="B182" s="162"/>
      <c r="C182" s="162"/>
      <c r="D182" s="182"/>
      <c r="F182" s="183"/>
      <c r="G182" s="164"/>
      <c r="H182" s="165"/>
    </row>
    <row r="183" spans="1:8" s="126" customFormat="1" x14ac:dyDescent="0.2">
      <c r="A183" s="162"/>
      <c r="B183" s="162"/>
      <c r="C183" s="162"/>
      <c r="D183" s="182"/>
      <c r="F183" s="183"/>
      <c r="G183" s="164"/>
      <c r="H183" s="165"/>
    </row>
    <row r="184" spans="1:8" s="126" customFormat="1" x14ac:dyDescent="0.2">
      <c r="A184" s="162"/>
      <c r="B184" s="162"/>
      <c r="C184" s="162"/>
      <c r="D184" s="182"/>
      <c r="F184" s="183"/>
      <c r="G184" s="164"/>
      <c r="H184" s="165"/>
    </row>
    <row r="185" spans="1:8" s="126" customFormat="1" x14ac:dyDescent="0.2">
      <c r="A185" s="162"/>
      <c r="B185" s="162"/>
      <c r="C185" s="162"/>
      <c r="D185" s="182"/>
      <c r="F185" s="183"/>
      <c r="G185" s="164"/>
      <c r="H185" s="165"/>
    </row>
    <row r="186" spans="1:8" s="126" customFormat="1" x14ac:dyDescent="0.2">
      <c r="A186" s="162"/>
      <c r="B186" s="162"/>
      <c r="C186" s="162"/>
      <c r="D186" s="182"/>
      <c r="F186" s="183"/>
      <c r="G186" s="164"/>
      <c r="H186" s="165"/>
    </row>
    <row r="187" spans="1:8" s="126" customFormat="1" x14ac:dyDescent="0.2">
      <c r="A187" s="162"/>
      <c r="B187" s="162"/>
      <c r="C187" s="162"/>
      <c r="D187" s="182"/>
      <c r="F187" s="183"/>
      <c r="G187" s="164"/>
      <c r="H187" s="165"/>
    </row>
    <row r="188" spans="1:8" s="126" customFormat="1" x14ac:dyDescent="0.2">
      <c r="A188" s="162"/>
      <c r="B188" s="162"/>
      <c r="C188" s="162"/>
      <c r="D188" s="182"/>
      <c r="F188" s="183"/>
      <c r="G188" s="164"/>
      <c r="H188" s="165"/>
    </row>
    <row r="189" spans="1:8" s="126" customFormat="1" x14ac:dyDescent="0.2">
      <c r="A189" s="162"/>
      <c r="B189" s="162"/>
      <c r="C189" s="162"/>
      <c r="D189" s="182"/>
      <c r="F189" s="183"/>
      <c r="G189" s="164"/>
      <c r="H189" s="165"/>
    </row>
    <row r="190" spans="1:8" s="126" customFormat="1" x14ac:dyDescent="0.2">
      <c r="A190" s="162"/>
      <c r="B190" s="162"/>
      <c r="C190" s="162"/>
      <c r="D190" s="182"/>
      <c r="F190" s="183"/>
      <c r="G190" s="164"/>
      <c r="H190" s="165"/>
    </row>
    <row r="191" spans="1:8" s="126" customFormat="1" x14ac:dyDescent="0.2">
      <c r="A191" s="162"/>
      <c r="B191" s="162"/>
      <c r="C191" s="162"/>
      <c r="D191" s="182"/>
      <c r="F191" s="183"/>
      <c r="G191" s="164"/>
      <c r="H191" s="165"/>
    </row>
    <row r="192" spans="1:8" s="126" customFormat="1" x14ac:dyDescent="0.2">
      <c r="A192" s="162"/>
      <c r="B192" s="162"/>
      <c r="C192" s="162"/>
      <c r="D192" s="182"/>
      <c r="F192" s="183"/>
      <c r="G192" s="164"/>
      <c r="H192" s="165"/>
    </row>
    <row r="193" spans="1:8" s="126" customFormat="1" x14ac:dyDescent="0.2">
      <c r="A193" s="162"/>
      <c r="B193" s="162"/>
      <c r="C193" s="162"/>
      <c r="D193" s="182"/>
      <c r="F193" s="183"/>
      <c r="G193" s="164"/>
      <c r="H193" s="165"/>
    </row>
    <row r="194" spans="1:8" s="126" customFormat="1" x14ac:dyDescent="0.2">
      <c r="A194" s="162"/>
      <c r="B194" s="162"/>
      <c r="C194" s="162"/>
      <c r="D194" s="182"/>
      <c r="F194" s="183"/>
      <c r="G194" s="164"/>
      <c r="H194" s="165"/>
    </row>
    <row r="195" spans="1:8" s="126" customFormat="1" x14ac:dyDescent="0.2">
      <c r="A195" s="162"/>
      <c r="B195" s="162"/>
      <c r="C195" s="162"/>
      <c r="D195" s="182"/>
      <c r="F195" s="183"/>
      <c r="G195" s="164"/>
      <c r="H195" s="165"/>
    </row>
    <row r="196" spans="1:8" s="126" customFormat="1" x14ac:dyDescent="0.2">
      <c r="A196" s="162"/>
      <c r="B196" s="162"/>
      <c r="C196" s="162"/>
      <c r="D196" s="182"/>
      <c r="F196" s="183"/>
      <c r="G196" s="164"/>
      <c r="H196" s="165"/>
    </row>
    <row r="197" spans="1:8" s="126" customFormat="1" x14ac:dyDescent="0.2">
      <c r="A197" s="162"/>
      <c r="B197" s="162"/>
      <c r="C197" s="162"/>
      <c r="D197" s="182"/>
      <c r="F197" s="183"/>
      <c r="G197" s="164"/>
      <c r="H197" s="165"/>
    </row>
    <row r="198" spans="1:8" s="126" customFormat="1" x14ac:dyDescent="0.2">
      <c r="A198" s="162"/>
      <c r="B198" s="162"/>
      <c r="C198" s="162"/>
      <c r="D198" s="182"/>
      <c r="F198" s="183"/>
      <c r="G198" s="164"/>
      <c r="H198" s="165"/>
    </row>
    <row r="199" spans="1:8" s="126" customFormat="1" x14ac:dyDescent="0.2">
      <c r="A199" s="162"/>
      <c r="B199" s="162"/>
      <c r="C199" s="162"/>
      <c r="D199" s="182"/>
      <c r="F199" s="183"/>
      <c r="G199" s="164"/>
      <c r="H199" s="165"/>
    </row>
    <row r="200" spans="1:8" s="126" customFormat="1" x14ac:dyDescent="0.2">
      <c r="A200" s="162"/>
      <c r="B200" s="162"/>
      <c r="C200" s="162"/>
      <c r="D200" s="182"/>
      <c r="F200" s="183"/>
      <c r="G200" s="164"/>
      <c r="H200" s="165"/>
    </row>
    <row r="201" spans="1:8" s="126" customFormat="1" x14ac:dyDescent="0.2">
      <c r="A201" s="162"/>
      <c r="B201" s="162"/>
      <c r="C201" s="162"/>
      <c r="D201" s="182"/>
      <c r="F201" s="183"/>
      <c r="G201" s="164"/>
      <c r="H201" s="165"/>
    </row>
    <row r="202" spans="1:8" s="126" customFormat="1" x14ac:dyDescent="0.2">
      <c r="A202" s="162"/>
      <c r="B202" s="162"/>
      <c r="C202" s="162"/>
      <c r="D202" s="182"/>
      <c r="F202" s="183"/>
      <c r="G202" s="164"/>
      <c r="H202" s="165"/>
    </row>
    <row r="203" spans="1:8" s="126" customFormat="1" x14ac:dyDescent="0.2">
      <c r="A203" s="162"/>
      <c r="B203" s="162"/>
      <c r="C203" s="162"/>
      <c r="D203" s="182"/>
      <c r="F203" s="183"/>
      <c r="G203" s="164"/>
      <c r="H203" s="165"/>
    </row>
    <row r="204" spans="1:8" s="126" customFormat="1" x14ac:dyDescent="0.2">
      <c r="A204" s="162"/>
      <c r="B204" s="162"/>
      <c r="C204" s="162"/>
      <c r="D204" s="182"/>
      <c r="F204" s="183"/>
      <c r="G204" s="164"/>
      <c r="H204" s="165"/>
    </row>
    <row r="205" spans="1:8" s="126" customFormat="1" x14ac:dyDescent="0.2">
      <c r="A205" s="162"/>
      <c r="B205" s="162"/>
      <c r="C205" s="162"/>
      <c r="D205" s="182"/>
      <c r="F205" s="183"/>
      <c r="G205" s="164"/>
      <c r="H205" s="165"/>
    </row>
    <row r="206" spans="1:8" s="126" customFormat="1" x14ac:dyDescent="0.2">
      <c r="A206" s="162"/>
      <c r="B206" s="162"/>
      <c r="C206" s="162"/>
      <c r="D206" s="182"/>
      <c r="F206" s="183"/>
      <c r="G206" s="164"/>
      <c r="H206" s="165"/>
    </row>
    <row r="207" spans="1:8" s="126" customFormat="1" x14ac:dyDescent="0.2">
      <c r="A207" s="162"/>
      <c r="B207" s="162"/>
      <c r="C207" s="162"/>
      <c r="D207" s="182"/>
      <c r="F207" s="183"/>
      <c r="G207" s="164"/>
      <c r="H207" s="165"/>
    </row>
    <row r="208" spans="1:8" s="126" customFormat="1" x14ac:dyDescent="0.2">
      <c r="A208" s="162"/>
      <c r="B208" s="162"/>
      <c r="C208" s="162"/>
      <c r="D208" s="182"/>
      <c r="F208" s="183"/>
      <c r="G208" s="164"/>
      <c r="H208" s="165"/>
    </row>
    <row r="209" spans="1:8" s="126" customFormat="1" x14ac:dyDescent="0.2">
      <c r="A209" s="162"/>
      <c r="B209" s="162"/>
      <c r="C209" s="162"/>
      <c r="D209" s="182"/>
      <c r="F209" s="183"/>
      <c r="G209" s="164"/>
      <c r="H209" s="165"/>
    </row>
    <row r="210" spans="1:8" s="126" customFormat="1" x14ac:dyDescent="0.2">
      <c r="A210" s="162"/>
      <c r="B210" s="162"/>
      <c r="C210" s="162"/>
      <c r="D210" s="182"/>
      <c r="F210" s="183"/>
      <c r="G210" s="164"/>
      <c r="H210" s="165"/>
    </row>
    <row r="211" spans="1:8" s="126" customFormat="1" x14ac:dyDescent="0.2">
      <c r="A211" s="162"/>
      <c r="B211" s="162"/>
      <c r="C211" s="162"/>
      <c r="D211" s="182"/>
      <c r="F211" s="183"/>
      <c r="G211" s="164"/>
      <c r="H211" s="165"/>
    </row>
    <row r="212" spans="1:8" s="126" customFormat="1" x14ac:dyDescent="0.2">
      <c r="A212" s="162"/>
      <c r="B212" s="162"/>
      <c r="C212" s="162"/>
      <c r="D212" s="182"/>
      <c r="F212" s="183"/>
      <c r="G212" s="164"/>
      <c r="H212" s="165"/>
    </row>
    <row r="213" spans="1:8" s="126" customFormat="1" x14ac:dyDescent="0.2">
      <c r="A213" s="162"/>
      <c r="B213" s="162"/>
      <c r="C213" s="162"/>
      <c r="D213" s="182"/>
      <c r="F213" s="183"/>
      <c r="G213" s="164"/>
      <c r="H213" s="165"/>
    </row>
    <row r="214" spans="1:8" s="126" customFormat="1" x14ac:dyDescent="0.2">
      <c r="A214" s="162"/>
      <c r="B214" s="162"/>
      <c r="C214" s="162"/>
      <c r="D214" s="182"/>
      <c r="F214" s="183"/>
      <c r="G214" s="164"/>
      <c r="H214" s="165"/>
    </row>
    <row r="215" spans="1:8" s="126" customFormat="1" x14ac:dyDescent="0.2">
      <c r="A215" s="162"/>
      <c r="B215" s="162"/>
      <c r="C215" s="162"/>
      <c r="D215" s="182"/>
      <c r="F215" s="183"/>
      <c r="G215" s="164"/>
      <c r="H215" s="165"/>
    </row>
    <row r="216" spans="1:8" s="126" customFormat="1" x14ac:dyDescent="0.2">
      <c r="A216" s="162"/>
      <c r="B216" s="162"/>
      <c r="C216" s="162"/>
      <c r="D216" s="182"/>
      <c r="F216" s="183"/>
      <c r="G216" s="164"/>
      <c r="H216" s="165"/>
    </row>
    <row r="217" spans="1:8" s="126" customFormat="1" x14ac:dyDescent="0.2">
      <c r="A217" s="162"/>
      <c r="B217" s="162"/>
      <c r="C217" s="162"/>
      <c r="D217" s="182"/>
      <c r="F217" s="183"/>
      <c r="G217" s="164"/>
      <c r="H217" s="165"/>
    </row>
    <row r="218" spans="1:8" s="126" customFormat="1" x14ac:dyDescent="0.2">
      <c r="A218" s="162"/>
      <c r="B218" s="162"/>
      <c r="C218" s="162"/>
      <c r="D218" s="182"/>
      <c r="F218" s="183"/>
      <c r="G218" s="164"/>
      <c r="H218" s="165"/>
    </row>
    <row r="219" spans="1:8" s="126" customFormat="1" x14ac:dyDescent="0.2">
      <c r="A219" s="162"/>
      <c r="B219" s="162"/>
      <c r="C219" s="162"/>
      <c r="D219" s="182"/>
      <c r="F219" s="183"/>
      <c r="G219" s="164"/>
      <c r="H219" s="165"/>
    </row>
    <row r="220" spans="1:8" s="126" customFormat="1" x14ac:dyDescent="0.2">
      <c r="A220" s="162"/>
      <c r="B220" s="162"/>
      <c r="C220" s="162"/>
      <c r="D220" s="182"/>
      <c r="F220" s="183"/>
      <c r="G220" s="164"/>
      <c r="H220" s="165"/>
    </row>
    <row r="221" spans="1:8" s="126" customFormat="1" x14ac:dyDescent="0.2">
      <c r="A221" s="162"/>
      <c r="B221" s="162"/>
      <c r="C221" s="162"/>
      <c r="D221" s="182"/>
      <c r="F221" s="183"/>
      <c r="G221" s="164"/>
      <c r="H221" s="165"/>
    </row>
    <row r="222" spans="1:8" s="126" customFormat="1" x14ac:dyDescent="0.2">
      <c r="A222" s="162"/>
      <c r="B222" s="162"/>
      <c r="C222" s="162"/>
      <c r="D222" s="182"/>
      <c r="F222" s="183"/>
      <c r="G222" s="164"/>
      <c r="H222" s="165"/>
    </row>
    <row r="223" spans="1:8" s="126" customFormat="1" x14ac:dyDescent="0.2">
      <c r="A223" s="162"/>
      <c r="B223" s="162"/>
      <c r="C223" s="162"/>
      <c r="D223" s="182"/>
      <c r="F223" s="183"/>
      <c r="G223" s="164"/>
      <c r="H223" s="165"/>
    </row>
    <row r="224" spans="1:8" s="126" customFormat="1" x14ac:dyDescent="0.2">
      <c r="A224" s="162"/>
      <c r="B224" s="162"/>
      <c r="C224" s="162"/>
      <c r="D224" s="182"/>
      <c r="F224" s="183"/>
      <c r="G224" s="164"/>
      <c r="H224" s="165"/>
    </row>
    <row r="225" spans="1:8" s="126" customFormat="1" x14ac:dyDescent="0.2">
      <c r="A225" s="162"/>
      <c r="B225" s="162"/>
      <c r="C225" s="162"/>
      <c r="D225" s="182"/>
      <c r="F225" s="183"/>
      <c r="G225" s="164"/>
      <c r="H225" s="165"/>
    </row>
    <row r="226" spans="1:8" s="126" customFormat="1" x14ac:dyDescent="0.2">
      <c r="A226" s="162"/>
      <c r="B226" s="162"/>
      <c r="C226" s="162"/>
      <c r="D226" s="182"/>
      <c r="F226" s="183"/>
      <c r="G226" s="164"/>
      <c r="H226" s="165"/>
    </row>
    <row r="227" spans="1:8" s="126" customFormat="1" x14ac:dyDescent="0.2">
      <c r="A227" s="162"/>
      <c r="B227" s="162"/>
      <c r="C227" s="162"/>
      <c r="D227" s="182"/>
      <c r="F227" s="183"/>
      <c r="G227" s="164"/>
      <c r="H227" s="165"/>
    </row>
    <row r="228" spans="1:8" s="126" customFormat="1" x14ac:dyDescent="0.2">
      <c r="A228" s="162"/>
      <c r="B228" s="162"/>
      <c r="C228" s="162"/>
      <c r="D228" s="182"/>
      <c r="F228" s="183"/>
      <c r="G228" s="164"/>
      <c r="H228" s="165"/>
    </row>
    <row r="229" spans="1:8" s="126" customFormat="1" x14ac:dyDescent="0.2">
      <c r="A229" s="162"/>
      <c r="B229" s="162"/>
      <c r="C229" s="162"/>
      <c r="D229" s="182"/>
      <c r="F229" s="183"/>
      <c r="G229" s="164"/>
      <c r="H229" s="165"/>
    </row>
    <row r="230" spans="1:8" s="126" customFormat="1" x14ac:dyDescent="0.2">
      <c r="A230" s="162"/>
      <c r="B230" s="162"/>
      <c r="C230" s="162"/>
      <c r="D230" s="182"/>
      <c r="F230" s="183"/>
      <c r="G230" s="164"/>
      <c r="H230" s="165"/>
    </row>
    <row r="231" spans="1:8" s="126" customFormat="1" x14ac:dyDescent="0.2">
      <c r="A231" s="162"/>
      <c r="B231" s="162"/>
      <c r="C231" s="162"/>
      <c r="D231" s="182"/>
      <c r="F231" s="183"/>
      <c r="G231" s="164"/>
      <c r="H231" s="165"/>
    </row>
    <row r="232" spans="1:8" s="126" customFormat="1" x14ac:dyDescent="0.2">
      <c r="A232" s="162"/>
      <c r="B232" s="162"/>
      <c r="C232" s="162"/>
      <c r="D232" s="182"/>
      <c r="F232" s="183"/>
      <c r="G232" s="164"/>
      <c r="H232" s="165"/>
    </row>
    <row r="233" spans="1:8" s="126" customFormat="1" x14ac:dyDescent="0.2">
      <c r="A233" s="162"/>
      <c r="B233" s="162"/>
      <c r="C233" s="162"/>
      <c r="D233" s="182"/>
      <c r="F233" s="183"/>
      <c r="G233" s="164"/>
      <c r="H233" s="165"/>
    </row>
    <row r="234" spans="1:8" s="126" customFormat="1" x14ac:dyDescent="0.2">
      <c r="A234" s="162"/>
      <c r="B234" s="162"/>
      <c r="C234" s="162"/>
      <c r="D234" s="182"/>
      <c r="F234" s="183"/>
      <c r="G234" s="164"/>
      <c r="H234" s="165"/>
    </row>
    <row r="235" spans="1:8" s="126" customFormat="1" x14ac:dyDescent="0.2">
      <c r="A235" s="162"/>
      <c r="B235" s="162"/>
      <c r="C235" s="162"/>
      <c r="D235" s="182"/>
      <c r="F235" s="183"/>
      <c r="G235" s="164"/>
      <c r="H235" s="165"/>
    </row>
    <row r="236" spans="1:8" s="126" customFormat="1" x14ac:dyDescent="0.2">
      <c r="A236" s="162"/>
      <c r="B236" s="162"/>
      <c r="C236" s="162"/>
      <c r="D236" s="182"/>
      <c r="F236" s="183"/>
      <c r="G236" s="164"/>
      <c r="H236" s="165"/>
    </row>
    <row r="237" spans="1:8" s="126" customFormat="1" x14ac:dyDescent="0.2">
      <c r="A237" s="162"/>
      <c r="B237" s="162"/>
      <c r="C237" s="162"/>
      <c r="D237" s="182"/>
      <c r="F237" s="183"/>
      <c r="G237" s="164"/>
      <c r="H237" s="165"/>
    </row>
    <row r="238" spans="1:8" s="126" customFormat="1" x14ac:dyDescent="0.2">
      <c r="A238" s="162"/>
      <c r="B238" s="162"/>
      <c r="C238" s="162"/>
      <c r="D238" s="182"/>
      <c r="F238" s="183"/>
      <c r="G238" s="164"/>
      <c r="H238" s="165"/>
    </row>
    <row r="239" spans="1:8" s="126" customFormat="1" x14ac:dyDescent="0.2">
      <c r="A239" s="162"/>
      <c r="B239" s="162"/>
      <c r="C239" s="162"/>
      <c r="D239" s="182"/>
      <c r="F239" s="183"/>
      <c r="G239" s="164"/>
      <c r="H239" s="165"/>
    </row>
    <row r="240" spans="1:8" s="126" customFormat="1" x14ac:dyDescent="0.2">
      <c r="A240" s="162"/>
      <c r="B240" s="162"/>
      <c r="C240" s="162"/>
      <c r="D240" s="182"/>
      <c r="F240" s="183"/>
      <c r="G240" s="164"/>
      <c r="H240" s="165"/>
    </row>
    <row r="241" spans="1:8" s="126" customFormat="1" x14ac:dyDescent="0.2">
      <c r="A241" s="162"/>
      <c r="B241" s="162"/>
      <c r="C241" s="162"/>
      <c r="D241" s="182"/>
      <c r="F241" s="183"/>
      <c r="G241" s="164"/>
      <c r="H241" s="165"/>
    </row>
    <row r="242" spans="1:8" s="126" customFormat="1" x14ac:dyDescent="0.2">
      <c r="A242" s="162"/>
      <c r="B242" s="162"/>
      <c r="C242" s="162"/>
      <c r="D242" s="182"/>
      <c r="F242" s="183"/>
      <c r="G242" s="164"/>
      <c r="H242" s="165"/>
    </row>
    <row r="243" spans="1:8" s="126" customFormat="1" x14ac:dyDescent="0.2">
      <c r="A243" s="162"/>
      <c r="B243" s="162"/>
      <c r="C243" s="162"/>
      <c r="D243" s="182"/>
      <c r="F243" s="183"/>
      <c r="G243" s="164"/>
      <c r="H243" s="165"/>
    </row>
    <row r="244" spans="1:8" s="126" customFormat="1" x14ac:dyDescent="0.2">
      <c r="A244" s="162"/>
      <c r="B244" s="162"/>
      <c r="C244" s="162"/>
      <c r="D244" s="182"/>
      <c r="F244" s="183"/>
      <c r="G244" s="164"/>
      <c r="H244" s="165"/>
    </row>
    <row r="245" spans="1:8" s="126" customFormat="1" x14ac:dyDescent="0.2">
      <c r="A245" s="162"/>
      <c r="B245" s="162"/>
      <c r="C245" s="162"/>
      <c r="D245" s="182"/>
      <c r="F245" s="183"/>
      <c r="G245" s="164"/>
      <c r="H245" s="165"/>
    </row>
    <row r="246" spans="1:8" s="126" customFormat="1" x14ac:dyDescent="0.2">
      <c r="A246" s="162"/>
      <c r="B246" s="162"/>
      <c r="C246" s="162"/>
      <c r="D246" s="182"/>
      <c r="F246" s="183"/>
      <c r="G246" s="164"/>
      <c r="H246" s="165"/>
    </row>
    <row r="247" spans="1:8" s="126" customFormat="1" x14ac:dyDescent="0.2">
      <c r="A247" s="162"/>
      <c r="B247" s="162"/>
      <c r="C247" s="162"/>
      <c r="D247" s="182"/>
      <c r="F247" s="183"/>
      <c r="G247" s="164"/>
      <c r="H247" s="165"/>
    </row>
    <row r="248" spans="1:8" s="126" customFormat="1" x14ac:dyDescent="0.2">
      <c r="A248" s="162"/>
      <c r="B248" s="162"/>
      <c r="C248" s="162"/>
      <c r="D248" s="182"/>
      <c r="F248" s="183"/>
      <c r="G248" s="164"/>
      <c r="H248" s="165"/>
    </row>
    <row r="249" spans="1:8" s="126" customFormat="1" x14ac:dyDescent="0.2">
      <c r="A249" s="162"/>
      <c r="B249" s="162"/>
      <c r="C249" s="162"/>
      <c r="D249" s="182"/>
      <c r="F249" s="183"/>
      <c r="G249" s="164"/>
      <c r="H249" s="165"/>
    </row>
    <row r="250" spans="1:8" s="126" customFormat="1" x14ac:dyDescent="0.2">
      <c r="A250" s="162"/>
      <c r="B250" s="162"/>
      <c r="C250" s="162"/>
      <c r="D250" s="182"/>
      <c r="F250" s="183"/>
      <c r="G250" s="164"/>
      <c r="H250" s="165"/>
    </row>
    <row r="251" spans="1:8" s="126" customFormat="1" x14ac:dyDescent="0.2">
      <c r="A251" s="162"/>
      <c r="B251" s="162"/>
      <c r="C251" s="162"/>
      <c r="D251" s="182"/>
      <c r="F251" s="183"/>
      <c r="G251" s="164"/>
      <c r="H251" s="165"/>
    </row>
    <row r="252" spans="1:8" s="126" customFormat="1" x14ac:dyDescent="0.2">
      <c r="A252" s="162"/>
      <c r="B252" s="162"/>
      <c r="C252" s="162"/>
      <c r="D252" s="182"/>
      <c r="F252" s="183"/>
      <c r="G252" s="164"/>
      <c r="H252" s="165"/>
    </row>
    <row r="253" spans="1:8" s="126" customFormat="1" x14ac:dyDescent="0.2">
      <c r="A253" s="162"/>
      <c r="B253" s="162"/>
      <c r="C253" s="162"/>
      <c r="D253" s="182"/>
      <c r="F253" s="183"/>
      <c r="G253" s="164"/>
      <c r="H253" s="165"/>
    </row>
    <row r="254" spans="1:8" s="126" customFormat="1" x14ac:dyDescent="0.2">
      <c r="A254" s="162"/>
      <c r="B254" s="162"/>
      <c r="C254" s="162"/>
      <c r="D254" s="182"/>
      <c r="F254" s="183"/>
      <c r="G254" s="164"/>
      <c r="H254" s="165"/>
    </row>
    <row r="255" spans="1:8" s="126" customFormat="1" x14ac:dyDescent="0.2">
      <c r="A255" s="162"/>
      <c r="B255" s="162"/>
      <c r="C255" s="162"/>
      <c r="D255" s="182"/>
      <c r="F255" s="183"/>
      <c r="G255" s="164"/>
      <c r="H255" s="165"/>
    </row>
    <row r="256" spans="1:8" s="126" customFormat="1" x14ac:dyDescent="0.2">
      <c r="A256" s="162"/>
      <c r="B256" s="162"/>
      <c r="C256" s="162"/>
      <c r="D256" s="182"/>
      <c r="F256" s="183"/>
      <c r="G256" s="164"/>
      <c r="H256" s="165"/>
    </row>
    <row r="257" spans="1:8" s="126" customFormat="1" x14ac:dyDescent="0.2">
      <c r="A257" s="162"/>
      <c r="B257" s="162"/>
      <c r="C257" s="162"/>
      <c r="D257" s="182"/>
      <c r="F257" s="183"/>
      <c r="G257" s="164"/>
      <c r="H257" s="165"/>
    </row>
    <row r="258" spans="1:8" s="126" customFormat="1" x14ac:dyDescent="0.2">
      <c r="A258" s="162"/>
      <c r="B258" s="162"/>
      <c r="C258" s="162"/>
      <c r="D258" s="182"/>
      <c r="F258" s="183"/>
      <c r="G258" s="164"/>
      <c r="H258" s="165"/>
    </row>
    <row r="259" spans="1:8" s="126" customFormat="1" x14ac:dyDescent="0.2">
      <c r="A259" s="162"/>
      <c r="B259" s="162"/>
      <c r="C259" s="162"/>
      <c r="D259" s="182"/>
      <c r="F259" s="183"/>
      <c r="G259" s="164"/>
      <c r="H259" s="165"/>
    </row>
    <row r="260" spans="1:8" s="126" customFormat="1" x14ac:dyDescent="0.2">
      <c r="A260" s="162"/>
      <c r="B260" s="162"/>
      <c r="C260" s="162"/>
      <c r="D260" s="182"/>
      <c r="F260" s="183"/>
      <c r="G260" s="164"/>
      <c r="H260" s="165"/>
    </row>
    <row r="261" spans="1:8" s="126" customFormat="1" x14ac:dyDescent="0.2">
      <c r="A261" s="162"/>
      <c r="B261" s="162"/>
      <c r="C261" s="162"/>
      <c r="D261" s="182"/>
      <c r="F261" s="183"/>
      <c r="G261" s="164"/>
      <c r="H261" s="165"/>
    </row>
    <row r="262" spans="1:8" s="126" customFormat="1" x14ac:dyDescent="0.2">
      <c r="A262" s="162"/>
      <c r="B262" s="162"/>
      <c r="C262" s="162"/>
      <c r="D262" s="182"/>
      <c r="F262" s="183"/>
      <c r="G262" s="164"/>
      <c r="H262" s="165"/>
    </row>
    <row r="263" spans="1:8" s="126" customFormat="1" x14ac:dyDescent="0.2">
      <c r="A263" s="162"/>
      <c r="B263" s="162"/>
      <c r="C263" s="162"/>
      <c r="D263" s="182"/>
      <c r="F263" s="183"/>
      <c r="G263" s="164"/>
      <c r="H263" s="165"/>
    </row>
    <row r="264" spans="1:8" s="126" customFormat="1" x14ac:dyDescent="0.2">
      <c r="A264" s="162"/>
      <c r="B264" s="162"/>
      <c r="C264" s="162"/>
      <c r="D264" s="182"/>
      <c r="F264" s="183"/>
      <c r="G264" s="164"/>
      <c r="H264" s="165"/>
    </row>
    <row r="265" spans="1:8" s="126" customFormat="1" x14ac:dyDescent="0.2">
      <c r="A265" s="162"/>
      <c r="B265" s="162"/>
      <c r="C265" s="162"/>
      <c r="D265" s="182"/>
      <c r="F265" s="183"/>
      <c r="G265" s="164"/>
      <c r="H265" s="165"/>
    </row>
    <row r="266" spans="1:8" s="126" customFormat="1" x14ac:dyDescent="0.2">
      <c r="A266" s="162"/>
      <c r="B266" s="162"/>
      <c r="C266" s="162"/>
      <c r="D266" s="182"/>
      <c r="F266" s="183"/>
      <c r="G266" s="164"/>
      <c r="H266" s="165"/>
    </row>
    <row r="267" spans="1:8" s="126" customFormat="1" x14ac:dyDescent="0.2">
      <c r="A267" s="162"/>
      <c r="B267" s="162"/>
      <c r="C267" s="162"/>
      <c r="D267" s="182"/>
      <c r="F267" s="183"/>
      <c r="G267" s="164"/>
      <c r="H267" s="165"/>
    </row>
    <row r="268" spans="1:8" s="126" customFormat="1" x14ac:dyDescent="0.2">
      <c r="A268" s="162"/>
      <c r="B268" s="162"/>
      <c r="C268" s="162"/>
      <c r="D268" s="182"/>
      <c r="F268" s="183"/>
      <c r="G268" s="164"/>
      <c r="H268" s="165"/>
    </row>
    <row r="269" spans="1:8" s="126" customFormat="1" x14ac:dyDescent="0.2">
      <c r="A269" s="162"/>
      <c r="B269" s="162"/>
      <c r="C269" s="162"/>
      <c r="D269" s="182"/>
      <c r="F269" s="183"/>
      <c r="G269" s="164"/>
      <c r="H269" s="165"/>
    </row>
    <row r="270" spans="1:8" s="126" customFormat="1" x14ac:dyDescent="0.2">
      <c r="A270" s="162"/>
      <c r="B270" s="162"/>
      <c r="C270" s="162"/>
      <c r="D270" s="182"/>
      <c r="F270" s="183"/>
      <c r="G270" s="164"/>
      <c r="H270" s="165"/>
    </row>
    <row r="271" spans="1:8" s="126" customFormat="1" x14ac:dyDescent="0.2">
      <c r="A271" s="162"/>
      <c r="B271" s="162"/>
      <c r="C271" s="162"/>
      <c r="D271" s="182"/>
      <c r="F271" s="183"/>
      <c r="G271" s="164"/>
      <c r="H271" s="165"/>
    </row>
    <row r="272" spans="1:8" s="126" customFormat="1" x14ac:dyDescent="0.2">
      <c r="A272" s="162"/>
      <c r="B272" s="162"/>
      <c r="C272" s="162"/>
      <c r="D272" s="182"/>
      <c r="F272" s="183"/>
      <c r="G272" s="164"/>
      <c r="H272" s="165"/>
    </row>
    <row r="273" spans="1:8" s="126" customFormat="1" x14ac:dyDescent="0.2">
      <c r="A273" s="162"/>
      <c r="B273" s="162"/>
      <c r="C273" s="162"/>
      <c r="D273" s="182"/>
      <c r="F273" s="183"/>
      <c r="G273" s="164"/>
      <c r="H273" s="165"/>
    </row>
    <row r="274" spans="1:8" s="126" customFormat="1" x14ac:dyDescent="0.2">
      <c r="A274" s="162"/>
      <c r="B274" s="162"/>
      <c r="C274" s="162"/>
      <c r="D274" s="182"/>
      <c r="F274" s="183"/>
      <c r="G274" s="164"/>
      <c r="H274" s="165"/>
    </row>
    <row r="275" spans="1:8" s="126" customFormat="1" x14ac:dyDescent="0.2">
      <c r="A275" s="162"/>
      <c r="B275" s="162"/>
      <c r="C275" s="162"/>
      <c r="D275" s="182"/>
      <c r="F275" s="183"/>
      <c r="G275" s="164"/>
      <c r="H275" s="165"/>
    </row>
    <row r="276" spans="1:8" s="126" customFormat="1" x14ac:dyDescent="0.2">
      <c r="A276" s="162"/>
      <c r="B276" s="162"/>
      <c r="C276" s="162"/>
      <c r="D276" s="182"/>
      <c r="F276" s="183"/>
      <c r="G276" s="164"/>
      <c r="H276" s="165"/>
    </row>
    <row r="277" spans="1:8" s="126" customFormat="1" x14ac:dyDescent="0.2">
      <c r="A277" s="162"/>
      <c r="B277" s="162"/>
      <c r="C277" s="162"/>
      <c r="D277" s="182"/>
      <c r="F277" s="183"/>
      <c r="G277" s="164"/>
      <c r="H277" s="165"/>
    </row>
    <row r="278" spans="1:8" s="126" customFormat="1" x14ac:dyDescent="0.2">
      <c r="A278" s="162"/>
      <c r="B278" s="162"/>
      <c r="C278" s="162"/>
      <c r="D278" s="182"/>
      <c r="F278" s="183"/>
      <c r="G278" s="164"/>
      <c r="H278" s="165"/>
    </row>
    <row r="279" spans="1:8" s="126" customFormat="1" x14ac:dyDescent="0.2">
      <c r="A279" s="162"/>
      <c r="B279" s="162"/>
      <c r="C279" s="162"/>
      <c r="D279" s="182"/>
      <c r="F279" s="183"/>
      <c r="G279" s="164"/>
      <c r="H279" s="165"/>
    </row>
    <row r="280" spans="1:8" s="126" customFormat="1" x14ac:dyDescent="0.2">
      <c r="A280" s="162"/>
      <c r="B280" s="162"/>
      <c r="C280" s="162"/>
      <c r="D280" s="182"/>
      <c r="F280" s="183"/>
      <c r="G280" s="164"/>
      <c r="H280" s="165"/>
    </row>
    <row r="281" spans="1:8" s="126" customFormat="1" x14ac:dyDescent="0.2">
      <c r="A281" s="162"/>
      <c r="B281" s="162"/>
      <c r="C281" s="162"/>
      <c r="D281" s="182"/>
      <c r="F281" s="183"/>
      <c r="G281" s="164"/>
      <c r="H281" s="165"/>
    </row>
    <row r="282" spans="1:8" s="126" customFormat="1" x14ac:dyDescent="0.2">
      <c r="A282" s="162"/>
      <c r="B282" s="162"/>
      <c r="C282" s="162"/>
      <c r="D282" s="182"/>
      <c r="F282" s="183"/>
      <c r="G282" s="164"/>
      <c r="H282" s="165"/>
    </row>
    <row r="283" spans="1:8" s="126" customFormat="1" x14ac:dyDescent="0.2">
      <c r="A283" s="162"/>
      <c r="B283" s="162"/>
      <c r="C283" s="162"/>
      <c r="D283" s="182"/>
      <c r="F283" s="183"/>
      <c r="G283" s="164"/>
      <c r="H283" s="165"/>
    </row>
    <row r="284" spans="1:8" s="126" customFormat="1" x14ac:dyDescent="0.2">
      <c r="A284" s="162"/>
      <c r="B284" s="162"/>
      <c r="C284" s="162"/>
      <c r="D284" s="182"/>
      <c r="F284" s="183"/>
      <c r="G284" s="164"/>
      <c r="H284" s="165"/>
    </row>
    <row r="285" spans="1:8" s="126" customFormat="1" x14ac:dyDescent="0.2">
      <c r="A285" s="162"/>
      <c r="B285" s="162"/>
      <c r="C285" s="162"/>
      <c r="D285" s="182"/>
      <c r="F285" s="183"/>
      <c r="G285" s="164"/>
      <c r="H285" s="165"/>
    </row>
    <row r="286" spans="1:8" s="126" customFormat="1" x14ac:dyDescent="0.2">
      <c r="A286" s="162"/>
      <c r="B286" s="162"/>
      <c r="C286" s="162"/>
      <c r="D286" s="182"/>
      <c r="F286" s="183"/>
      <c r="G286" s="164"/>
      <c r="H286" s="165"/>
    </row>
    <row r="287" spans="1:8" s="126" customFormat="1" x14ac:dyDescent="0.2">
      <c r="A287" s="162"/>
      <c r="B287" s="162"/>
      <c r="C287" s="162"/>
      <c r="D287" s="182"/>
      <c r="F287" s="183"/>
      <c r="G287" s="164"/>
      <c r="H287" s="165"/>
    </row>
    <row r="288" spans="1:8" s="126" customFormat="1" x14ac:dyDescent="0.2">
      <c r="A288" s="162"/>
      <c r="B288" s="162"/>
      <c r="C288" s="162"/>
      <c r="D288" s="182"/>
      <c r="F288" s="183"/>
      <c r="G288" s="164"/>
      <c r="H288" s="165"/>
    </row>
    <row r="289" spans="1:8" s="126" customFormat="1" x14ac:dyDescent="0.2">
      <c r="A289" s="162"/>
      <c r="B289" s="162"/>
      <c r="C289" s="162"/>
      <c r="D289" s="182"/>
      <c r="F289" s="183"/>
      <c r="G289" s="164"/>
      <c r="H289" s="165"/>
    </row>
    <row r="290" spans="1:8" s="126" customFormat="1" x14ac:dyDescent="0.2">
      <c r="A290" s="162"/>
      <c r="B290" s="162"/>
      <c r="C290" s="162"/>
      <c r="D290" s="182"/>
      <c r="F290" s="183"/>
      <c r="G290" s="164"/>
      <c r="H290" s="165"/>
    </row>
    <row r="291" spans="1:8" s="126" customFormat="1" x14ac:dyDescent="0.2">
      <c r="A291" s="162"/>
      <c r="B291" s="162"/>
      <c r="C291" s="162"/>
      <c r="D291" s="182"/>
      <c r="F291" s="183"/>
      <c r="G291" s="164"/>
      <c r="H291" s="165"/>
    </row>
    <row r="292" spans="1:8" s="126" customFormat="1" x14ac:dyDescent="0.2">
      <c r="A292" s="162"/>
      <c r="B292" s="162"/>
      <c r="C292" s="162"/>
      <c r="D292" s="182"/>
      <c r="F292" s="183"/>
      <c r="G292" s="164"/>
      <c r="H292" s="165"/>
    </row>
    <row r="293" spans="1:8" s="126" customFormat="1" x14ac:dyDescent="0.2">
      <c r="A293" s="162"/>
      <c r="B293" s="162"/>
      <c r="C293" s="162"/>
      <c r="D293" s="182"/>
      <c r="F293" s="183"/>
      <c r="G293" s="164"/>
      <c r="H293" s="165"/>
    </row>
    <row r="294" spans="1:8" s="126" customFormat="1" x14ac:dyDescent="0.2">
      <c r="A294" s="162"/>
      <c r="B294" s="162"/>
      <c r="C294" s="162"/>
      <c r="D294" s="182"/>
      <c r="F294" s="183"/>
      <c r="G294" s="164"/>
      <c r="H294" s="165"/>
    </row>
    <row r="295" spans="1:8" s="126" customFormat="1" x14ac:dyDescent="0.2">
      <c r="A295" s="162"/>
      <c r="B295" s="162"/>
      <c r="C295" s="162"/>
      <c r="D295" s="182"/>
      <c r="F295" s="183"/>
      <c r="G295" s="164"/>
      <c r="H295" s="165"/>
    </row>
    <row r="296" spans="1:8" s="126" customFormat="1" x14ac:dyDescent="0.2">
      <c r="A296" s="162"/>
      <c r="B296" s="162"/>
      <c r="C296" s="162"/>
      <c r="D296" s="182"/>
      <c r="F296" s="183"/>
      <c r="G296" s="164"/>
      <c r="H296" s="165"/>
    </row>
    <row r="297" spans="1:8" s="126" customFormat="1" x14ac:dyDescent="0.2">
      <c r="A297" s="162"/>
      <c r="B297" s="162"/>
      <c r="C297" s="162"/>
      <c r="D297" s="182"/>
      <c r="F297" s="183"/>
      <c r="G297" s="164"/>
      <c r="H297" s="165"/>
    </row>
    <row r="298" spans="1:8" s="126" customFormat="1" x14ac:dyDescent="0.2">
      <c r="A298" s="162"/>
      <c r="B298" s="162"/>
      <c r="C298" s="162"/>
      <c r="D298" s="182"/>
      <c r="F298" s="183"/>
      <c r="G298" s="164"/>
      <c r="H298" s="165"/>
    </row>
    <row r="299" spans="1:8" s="126" customFormat="1" x14ac:dyDescent="0.2">
      <c r="A299" s="162"/>
      <c r="B299" s="162"/>
      <c r="C299" s="162"/>
      <c r="D299" s="182"/>
      <c r="F299" s="183"/>
      <c r="G299" s="164"/>
      <c r="H299" s="165"/>
    </row>
    <row r="300" spans="1:8" s="126" customFormat="1" x14ac:dyDescent="0.2">
      <c r="A300" s="162"/>
      <c r="B300" s="162"/>
      <c r="C300" s="162"/>
      <c r="D300" s="182"/>
      <c r="F300" s="183"/>
      <c r="G300" s="164"/>
      <c r="H300" s="165"/>
    </row>
    <row r="301" spans="1:8" s="126" customFormat="1" x14ac:dyDescent="0.2">
      <c r="A301" s="162"/>
      <c r="B301" s="162"/>
      <c r="C301" s="162"/>
      <c r="D301" s="182"/>
      <c r="F301" s="183"/>
      <c r="G301" s="164"/>
      <c r="H301" s="165"/>
    </row>
    <row r="302" spans="1:8" s="126" customFormat="1" x14ac:dyDescent="0.2">
      <c r="A302" s="162"/>
      <c r="B302" s="162"/>
      <c r="C302" s="162"/>
      <c r="D302" s="182"/>
      <c r="F302" s="183"/>
      <c r="G302" s="164"/>
      <c r="H302" s="165"/>
    </row>
    <row r="303" spans="1:8" s="126" customFormat="1" x14ac:dyDescent="0.2">
      <c r="A303" s="162"/>
      <c r="B303" s="162"/>
      <c r="C303" s="162"/>
      <c r="D303" s="182"/>
      <c r="F303" s="183"/>
      <c r="G303" s="164"/>
      <c r="H303" s="165"/>
    </row>
    <row r="304" spans="1:8" s="126" customFormat="1" x14ac:dyDescent="0.2">
      <c r="A304" s="162"/>
      <c r="B304" s="162"/>
      <c r="C304" s="162"/>
      <c r="D304" s="182"/>
      <c r="F304" s="183"/>
      <c r="G304" s="164"/>
      <c r="H304" s="165"/>
    </row>
    <row r="305" spans="1:8" s="126" customFormat="1" x14ac:dyDescent="0.2">
      <c r="A305" s="162"/>
      <c r="B305" s="162"/>
      <c r="C305" s="162"/>
      <c r="D305" s="182"/>
      <c r="F305" s="183"/>
      <c r="G305" s="164"/>
      <c r="H305" s="165"/>
    </row>
    <row r="306" spans="1:8" s="126" customFormat="1" x14ac:dyDescent="0.2">
      <c r="A306" s="162"/>
      <c r="B306" s="162"/>
      <c r="C306" s="162"/>
      <c r="D306" s="182"/>
      <c r="F306" s="183"/>
      <c r="G306" s="164"/>
      <c r="H306" s="165"/>
    </row>
    <row r="307" spans="1:8" s="126" customFormat="1" x14ac:dyDescent="0.2">
      <c r="A307" s="162"/>
      <c r="B307" s="162"/>
      <c r="C307" s="162"/>
      <c r="D307" s="182"/>
      <c r="F307" s="183"/>
      <c r="G307" s="164"/>
      <c r="H307" s="165"/>
    </row>
    <row r="308" spans="1:8" s="126" customFormat="1" x14ac:dyDescent="0.2">
      <c r="A308" s="162"/>
      <c r="B308" s="162"/>
      <c r="C308" s="162"/>
      <c r="D308" s="182"/>
      <c r="F308" s="183"/>
      <c r="G308" s="164"/>
      <c r="H308" s="165"/>
    </row>
    <row r="309" spans="1:8" s="126" customFormat="1" x14ac:dyDescent="0.2">
      <c r="A309" s="162"/>
      <c r="B309" s="162"/>
      <c r="C309" s="162"/>
      <c r="D309" s="182"/>
      <c r="F309" s="183"/>
      <c r="G309" s="164"/>
      <c r="H309" s="165"/>
    </row>
    <row r="310" spans="1:8" s="126" customFormat="1" x14ac:dyDescent="0.2">
      <c r="A310" s="162"/>
      <c r="B310" s="162"/>
      <c r="C310" s="162"/>
      <c r="D310" s="182"/>
      <c r="F310" s="183"/>
      <c r="G310" s="164"/>
      <c r="H310" s="165"/>
    </row>
    <row r="311" spans="1:8" s="126" customFormat="1" x14ac:dyDescent="0.2">
      <c r="A311" s="162"/>
      <c r="B311" s="162"/>
      <c r="C311" s="162"/>
      <c r="D311" s="182"/>
      <c r="F311" s="183"/>
      <c r="G311" s="164"/>
      <c r="H311" s="165"/>
    </row>
    <row r="312" spans="1:8" s="126" customFormat="1" x14ac:dyDescent="0.2">
      <c r="A312" s="162"/>
      <c r="B312" s="162"/>
      <c r="C312" s="162"/>
      <c r="D312" s="182"/>
      <c r="F312" s="183"/>
      <c r="G312" s="164"/>
      <c r="H312" s="165"/>
    </row>
    <row r="313" spans="1:8" s="126" customFormat="1" x14ac:dyDescent="0.2">
      <c r="A313" s="162"/>
      <c r="B313" s="162"/>
      <c r="C313" s="162"/>
      <c r="D313" s="182"/>
      <c r="F313" s="183"/>
      <c r="G313" s="164"/>
      <c r="H313" s="165"/>
    </row>
    <row r="314" spans="1:8" s="126" customFormat="1" x14ac:dyDescent="0.2">
      <c r="A314" s="162"/>
      <c r="B314" s="162"/>
      <c r="C314" s="162"/>
      <c r="D314" s="182"/>
      <c r="F314" s="183"/>
      <c r="G314" s="164"/>
      <c r="H314" s="165"/>
    </row>
    <row r="315" spans="1:8" s="126" customFormat="1" x14ac:dyDescent="0.2">
      <c r="A315" s="162"/>
      <c r="B315" s="162"/>
      <c r="C315" s="162"/>
      <c r="D315" s="182"/>
      <c r="F315" s="183"/>
      <c r="G315" s="164"/>
      <c r="H315" s="165"/>
    </row>
    <row r="316" spans="1:8" s="126" customFormat="1" x14ac:dyDescent="0.2">
      <c r="A316" s="162"/>
      <c r="B316" s="162"/>
      <c r="C316" s="162"/>
      <c r="D316" s="182"/>
      <c r="F316" s="183"/>
      <c r="G316" s="164"/>
      <c r="H316" s="165"/>
    </row>
    <row r="317" spans="1:8" s="126" customFormat="1" x14ac:dyDescent="0.2">
      <c r="A317" s="162"/>
      <c r="B317" s="162"/>
      <c r="C317" s="162"/>
      <c r="D317" s="182"/>
      <c r="F317" s="183"/>
      <c r="G317" s="164"/>
      <c r="H317" s="165"/>
    </row>
    <row r="318" spans="1:8" s="126" customFormat="1" x14ac:dyDescent="0.2">
      <c r="A318" s="162"/>
      <c r="B318" s="162"/>
      <c r="C318" s="162"/>
      <c r="D318" s="182"/>
      <c r="F318" s="183"/>
      <c r="G318" s="164"/>
      <c r="H318" s="165"/>
    </row>
    <row r="319" spans="1:8" s="126" customFormat="1" x14ac:dyDescent="0.2">
      <c r="A319" s="162"/>
      <c r="B319" s="162"/>
      <c r="C319" s="162"/>
      <c r="D319" s="182"/>
      <c r="F319" s="183"/>
      <c r="G319" s="164"/>
      <c r="H319" s="165"/>
    </row>
    <row r="320" spans="1:8" s="126" customFormat="1" x14ac:dyDescent="0.2">
      <c r="A320" s="162"/>
      <c r="B320" s="162"/>
      <c r="C320" s="162"/>
      <c r="D320" s="182"/>
      <c r="F320" s="183"/>
      <c r="G320" s="164"/>
      <c r="H320" s="165"/>
    </row>
    <row r="321" spans="1:8" s="126" customFormat="1" x14ac:dyDescent="0.2">
      <c r="A321" s="162"/>
      <c r="B321" s="162"/>
      <c r="C321" s="162"/>
      <c r="D321" s="182"/>
      <c r="F321" s="183"/>
      <c r="G321" s="164"/>
      <c r="H321" s="165"/>
    </row>
    <row r="322" spans="1:8" s="126" customFormat="1" x14ac:dyDescent="0.2">
      <c r="A322" s="162"/>
      <c r="B322" s="162"/>
      <c r="C322" s="162"/>
      <c r="D322" s="182"/>
      <c r="F322" s="183"/>
      <c r="G322" s="164"/>
      <c r="H322" s="165"/>
    </row>
    <row r="323" spans="1:8" s="126" customFormat="1" x14ac:dyDescent="0.2">
      <c r="A323" s="162"/>
      <c r="B323" s="162"/>
      <c r="C323" s="162"/>
      <c r="D323" s="182"/>
      <c r="F323" s="183"/>
      <c r="G323" s="164"/>
      <c r="H323" s="165"/>
    </row>
    <row r="324" spans="1:8" s="126" customFormat="1" x14ac:dyDescent="0.2">
      <c r="A324" s="162"/>
      <c r="B324" s="162"/>
      <c r="C324" s="162"/>
      <c r="D324" s="182"/>
      <c r="F324" s="183"/>
      <c r="G324" s="164"/>
      <c r="H324" s="165"/>
    </row>
    <row r="325" spans="1:8" s="126" customFormat="1" x14ac:dyDescent="0.2">
      <c r="A325" s="162"/>
      <c r="B325" s="162"/>
      <c r="C325" s="162"/>
      <c r="D325" s="182"/>
      <c r="F325" s="183"/>
      <c r="G325" s="164"/>
      <c r="H325" s="165"/>
    </row>
    <row r="326" spans="1:8" s="126" customFormat="1" x14ac:dyDescent="0.2">
      <c r="A326" s="162"/>
      <c r="B326" s="162"/>
      <c r="C326" s="162"/>
      <c r="D326" s="182"/>
      <c r="F326" s="183"/>
      <c r="G326" s="164"/>
      <c r="H326" s="165"/>
    </row>
    <row r="327" spans="1:8" s="126" customFormat="1" x14ac:dyDescent="0.2">
      <c r="A327" s="162"/>
      <c r="B327" s="162"/>
      <c r="C327" s="162"/>
      <c r="D327" s="182"/>
      <c r="F327" s="183"/>
      <c r="G327" s="164"/>
      <c r="H327" s="165"/>
    </row>
    <row r="328" spans="1:8" s="126" customFormat="1" x14ac:dyDescent="0.2">
      <c r="A328" s="162"/>
      <c r="B328" s="162"/>
      <c r="C328" s="162"/>
      <c r="D328" s="182"/>
      <c r="F328" s="183"/>
      <c r="G328" s="164"/>
      <c r="H328" s="165"/>
    </row>
    <row r="329" spans="1:8" s="126" customFormat="1" x14ac:dyDescent="0.2">
      <c r="A329" s="162"/>
      <c r="B329" s="162"/>
      <c r="C329" s="162"/>
      <c r="D329" s="182"/>
      <c r="F329" s="183"/>
      <c r="G329" s="164"/>
      <c r="H329" s="165"/>
    </row>
    <row r="330" spans="1:8" s="126" customFormat="1" x14ac:dyDescent="0.2">
      <c r="A330" s="162"/>
      <c r="B330" s="162"/>
      <c r="C330" s="162"/>
      <c r="D330" s="182"/>
      <c r="F330" s="183"/>
      <c r="G330" s="164"/>
      <c r="H330" s="165"/>
    </row>
    <row r="331" spans="1:8" s="126" customFormat="1" x14ac:dyDescent="0.2">
      <c r="A331" s="162"/>
      <c r="B331" s="162"/>
      <c r="C331" s="162"/>
      <c r="D331" s="182"/>
      <c r="F331" s="183"/>
      <c r="G331" s="164"/>
      <c r="H331" s="165"/>
    </row>
    <row r="332" spans="1:8" s="126" customFormat="1" x14ac:dyDescent="0.2">
      <c r="A332" s="162"/>
      <c r="B332" s="162"/>
      <c r="C332" s="162"/>
      <c r="D332" s="182"/>
      <c r="F332" s="183"/>
      <c r="G332" s="164"/>
      <c r="H332" s="165"/>
    </row>
    <row r="333" spans="1:8" s="126" customFormat="1" x14ac:dyDescent="0.2">
      <c r="A333" s="162"/>
      <c r="B333" s="162"/>
      <c r="C333" s="162"/>
      <c r="D333" s="182"/>
      <c r="F333" s="183"/>
      <c r="G333" s="164"/>
      <c r="H333" s="165"/>
    </row>
    <row r="334" spans="1:8" s="126" customFormat="1" x14ac:dyDescent="0.2">
      <c r="A334" s="162"/>
      <c r="B334" s="162"/>
      <c r="C334" s="162"/>
      <c r="D334" s="182"/>
      <c r="F334" s="183"/>
      <c r="G334" s="164"/>
      <c r="H334" s="165"/>
    </row>
    <row r="335" spans="1:8" s="126" customFormat="1" x14ac:dyDescent="0.2">
      <c r="A335" s="162"/>
      <c r="B335" s="162"/>
      <c r="C335" s="162"/>
      <c r="D335" s="182"/>
      <c r="F335" s="183"/>
      <c r="G335" s="164"/>
      <c r="H335" s="165"/>
    </row>
    <row r="336" spans="1:8" s="126" customFormat="1" x14ac:dyDescent="0.2">
      <c r="A336" s="162"/>
      <c r="B336" s="162"/>
      <c r="C336" s="162"/>
      <c r="D336" s="182"/>
      <c r="F336" s="183"/>
      <c r="G336" s="164"/>
      <c r="H336" s="165"/>
    </row>
    <row r="337" spans="1:8" s="126" customFormat="1" x14ac:dyDescent="0.2">
      <c r="A337" s="162"/>
      <c r="B337" s="162"/>
      <c r="C337" s="162"/>
      <c r="D337" s="182"/>
      <c r="F337" s="183"/>
      <c r="G337" s="164"/>
      <c r="H337" s="165"/>
    </row>
    <row r="338" spans="1:8" s="126" customFormat="1" x14ac:dyDescent="0.2">
      <c r="A338" s="162"/>
      <c r="B338" s="162"/>
      <c r="C338" s="162"/>
      <c r="D338" s="182"/>
      <c r="F338" s="183"/>
      <c r="G338" s="164"/>
      <c r="H338" s="165"/>
    </row>
    <row r="339" spans="1:8" s="126" customFormat="1" x14ac:dyDescent="0.2">
      <c r="A339" s="162"/>
      <c r="B339" s="162"/>
      <c r="C339" s="162"/>
      <c r="D339" s="182"/>
      <c r="F339" s="183"/>
      <c r="G339" s="164"/>
      <c r="H339" s="165"/>
    </row>
    <row r="340" spans="1:8" s="126" customFormat="1" x14ac:dyDescent="0.2">
      <c r="A340" s="162"/>
      <c r="B340" s="162"/>
      <c r="C340" s="162"/>
      <c r="D340" s="182"/>
      <c r="F340" s="183"/>
      <c r="G340" s="164"/>
      <c r="H340" s="165"/>
    </row>
    <row r="341" spans="1:8" s="126" customFormat="1" x14ac:dyDescent="0.2">
      <c r="A341" s="162"/>
      <c r="B341" s="162"/>
      <c r="C341" s="162"/>
      <c r="D341" s="182"/>
      <c r="F341" s="183"/>
      <c r="G341" s="164"/>
      <c r="H341" s="165"/>
    </row>
    <row r="342" spans="1:8" s="126" customFormat="1" x14ac:dyDescent="0.2">
      <c r="A342" s="162"/>
      <c r="B342" s="162"/>
      <c r="C342" s="162"/>
      <c r="D342" s="182"/>
      <c r="F342" s="183"/>
      <c r="G342" s="164"/>
      <c r="H342" s="165"/>
    </row>
    <row r="343" spans="1:8" s="126" customFormat="1" x14ac:dyDescent="0.2">
      <c r="A343" s="162"/>
      <c r="B343" s="162"/>
      <c r="C343" s="162"/>
      <c r="D343" s="182"/>
      <c r="F343" s="183"/>
      <c r="G343" s="164"/>
      <c r="H343" s="165"/>
    </row>
    <row r="344" spans="1:8" s="126" customFormat="1" x14ac:dyDescent="0.2">
      <c r="A344" s="162"/>
      <c r="B344" s="162"/>
      <c r="C344" s="162"/>
      <c r="D344" s="182"/>
      <c r="F344" s="183"/>
      <c r="G344" s="164"/>
      <c r="H344" s="165"/>
    </row>
    <row r="345" spans="1:8" s="126" customFormat="1" x14ac:dyDescent="0.2">
      <c r="A345" s="162"/>
      <c r="B345" s="162"/>
      <c r="C345" s="162"/>
      <c r="D345" s="182"/>
      <c r="F345" s="183"/>
      <c r="G345" s="164"/>
      <c r="H345" s="165"/>
    </row>
    <row r="346" spans="1:8" s="126" customFormat="1" x14ac:dyDescent="0.2">
      <c r="A346" s="162"/>
      <c r="B346" s="162"/>
      <c r="C346" s="162"/>
      <c r="D346" s="182"/>
      <c r="F346" s="183"/>
      <c r="G346" s="164"/>
      <c r="H346" s="165"/>
    </row>
    <row r="347" spans="1:8" s="126" customFormat="1" x14ac:dyDescent="0.2">
      <c r="A347" s="162"/>
      <c r="B347" s="162"/>
      <c r="C347" s="162"/>
      <c r="D347" s="182"/>
      <c r="F347" s="183"/>
      <c r="G347" s="164"/>
      <c r="H347" s="165"/>
    </row>
  </sheetData>
  <mergeCells count="2">
    <mergeCell ref="A1:H3"/>
    <mergeCell ref="A5:H5"/>
  </mergeCells>
  <dataValidations count="2">
    <dataValidation type="list" allowBlank="1" showInputMessage="1" showErrorMessage="1" sqref="F100:F119" xr:uid="{CE44AE87-7829-4888-ABF2-5DC6F6206F7E}">
      <formula1>Marque_Chaudiére</formula1>
    </dataValidation>
    <dataValidation type="list" allowBlank="1" showInputMessage="1" showErrorMessage="1" sqref="C100" xr:uid="{79922B86-A162-4F87-A5AB-25CA47D6D400}">
      <formula1>Intervenant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3BF3D7B-FF1E-493E-BF3F-20C41FAF41F1}">
          <x14:formula1>
            <xm:f>Données!$F$2:$F$5</xm:f>
          </x14:formula1>
          <xm:sqref>G7:G99</xm:sqref>
        </x14:dataValidation>
        <x14:dataValidation type="list" allowBlank="1" showInputMessage="1" showErrorMessage="1" xr:uid="{CEB0625E-2679-4725-B445-F46BF84449C1}">
          <x14:formula1>
            <xm:f>Données!$A$2:$A$58</xm:f>
          </x14:formula1>
          <xm:sqref>D7:D63 D65:D99</xm:sqref>
        </x14:dataValidation>
        <x14:dataValidation type="list" allowBlank="1" showInputMessage="1" showErrorMessage="1" xr:uid="{CE1E37A1-3592-4A82-8DB4-FAD4AFE9607D}">
          <x14:formula1>
            <xm:f>Données!$H$2:$H$4</xm:f>
          </x14:formula1>
          <xm:sqref>C7:C99</xm:sqref>
        </x14:dataValidation>
        <x14:dataValidation type="list" allowBlank="1" showInputMessage="1" showErrorMessage="1" xr:uid="{0D5FCA35-284B-4ADE-9D62-C8E812EBFDB1}">
          <x14:formula1>
            <xm:f>Données!$A$2:$A$115</xm:f>
          </x14:formula1>
          <xm:sqref>D64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4408E4-8897-4B61-BCAA-005EF85C9FA7}">
  <dimension ref="A1:AZ347"/>
  <sheetViews>
    <sheetView topLeftCell="A64" workbookViewId="0">
      <selection activeCell="D64" sqref="D64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21" customWidth="1"/>
    <col min="5" max="5" width="32" style="1" bestFit="1" customWidth="1"/>
    <col min="6" max="6" width="27.125" style="49" bestFit="1" customWidth="1"/>
    <col min="7" max="7" width="24.625" style="8" bestFit="1" customWidth="1"/>
    <col min="8" max="8" width="20.625" style="13" customWidth="1"/>
    <col min="9" max="52" width="10.875" style="10"/>
    <col min="53" max="16384" width="10.875" style="1"/>
  </cols>
  <sheetData>
    <row r="1" spans="1:52" s="10" customFormat="1" ht="21" customHeight="1" x14ac:dyDescent="0.2">
      <c r="A1" s="62" t="s">
        <v>123</v>
      </c>
      <c r="B1" s="62"/>
      <c r="C1" s="62"/>
      <c r="D1" s="62"/>
      <c r="E1" s="62"/>
      <c r="F1" s="62"/>
      <c r="G1" s="62"/>
      <c r="H1" s="62"/>
    </row>
    <row r="2" spans="1:52" s="10" customFormat="1" ht="21.95" customHeight="1" x14ac:dyDescent="0.2">
      <c r="A2" s="62"/>
      <c r="B2" s="62"/>
      <c r="C2" s="62"/>
      <c r="D2" s="62"/>
      <c r="E2" s="62"/>
      <c r="F2" s="62"/>
      <c r="G2" s="62"/>
      <c r="H2" s="62"/>
    </row>
    <row r="3" spans="1:52" s="10" customFormat="1" ht="21.95" customHeight="1" x14ac:dyDescent="0.2">
      <c r="A3" s="62"/>
      <c r="B3" s="62"/>
      <c r="C3" s="62"/>
      <c r="D3" s="62"/>
      <c r="E3" s="62"/>
      <c r="F3" s="62"/>
      <c r="G3" s="62"/>
      <c r="H3" s="62"/>
    </row>
    <row r="4" spans="1:52" s="10" customFormat="1" ht="21.95" customHeight="1" x14ac:dyDescent="0.25">
      <c r="A4" s="26"/>
      <c r="B4" s="26"/>
      <c r="C4" s="26"/>
      <c r="D4" s="25"/>
      <c r="E4" s="43"/>
      <c r="F4" s="45"/>
      <c r="G4" s="35"/>
      <c r="H4" s="22"/>
    </row>
    <row r="5" spans="1:52" ht="21.95" customHeight="1" x14ac:dyDescent="0.2">
      <c r="A5" s="60" t="s">
        <v>7</v>
      </c>
      <c r="B5" s="61"/>
      <c r="C5" s="61"/>
      <c r="D5" s="61"/>
      <c r="E5" s="61"/>
      <c r="F5" s="61"/>
      <c r="G5" s="61"/>
      <c r="H5" s="61"/>
    </row>
    <row r="6" spans="1:52" s="3" customFormat="1" ht="72" customHeight="1" x14ac:dyDescent="0.25">
      <c r="A6" s="6" t="s">
        <v>8</v>
      </c>
      <c r="B6" s="6" t="s">
        <v>114</v>
      </c>
      <c r="C6" s="6" t="s">
        <v>110</v>
      </c>
      <c r="D6" s="18" t="s">
        <v>109</v>
      </c>
      <c r="E6" s="6" t="s">
        <v>0</v>
      </c>
      <c r="F6" s="46" t="s">
        <v>36</v>
      </c>
      <c r="G6" s="36" t="s">
        <v>101</v>
      </c>
      <c r="H6" s="12" t="s">
        <v>102</v>
      </c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</row>
    <row r="7" spans="1:52" ht="15.95" customHeight="1" x14ac:dyDescent="0.2">
      <c r="A7" s="9"/>
      <c r="B7" s="50"/>
      <c r="C7" s="9"/>
      <c r="D7" s="9"/>
      <c r="E7" s="40"/>
      <c r="F7" s="9"/>
      <c r="G7" s="5"/>
      <c r="H7" s="4"/>
    </row>
    <row r="8" spans="1:52" ht="15.95" customHeight="1" x14ac:dyDescent="0.2">
      <c r="A8" s="17"/>
      <c r="B8" s="19"/>
      <c r="C8" s="19"/>
      <c r="D8" s="19"/>
      <c r="E8" s="41" t="str">
        <f>IF(BS_Août[[#This Row],[N° ARTICLE]]=0,"",VLOOKUP(BS_Août[[#This Row],[N° ARTICLE]],Données!A3:C59,2,FALSE))</f>
        <v/>
      </c>
      <c r="F8" s="19" t="str">
        <f>IF(BS_Août[[#This Row],[N° ARTICLE]]=0,"",VLOOKUP(BS_Août[[#This Row],[N° ARTICLE]],Données!A3:C59,3))</f>
        <v/>
      </c>
      <c r="G8" s="14"/>
      <c r="H8" s="16"/>
    </row>
    <row r="9" spans="1:52" ht="15.95" customHeight="1" x14ac:dyDescent="0.2">
      <c r="A9" s="9"/>
      <c r="B9" s="20"/>
      <c r="C9" s="20"/>
      <c r="D9" s="20"/>
      <c r="E9" s="40" t="str">
        <f>IF(BS_Août[[#This Row],[N° ARTICLE]]=0,"",VLOOKUP(BS_Août[[#This Row],[N° ARTICLE]],Données!A4:C60,2,FALSE))</f>
        <v/>
      </c>
      <c r="F9" s="20" t="str">
        <f>IF(BS_Août[[#This Row],[N° ARTICLE]]=0,"",VLOOKUP(BS_Août[[#This Row],[N° ARTICLE]],Données!A4:C60,3))</f>
        <v/>
      </c>
      <c r="G9" s="5"/>
      <c r="H9" s="4"/>
    </row>
    <row r="10" spans="1:52" s="10" customFormat="1" ht="15.95" customHeight="1" x14ac:dyDescent="0.2">
      <c r="A10" s="17"/>
      <c r="B10" s="19"/>
      <c r="C10" s="19"/>
      <c r="D10" s="19"/>
      <c r="E10" s="41" t="str">
        <f>IF(BS_Août[[#This Row],[N° ARTICLE]]=0,"",VLOOKUP(BS_Août[[#This Row],[N° ARTICLE]],Données!A5:C61,2,FALSE))</f>
        <v/>
      </c>
      <c r="F10" s="19" t="str">
        <f>IF(BS_Août[[#This Row],[N° ARTICLE]]=0,"",VLOOKUP(BS_Août[[#This Row],[N° ARTICLE]],Données!A5:C61,3))</f>
        <v/>
      </c>
      <c r="G10" s="14"/>
      <c r="H10" s="16"/>
    </row>
    <row r="11" spans="1:52" ht="15.95" customHeight="1" x14ac:dyDescent="0.2">
      <c r="A11" s="9"/>
      <c r="B11" s="20"/>
      <c r="C11" s="20"/>
      <c r="D11" s="20"/>
      <c r="E11" s="40" t="str">
        <f>IF(BS_Août[[#This Row],[N° ARTICLE]]=0,"",VLOOKUP(BS_Août[[#This Row],[N° ARTICLE]],Données!A6:C62,2,FALSE))</f>
        <v/>
      </c>
      <c r="F11" s="20" t="str">
        <f>IF(BS_Août[[#This Row],[N° ARTICLE]]=0,"",VLOOKUP(BS_Août[[#This Row],[N° ARTICLE]],Données!A6:C62,3))</f>
        <v/>
      </c>
      <c r="G11" s="5"/>
      <c r="H11" s="4"/>
    </row>
    <row r="12" spans="1:52" s="10" customFormat="1" ht="15.95" customHeight="1" x14ac:dyDescent="0.2">
      <c r="A12" s="17"/>
      <c r="B12" s="51"/>
      <c r="C12" s="17"/>
      <c r="D12" s="17"/>
      <c r="E12" s="41"/>
      <c r="F12" s="17"/>
      <c r="G12" s="14"/>
      <c r="H12" s="16"/>
    </row>
    <row r="13" spans="1:52" ht="15.95" customHeight="1" x14ac:dyDescent="0.2">
      <c r="A13" s="9"/>
      <c r="B13" s="20"/>
      <c r="C13" s="20"/>
      <c r="D13" s="20"/>
      <c r="E13" s="40" t="str">
        <f>IF(BS_Août[[#This Row],[N° ARTICLE]]=0,"",VLOOKUP(BS_Août[[#This Row],[N° ARTICLE]],Données!A8:C64,2,FALSE))</f>
        <v/>
      </c>
      <c r="F13" s="20" t="str">
        <f>IF(BS_Août[[#This Row],[N° ARTICLE]]=0,"",VLOOKUP(BS_Août[[#This Row],[N° ARTICLE]],Données!A8:C64,3))</f>
        <v/>
      </c>
      <c r="G13" s="5"/>
      <c r="H13" s="4"/>
    </row>
    <row r="14" spans="1:52" s="10" customFormat="1" ht="15.95" customHeight="1" x14ac:dyDescent="0.2">
      <c r="A14" s="17"/>
      <c r="B14" s="19"/>
      <c r="C14" s="19"/>
      <c r="D14" s="19"/>
      <c r="E14" s="41" t="str">
        <f>IF(BS_Août[[#This Row],[N° ARTICLE]]=0,"",VLOOKUP(BS_Août[[#This Row],[N° ARTICLE]],Données!A9:C65,2,FALSE))</f>
        <v/>
      </c>
      <c r="F14" s="19" t="str">
        <f>IF(BS_Août[[#This Row],[N° ARTICLE]]=0,"",VLOOKUP(BS_Août[[#This Row],[N° ARTICLE]],Données!A9:C65,3))</f>
        <v/>
      </c>
      <c r="G14" s="14"/>
      <c r="H14" s="16"/>
    </row>
    <row r="15" spans="1:52" ht="15.95" customHeight="1" x14ac:dyDescent="0.2">
      <c r="A15" s="9"/>
      <c r="B15" s="20"/>
      <c r="C15" s="20"/>
      <c r="D15" s="20"/>
      <c r="E15" s="40" t="str">
        <f>IF(BS_Août[[#This Row],[N° ARTICLE]]=0,"",VLOOKUP(BS_Août[[#This Row],[N° ARTICLE]],Données!A10:C66,2,FALSE))</f>
        <v/>
      </c>
      <c r="F15" s="20" t="str">
        <f>IF(BS_Août[[#This Row],[N° ARTICLE]]=0,"",VLOOKUP(BS_Août[[#This Row],[N° ARTICLE]],Données!A10:C66,3))</f>
        <v/>
      </c>
      <c r="G15" s="5"/>
      <c r="H15" s="4"/>
    </row>
    <row r="16" spans="1:52" s="10" customFormat="1" ht="15.95" customHeight="1" x14ac:dyDescent="0.2">
      <c r="A16" s="17"/>
      <c r="B16" s="19"/>
      <c r="C16" s="19"/>
      <c r="D16" s="19"/>
      <c r="E16" s="41" t="str">
        <f>IF(BS_Août[[#This Row],[N° ARTICLE]]=0,"",VLOOKUP(BS_Août[[#This Row],[N° ARTICLE]],Données!A11:C67,2,FALSE))</f>
        <v/>
      </c>
      <c r="F16" s="19" t="str">
        <f>IF(BS_Août[[#This Row],[N° ARTICLE]]=0,"",VLOOKUP(BS_Août[[#This Row],[N° ARTICLE]],Données!A11:C67,3))</f>
        <v/>
      </c>
      <c r="G16" s="14"/>
      <c r="H16" s="16"/>
    </row>
    <row r="17" spans="1:8" ht="15.95" customHeight="1" x14ac:dyDescent="0.2">
      <c r="A17" s="9"/>
      <c r="B17" s="20"/>
      <c r="C17" s="20"/>
      <c r="D17" s="20"/>
      <c r="E17" s="40" t="str">
        <f>IF(BS_Août[[#This Row],[N° ARTICLE]]=0,"",VLOOKUP(BS_Août[[#This Row],[N° ARTICLE]],Données!A12:C68,2,FALSE))</f>
        <v/>
      </c>
      <c r="F17" s="20" t="str">
        <f>IF(BS_Août[[#This Row],[N° ARTICLE]]=0,"",VLOOKUP(BS_Août[[#This Row],[N° ARTICLE]],Données!A12:C68,3))</f>
        <v/>
      </c>
      <c r="G17" s="5"/>
      <c r="H17" s="4"/>
    </row>
    <row r="18" spans="1:8" s="10" customFormat="1" ht="15.95" customHeight="1" x14ac:dyDescent="0.2">
      <c r="A18" s="17"/>
      <c r="B18" s="19"/>
      <c r="C18" s="19"/>
      <c r="D18" s="19"/>
      <c r="E18" s="41" t="str">
        <f>IF(BS_Août[[#This Row],[N° ARTICLE]]=0,"",VLOOKUP(BS_Août[[#This Row],[N° ARTICLE]],Données!A13:C69,2,FALSE))</f>
        <v/>
      </c>
      <c r="F18" s="19" t="str">
        <f>IF(BS_Août[[#This Row],[N° ARTICLE]]=0,"",VLOOKUP(BS_Août[[#This Row],[N° ARTICLE]],Données!A13:C69,3))</f>
        <v/>
      </c>
      <c r="G18" s="14"/>
      <c r="H18" s="16"/>
    </row>
    <row r="19" spans="1:8" ht="15.95" customHeight="1" x14ac:dyDescent="0.2">
      <c r="A19" s="9"/>
      <c r="B19" s="20"/>
      <c r="C19" s="20"/>
      <c r="D19" s="20"/>
      <c r="E19" s="40" t="str">
        <f>IF(BS_Août[[#This Row],[N° ARTICLE]]=0,"",VLOOKUP(BS_Août[[#This Row],[N° ARTICLE]],Données!A14:C70,2,FALSE))</f>
        <v/>
      </c>
      <c r="F19" s="20" t="str">
        <f>IF(BS_Août[[#This Row],[N° ARTICLE]]=0,"",VLOOKUP(BS_Août[[#This Row],[N° ARTICLE]],Données!A14:C70,3))</f>
        <v/>
      </c>
      <c r="G19" s="5"/>
      <c r="H19" s="4"/>
    </row>
    <row r="20" spans="1:8" s="10" customFormat="1" ht="15.95" customHeight="1" x14ac:dyDescent="0.2">
      <c r="A20" s="17"/>
      <c r="B20" s="19"/>
      <c r="C20" s="19"/>
      <c r="D20" s="19"/>
      <c r="E20" s="41" t="str">
        <f>IF(BS_Août[[#This Row],[N° ARTICLE]]=0,"",VLOOKUP(BS_Août[[#This Row],[N° ARTICLE]],Données!A15:C71,2,FALSE))</f>
        <v/>
      </c>
      <c r="F20" s="19" t="str">
        <f>IF(BS_Août[[#This Row],[N° ARTICLE]]=0,"",VLOOKUP(BS_Août[[#This Row],[N° ARTICLE]],Données!A15:C71,3))</f>
        <v/>
      </c>
      <c r="G20" s="14"/>
      <c r="H20" s="16"/>
    </row>
    <row r="21" spans="1:8" ht="15.95" customHeight="1" x14ac:dyDescent="0.2">
      <c r="A21" s="9"/>
      <c r="B21" s="20"/>
      <c r="C21" s="20"/>
      <c r="D21" s="20"/>
      <c r="E21" s="40" t="str">
        <f>IF(BS_Août[[#This Row],[N° ARTICLE]]=0,"",VLOOKUP(BS_Août[[#This Row],[N° ARTICLE]],Données!A16:C72,2,FALSE))</f>
        <v/>
      </c>
      <c r="F21" s="20" t="str">
        <f>IF(BS_Août[[#This Row],[N° ARTICLE]]=0,"",VLOOKUP(BS_Août[[#This Row],[N° ARTICLE]],Données!A16:C72,3))</f>
        <v/>
      </c>
      <c r="G21" s="5"/>
      <c r="H21" s="4"/>
    </row>
    <row r="22" spans="1:8" s="10" customFormat="1" ht="15.95" customHeight="1" x14ac:dyDescent="0.2">
      <c r="A22" s="17"/>
      <c r="B22" s="19"/>
      <c r="C22" s="19"/>
      <c r="D22" s="19"/>
      <c r="E22" s="41" t="str">
        <f>IF(BS_Août[[#This Row],[N° ARTICLE]]=0,"",VLOOKUP(BS_Août[[#This Row],[N° ARTICLE]],Données!A17:C73,2,FALSE))</f>
        <v/>
      </c>
      <c r="F22" s="19" t="str">
        <f>IF(BS_Août[[#This Row],[N° ARTICLE]]=0,"",VLOOKUP(BS_Août[[#This Row],[N° ARTICLE]],Données!A17:C73,3))</f>
        <v/>
      </c>
      <c r="G22" s="14"/>
      <c r="H22" s="16"/>
    </row>
    <row r="23" spans="1:8" ht="15.95" customHeight="1" x14ac:dyDescent="0.2">
      <c r="A23" s="9"/>
      <c r="B23" s="20"/>
      <c r="C23" s="20"/>
      <c r="D23" s="20"/>
      <c r="E23" s="40" t="str">
        <f>IF(BS_Août[[#This Row],[N° ARTICLE]]=0,"",VLOOKUP(BS_Août[[#This Row],[N° ARTICLE]],Données!A18:C74,2,FALSE))</f>
        <v/>
      </c>
      <c r="F23" s="20" t="str">
        <f>IF(BS_Août[[#This Row],[N° ARTICLE]]=0,"",VLOOKUP(BS_Août[[#This Row],[N° ARTICLE]],Données!A18:C74,3))</f>
        <v/>
      </c>
      <c r="G23" s="5"/>
      <c r="H23" s="4"/>
    </row>
    <row r="24" spans="1:8" ht="15.95" customHeight="1" x14ac:dyDescent="0.2">
      <c r="A24" s="17"/>
      <c r="B24" s="19"/>
      <c r="C24" s="19"/>
      <c r="D24" s="19"/>
      <c r="E24" s="41" t="str">
        <f>IF(BS_Août[[#This Row],[N° ARTICLE]]=0,"",VLOOKUP(BS_Août[[#This Row],[N° ARTICLE]],Données!A19:C75,2,FALSE))</f>
        <v/>
      </c>
      <c r="F24" s="19" t="str">
        <f>IF(BS_Août[[#This Row],[N° ARTICLE]]=0,"",VLOOKUP(BS_Août[[#This Row],[N° ARTICLE]],Données!A19:C75,3))</f>
        <v/>
      </c>
      <c r="G24" s="14"/>
      <c r="H24" s="16"/>
    </row>
    <row r="25" spans="1:8" s="10" customFormat="1" ht="15.95" customHeight="1" x14ac:dyDescent="0.2">
      <c r="A25" s="9"/>
      <c r="B25" s="20"/>
      <c r="C25" s="20"/>
      <c r="D25" s="20"/>
      <c r="E25" s="40" t="str">
        <f>IF(BS_Août[[#This Row],[N° ARTICLE]]=0,"",VLOOKUP(BS_Août[[#This Row],[N° ARTICLE]],Données!A20:C76,2,FALSE))</f>
        <v/>
      </c>
      <c r="F25" s="20" t="str">
        <f>IF(BS_Août[[#This Row],[N° ARTICLE]]=0,"",VLOOKUP(BS_Août[[#This Row],[N° ARTICLE]],Données!A20:C76,3))</f>
        <v/>
      </c>
      <c r="G25" s="5"/>
      <c r="H25" s="4"/>
    </row>
    <row r="26" spans="1:8" ht="15.95" customHeight="1" x14ac:dyDescent="0.2">
      <c r="A26" s="17"/>
      <c r="B26" s="19"/>
      <c r="C26" s="19"/>
      <c r="D26" s="19"/>
      <c r="E26" s="41" t="str">
        <f>IF(BS_Août[[#This Row],[N° ARTICLE]]=0,"",VLOOKUP(BS_Août[[#This Row],[N° ARTICLE]],Données!A21:C77,2,FALSE))</f>
        <v/>
      </c>
      <c r="F26" s="19" t="str">
        <f>IF(BS_Août[[#This Row],[N° ARTICLE]]=0,"",VLOOKUP(BS_Août[[#This Row],[N° ARTICLE]],Données!A21:C77,3))</f>
        <v/>
      </c>
      <c r="G26" s="14"/>
      <c r="H26" s="16"/>
    </row>
    <row r="27" spans="1:8" s="10" customFormat="1" ht="15.95" customHeight="1" x14ac:dyDescent="0.2">
      <c r="A27" s="9"/>
      <c r="B27" s="20"/>
      <c r="C27" s="20"/>
      <c r="D27" s="20"/>
      <c r="E27" s="40" t="str">
        <f>IF(BS_Août[[#This Row],[N° ARTICLE]]=0,"",VLOOKUP(BS_Août[[#This Row],[N° ARTICLE]],Données!A22:C78,2,FALSE))</f>
        <v/>
      </c>
      <c r="F27" s="20" t="str">
        <f>IF(BS_Août[[#This Row],[N° ARTICLE]]=0,"",VLOOKUP(BS_Août[[#This Row],[N° ARTICLE]],Données!A22:C78,3))</f>
        <v/>
      </c>
      <c r="G27" s="5"/>
      <c r="H27" s="4"/>
    </row>
    <row r="28" spans="1:8" ht="15.95" customHeight="1" x14ac:dyDescent="0.2">
      <c r="A28" s="17"/>
      <c r="B28" s="19"/>
      <c r="C28" s="19"/>
      <c r="D28" s="19"/>
      <c r="E28" s="41" t="str">
        <f>IF(BS_Août[[#This Row],[N° ARTICLE]]=0,"",VLOOKUP(BS_Août[[#This Row],[N° ARTICLE]],Données!A23:C79,2,FALSE))</f>
        <v/>
      </c>
      <c r="F28" s="19" t="str">
        <f>IF(BS_Août[[#This Row],[N° ARTICLE]]=0,"",VLOOKUP(BS_Août[[#This Row],[N° ARTICLE]],Données!A23:C79,3))</f>
        <v/>
      </c>
      <c r="G28" s="14"/>
      <c r="H28" s="16"/>
    </row>
    <row r="29" spans="1:8" s="10" customFormat="1" ht="15.95" customHeight="1" x14ac:dyDescent="0.2">
      <c r="A29" s="9"/>
      <c r="B29" s="20"/>
      <c r="C29" s="20"/>
      <c r="D29" s="20"/>
      <c r="E29" s="40" t="str">
        <f>IF(BS_Août[[#This Row],[N° ARTICLE]]=0,"",VLOOKUP(BS_Août[[#This Row],[N° ARTICLE]],Données!A24:C80,2,FALSE))</f>
        <v/>
      </c>
      <c r="F29" s="20" t="str">
        <f>IF(BS_Août[[#This Row],[N° ARTICLE]]=0,"",VLOOKUP(BS_Août[[#This Row],[N° ARTICLE]],Données!A24:C80,3))</f>
        <v/>
      </c>
      <c r="G29" s="5"/>
      <c r="H29" s="4"/>
    </row>
    <row r="30" spans="1:8" ht="15.95" customHeight="1" x14ac:dyDescent="0.2">
      <c r="A30" s="17"/>
      <c r="B30" s="19"/>
      <c r="C30" s="19"/>
      <c r="D30" s="19"/>
      <c r="E30" s="41" t="str">
        <f>IF(BS_Août[[#This Row],[N° ARTICLE]]=0,"",VLOOKUP(BS_Août[[#This Row],[N° ARTICLE]],Données!A25:C81,2,FALSE))</f>
        <v/>
      </c>
      <c r="F30" s="19" t="str">
        <f>IF(BS_Août[[#This Row],[N° ARTICLE]]=0,"",VLOOKUP(BS_Août[[#This Row],[N° ARTICLE]],Données!A25:C81,3))</f>
        <v/>
      </c>
      <c r="G30" s="14"/>
      <c r="H30" s="16"/>
    </row>
    <row r="31" spans="1:8" s="10" customFormat="1" ht="15.95" customHeight="1" x14ac:dyDescent="0.2">
      <c r="A31" s="9"/>
      <c r="B31" s="20"/>
      <c r="C31" s="20"/>
      <c r="D31" s="20"/>
      <c r="E31" s="40" t="str">
        <f>IF(BS_Août[[#This Row],[N° ARTICLE]]=0,"",VLOOKUP(BS_Août[[#This Row],[N° ARTICLE]],Données!A26:C82,2,FALSE))</f>
        <v/>
      </c>
      <c r="F31" s="20" t="str">
        <f>IF(BS_Août[[#This Row],[N° ARTICLE]]=0,"",VLOOKUP(BS_Août[[#This Row],[N° ARTICLE]],Données!A26:C82,3))</f>
        <v/>
      </c>
      <c r="G31" s="5"/>
      <c r="H31" s="4"/>
    </row>
    <row r="32" spans="1:8" ht="15.95" customHeight="1" x14ac:dyDescent="0.2">
      <c r="A32" s="17"/>
      <c r="B32" s="19"/>
      <c r="C32" s="19"/>
      <c r="D32" s="19"/>
      <c r="E32" s="41" t="str">
        <f>IF(BS_Août[[#This Row],[N° ARTICLE]]=0,"",VLOOKUP(BS_Août[[#This Row],[N° ARTICLE]],Données!A27:C83,2,FALSE))</f>
        <v/>
      </c>
      <c r="F32" s="19" t="str">
        <f>IF(BS_Août[[#This Row],[N° ARTICLE]]=0,"",VLOOKUP(BS_Août[[#This Row],[N° ARTICLE]],Données!A27:C83,3))</f>
        <v/>
      </c>
      <c r="G32" s="14"/>
      <c r="H32" s="16"/>
    </row>
    <row r="33" spans="1:8" s="10" customFormat="1" ht="15.95" customHeight="1" x14ac:dyDescent="0.2">
      <c r="A33" s="9"/>
      <c r="B33" s="20"/>
      <c r="C33" s="20"/>
      <c r="D33" s="20"/>
      <c r="E33" s="40" t="str">
        <f>IF(BS_Août[[#This Row],[N° ARTICLE]]=0,"",VLOOKUP(BS_Août[[#This Row],[N° ARTICLE]],Données!A28:C84,2,FALSE))</f>
        <v/>
      </c>
      <c r="F33" s="20" t="str">
        <f>IF(BS_Août[[#This Row],[N° ARTICLE]]=0,"",VLOOKUP(BS_Août[[#This Row],[N° ARTICLE]],Données!A28:C84,3))</f>
        <v/>
      </c>
      <c r="G33" s="5"/>
      <c r="H33" s="4"/>
    </row>
    <row r="34" spans="1:8" ht="15.95" customHeight="1" x14ac:dyDescent="0.2">
      <c r="A34" s="17"/>
      <c r="B34" s="19"/>
      <c r="C34" s="19"/>
      <c r="D34" s="19"/>
      <c r="E34" s="41" t="str">
        <f>IF(BS_Août[[#This Row],[N° ARTICLE]]=0,"",VLOOKUP(BS_Août[[#This Row],[N° ARTICLE]],Données!A29:C85,2,FALSE))</f>
        <v/>
      </c>
      <c r="F34" s="19" t="str">
        <f>IF(BS_Août[[#This Row],[N° ARTICLE]]=0,"",VLOOKUP(BS_Août[[#This Row],[N° ARTICLE]],Données!A29:C85,3))</f>
        <v/>
      </c>
      <c r="G34" s="14"/>
      <c r="H34" s="16"/>
    </row>
    <row r="35" spans="1:8" s="10" customFormat="1" ht="15.95" customHeight="1" x14ac:dyDescent="0.2">
      <c r="A35" s="9"/>
      <c r="B35" s="20"/>
      <c r="C35" s="20"/>
      <c r="D35" s="20"/>
      <c r="E35" s="40" t="str">
        <f>IF(BS_Août[[#This Row],[N° ARTICLE]]=0,"",VLOOKUP(BS_Août[[#This Row],[N° ARTICLE]],Données!A30:C86,2,FALSE))</f>
        <v/>
      </c>
      <c r="F35" s="20" t="str">
        <f>IF(BS_Août[[#This Row],[N° ARTICLE]]=0,"",VLOOKUP(BS_Août[[#This Row],[N° ARTICLE]],Données!A30:C86,3))</f>
        <v/>
      </c>
      <c r="G35" s="5"/>
      <c r="H35" s="4"/>
    </row>
    <row r="36" spans="1:8" ht="15.95" customHeight="1" x14ac:dyDescent="0.2">
      <c r="A36" s="17"/>
      <c r="B36" s="19"/>
      <c r="C36" s="19"/>
      <c r="D36" s="19"/>
      <c r="E36" s="41" t="str">
        <f>IF(BS_Août[[#This Row],[N° ARTICLE]]=0,"",VLOOKUP(BS_Août[[#This Row],[N° ARTICLE]],Données!A31:C87,2,FALSE))</f>
        <v/>
      </c>
      <c r="F36" s="19" t="str">
        <f>IF(BS_Août[[#This Row],[N° ARTICLE]]=0,"",VLOOKUP(BS_Août[[#This Row],[N° ARTICLE]],Données!A31:C87,3))</f>
        <v/>
      </c>
      <c r="G36" s="14"/>
      <c r="H36" s="16"/>
    </row>
    <row r="37" spans="1:8" s="10" customFormat="1" ht="15.95" customHeight="1" x14ac:dyDescent="0.2">
      <c r="A37" s="9"/>
      <c r="B37" s="20"/>
      <c r="C37" s="20"/>
      <c r="D37" s="20"/>
      <c r="E37" s="40" t="str">
        <f>IF(BS_Août[[#This Row],[N° ARTICLE]]=0,"",VLOOKUP(BS_Août[[#This Row],[N° ARTICLE]],Données!A32:C88,2,FALSE))</f>
        <v/>
      </c>
      <c r="F37" s="20" t="str">
        <f>IF(BS_Août[[#This Row],[N° ARTICLE]]=0,"",VLOOKUP(BS_Août[[#This Row],[N° ARTICLE]],Données!A32:C88,3))</f>
        <v/>
      </c>
      <c r="G37" s="5"/>
      <c r="H37" s="4"/>
    </row>
    <row r="38" spans="1:8" ht="15.95" customHeight="1" x14ac:dyDescent="0.2">
      <c r="A38" s="17"/>
      <c r="B38" s="19"/>
      <c r="C38" s="19"/>
      <c r="D38" s="19"/>
      <c r="E38" s="41" t="str">
        <f>IF(BS_Août[[#This Row],[N° ARTICLE]]=0,"",VLOOKUP(BS_Août[[#This Row],[N° ARTICLE]],Données!A33:C89,2,FALSE))</f>
        <v/>
      </c>
      <c r="F38" s="19" t="str">
        <f>IF(BS_Août[[#This Row],[N° ARTICLE]]=0,"",VLOOKUP(BS_Août[[#This Row],[N° ARTICLE]],Données!A33:C89,3))</f>
        <v/>
      </c>
      <c r="G38" s="14"/>
      <c r="H38" s="16"/>
    </row>
    <row r="39" spans="1:8" s="10" customFormat="1" ht="15.95" customHeight="1" x14ac:dyDescent="0.2">
      <c r="A39" s="9"/>
      <c r="B39" s="20"/>
      <c r="C39" s="20"/>
      <c r="D39" s="20"/>
      <c r="E39" s="40" t="str">
        <f>IF(BS_Août[[#This Row],[N° ARTICLE]]=0,"",VLOOKUP(BS_Août[[#This Row],[N° ARTICLE]],Données!A34:C90,2,FALSE))</f>
        <v/>
      </c>
      <c r="F39" s="20" t="str">
        <f>IF(BS_Août[[#This Row],[N° ARTICLE]]=0,"",VLOOKUP(BS_Août[[#This Row],[N° ARTICLE]],Données!A34:C90,3))</f>
        <v/>
      </c>
      <c r="G39" s="5"/>
      <c r="H39" s="4"/>
    </row>
    <row r="40" spans="1:8" ht="15.95" customHeight="1" x14ac:dyDescent="0.2">
      <c r="A40" s="17"/>
      <c r="B40" s="19"/>
      <c r="C40" s="19"/>
      <c r="D40" s="19"/>
      <c r="E40" s="41" t="str">
        <f>IF(BS_Août[[#This Row],[N° ARTICLE]]=0,"",VLOOKUP(BS_Août[[#This Row],[N° ARTICLE]],Données!A35:C91,2,FALSE))</f>
        <v/>
      </c>
      <c r="F40" s="19" t="str">
        <f>IF(BS_Août[[#This Row],[N° ARTICLE]]=0,"",VLOOKUP(BS_Août[[#This Row],[N° ARTICLE]],Données!A35:C91,3))</f>
        <v/>
      </c>
      <c r="G40" s="14"/>
      <c r="H40" s="16"/>
    </row>
    <row r="41" spans="1:8" s="10" customFormat="1" ht="15.95" customHeight="1" x14ac:dyDescent="0.2">
      <c r="A41" s="9"/>
      <c r="B41" s="20"/>
      <c r="C41" s="20"/>
      <c r="D41" s="20"/>
      <c r="E41" s="40" t="str">
        <f>IF(BS_Août[[#This Row],[N° ARTICLE]]=0,"",VLOOKUP(BS_Août[[#This Row],[N° ARTICLE]],Données!A36:C92,2,FALSE))</f>
        <v/>
      </c>
      <c r="F41" s="20" t="str">
        <f>IF(BS_Août[[#This Row],[N° ARTICLE]]=0,"",VLOOKUP(BS_Août[[#This Row],[N° ARTICLE]],Données!A36:C92,3))</f>
        <v/>
      </c>
      <c r="G41" s="5"/>
      <c r="H41" s="4"/>
    </row>
    <row r="42" spans="1:8" ht="15.95" customHeight="1" x14ac:dyDescent="0.2">
      <c r="A42" s="17"/>
      <c r="B42" s="19"/>
      <c r="C42" s="19"/>
      <c r="D42" s="19"/>
      <c r="E42" s="41" t="str">
        <f>IF(BS_Août[[#This Row],[N° ARTICLE]]=0,"",VLOOKUP(BS_Août[[#This Row],[N° ARTICLE]],Données!A37:C93,2,FALSE))</f>
        <v/>
      </c>
      <c r="F42" s="19" t="str">
        <f>IF(BS_Août[[#This Row],[N° ARTICLE]]=0,"",VLOOKUP(BS_Août[[#This Row],[N° ARTICLE]],Données!A37:C93,3))</f>
        <v/>
      </c>
      <c r="G42" s="14"/>
      <c r="H42" s="16"/>
    </row>
    <row r="43" spans="1:8" s="10" customFormat="1" ht="15.95" customHeight="1" x14ac:dyDescent="0.2">
      <c r="A43" s="9"/>
      <c r="B43" s="20"/>
      <c r="C43" s="20"/>
      <c r="D43" s="20"/>
      <c r="E43" s="40" t="str">
        <f>IF(BS_Août[[#This Row],[N° ARTICLE]]=0,"",VLOOKUP(BS_Août[[#This Row],[N° ARTICLE]],Données!A38:C94,2,FALSE))</f>
        <v/>
      </c>
      <c r="F43" s="20" t="str">
        <f>IF(BS_Août[[#This Row],[N° ARTICLE]]=0,"",VLOOKUP(BS_Août[[#This Row],[N° ARTICLE]],Données!A38:C94,3))</f>
        <v/>
      </c>
      <c r="G43" s="5"/>
      <c r="H43" s="4"/>
    </row>
    <row r="44" spans="1:8" ht="15.95" customHeight="1" x14ac:dyDescent="0.2">
      <c r="A44" s="17"/>
      <c r="B44" s="19"/>
      <c r="C44" s="19"/>
      <c r="D44" s="19"/>
      <c r="E44" s="41" t="str">
        <f>IF(BS_Août[[#This Row],[N° ARTICLE]]=0,"",VLOOKUP(BS_Août[[#This Row],[N° ARTICLE]],Données!A39:C95,2,FALSE))</f>
        <v/>
      </c>
      <c r="F44" s="19" t="str">
        <f>IF(BS_Août[[#This Row],[N° ARTICLE]]=0,"",VLOOKUP(BS_Août[[#This Row],[N° ARTICLE]],Données!A39:C95,3))</f>
        <v/>
      </c>
      <c r="G44" s="14"/>
      <c r="H44" s="16"/>
    </row>
    <row r="45" spans="1:8" s="10" customFormat="1" ht="15.95" customHeight="1" x14ac:dyDescent="0.2">
      <c r="A45" s="9"/>
      <c r="B45" s="20"/>
      <c r="C45" s="20"/>
      <c r="D45" s="20"/>
      <c r="E45" s="40" t="str">
        <f>IF(BS_Août[[#This Row],[N° ARTICLE]]=0,"",VLOOKUP(BS_Août[[#This Row],[N° ARTICLE]],Données!A40:C96,2,FALSE))</f>
        <v/>
      </c>
      <c r="F45" s="20" t="str">
        <f>IF(BS_Août[[#This Row],[N° ARTICLE]]=0,"",VLOOKUP(BS_Août[[#This Row],[N° ARTICLE]],Données!A40:C96,3))</f>
        <v/>
      </c>
      <c r="G45" s="5"/>
      <c r="H45" s="4"/>
    </row>
    <row r="46" spans="1:8" ht="15.95" customHeight="1" x14ac:dyDescent="0.2">
      <c r="A46" s="17"/>
      <c r="B46" s="19"/>
      <c r="C46" s="19"/>
      <c r="D46" s="19"/>
      <c r="E46" s="41" t="str">
        <f>IF(BS_Août[[#This Row],[N° ARTICLE]]=0,"",VLOOKUP(BS_Août[[#This Row],[N° ARTICLE]],Données!A41:C97,2,FALSE))</f>
        <v/>
      </c>
      <c r="F46" s="19" t="str">
        <f>IF(BS_Août[[#This Row],[N° ARTICLE]]=0,"",VLOOKUP(BS_Août[[#This Row],[N° ARTICLE]],Données!A41:C97,3))</f>
        <v/>
      </c>
      <c r="G46" s="14"/>
      <c r="H46" s="16"/>
    </row>
    <row r="47" spans="1:8" s="10" customFormat="1" ht="15.95" customHeight="1" x14ac:dyDescent="0.2">
      <c r="A47" s="9"/>
      <c r="B47" s="20"/>
      <c r="C47" s="20"/>
      <c r="D47" s="20"/>
      <c r="E47" s="40" t="str">
        <f>IF(BS_Août[[#This Row],[N° ARTICLE]]=0,"",VLOOKUP(BS_Août[[#This Row],[N° ARTICLE]],Données!A42:C98,2,FALSE))</f>
        <v/>
      </c>
      <c r="F47" s="20" t="str">
        <f>IF(BS_Août[[#This Row],[N° ARTICLE]]=0,"",VLOOKUP(BS_Août[[#This Row],[N° ARTICLE]],Données!A42:C98,3))</f>
        <v/>
      </c>
      <c r="G47" s="5"/>
      <c r="H47" s="4"/>
    </row>
    <row r="48" spans="1:8" ht="15.95" customHeight="1" x14ac:dyDescent="0.2">
      <c r="A48" s="17"/>
      <c r="B48" s="19"/>
      <c r="C48" s="19"/>
      <c r="D48" s="19"/>
      <c r="E48" s="41" t="str">
        <f>IF(BS_Août[[#This Row],[N° ARTICLE]]=0,"",VLOOKUP(BS_Août[[#This Row],[N° ARTICLE]],Données!A43:C99,2,FALSE))</f>
        <v/>
      </c>
      <c r="F48" s="19" t="str">
        <f>IF(BS_Août[[#This Row],[N° ARTICLE]]=0,"",VLOOKUP(BS_Août[[#This Row],[N° ARTICLE]],Données!A43:C99,3))</f>
        <v/>
      </c>
      <c r="G48" s="14"/>
      <c r="H48" s="16"/>
    </row>
    <row r="49" spans="1:8" s="10" customFormat="1" ht="15.95" customHeight="1" x14ac:dyDescent="0.2">
      <c r="A49" s="9"/>
      <c r="B49" s="20"/>
      <c r="C49" s="20"/>
      <c r="D49" s="20"/>
      <c r="E49" s="40" t="str">
        <f>IF(BS_Août[[#This Row],[N° ARTICLE]]=0,"",VLOOKUP(BS_Août[[#This Row],[N° ARTICLE]],Données!A44:C100,2,FALSE))</f>
        <v/>
      </c>
      <c r="F49" s="20" t="str">
        <f>IF(BS_Août[[#This Row],[N° ARTICLE]]=0,"",VLOOKUP(BS_Août[[#This Row],[N° ARTICLE]],Données!A44:C100,3))</f>
        <v/>
      </c>
      <c r="G49" s="5"/>
      <c r="H49" s="4"/>
    </row>
    <row r="50" spans="1:8" ht="15.95" customHeight="1" x14ac:dyDescent="0.2">
      <c r="A50" s="17"/>
      <c r="B50" s="19"/>
      <c r="C50" s="19"/>
      <c r="D50" s="19"/>
      <c r="E50" s="41" t="str">
        <f>IF(BS_Août[[#This Row],[N° ARTICLE]]=0,"",VLOOKUP(BS_Août[[#This Row],[N° ARTICLE]],Données!A45:C101,2,FALSE))</f>
        <v/>
      </c>
      <c r="F50" s="19" t="str">
        <f>IF(BS_Août[[#This Row],[N° ARTICLE]]=0,"",VLOOKUP(BS_Août[[#This Row],[N° ARTICLE]],Données!A45:C101,3))</f>
        <v/>
      </c>
      <c r="G50" s="14"/>
      <c r="H50" s="16"/>
    </row>
    <row r="51" spans="1:8" s="10" customFormat="1" ht="15.95" customHeight="1" x14ac:dyDescent="0.2">
      <c r="A51" s="9"/>
      <c r="B51" s="20"/>
      <c r="C51" s="20"/>
      <c r="D51" s="20"/>
      <c r="E51" s="40" t="str">
        <f>IF(BS_Août[[#This Row],[N° ARTICLE]]=0,"",VLOOKUP(BS_Août[[#This Row],[N° ARTICLE]],Données!A46:C102,2,FALSE))</f>
        <v/>
      </c>
      <c r="F51" s="20" t="str">
        <f>IF(BS_Août[[#This Row],[N° ARTICLE]]=0,"",VLOOKUP(BS_Août[[#This Row],[N° ARTICLE]],Données!A46:C102,3))</f>
        <v/>
      </c>
      <c r="G51" s="5"/>
      <c r="H51" s="4"/>
    </row>
    <row r="52" spans="1:8" ht="15.95" customHeight="1" x14ac:dyDescent="0.2">
      <c r="A52" s="17"/>
      <c r="B52" s="19"/>
      <c r="C52" s="19"/>
      <c r="D52" s="19"/>
      <c r="E52" s="41" t="str">
        <f>IF(BS_Août[[#This Row],[N° ARTICLE]]=0,"",VLOOKUP(BS_Août[[#This Row],[N° ARTICLE]],Données!A47:C103,2,FALSE))</f>
        <v/>
      </c>
      <c r="F52" s="19" t="str">
        <f>IF(BS_Août[[#This Row],[N° ARTICLE]]=0,"",VLOOKUP(BS_Août[[#This Row],[N° ARTICLE]],Données!A47:C103,3))</f>
        <v/>
      </c>
      <c r="G52" s="14"/>
      <c r="H52" s="16"/>
    </row>
    <row r="53" spans="1:8" s="10" customFormat="1" ht="15.95" customHeight="1" x14ac:dyDescent="0.2">
      <c r="A53" s="9"/>
      <c r="B53" s="20"/>
      <c r="C53" s="20"/>
      <c r="D53" s="20"/>
      <c r="E53" s="40" t="str">
        <f>IF(BS_Août[[#This Row],[N° ARTICLE]]=0,"",VLOOKUP(BS_Août[[#This Row],[N° ARTICLE]],Données!A48:C104,2,FALSE))</f>
        <v/>
      </c>
      <c r="F53" s="20" t="str">
        <f>IF(BS_Août[[#This Row],[N° ARTICLE]]=0,"",VLOOKUP(BS_Août[[#This Row],[N° ARTICLE]],Données!A48:C104,3))</f>
        <v/>
      </c>
      <c r="G53" s="5"/>
      <c r="H53" s="4"/>
    </row>
    <row r="54" spans="1:8" ht="15.95" customHeight="1" x14ac:dyDescent="0.2">
      <c r="A54" s="17"/>
      <c r="B54" s="19"/>
      <c r="C54" s="19"/>
      <c r="D54" s="19"/>
      <c r="E54" s="41" t="str">
        <f>IF(BS_Août[[#This Row],[N° ARTICLE]]=0,"",VLOOKUP(BS_Août[[#This Row],[N° ARTICLE]],Données!A49:C105,2,FALSE))</f>
        <v/>
      </c>
      <c r="F54" s="19" t="str">
        <f>IF(BS_Août[[#This Row],[N° ARTICLE]]=0,"",VLOOKUP(BS_Août[[#This Row],[N° ARTICLE]],Données!A49:C105,3))</f>
        <v/>
      </c>
      <c r="G54" s="14"/>
      <c r="H54" s="16"/>
    </row>
    <row r="55" spans="1:8" s="10" customFormat="1" ht="15.95" customHeight="1" x14ac:dyDescent="0.2">
      <c r="A55" s="9"/>
      <c r="B55" s="20"/>
      <c r="C55" s="20"/>
      <c r="D55" s="20"/>
      <c r="E55" s="40" t="str">
        <f>IF(BS_Août[[#This Row],[N° ARTICLE]]=0,"",VLOOKUP(BS_Août[[#This Row],[N° ARTICLE]],Données!A50:C106,2,FALSE))</f>
        <v/>
      </c>
      <c r="F55" s="20" t="str">
        <f>IF(BS_Août[[#This Row],[N° ARTICLE]]=0,"",VLOOKUP(BS_Août[[#This Row],[N° ARTICLE]],Données!A50:C106,3))</f>
        <v/>
      </c>
      <c r="G55" s="5"/>
      <c r="H55" s="4"/>
    </row>
    <row r="56" spans="1:8" ht="15.95" customHeight="1" x14ac:dyDescent="0.2">
      <c r="A56" s="17"/>
      <c r="B56" s="19"/>
      <c r="C56" s="19"/>
      <c r="D56" s="19"/>
      <c r="E56" s="41" t="str">
        <f>IF(BS_Août[[#This Row],[N° ARTICLE]]=0,"",VLOOKUP(BS_Août[[#This Row],[N° ARTICLE]],Données!A51:C107,2,FALSE))</f>
        <v/>
      </c>
      <c r="F56" s="19" t="str">
        <f>IF(BS_Août[[#This Row],[N° ARTICLE]]=0,"",VLOOKUP(BS_Août[[#This Row],[N° ARTICLE]],Données!A51:C107,3))</f>
        <v/>
      </c>
      <c r="G56" s="14"/>
      <c r="H56" s="16"/>
    </row>
    <row r="57" spans="1:8" s="10" customFormat="1" ht="15.95" customHeight="1" x14ac:dyDescent="0.2">
      <c r="A57" s="9"/>
      <c r="B57" s="20"/>
      <c r="C57" s="20"/>
      <c r="D57" s="20"/>
      <c r="E57" s="40" t="str">
        <f>IF(BS_Août[[#This Row],[N° ARTICLE]]=0,"",VLOOKUP(BS_Août[[#This Row],[N° ARTICLE]],Données!A52:C108,2,FALSE))</f>
        <v/>
      </c>
      <c r="F57" s="20" t="str">
        <f>IF(BS_Août[[#This Row],[N° ARTICLE]]=0,"",VLOOKUP(BS_Août[[#This Row],[N° ARTICLE]],Données!A52:C108,3))</f>
        <v/>
      </c>
      <c r="G57" s="5"/>
      <c r="H57" s="4"/>
    </row>
    <row r="58" spans="1:8" ht="15.95" customHeight="1" x14ac:dyDescent="0.2">
      <c r="A58" s="17"/>
      <c r="B58" s="19"/>
      <c r="C58" s="19"/>
      <c r="D58" s="19"/>
      <c r="E58" s="41" t="str">
        <f>IF(BS_Août[[#This Row],[N° ARTICLE]]=0,"",VLOOKUP(BS_Août[[#This Row],[N° ARTICLE]],Données!A53:C109,2,FALSE))</f>
        <v/>
      </c>
      <c r="F58" s="19" t="str">
        <f>IF(BS_Août[[#This Row],[N° ARTICLE]]=0,"",VLOOKUP(BS_Août[[#This Row],[N° ARTICLE]],Données!A53:C109,3))</f>
        <v/>
      </c>
      <c r="G58" s="14"/>
      <c r="H58" s="16"/>
    </row>
    <row r="59" spans="1:8" s="10" customFormat="1" ht="15.95" customHeight="1" x14ac:dyDescent="0.2">
      <c r="A59" s="9"/>
      <c r="B59" s="20"/>
      <c r="C59" s="20"/>
      <c r="D59" s="20"/>
      <c r="E59" s="40" t="str">
        <f>IF(BS_Août[[#This Row],[N° ARTICLE]]=0,"",VLOOKUP(BS_Août[[#This Row],[N° ARTICLE]],Données!A54:C110,2,FALSE))</f>
        <v/>
      </c>
      <c r="F59" s="20" t="str">
        <f>IF(BS_Août[[#This Row],[N° ARTICLE]]=0,"",VLOOKUP(BS_Août[[#This Row],[N° ARTICLE]],Données!A54:C110,3))</f>
        <v/>
      </c>
      <c r="G59" s="5"/>
      <c r="H59" s="4"/>
    </row>
    <row r="60" spans="1:8" ht="15.95" customHeight="1" x14ac:dyDescent="0.2">
      <c r="A60" s="17"/>
      <c r="B60" s="19"/>
      <c r="C60" s="19"/>
      <c r="D60" s="19"/>
      <c r="E60" s="41" t="str">
        <f>IF(BS_Août[[#This Row],[N° ARTICLE]]=0,"",VLOOKUP(BS_Août[[#This Row],[N° ARTICLE]],Données!A55:C111,2,FALSE))</f>
        <v/>
      </c>
      <c r="F60" s="19" t="str">
        <f>IF(BS_Août[[#This Row],[N° ARTICLE]]=0,"",VLOOKUP(BS_Août[[#This Row],[N° ARTICLE]],Données!A55:C111,3))</f>
        <v/>
      </c>
      <c r="G60" s="14"/>
      <c r="H60" s="16"/>
    </row>
    <row r="61" spans="1:8" s="10" customFormat="1" ht="15.95" customHeight="1" x14ac:dyDescent="0.2">
      <c r="A61" s="9"/>
      <c r="B61" s="20"/>
      <c r="C61" s="20"/>
      <c r="D61" s="20"/>
      <c r="E61" s="40" t="str">
        <f>IF(BS_Août[[#This Row],[N° ARTICLE]]=0,"",VLOOKUP(BS_Août[[#This Row],[N° ARTICLE]],Données!A56:C112,2,FALSE))</f>
        <v/>
      </c>
      <c r="F61" s="20" t="str">
        <f>IF(BS_Août[[#This Row],[N° ARTICLE]]=0,"",VLOOKUP(BS_Août[[#This Row],[N° ARTICLE]],Données!A56:C112,3))</f>
        <v/>
      </c>
      <c r="G61" s="5"/>
      <c r="H61" s="4"/>
    </row>
    <row r="62" spans="1:8" ht="15.95" customHeight="1" x14ac:dyDescent="0.2">
      <c r="A62" s="17"/>
      <c r="B62" s="19"/>
      <c r="C62" s="19"/>
      <c r="D62" s="19"/>
      <c r="E62" s="41" t="str">
        <f>IF(BS_Août[[#This Row],[N° ARTICLE]]=0,"",VLOOKUP(BS_Août[[#This Row],[N° ARTICLE]],Données!A57:C113,2,FALSE))</f>
        <v/>
      </c>
      <c r="F62" s="19" t="str">
        <f>IF(BS_Août[[#This Row],[N° ARTICLE]]=0,"",VLOOKUP(BS_Août[[#This Row],[N° ARTICLE]],Données!A57:C113,3))</f>
        <v/>
      </c>
      <c r="G62" s="14"/>
      <c r="H62" s="16"/>
    </row>
    <row r="63" spans="1:8" ht="15.95" customHeight="1" x14ac:dyDescent="0.2">
      <c r="A63" s="9"/>
      <c r="B63" s="20"/>
      <c r="C63" s="20"/>
      <c r="D63" s="20"/>
      <c r="E63" s="40" t="str">
        <f>IF(BS_Août[[#This Row],[N° ARTICLE]]=0,"",VLOOKUP(BS_Août[[#This Row],[N° ARTICLE]],Données!A58:C114,2,FALSE))</f>
        <v/>
      </c>
      <c r="F63" s="20" t="str">
        <f>IF(BS_Août[[#This Row],[N° ARTICLE]]=0,"",VLOOKUP(BS_Août[[#This Row],[N° ARTICLE]],Données!A58:C114,3))</f>
        <v/>
      </c>
      <c r="G63" s="5"/>
      <c r="H63" s="4"/>
    </row>
    <row r="64" spans="1:8" s="10" customFormat="1" ht="15.95" customHeight="1" x14ac:dyDescent="0.2">
      <c r="A64" s="17"/>
      <c r="B64" s="19"/>
      <c r="C64" s="19"/>
      <c r="D64" s="19"/>
      <c r="E64" s="41" t="str">
        <f>IF(BS_Août[[#This Row],[N° ARTICLE]]=0,"",VLOOKUP(BS_Août[[#This Row],[N° ARTICLE]],Données!A59:C115,2,FALSE))</f>
        <v/>
      </c>
      <c r="F64" s="19" t="str">
        <f>IF(BS_Août[[#This Row],[N° ARTICLE]]=0,"",VLOOKUP(BS_Août[[#This Row],[N° ARTICLE]],Données!A59:C115,3))</f>
        <v/>
      </c>
      <c r="G64" s="14"/>
      <c r="H64" s="16"/>
    </row>
    <row r="65" spans="1:8" ht="15.95" customHeight="1" x14ac:dyDescent="0.2">
      <c r="A65" s="9"/>
      <c r="B65" s="20"/>
      <c r="C65" s="20"/>
      <c r="D65" s="20"/>
      <c r="E65" s="40" t="str">
        <f>IF(BS_Août[[#This Row],[N° ARTICLE]]=0,"",VLOOKUP(BS_Août[[#This Row],[N° ARTICLE]],Données!A60:C116,2,FALSE))</f>
        <v/>
      </c>
      <c r="F65" s="20" t="str">
        <f>IF(BS_Août[[#This Row],[N° ARTICLE]]=0,"",VLOOKUP(BS_Août[[#This Row],[N° ARTICLE]],Données!A60:C116,3))</f>
        <v/>
      </c>
      <c r="G65" s="5"/>
      <c r="H65" s="4"/>
    </row>
    <row r="66" spans="1:8" ht="15.95" customHeight="1" x14ac:dyDescent="0.2">
      <c r="A66" s="17"/>
      <c r="B66" s="19"/>
      <c r="C66" s="19"/>
      <c r="D66" s="19"/>
      <c r="E66" s="41" t="str">
        <f>IF(BS_Août[[#This Row],[N° ARTICLE]]=0,"",VLOOKUP(BS_Août[[#This Row],[N° ARTICLE]],Données!A61:C117,2,FALSE))</f>
        <v/>
      </c>
      <c r="F66" s="19" t="str">
        <f>IF(BS_Août[[#This Row],[N° ARTICLE]]=0,"",VLOOKUP(BS_Août[[#This Row],[N° ARTICLE]],Données!A61:C117,3))</f>
        <v/>
      </c>
      <c r="G66" s="14"/>
      <c r="H66" s="16"/>
    </row>
    <row r="67" spans="1:8" s="10" customFormat="1" ht="15.95" customHeight="1" x14ac:dyDescent="0.2">
      <c r="A67" s="9"/>
      <c r="B67" s="20"/>
      <c r="C67" s="20"/>
      <c r="D67" s="20"/>
      <c r="E67" s="40" t="str">
        <f>IF(BS_Août[[#This Row],[N° ARTICLE]]=0,"",VLOOKUP(BS_Août[[#This Row],[N° ARTICLE]],Données!A62:C118,2,FALSE))</f>
        <v/>
      </c>
      <c r="F67" s="20" t="str">
        <f>IF(BS_Août[[#This Row],[N° ARTICLE]]=0,"",VLOOKUP(BS_Août[[#This Row],[N° ARTICLE]],Données!A62:C118,3))</f>
        <v/>
      </c>
      <c r="G67" s="5"/>
      <c r="H67" s="4"/>
    </row>
    <row r="68" spans="1:8" ht="15.95" customHeight="1" x14ac:dyDescent="0.2">
      <c r="A68" s="17"/>
      <c r="B68" s="19"/>
      <c r="C68" s="19"/>
      <c r="D68" s="19"/>
      <c r="E68" s="41" t="str">
        <f>IF(BS_Août[[#This Row],[N° ARTICLE]]=0,"",VLOOKUP(BS_Août[[#This Row],[N° ARTICLE]],Données!A63:C119,2,FALSE))</f>
        <v/>
      </c>
      <c r="F68" s="19" t="str">
        <f>IF(BS_Août[[#This Row],[N° ARTICLE]]=0,"",VLOOKUP(BS_Août[[#This Row],[N° ARTICLE]],Données!A63:C119,3))</f>
        <v/>
      </c>
      <c r="G68" s="14"/>
      <c r="H68" s="16"/>
    </row>
    <row r="69" spans="1:8" s="10" customFormat="1" ht="15.95" customHeight="1" x14ac:dyDescent="0.2">
      <c r="A69" s="9"/>
      <c r="B69" s="20"/>
      <c r="C69" s="20"/>
      <c r="D69" s="20"/>
      <c r="E69" s="40" t="str">
        <f>IF(BS_Août[[#This Row],[N° ARTICLE]]=0,"",VLOOKUP(BS_Août[[#This Row],[N° ARTICLE]],Données!A64:C120,2,FALSE))</f>
        <v/>
      </c>
      <c r="F69" s="20" t="str">
        <f>IF(BS_Août[[#This Row],[N° ARTICLE]]=0,"",VLOOKUP(BS_Août[[#This Row],[N° ARTICLE]],Données!A64:C120,3))</f>
        <v/>
      </c>
      <c r="G69" s="5"/>
      <c r="H69" s="4"/>
    </row>
    <row r="70" spans="1:8" ht="15.95" customHeight="1" x14ac:dyDescent="0.2">
      <c r="A70" s="17"/>
      <c r="B70" s="19"/>
      <c r="C70" s="19"/>
      <c r="D70" s="19"/>
      <c r="E70" s="41" t="str">
        <f>IF(BS_Août[[#This Row],[N° ARTICLE]]=0,"",VLOOKUP(BS_Août[[#This Row],[N° ARTICLE]],Données!A65:C121,2,FALSE))</f>
        <v/>
      </c>
      <c r="F70" s="19" t="str">
        <f>IF(BS_Août[[#This Row],[N° ARTICLE]]=0,"",VLOOKUP(BS_Août[[#This Row],[N° ARTICLE]],Données!A65:C121,3))</f>
        <v/>
      </c>
      <c r="G70" s="14"/>
      <c r="H70" s="16"/>
    </row>
    <row r="71" spans="1:8" s="10" customFormat="1" ht="15.95" customHeight="1" x14ac:dyDescent="0.2">
      <c r="A71" s="9"/>
      <c r="B71" s="20"/>
      <c r="C71" s="20"/>
      <c r="D71" s="20"/>
      <c r="E71" s="40" t="str">
        <f>IF(BS_Août[[#This Row],[N° ARTICLE]]=0,"",VLOOKUP(BS_Août[[#This Row],[N° ARTICLE]],Données!A66:C122,2,FALSE))</f>
        <v/>
      </c>
      <c r="F71" s="20" t="str">
        <f>IF(BS_Août[[#This Row],[N° ARTICLE]]=0,"",VLOOKUP(BS_Août[[#This Row],[N° ARTICLE]],Données!A66:C122,3))</f>
        <v/>
      </c>
      <c r="G71" s="5"/>
      <c r="H71" s="4"/>
    </row>
    <row r="72" spans="1:8" ht="15.95" customHeight="1" x14ac:dyDescent="0.2">
      <c r="A72" s="17"/>
      <c r="B72" s="19"/>
      <c r="C72" s="19"/>
      <c r="D72" s="19"/>
      <c r="E72" s="41" t="str">
        <f>IF(BS_Août[[#This Row],[N° ARTICLE]]=0,"",VLOOKUP(BS_Août[[#This Row],[N° ARTICLE]],Données!A67:C123,2,FALSE))</f>
        <v/>
      </c>
      <c r="F72" s="19" t="str">
        <f>IF(BS_Août[[#This Row],[N° ARTICLE]]=0,"",VLOOKUP(BS_Août[[#This Row],[N° ARTICLE]],Données!A67:C123,3))</f>
        <v/>
      </c>
      <c r="G72" s="14"/>
      <c r="H72" s="16"/>
    </row>
    <row r="73" spans="1:8" s="10" customFormat="1" ht="15.95" customHeight="1" x14ac:dyDescent="0.2">
      <c r="A73" s="9"/>
      <c r="B73" s="20"/>
      <c r="C73" s="20"/>
      <c r="D73" s="20"/>
      <c r="E73" s="40" t="str">
        <f>IF(BS_Août[[#This Row],[N° ARTICLE]]=0,"",VLOOKUP(BS_Août[[#This Row],[N° ARTICLE]],Données!A68:C124,2,FALSE))</f>
        <v/>
      </c>
      <c r="F73" s="20" t="str">
        <f>IF(BS_Août[[#This Row],[N° ARTICLE]]=0,"",VLOOKUP(BS_Août[[#This Row],[N° ARTICLE]],Données!A68:C124,3))</f>
        <v/>
      </c>
      <c r="G73" s="5"/>
      <c r="H73" s="4"/>
    </row>
    <row r="74" spans="1:8" ht="15.95" customHeight="1" x14ac:dyDescent="0.2">
      <c r="A74" s="17"/>
      <c r="B74" s="19"/>
      <c r="C74" s="19"/>
      <c r="D74" s="19"/>
      <c r="E74" s="41" t="str">
        <f>IF(BS_Août[[#This Row],[N° ARTICLE]]=0,"",VLOOKUP(BS_Août[[#This Row],[N° ARTICLE]],Données!A69:C125,2,FALSE))</f>
        <v/>
      </c>
      <c r="F74" s="19" t="str">
        <f>IF(BS_Août[[#This Row],[N° ARTICLE]]=0,"",VLOOKUP(BS_Août[[#This Row],[N° ARTICLE]],Données!A69:C125,3))</f>
        <v/>
      </c>
      <c r="G74" s="14"/>
      <c r="H74" s="16"/>
    </row>
    <row r="75" spans="1:8" s="10" customFormat="1" ht="15.95" customHeight="1" x14ac:dyDescent="0.2">
      <c r="A75" s="9"/>
      <c r="B75" s="20"/>
      <c r="C75" s="20"/>
      <c r="D75" s="20"/>
      <c r="E75" s="40" t="str">
        <f>IF(BS_Août[[#This Row],[N° ARTICLE]]=0,"",VLOOKUP(BS_Août[[#This Row],[N° ARTICLE]],Données!A70:C126,2,FALSE))</f>
        <v/>
      </c>
      <c r="F75" s="20" t="str">
        <f>IF(BS_Août[[#This Row],[N° ARTICLE]]=0,"",VLOOKUP(BS_Août[[#This Row],[N° ARTICLE]],Données!A70:C126,3))</f>
        <v/>
      </c>
      <c r="G75" s="5"/>
      <c r="H75" s="4"/>
    </row>
    <row r="76" spans="1:8" ht="15.95" customHeight="1" x14ac:dyDescent="0.2">
      <c r="A76" s="17"/>
      <c r="B76" s="19"/>
      <c r="C76" s="19"/>
      <c r="D76" s="19"/>
      <c r="E76" s="41" t="str">
        <f>IF(BS_Août[[#This Row],[N° ARTICLE]]=0,"",VLOOKUP(BS_Août[[#This Row],[N° ARTICLE]],Données!A71:C127,2,FALSE))</f>
        <v/>
      </c>
      <c r="F76" s="19" t="str">
        <f>IF(BS_Août[[#This Row],[N° ARTICLE]]=0,"",VLOOKUP(BS_Août[[#This Row],[N° ARTICLE]],Données!A71:C127,3))</f>
        <v/>
      </c>
      <c r="G76" s="14"/>
      <c r="H76" s="16"/>
    </row>
    <row r="77" spans="1:8" s="10" customFormat="1" ht="15.95" customHeight="1" x14ac:dyDescent="0.2">
      <c r="A77" s="9"/>
      <c r="B77" s="20"/>
      <c r="C77" s="20"/>
      <c r="D77" s="20"/>
      <c r="E77" s="40" t="str">
        <f>IF(BS_Août[[#This Row],[N° ARTICLE]]=0,"",VLOOKUP(BS_Août[[#This Row],[N° ARTICLE]],Données!A72:C128,2,FALSE))</f>
        <v/>
      </c>
      <c r="F77" s="20" t="str">
        <f>IF(BS_Août[[#This Row],[N° ARTICLE]]=0,"",VLOOKUP(BS_Août[[#This Row],[N° ARTICLE]],Données!A72:C128,3))</f>
        <v/>
      </c>
      <c r="G77" s="5"/>
      <c r="H77" s="4"/>
    </row>
    <row r="78" spans="1:8" ht="15.95" customHeight="1" x14ac:dyDescent="0.2">
      <c r="A78" s="17"/>
      <c r="B78" s="19"/>
      <c r="C78" s="19"/>
      <c r="D78" s="19"/>
      <c r="E78" s="41" t="str">
        <f>IF(BS_Août[[#This Row],[N° ARTICLE]]=0,"",VLOOKUP(BS_Août[[#This Row],[N° ARTICLE]],Données!A73:C129,2,FALSE))</f>
        <v/>
      </c>
      <c r="F78" s="19" t="str">
        <f>IF(BS_Août[[#This Row],[N° ARTICLE]]=0,"",VLOOKUP(BS_Août[[#This Row],[N° ARTICLE]],Données!A73:C129,3))</f>
        <v/>
      </c>
      <c r="G78" s="14"/>
      <c r="H78" s="16"/>
    </row>
    <row r="79" spans="1:8" s="10" customFormat="1" ht="15.95" customHeight="1" x14ac:dyDescent="0.2">
      <c r="A79" s="9"/>
      <c r="B79" s="20"/>
      <c r="C79" s="20"/>
      <c r="D79" s="20"/>
      <c r="E79" s="40" t="str">
        <f>IF(BS_Août[[#This Row],[N° ARTICLE]]=0,"",VLOOKUP(BS_Août[[#This Row],[N° ARTICLE]],Données!A74:C130,2,FALSE))</f>
        <v/>
      </c>
      <c r="F79" s="20" t="str">
        <f>IF(BS_Août[[#This Row],[N° ARTICLE]]=0,"",VLOOKUP(BS_Août[[#This Row],[N° ARTICLE]],Données!A74:C130,3))</f>
        <v/>
      </c>
      <c r="G79" s="5"/>
      <c r="H79" s="4"/>
    </row>
    <row r="80" spans="1:8" ht="15.95" customHeight="1" x14ac:dyDescent="0.2">
      <c r="A80" s="17"/>
      <c r="B80" s="19"/>
      <c r="C80" s="19"/>
      <c r="D80" s="19"/>
      <c r="E80" s="41" t="str">
        <f>IF(BS_Août[[#This Row],[N° ARTICLE]]=0,"",VLOOKUP(BS_Août[[#This Row],[N° ARTICLE]],Données!A75:C131,2,FALSE))</f>
        <v/>
      </c>
      <c r="F80" s="19" t="str">
        <f>IF(BS_Août[[#This Row],[N° ARTICLE]]=0,"",VLOOKUP(BS_Août[[#This Row],[N° ARTICLE]],Données!A75:C131,3))</f>
        <v/>
      </c>
      <c r="G80" s="14"/>
      <c r="H80" s="16"/>
    </row>
    <row r="81" spans="1:8" ht="15.95" customHeight="1" x14ac:dyDescent="0.2">
      <c r="A81" s="9"/>
      <c r="B81" s="20"/>
      <c r="C81" s="20"/>
      <c r="D81" s="20"/>
      <c r="E81" s="40" t="str">
        <f>IF(BS_Août[[#This Row],[N° ARTICLE]]=0,"",VLOOKUP(BS_Août[[#This Row],[N° ARTICLE]],Données!A76:C132,2,FALSE))</f>
        <v/>
      </c>
      <c r="F81" s="20" t="str">
        <f>IF(BS_Août[[#This Row],[N° ARTICLE]]=0,"",VLOOKUP(BS_Août[[#This Row],[N° ARTICLE]],Données!A76:C132,3))</f>
        <v/>
      </c>
      <c r="G81" s="5"/>
      <c r="H81" s="4"/>
    </row>
    <row r="82" spans="1:8" s="10" customFormat="1" ht="15.95" customHeight="1" x14ac:dyDescent="0.2">
      <c r="A82" s="17"/>
      <c r="B82" s="19"/>
      <c r="C82" s="19"/>
      <c r="D82" s="19"/>
      <c r="E82" s="41" t="str">
        <f>IF(BS_Août[[#This Row],[N° ARTICLE]]=0,"",VLOOKUP(BS_Août[[#This Row],[N° ARTICLE]],Données!A77:C133,2,FALSE))</f>
        <v/>
      </c>
      <c r="F82" s="19" t="str">
        <f>IF(BS_Août[[#This Row],[N° ARTICLE]]=0,"",VLOOKUP(BS_Août[[#This Row],[N° ARTICLE]],Données!A77:C133,3))</f>
        <v/>
      </c>
      <c r="G82" s="14"/>
      <c r="H82" s="16"/>
    </row>
    <row r="83" spans="1:8" ht="15.95" customHeight="1" x14ac:dyDescent="0.2">
      <c r="A83" s="9"/>
      <c r="B83" s="20"/>
      <c r="C83" s="20"/>
      <c r="D83" s="20"/>
      <c r="E83" s="40" t="str">
        <f>IF(BS_Août[[#This Row],[N° ARTICLE]]=0,"",VLOOKUP(BS_Août[[#This Row],[N° ARTICLE]],Données!A78:C134,2,FALSE))</f>
        <v/>
      </c>
      <c r="F83" s="20" t="str">
        <f>IF(BS_Août[[#This Row],[N° ARTICLE]]=0,"",VLOOKUP(BS_Août[[#This Row],[N° ARTICLE]],Données!A78:C134,3))</f>
        <v/>
      </c>
      <c r="G83" s="5"/>
      <c r="H83" s="4"/>
    </row>
    <row r="84" spans="1:8" s="10" customFormat="1" ht="15.95" customHeight="1" x14ac:dyDescent="0.2">
      <c r="A84" s="17"/>
      <c r="B84" s="19"/>
      <c r="C84" s="19"/>
      <c r="D84" s="19"/>
      <c r="E84" s="41" t="str">
        <f>IF(BS_Août[[#This Row],[N° ARTICLE]]=0,"",VLOOKUP(BS_Août[[#This Row],[N° ARTICLE]],Données!A79:C135,2,FALSE))</f>
        <v/>
      </c>
      <c r="F84" s="19" t="str">
        <f>IF(BS_Août[[#This Row],[N° ARTICLE]]=0,"",VLOOKUP(BS_Août[[#This Row],[N° ARTICLE]],Données!A79:C135,3))</f>
        <v/>
      </c>
      <c r="G84" s="14"/>
      <c r="H84" s="16"/>
    </row>
    <row r="85" spans="1:8" ht="15.95" customHeight="1" x14ac:dyDescent="0.2">
      <c r="A85" s="9"/>
      <c r="B85" s="20"/>
      <c r="C85" s="20"/>
      <c r="D85" s="20"/>
      <c r="E85" s="40" t="str">
        <f>IF(BS_Août[[#This Row],[N° ARTICLE]]=0,"",VLOOKUP(BS_Août[[#This Row],[N° ARTICLE]],Données!A80:C136,2,FALSE))</f>
        <v/>
      </c>
      <c r="F85" s="20" t="str">
        <f>IF(BS_Août[[#This Row],[N° ARTICLE]]=0,"",VLOOKUP(BS_Août[[#This Row],[N° ARTICLE]],Données!A80:C136,3))</f>
        <v/>
      </c>
      <c r="G85" s="5"/>
      <c r="H85" s="4"/>
    </row>
    <row r="86" spans="1:8" s="10" customFormat="1" ht="15.95" customHeight="1" x14ac:dyDescent="0.2">
      <c r="A86" s="17"/>
      <c r="B86" s="19"/>
      <c r="C86" s="19"/>
      <c r="D86" s="19"/>
      <c r="E86" s="41" t="str">
        <f>IF(BS_Août[[#This Row],[N° ARTICLE]]=0,"",VLOOKUP(BS_Août[[#This Row],[N° ARTICLE]],Données!A81:C137,2,FALSE))</f>
        <v/>
      </c>
      <c r="F86" s="19" t="str">
        <f>IF(BS_Août[[#This Row],[N° ARTICLE]]=0,"",VLOOKUP(BS_Août[[#This Row],[N° ARTICLE]],Données!A81:C137,3))</f>
        <v/>
      </c>
      <c r="G86" s="14"/>
      <c r="H86" s="16"/>
    </row>
    <row r="87" spans="1:8" ht="15.95" customHeight="1" x14ac:dyDescent="0.2">
      <c r="A87" s="9"/>
      <c r="B87" s="20"/>
      <c r="C87" s="20"/>
      <c r="D87" s="20"/>
      <c r="E87" s="40" t="str">
        <f>IF(BS_Août[[#This Row],[N° ARTICLE]]=0,"",VLOOKUP(BS_Août[[#This Row],[N° ARTICLE]],Données!A82:C138,2,FALSE))</f>
        <v/>
      </c>
      <c r="F87" s="20" t="str">
        <f>IF(BS_Août[[#This Row],[N° ARTICLE]]=0,"",VLOOKUP(BS_Août[[#This Row],[N° ARTICLE]],Données!A82:C138,3))</f>
        <v/>
      </c>
      <c r="G87" s="5"/>
      <c r="H87" s="4"/>
    </row>
    <row r="88" spans="1:8" s="10" customFormat="1" ht="15.95" customHeight="1" x14ac:dyDescent="0.2">
      <c r="A88" s="17"/>
      <c r="B88" s="19"/>
      <c r="C88" s="19"/>
      <c r="D88" s="19"/>
      <c r="E88" s="41" t="str">
        <f>IF(BS_Août[[#This Row],[N° ARTICLE]]=0,"",VLOOKUP(BS_Août[[#This Row],[N° ARTICLE]],Données!A83:C139,2,FALSE))</f>
        <v/>
      </c>
      <c r="F88" s="19" t="str">
        <f>IF(BS_Août[[#This Row],[N° ARTICLE]]=0,"",VLOOKUP(BS_Août[[#This Row],[N° ARTICLE]],Données!A83:C139,3))</f>
        <v/>
      </c>
      <c r="G88" s="14"/>
      <c r="H88" s="16"/>
    </row>
    <row r="89" spans="1:8" ht="15.95" customHeight="1" x14ac:dyDescent="0.2">
      <c r="A89" s="9"/>
      <c r="B89" s="20"/>
      <c r="C89" s="20"/>
      <c r="D89" s="20"/>
      <c r="E89" s="40" t="str">
        <f>IF(BS_Août[[#This Row],[N° ARTICLE]]=0,"",VLOOKUP(BS_Août[[#This Row],[N° ARTICLE]],Données!A84:C140,2,FALSE))</f>
        <v/>
      </c>
      <c r="F89" s="20" t="str">
        <f>IF(BS_Août[[#This Row],[N° ARTICLE]]=0,"",VLOOKUP(BS_Août[[#This Row],[N° ARTICLE]],Données!A84:C140,3))</f>
        <v/>
      </c>
      <c r="G89" s="5"/>
      <c r="H89" s="4"/>
    </row>
    <row r="90" spans="1:8" s="10" customFormat="1" ht="15.95" customHeight="1" x14ac:dyDescent="0.2">
      <c r="A90" s="17"/>
      <c r="B90" s="19"/>
      <c r="C90" s="19"/>
      <c r="D90" s="19"/>
      <c r="E90" s="41" t="str">
        <f>IF(BS_Août[[#This Row],[N° ARTICLE]]=0,"",VLOOKUP(BS_Août[[#This Row],[N° ARTICLE]],Données!A85:C141,2,FALSE))</f>
        <v/>
      </c>
      <c r="F90" s="19" t="str">
        <f>IF(BS_Août[[#This Row],[N° ARTICLE]]=0,"",VLOOKUP(BS_Août[[#This Row],[N° ARTICLE]],Données!A85:C141,3))</f>
        <v/>
      </c>
      <c r="G90" s="14"/>
      <c r="H90" s="16"/>
    </row>
    <row r="91" spans="1:8" ht="15.95" customHeight="1" x14ac:dyDescent="0.2">
      <c r="A91" s="9"/>
      <c r="B91" s="20"/>
      <c r="C91" s="20"/>
      <c r="D91" s="20"/>
      <c r="E91" s="40" t="str">
        <f>IF(BS_Août[[#This Row],[N° ARTICLE]]=0,"",VLOOKUP(BS_Août[[#This Row],[N° ARTICLE]],Données!A86:C142,2,FALSE))</f>
        <v/>
      </c>
      <c r="F91" s="20" t="str">
        <f>IF(BS_Août[[#This Row],[N° ARTICLE]]=0,"",VLOOKUP(BS_Août[[#This Row],[N° ARTICLE]],Données!A86:C142,3))</f>
        <v/>
      </c>
      <c r="G91" s="5"/>
      <c r="H91" s="4"/>
    </row>
    <row r="92" spans="1:8" ht="15.95" customHeight="1" x14ac:dyDescent="0.2">
      <c r="A92" s="17"/>
      <c r="B92" s="19"/>
      <c r="C92" s="19"/>
      <c r="D92" s="19"/>
      <c r="E92" s="41" t="str">
        <f>IF(BS_Août[[#This Row],[N° ARTICLE]]=0,"",VLOOKUP(BS_Août[[#This Row],[N° ARTICLE]],Données!A87:C143,2,FALSE))</f>
        <v/>
      </c>
      <c r="F92" s="19" t="str">
        <f>IF(BS_Août[[#This Row],[N° ARTICLE]]=0,"",VLOOKUP(BS_Août[[#This Row],[N° ARTICLE]],Données!A87:C143,3))</f>
        <v/>
      </c>
      <c r="G92" s="14"/>
      <c r="H92" s="16"/>
    </row>
    <row r="93" spans="1:8" s="10" customFormat="1" ht="15.95" customHeight="1" x14ac:dyDescent="0.2">
      <c r="A93" s="9"/>
      <c r="B93" s="20"/>
      <c r="C93" s="20"/>
      <c r="D93" s="20"/>
      <c r="E93" s="40" t="str">
        <f>IF(BS_Août[[#This Row],[N° ARTICLE]]=0,"",VLOOKUP(BS_Août[[#This Row],[N° ARTICLE]],Données!A88:C144,2,FALSE))</f>
        <v/>
      </c>
      <c r="F93" s="20" t="str">
        <f>IF(BS_Août[[#This Row],[N° ARTICLE]]=0,"",VLOOKUP(BS_Août[[#This Row],[N° ARTICLE]],Données!A88:C144,3))</f>
        <v/>
      </c>
      <c r="G93" s="5"/>
      <c r="H93" s="4"/>
    </row>
    <row r="94" spans="1:8" ht="15.95" customHeight="1" x14ac:dyDescent="0.2">
      <c r="A94" s="17"/>
      <c r="B94" s="19"/>
      <c r="C94" s="19"/>
      <c r="D94" s="19"/>
      <c r="E94" s="41" t="str">
        <f>IF(BS_Août[[#This Row],[N° ARTICLE]]=0,"",VLOOKUP(BS_Août[[#This Row],[N° ARTICLE]],Données!A89:C145,2,FALSE))</f>
        <v/>
      </c>
      <c r="F94" s="19" t="str">
        <f>IF(BS_Août[[#This Row],[N° ARTICLE]]=0,"",VLOOKUP(BS_Août[[#This Row],[N° ARTICLE]],Données!A89:C145,3))</f>
        <v/>
      </c>
      <c r="G94" s="14"/>
      <c r="H94" s="16"/>
    </row>
    <row r="95" spans="1:8" s="10" customFormat="1" ht="15.95" customHeight="1" x14ac:dyDescent="0.2">
      <c r="A95" s="9"/>
      <c r="B95" s="20"/>
      <c r="C95" s="20"/>
      <c r="D95" s="20"/>
      <c r="E95" s="40" t="str">
        <f>IF(BS_Août[[#This Row],[N° ARTICLE]]=0,"",VLOOKUP(BS_Août[[#This Row],[N° ARTICLE]],Données!A90:C146,2,FALSE))</f>
        <v/>
      </c>
      <c r="F95" s="20" t="str">
        <f>IF(BS_Août[[#This Row],[N° ARTICLE]]=0,"",VLOOKUP(BS_Août[[#This Row],[N° ARTICLE]],Données!A90:C146,3))</f>
        <v/>
      </c>
      <c r="G95" s="5"/>
      <c r="H95" s="4"/>
    </row>
    <row r="96" spans="1:8" ht="15.95" customHeight="1" x14ac:dyDescent="0.2">
      <c r="A96" s="17"/>
      <c r="B96" s="19"/>
      <c r="C96" s="19"/>
      <c r="D96" s="19"/>
      <c r="E96" s="41" t="str">
        <f>IF(BS_Août[[#This Row],[N° ARTICLE]]=0,"",VLOOKUP(BS_Août[[#This Row],[N° ARTICLE]],Données!A91:C147,2,FALSE))</f>
        <v/>
      </c>
      <c r="F96" s="19" t="str">
        <f>IF(BS_Août[[#This Row],[N° ARTICLE]]=0,"",VLOOKUP(BS_Août[[#This Row],[N° ARTICLE]],Données!A91:C147,3))</f>
        <v/>
      </c>
      <c r="G96" s="14"/>
      <c r="H96" s="16"/>
    </row>
    <row r="97" spans="1:8" s="10" customFormat="1" ht="15.95" customHeight="1" x14ac:dyDescent="0.2">
      <c r="A97" s="9"/>
      <c r="B97" s="20"/>
      <c r="C97" s="20"/>
      <c r="D97" s="20"/>
      <c r="E97" s="40" t="str">
        <f>IF(BS_Août[[#This Row],[N° ARTICLE]]=0,"",VLOOKUP(BS_Août[[#This Row],[N° ARTICLE]],Données!A92:C148,2,FALSE))</f>
        <v/>
      </c>
      <c r="F97" s="20" t="str">
        <f>IF(BS_Août[[#This Row],[N° ARTICLE]]=0,"",VLOOKUP(BS_Août[[#This Row],[N° ARTICLE]],Données!A92:C148,3))</f>
        <v/>
      </c>
      <c r="G97" s="5"/>
      <c r="H97" s="4"/>
    </row>
    <row r="98" spans="1:8" ht="15.95" customHeight="1" x14ac:dyDescent="0.2">
      <c r="A98" s="17"/>
      <c r="B98" s="19"/>
      <c r="C98" s="19"/>
      <c r="D98" s="19"/>
      <c r="E98" s="41" t="str">
        <f>IF(BS_Août[[#This Row],[N° ARTICLE]]=0,"",VLOOKUP(BS_Août[[#This Row],[N° ARTICLE]],Données!A93:C149,2,FALSE))</f>
        <v/>
      </c>
      <c r="F98" s="19" t="str">
        <f>IF(BS_Août[[#This Row],[N° ARTICLE]]=0,"",VLOOKUP(BS_Août[[#This Row],[N° ARTICLE]],Données!A93:C149,3))</f>
        <v/>
      </c>
      <c r="G98" s="14"/>
      <c r="H98" s="16"/>
    </row>
    <row r="99" spans="1:8" s="10" customFormat="1" ht="15.95" customHeight="1" x14ac:dyDescent="0.2">
      <c r="A99" s="29"/>
      <c r="B99" s="30"/>
      <c r="C99" s="30"/>
      <c r="D99" s="30"/>
      <c r="E99" s="42" t="str">
        <f>IF(BS_Août[[#This Row],[N° ARTICLE]]=0,"",VLOOKUP(BS_Août[[#This Row],[N° ARTICLE]],Données!A94:C150,2,FALSE))</f>
        <v/>
      </c>
      <c r="F99" s="30" t="str">
        <f>IF(BS_Août[[#This Row],[N° ARTICLE]]=0,"",VLOOKUP(BS_Août[[#This Row],[N° ARTICLE]],Données!A94:C150,3))</f>
        <v/>
      </c>
      <c r="G99" s="31"/>
      <c r="H99" s="38"/>
    </row>
    <row r="100" spans="1:8" s="10" customFormat="1" ht="15.95" customHeight="1" x14ac:dyDescent="0.2">
      <c r="A100" s="32"/>
      <c r="B100" s="32"/>
      <c r="C100" s="32"/>
      <c r="D100" s="32"/>
      <c r="E100" s="44"/>
      <c r="F100" s="47"/>
      <c r="G100" s="33"/>
      <c r="H100" s="39"/>
    </row>
    <row r="101" spans="1:8" s="10" customFormat="1" ht="15.95" customHeight="1" x14ac:dyDescent="0.2">
      <c r="A101" s="32"/>
      <c r="B101" s="32"/>
      <c r="C101" s="32"/>
      <c r="D101" s="32"/>
      <c r="E101" s="44"/>
      <c r="F101" s="47"/>
      <c r="G101" s="33"/>
      <c r="H101" s="39"/>
    </row>
    <row r="102" spans="1:8" s="10" customFormat="1" ht="15.95" customHeight="1" x14ac:dyDescent="0.2">
      <c r="A102" s="32"/>
      <c r="B102" s="32"/>
      <c r="C102" s="32"/>
      <c r="D102" s="32"/>
      <c r="E102" s="44"/>
      <c r="F102" s="47"/>
      <c r="G102" s="33"/>
      <c r="H102" s="39"/>
    </row>
    <row r="103" spans="1:8" s="10" customFormat="1" ht="15.95" customHeight="1" x14ac:dyDescent="0.2">
      <c r="A103" s="32"/>
      <c r="B103" s="32"/>
      <c r="C103" s="32"/>
      <c r="D103" s="32"/>
      <c r="E103" s="44"/>
      <c r="F103" s="47"/>
      <c r="G103" s="33"/>
      <c r="H103" s="39"/>
    </row>
    <row r="104" spans="1:8" s="10" customFormat="1" ht="15.95" customHeight="1" x14ac:dyDescent="0.2">
      <c r="A104" s="32"/>
      <c r="B104" s="32"/>
      <c r="C104" s="32"/>
      <c r="D104" s="32"/>
      <c r="E104" s="44"/>
      <c r="F104" s="47"/>
      <c r="G104" s="33"/>
      <c r="H104" s="39"/>
    </row>
    <row r="105" spans="1:8" s="10" customFormat="1" ht="15.95" customHeight="1" x14ac:dyDescent="0.2">
      <c r="A105" s="32"/>
      <c r="B105" s="32"/>
      <c r="C105" s="32"/>
      <c r="D105" s="32"/>
      <c r="E105" s="44"/>
      <c r="F105" s="47"/>
      <c r="G105" s="33"/>
      <c r="H105" s="39"/>
    </row>
    <row r="106" spans="1:8" s="10" customFormat="1" ht="15.95" customHeight="1" x14ac:dyDescent="0.2">
      <c r="A106" s="32"/>
      <c r="B106" s="32"/>
      <c r="C106" s="32"/>
      <c r="D106" s="32"/>
      <c r="E106" s="44"/>
      <c r="F106" s="47"/>
      <c r="G106" s="33"/>
      <c r="H106" s="39"/>
    </row>
    <row r="107" spans="1:8" s="10" customFormat="1" ht="15.95" customHeight="1" x14ac:dyDescent="0.2">
      <c r="A107" s="32"/>
      <c r="B107" s="32"/>
      <c r="C107" s="32"/>
      <c r="D107" s="32"/>
      <c r="E107" s="44"/>
      <c r="F107" s="47"/>
      <c r="G107" s="33"/>
      <c r="H107" s="39"/>
    </row>
    <row r="108" spans="1:8" s="10" customFormat="1" ht="15.95" customHeight="1" x14ac:dyDescent="0.2">
      <c r="A108" s="32"/>
      <c r="B108" s="32"/>
      <c r="C108" s="32"/>
      <c r="D108" s="32"/>
      <c r="E108" s="44"/>
      <c r="F108" s="47"/>
      <c r="G108" s="33"/>
      <c r="H108" s="39"/>
    </row>
    <row r="109" spans="1:8" s="10" customFormat="1" ht="15.95" customHeight="1" x14ac:dyDescent="0.2">
      <c r="A109" s="32"/>
      <c r="B109" s="32"/>
      <c r="C109" s="32"/>
      <c r="D109" s="32"/>
      <c r="E109" s="44"/>
      <c r="F109" s="47"/>
      <c r="G109" s="33"/>
      <c r="H109" s="39"/>
    </row>
    <row r="110" spans="1:8" s="10" customFormat="1" ht="15.95" customHeight="1" x14ac:dyDescent="0.2">
      <c r="A110" s="32"/>
      <c r="B110" s="32"/>
      <c r="C110" s="32"/>
      <c r="D110" s="32"/>
      <c r="E110" s="44"/>
      <c r="F110" s="47"/>
      <c r="G110" s="33"/>
      <c r="H110" s="39"/>
    </row>
    <row r="111" spans="1:8" s="10" customFormat="1" ht="15.95" customHeight="1" x14ac:dyDescent="0.2">
      <c r="A111" s="32"/>
      <c r="B111" s="32"/>
      <c r="C111" s="32"/>
      <c r="D111" s="32"/>
      <c r="E111" s="44"/>
      <c r="F111" s="47"/>
      <c r="G111" s="33"/>
      <c r="H111" s="39"/>
    </row>
    <row r="112" spans="1:8" s="10" customFormat="1" ht="15.95" customHeight="1" x14ac:dyDescent="0.2">
      <c r="A112" s="32"/>
      <c r="B112" s="32"/>
      <c r="C112" s="32"/>
      <c r="D112" s="32"/>
      <c r="E112" s="44"/>
      <c r="F112" s="47"/>
      <c r="G112" s="33"/>
      <c r="H112" s="39"/>
    </row>
    <row r="113" spans="1:8" s="10" customFormat="1" ht="15.95" customHeight="1" x14ac:dyDescent="0.2">
      <c r="A113" s="32"/>
      <c r="B113" s="32"/>
      <c r="C113" s="32"/>
      <c r="D113" s="32"/>
      <c r="E113" s="44"/>
      <c r="F113" s="47"/>
      <c r="G113" s="33"/>
      <c r="H113" s="39"/>
    </row>
    <row r="114" spans="1:8" s="10" customFormat="1" ht="15.95" customHeight="1" x14ac:dyDescent="0.2">
      <c r="A114" s="32"/>
      <c r="B114" s="32"/>
      <c r="C114" s="32"/>
      <c r="D114" s="32"/>
      <c r="E114" s="44"/>
      <c r="F114" s="47"/>
      <c r="G114" s="33"/>
      <c r="H114" s="39"/>
    </row>
    <row r="115" spans="1:8" s="10" customFormat="1" ht="15.95" customHeight="1" x14ac:dyDescent="0.2">
      <c r="A115" s="32"/>
      <c r="B115" s="32"/>
      <c r="C115" s="32"/>
      <c r="D115" s="32"/>
      <c r="E115" s="44"/>
      <c r="F115" s="47"/>
      <c r="G115" s="33"/>
      <c r="H115" s="39"/>
    </row>
    <row r="116" spans="1:8" s="10" customFormat="1" ht="15.95" customHeight="1" x14ac:dyDescent="0.2">
      <c r="A116" s="32"/>
      <c r="B116" s="32"/>
      <c r="C116" s="32"/>
      <c r="D116" s="32"/>
      <c r="E116" s="44"/>
      <c r="F116" s="47"/>
      <c r="G116" s="33"/>
      <c r="H116" s="39"/>
    </row>
    <row r="117" spans="1:8" s="10" customFormat="1" ht="15.95" customHeight="1" x14ac:dyDescent="0.2">
      <c r="A117" s="32"/>
      <c r="B117" s="32"/>
      <c r="C117" s="32"/>
      <c r="D117" s="32"/>
      <c r="E117" s="44"/>
      <c r="F117" s="47"/>
      <c r="G117" s="33"/>
      <c r="H117" s="39"/>
    </row>
    <row r="118" spans="1:8" s="10" customFormat="1" ht="15.95" customHeight="1" x14ac:dyDescent="0.2">
      <c r="A118" s="32"/>
      <c r="B118" s="32"/>
      <c r="C118" s="32"/>
      <c r="D118" s="32"/>
      <c r="E118" s="44"/>
      <c r="F118" s="47"/>
      <c r="G118" s="33"/>
      <c r="H118" s="39"/>
    </row>
    <row r="119" spans="1:8" s="10" customFormat="1" ht="15.95" customHeight="1" x14ac:dyDescent="0.2">
      <c r="A119" s="32"/>
      <c r="B119" s="32"/>
      <c r="C119" s="32"/>
      <c r="D119" s="32"/>
      <c r="E119" s="44"/>
      <c r="F119" s="47"/>
      <c r="G119" s="33"/>
      <c r="H119" s="39"/>
    </row>
    <row r="120" spans="1:8" s="10" customFormat="1" ht="15.95" customHeight="1" x14ac:dyDescent="0.2">
      <c r="A120" s="32"/>
      <c r="B120" s="32"/>
      <c r="C120" s="32"/>
      <c r="D120" s="32"/>
      <c r="E120" s="44"/>
      <c r="F120" s="47"/>
      <c r="G120" s="33"/>
      <c r="H120" s="39"/>
    </row>
    <row r="121" spans="1:8" s="10" customFormat="1" ht="15.95" customHeight="1" x14ac:dyDescent="0.2">
      <c r="A121" s="32"/>
      <c r="B121" s="32"/>
      <c r="C121" s="32"/>
      <c r="D121" s="32"/>
      <c r="E121" s="44"/>
      <c r="F121" s="47"/>
      <c r="G121" s="33"/>
      <c r="H121" s="39"/>
    </row>
    <row r="122" spans="1:8" s="10" customFormat="1" ht="15.95" customHeight="1" x14ac:dyDescent="0.2">
      <c r="A122" s="32"/>
      <c r="B122" s="32"/>
      <c r="C122" s="32"/>
      <c r="D122" s="32"/>
      <c r="E122" s="44"/>
      <c r="F122" s="47"/>
      <c r="G122" s="33"/>
      <c r="H122" s="39"/>
    </row>
    <row r="123" spans="1:8" s="10" customFormat="1" ht="15.95" customHeight="1" x14ac:dyDescent="0.2">
      <c r="A123" s="32"/>
      <c r="B123" s="32"/>
      <c r="C123" s="32"/>
      <c r="D123" s="32"/>
      <c r="E123" s="44"/>
      <c r="F123" s="47"/>
      <c r="G123" s="33"/>
      <c r="H123" s="39"/>
    </row>
    <row r="124" spans="1:8" s="10" customFormat="1" ht="15.95" customHeight="1" x14ac:dyDescent="0.2">
      <c r="A124" s="32"/>
      <c r="B124" s="32"/>
      <c r="C124" s="32"/>
      <c r="D124" s="32"/>
      <c r="E124" s="44"/>
      <c r="F124" s="47"/>
      <c r="G124" s="33"/>
      <c r="H124" s="39"/>
    </row>
    <row r="125" spans="1:8" s="10" customFormat="1" ht="15.95" customHeight="1" x14ac:dyDescent="0.2">
      <c r="A125" s="32"/>
      <c r="B125" s="32"/>
      <c r="C125" s="32"/>
      <c r="D125" s="32"/>
      <c r="E125" s="44"/>
      <c r="F125" s="47"/>
      <c r="G125" s="33"/>
      <c r="H125" s="39"/>
    </row>
    <row r="126" spans="1:8" s="10" customFormat="1" ht="15.95" customHeight="1" x14ac:dyDescent="0.2">
      <c r="A126" s="32"/>
      <c r="B126" s="32"/>
      <c r="C126" s="32"/>
      <c r="D126" s="32"/>
      <c r="E126" s="44"/>
      <c r="F126" s="47"/>
      <c r="G126" s="33"/>
      <c r="H126" s="39"/>
    </row>
    <row r="127" spans="1:8" s="10" customFormat="1" ht="15.95" customHeight="1" x14ac:dyDescent="0.2">
      <c r="A127" s="32"/>
      <c r="B127" s="32"/>
      <c r="C127" s="32"/>
      <c r="D127" s="32"/>
      <c r="E127" s="44"/>
      <c r="F127" s="47"/>
      <c r="G127" s="33"/>
      <c r="H127" s="39"/>
    </row>
    <row r="128" spans="1:8" s="10" customFormat="1" ht="15.95" customHeight="1" x14ac:dyDescent="0.2">
      <c r="A128" s="32"/>
      <c r="B128" s="32"/>
      <c r="C128" s="32"/>
      <c r="D128" s="32"/>
      <c r="E128" s="44"/>
      <c r="F128" s="47"/>
      <c r="G128" s="33"/>
      <c r="H128" s="39"/>
    </row>
    <row r="129" spans="1:8" s="10" customFormat="1" ht="15.95" customHeight="1" x14ac:dyDescent="0.2">
      <c r="A129" s="32"/>
      <c r="B129" s="32"/>
      <c r="C129" s="32"/>
      <c r="D129" s="32"/>
      <c r="E129" s="44"/>
      <c r="F129" s="47"/>
      <c r="G129" s="33"/>
      <c r="H129" s="39"/>
    </row>
    <row r="130" spans="1:8" s="10" customFormat="1" ht="15.95" customHeight="1" x14ac:dyDescent="0.2">
      <c r="A130" s="32"/>
      <c r="B130" s="32"/>
      <c r="C130" s="32"/>
      <c r="D130" s="32"/>
      <c r="E130" s="44"/>
      <c r="F130" s="47"/>
      <c r="G130" s="33"/>
      <c r="H130" s="39"/>
    </row>
    <row r="131" spans="1:8" s="10" customFormat="1" ht="15.95" customHeight="1" x14ac:dyDescent="0.2">
      <c r="A131" s="32"/>
      <c r="B131" s="32"/>
      <c r="C131" s="32"/>
      <c r="D131" s="32"/>
      <c r="E131" s="44"/>
      <c r="F131" s="47"/>
      <c r="G131" s="33"/>
      <c r="H131" s="39"/>
    </row>
    <row r="132" spans="1:8" s="10" customFormat="1" ht="15.95" customHeight="1" x14ac:dyDescent="0.2">
      <c r="A132" s="32"/>
      <c r="B132" s="32"/>
      <c r="C132" s="32"/>
      <c r="D132" s="32"/>
      <c r="E132" s="44"/>
      <c r="F132" s="47"/>
      <c r="G132" s="33"/>
      <c r="H132" s="39"/>
    </row>
    <row r="133" spans="1:8" s="10" customFormat="1" ht="15.95" customHeight="1" x14ac:dyDescent="0.2">
      <c r="A133" s="32"/>
      <c r="B133" s="32"/>
      <c r="C133" s="32"/>
      <c r="D133" s="32"/>
      <c r="E133" s="44"/>
      <c r="F133" s="47"/>
      <c r="G133" s="33"/>
      <c r="H133" s="39"/>
    </row>
    <row r="134" spans="1:8" s="10" customFormat="1" x14ac:dyDescent="0.2">
      <c r="A134" s="32"/>
      <c r="B134" s="32"/>
      <c r="C134" s="32"/>
      <c r="D134" s="32"/>
      <c r="E134" s="44"/>
      <c r="F134" s="47"/>
      <c r="G134" s="33"/>
      <c r="H134" s="39"/>
    </row>
    <row r="135" spans="1:8" s="10" customFormat="1" x14ac:dyDescent="0.2">
      <c r="A135" s="32"/>
      <c r="B135" s="32"/>
      <c r="C135" s="32"/>
      <c r="D135" s="32"/>
      <c r="E135" s="44"/>
      <c r="F135" s="47"/>
      <c r="G135" s="33"/>
      <c r="H135" s="39"/>
    </row>
    <row r="136" spans="1:8" s="10" customFormat="1" x14ac:dyDescent="0.2">
      <c r="A136" s="32"/>
      <c r="B136" s="32"/>
      <c r="C136" s="32"/>
      <c r="D136" s="32"/>
      <c r="E136" s="44"/>
      <c r="F136" s="47"/>
      <c r="G136" s="33"/>
      <c r="H136" s="39"/>
    </row>
    <row r="137" spans="1:8" s="10" customFormat="1" x14ac:dyDescent="0.2">
      <c r="A137" s="32"/>
      <c r="B137" s="32"/>
      <c r="C137" s="32"/>
      <c r="D137" s="32"/>
      <c r="E137" s="44"/>
      <c r="F137" s="47"/>
      <c r="G137" s="33"/>
      <c r="H137" s="39"/>
    </row>
    <row r="138" spans="1:8" s="10" customFormat="1" x14ac:dyDescent="0.2">
      <c r="A138" s="32"/>
      <c r="B138" s="32"/>
      <c r="C138" s="32"/>
      <c r="D138" s="32"/>
      <c r="E138" s="44"/>
      <c r="F138" s="47"/>
      <c r="G138" s="33"/>
      <c r="H138" s="39"/>
    </row>
    <row r="139" spans="1:8" s="10" customFormat="1" x14ac:dyDescent="0.2">
      <c r="A139" s="32"/>
      <c r="B139" s="32"/>
      <c r="C139" s="32"/>
      <c r="D139" s="32"/>
      <c r="E139" s="44"/>
      <c r="F139" s="47"/>
      <c r="G139" s="33"/>
      <c r="H139" s="39"/>
    </row>
    <row r="140" spans="1:8" s="10" customFormat="1" x14ac:dyDescent="0.2">
      <c r="A140" s="32"/>
      <c r="B140" s="32"/>
      <c r="C140" s="32"/>
      <c r="D140" s="32"/>
      <c r="E140" s="44"/>
      <c r="F140" s="47"/>
      <c r="G140" s="33"/>
      <c r="H140" s="39"/>
    </row>
    <row r="141" spans="1:8" s="10" customFormat="1" x14ac:dyDescent="0.2">
      <c r="A141" s="32"/>
      <c r="B141" s="32"/>
      <c r="C141" s="32"/>
      <c r="D141" s="32"/>
      <c r="E141" s="44"/>
      <c r="F141" s="47"/>
      <c r="G141" s="33"/>
      <c r="H141" s="39"/>
    </row>
    <row r="142" spans="1:8" s="10" customFormat="1" x14ac:dyDescent="0.2">
      <c r="A142" s="32"/>
      <c r="B142" s="32"/>
      <c r="C142" s="32"/>
      <c r="D142" s="32"/>
      <c r="E142" s="44"/>
      <c r="F142" s="47"/>
      <c r="G142" s="33"/>
      <c r="H142" s="39"/>
    </row>
    <row r="143" spans="1:8" s="10" customFormat="1" x14ac:dyDescent="0.2">
      <c r="A143" s="32"/>
      <c r="B143" s="32"/>
      <c r="C143" s="32"/>
      <c r="D143" s="32"/>
      <c r="E143" s="44"/>
      <c r="F143" s="47"/>
      <c r="G143" s="33"/>
      <c r="H143" s="39"/>
    </row>
    <row r="144" spans="1:8" s="10" customFormat="1" x14ac:dyDescent="0.2">
      <c r="A144" s="32"/>
      <c r="B144" s="32"/>
      <c r="C144" s="32"/>
      <c r="D144" s="32"/>
      <c r="E144" s="44"/>
      <c r="F144" s="47"/>
      <c r="G144" s="33"/>
      <c r="H144" s="39"/>
    </row>
    <row r="145" spans="1:8" s="10" customFormat="1" x14ac:dyDescent="0.2">
      <c r="A145" s="32"/>
      <c r="B145" s="32"/>
      <c r="C145" s="32"/>
      <c r="D145" s="32"/>
      <c r="E145" s="44"/>
      <c r="F145" s="47"/>
      <c r="G145" s="33"/>
      <c r="H145" s="39"/>
    </row>
    <row r="146" spans="1:8" s="10" customFormat="1" x14ac:dyDescent="0.2">
      <c r="A146" s="32"/>
      <c r="B146" s="32"/>
      <c r="C146" s="32"/>
      <c r="D146" s="32"/>
      <c r="E146" s="44"/>
      <c r="F146" s="47"/>
      <c r="G146" s="33"/>
      <c r="H146" s="39"/>
    </row>
    <row r="147" spans="1:8" s="10" customFormat="1" x14ac:dyDescent="0.2">
      <c r="A147" s="32"/>
      <c r="B147" s="32"/>
      <c r="C147" s="32"/>
      <c r="D147" s="32"/>
      <c r="E147" s="44"/>
      <c r="F147" s="47"/>
      <c r="G147" s="33"/>
      <c r="H147" s="39"/>
    </row>
    <row r="148" spans="1:8" s="10" customFormat="1" x14ac:dyDescent="0.2">
      <c r="A148" s="32"/>
      <c r="B148" s="32"/>
      <c r="C148" s="32"/>
      <c r="D148" s="32"/>
      <c r="E148" s="44"/>
      <c r="F148" s="47"/>
      <c r="G148" s="33"/>
      <c r="H148" s="39"/>
    </row>
    <row r="149" spans="1:8" s="10" customFormat="1" x14ac:dyDescent="0.2">
      <c r="A149" s="32"/>
      <c r="B149" s="32"/>
      <c r="C149" s="32"/>
      <c r="D149" s="32"/>
      <c r="E149" s="44"/>
      <c r="F149" s="47"/>
      <c r="G149" s="33"/>
      <c r="H149" s="39"/>
    </row>
    <row r="150" spans="1:8" s="10" customFormat="1" x14ac:dyDescent="0.2">
      <c r="A150" s="32"/>
      <c r="B150" s="32"/>
      <c r="C150" s="32"/>
      <c r="D150" s="32"/>
      <c r="E150" s="44"/>
      <c r="F150" s="47"/>
      <c r="G150" s="33"/>
      <c r="H150" s="39"/>
    </row>
    <row r="151" spans="1:8" s="10" customFormat="1" x14ac:dyDescent="0.2">
      <c r="A151" s="32"/>
      <c r="B151" s="32"/>
      <c r="C151" s="32"/>
      <c r="D151" s="32"/>
      <c r="E151" s="44"/>
      <c r="F151" s="47"/>
      <c r="G151" s="33"/>
      <c r="H151" s="39"/>
    </row>
    <row r="152" spans="1:8" s="10" customFormat="1" x14ac:dyDescent="0.2">
      <c r="A152" s="32"/>
      <c r="B152" s="32"/>
      <c r="C152" s="32"/>
      <c r="D152" s="32"/>
      <c r="E152" s="44"/>
      <c r="F152" s="47"/>
      <c r="G152" s="33"/>
      <c r="H152" s="39"/>
    </row>
    <row r="153" spans="1:8" s="10" customFormat="1" x14ac:dyDescent="0.2">
      <c r="A153" s="32"/>
      <c r="B153" s="32"/>
      <c r="C153" s="32"/>
      <c r="D153" s="32"/>
      <c r="E153" s="44"/>
      <c r="F153" s="47"/>
      <c r="G153" s="33"/>
      <c r="H153" s="39"/>
    </row>
    <row r="154" spans="1:8" s="10" customFormat="1" x14ac:dyDescent="0.2">
      <c r="A154" s="32"/>
      <c r="B154" s="32"/>
      <c r="C154" s="32"/>
      <c r="D154" s="32"/>
      <c r="E154" s="44"/>
      <c r="F154" s="47"/>
      <c r="G154" s="33"/>
      <c r="H154" s="39"/>
    </row>
    <row r="155" spans="1:8" s="10" customFormat="1" x14ac:dyDescent="0.2">
      <c r="A155" s="32"/>
      <c r="B155" s="32"/>
      <c r="C155" s="32"/>
      <c r="D155" s="32"/>
      <c r="E155" s="44"/>
      <c r="F155" s="47"/>
      <c r="G155" s="33"/>
      <c r="H155" s="39"/>
    </row>
    <row r="156" spans="1:8" s="10" customFormat="1" x14ac:dyDescent="0.2">
      <c r="A156" s="32"/>
      <c r="B156" s="32"/>
      <c r="C156" s="32"/>
      <c r="D156" s="32"/>
      <c r="E156" s="44"/>
      <c r="F156" s="47"/>
      <c r="G156" s="33"/>
      <c r="H156" s="39"/>
    </row>
    <row r="157" spans="1:8" s="10" customFormat="1" x14ac:dyDescent="0.2">
      <c r="A157" s="32"/>
      <c r="B157" s="32"/>
      <c r="C157" s="32"/>
      <c r="D157" s="32"/>
      <c r="E157" s="44"/>
      <c r="F157" s="47"/>
      <c r="G157" s="33"/>
      <c r="H157" s="39"/>
    </row>
    <row r="158" spans="1:8" s="10" customFormat="1" x14ac:dyDescent="0.2">
      <c r="A158" s="32"/>
      <c r="B158" s="32"/>
      <c r="C158" s="32"/>
      <c r="D158" s="32"/>
      <c r="E158" s="44"/>
      <c r="F158" s="47"/>
      <c r="G158" s="33"/>
      <c r="H158" s="39"/>
    </row>
    <row r="159" spans="1:8" s="10" customFormat="1" x14ac:dyDescent="0.2">
      <c r="A159" s="32"/>
      <c r="B159" s="32"/>
      <c r="C159" s="32"/>
      <c r="D159" s="32"/>
      <c r="E159" s="44"/>
      <c r="F159" s="47"/>
      <c r="G159" s="33"/>
      <c r="H159" s="39"/>
    </row>
    <row r="160" spans="1:8" s="10" customFormat="1" x14ac:dyDescent="0.2">
      <c r="A160" s="32"/>
      <c r="B160" s="32"/>
      <c r="C160" s="32"/>
      <c r="D160" s="32"/>
      <c r="E160" s="44"/>
      <c r="F160" s="47"/>
      <c r="G160" s="33"/>
      <c r="H160" s="39"/>
    </row>
    <row r="161" spans="1:8" s="10" customFormat="1" x14ac:dyDescent="0.2">
      <c r="A161" s="32"/>
      <c r="B161" s="32"/>
      <c r="C161" s="32"/>
      <c r="D161" s="32"/>
      <c r="E161" s="44"/>
      <c r="F161" s="47"/>
      <c r="G161" s="33"/>
      <c r="H161" s="39"/>
    </row>
    <row r="162" spans="1:8" s="10" customFormat="1" x14ac:dyDescent="0.2">
      <c r="A162" s="32"/>
      <c r="B162" s="32"/>
      <c r="C162" s="32"/>
      <c r="D162" s="32"/>
      <c r="E162" s="44"/>
      <c r="F162" s="47"/>
      <c r="G162" s="33"/>
      <c r="H162" s="39"/>
    </row>
    <row r="163" spans="1:8" s="10" customFormat="1" x14ac:dyDescent="0.2">
      <c r="A163" s="32"/>
      <c r="B163" s="32"/>
      <c r="C163" s="32"/>
      <c r="D163" s="32"/>
      <c r="E163" s="44"/>
      <c r="F163" s="47"/>
      <c r="G163" s="33"/>
      <c r="H163" s="39"/>
    </row>
    <row r="164" spans="1:8" s="10" customFormat="1" x14ac:dyDescent="0.2">
      <c r="A164" s="23"/>
      <c r="B164" s="23"/>
      <c r="C164" s="23"/>
      <c r="D164" s="28"/>
      <c r="F164" s="48"/>
      <c r="G164" s="37"/>
      <c r="H164" s="24"/>
    </row>
    <row r="165" spans="1:8" s="10" customFormat="1" x14ac:dyDescent="0.2">
      <c r="A165" s="23"/>
      <c r="B165" s="23"/>
      <c r="C165" s="23"/>
      <c r="D165" s="28"/>
      <c r="F165" s="48"/>
      <c r="G165" s="37"/>
      <c r="H165" s="24"/>
    </row>
    <row r="166" spans="1:8" s="10" customFormat="1" x14ac:dyDescent="0.2">
      <c r="A166" s="23"/>
      <c r="B166" s="23"/>
      <c r="C166" s="23"/>
      <c r="D166" s="28"/>
      <c r="F166" s="48"/>
      <c r="G166" s="37"/>
      <c r="H166" s="24"/>
    </row>
    <row r="167" spans="1:8" s="10" customFormat="1" x14ac:dyDescent="0.2">
      <c r="A167" s="23"/>
      <c r="B167" s="23"/>
      <c r="C167" s="23"/>
      <c r="D167" s="28"/>
      <c r="F167" s="48"/>
      <c r="G167" s="37"/>
      <c r="H167" s="24"/>
    </row>
    <row r="168" spans="1:8" s="10" customFormat="1" x14ac:dyDescent="0.2">
      <c r="A168" s="23"/>
      <c r="B168" s="23"/>
      <c r="C168" s="23"/>
      <c r="D168" s="28"/>
      <c r="F168" s="48"/>
      <c r="G168" s="37"/>
      <c r="H168" s="24"/>
    </row>
    <row r="169" spans="1:8" s="10" customFormat="1" x14ac:dyDescent="0.2">
      <c r="A169" s="23"/>
      <c r="B169" s="23"/>
      <c r="C169" s="23"/>
      <c r="D169" s="28"/>
      <c r="F169" s="48"/>
      <c r="G169" s="37"/>
      <c r="H169" s="24"/>
    </row>
    <row r="170" spans="1:8" s="10" customFormat="1" x14ac:dyDescent="0.2">
      <c r="A170" s="23"/>
      <c r="B170" s="23"/>
      <c r="C170" s="23"/>
      <c r="D170" s="28"/>
      <c r="F170" s="48"/>
      <c r="G170" s="37"/>
      <c r="H170" s="24"/>
    </row>
    <row r="171" spans="1:8" s="10" customFormat="1" x14ac:dyDescent="0.2">
      <c r="A171" s="23"/>
      <c r="B171" s="23"/>
      <c r="C171" s="23"/>
      <c r="D171" s="28"/>
      <c r="F171" s="48"/>
      <c r="G171" s="37"/>
      <c r="H171" s="24"/>
    </row>
    <row r="172" spans="1:8" s="10" customFormat="1" x14ac:dyDescent="0.2">
      <c r="A172" s="23"/>
      <c r="B172" s="23"/>
      <c r="C172" s="23"/>
      <c r="D172" s="28"/>
      <c r="F172" s="48"/>
      <c r="G172" s="37"/>
      <c r="H172" s="24"/>
    </row>
    <row r="173" spans="1:8" s="10" customFormat="1" x14ac:dyDescent="0.2">
      <c r="A173" s="23"/>
      <c r="B173" s="23"/>
      <c r="C173" s="23"/>
      <c r="D173" s="28"/>
      <c r="F173" s="48"/>
      <c r="G173" s="37"/>
      <c r="H173" s="24"/>
    </row>
    <row r="174" spans="1:8" s="10" customFormat="1" x14ac:dyDescent="0.2">
      <c r="A174" s="23"/>
      <c r="B174" s="23"/>
      <c r="C174" s="23"/>
      <c r="D174" s="28"/>
      <c r="F174" s="48"/>
      <c r="G174" s="37"/>
      <c r="H174" s="24"/>
    </row>
    <row r="175" spans="1:8" s="10" customFormat="1" x14ac:dyDescent="0.2">
      <c r="A175" s="23"/>
      <c r="B175" s="23"/>
      <c r="C175" s="23"/>
      <c r="D175" s="28"/>
      <c r="F175" s="48"/>
      <c r="G175" s="37"/>
      <c r="H175" s="24"/>
    </row>
    <row r="176" spans="1:8" s="10" customFormat="1" x14ac:dyDescent="0.2">
      <c r="A176" s="23"/>
      <c r="B176" s="23"/>
      <c r="C176" s="23"/>
      <c r="D176" s="28"/>
      <c r="F176" s="48"/>
      <c r="G176" s="37"/>
      <c r="H176" s="24"/>
    </row>
    <row r="177" spans="1:8" s="10" customFormat="1" x14ac:dyDescent="0.2">
      <c r="A177" s="23"/>
      <c r="B177" s="23"/>
      <c r="C177" s="23"/>
      <c r="D177" s="28"/>
      <c r="F177" s="48"/>
      <c r="G177" s="37"/>
      <c r="H177" s="24"/>
    </row>
    <row r="178" spans="1:8" s="10" customFormat="1" x14ac:dyDescent="0.2">
      <c r="A178" s="23"/>
      <c r="B178" s="23"/>
      <c r="C178" s="23"/>
      <c r="D178" s="28"/>
      <c r="F178" s="48"/>
      <c r="G178" s="37"/>
      <c r="H178" s="24"/>
    </row>
    <row r="179" spans="1:8" s="10" customFormat="1" x14ac:dyDescent="0.2">
      <c r="A179" s="23"/>
      <c r="B179" s="23"/>
      <c r="C179" s="23"/>
      <c r="D179" s="28"/>
      <c r="F179" s="48"/>
      <c r="G179" s="37"/>
      <c r="H179" s="24"/>
    </row>
    <row r="180" spans="1:8" s="10" customFormat="1" x14ac:dyDescent="0.2">
      <c r="A180" s="23"/>
      <c r="B180" s="23"/>
      <c r="C180" s="23"/>
      <c r="D180" s="28"/>
      <c r="F180" s="48"/>
      <c r="G180" s="37"/>
      <c r="H180" s="24"/>
    </row>
    <row r="181" spans="1:8" s="10" customFormat="1" x14ac:dyDescent="0.2">
      <c r="A181" s="23"/>
      <c r="B181" s="23"/>
      <c r="C181" s="23"/>
      <c r="D181" s="28"/>
      <c r="F181" s="48"/>
      <c r="G181" s="37"/>
      <c r="H181" s="24"/>
    </row>
    <row r="182" spans="1:8" s="10" customFormat="1" x14ac:dyDescent="0.2">
      <c r="A182" s="23"/>
      <c r="B182" s="23"/>
      <c r="C182" s="23"/>
      <c r="D182" s="28"/>
      <c r="F182" s="48"/>
      <c r="G182" s="37"/>
      <c r="H182" s="24"/>
    </row>
    <row r="183" spans="1:8" s="10" customFormat="1" x14ac:dyDescent="0.2">
      <c r="A183" s="23"/>
      <c r="B183" s="23"/>
      <c r="C183" s="23"/>
      <c r="D183" s="28"/>
      <c r="F183" s="48"/>
      <c r="G183" s="37"/>
      <c r="H183" s="24"/>
    </row>
    <row r="184" spans="1:8" s="10" customFormat="1" x14ac:dyDescent="0.2">
      <c r="A184" s="23"/>
      <c r="B184" s="23"/>
      <c r="C184" s="23"/>
      <c r="D184" s="28"/>
      <c r="F184" s="48"/>
      <c r="G184" s="37"/>
      <c r="H184" s="24"/>
    </row>
    <row r="185" spans="1:8" s="10" customFormat="1" x14ac:dyDescent="0.2">
      <c r="A185" s="23"/>
      <c r="B185" s="23"/>
      <c r="C185" s="23"/>
      <c r="D185" s="28"/>
      <c r="F185" s="48"/>
      <c r="G185" s="37"/>
      <c r="H185" s="24"/>
    </row>
    <row r="186" spans="1:8" s="10" customFormat="1" x14ac:dyDescent="0.2">
      <c r="A186" s="23"/>
      <c r="B186" s="23"/>
      <c r="C186" s="23"/>
      <c r="D186" s="28"/>
      <c r="F186" s="48"/>
      <c r="G186" s="37"/>
      <c r="H186" s="24"/>
    </row>
    <row r="187" spans="1:8" s="10" customFormat="1" x14ac:dyDescent="0.2">
      <c r="A187" s="23"/>
      <c r="B187" s="23"/>
      <c r="C187" s="23"/>
      <c r="D187" s="28"/>
      <c r="F187" s="48"/>
      <c r="G187" s="37"/>
      <c r="H187" s="24"/>
    </row>
    <row r="188" spans="1:8" s="10" customFormat="1" x14ac:dyDescent="0.2">
      <c r="A188" s="23"/>
      <c r="B188" s="23"/>
      <c r="C188" s="23"/>
      <c r="D188" s="28"/>
      <c r="F188" s="48"/>
      <c r="G188" s="37"/>
      <c r="H188" s="24"/>
    </row>
    <row r="189" spans="1:8" s="10" customFormat="1" x14ac:dyDescent="0.2">
      <c r="A189" s="23"/>
      <c r="B189" s="23"/>
      <c r="C189" s="23"/>
      <c r="D189" s="28"/>
      <c r="F189" s="48"/>
      <c r="G189" s="37"/>
      <c r="H189" s="24"/>
    </row>
    <row r="190" spans="1:8" s="10" customFormat="1" x14ac:dyDescent="0.2">
      <c r="A190" s="23"/>
      <c r="B190" s="23"/>
      <c r="C190" s="23"/>
      <c r="D190" s="28"/>
      <c r="F190" s="48"/>
      <c r="G190" s="37"/>
      <c r="H190" s="24"/>
    </row>
    <row r="191" spans="1:8" s="10" customFormat="1" x14ac:dyDescent="0.2">
      <c r="A191" s="23"/>
      <c r="B191" s="23"/>
      <c r="C191" s="23"/>
      <c r="D191" s="28"/>
      <c r="F191" s="48"/>
      <c r="G191" s="37"/>
      <c r="H191" s="24"/>
    </row>
    <row r="192" spans="1:8" s="10" customFormat="1" x14ac:dyDescent="0.2">
      <c r="A192" s="23"/>
      <c r="B192" s="23"/>
      <c r="C192" s="23"/>
      <c r="D192" s="28"/>
      <c r="F192" s="48"/>
      <c r="G192" s="37"/>
      <c r="H192" s="24"/>
    </row>
    <row r="193" spans="1:8" s="10" customFormat="1" x14ac:dyDescent="0.2">
      <c r="A193" s="23"/>
      <c r="B193" s="23"/>
      <c r="C193" s="23"/>
      <c r="D193" s="28"/>
      <c r="F193" s="48"/>
      <c r="G193" s="37"/>
      <c r="H193" s="24"/>
    </row>
    <row r="194" spans="1:8" s="10" customFormat="1" x14ac:dyDescent="0.2">
      <c r="A194" s="23"/>
      <c r="B194" s="23"/>
      <c r="C194" s="23"/>
      <c r="D194" s="28"/>
      <c r="F194" s="48"/>
      <c r="G194" s="37"/>
      <c r="H194" s="24"/>
    </row>
    <row r="195" spans="1:8" s="10" customFormat="1" x14ac:dyDescent="0.2">
      <c r="A195" s="23"/>
      <c r="B195" s="23"/>
      <c r="C195" s="23"/>
      <c r="D195" s="28"/>
      <c r="F195" s="48"/>
      <c r="G195" s="37"/>
      <c r="H195" s="24"/>
    </row>
    <row r="196" spans="1:8" s="10" customFormat="1" x14ac:dyDescent="0.2">
      <c r="A196" s="23"/>
      <c r="B196" s="23"/>
      <c r="C196" s="23"/>
      <c r="D196" s="28"/>
      <c r="F196" s="48"/>
      <c r="G196" s="37"/>
      <c r="H196" s="24"/>
    </row>
    <row r="197" spans="1:8" s="10" customFormat="1" x14ac:dyDescent="0.2">
      <c r="A197" s="23"/>
      <c r="B197" s="23"/>
      <c r="C197" s="23"/>
      <c r="D197" s="28"/>
      <c r="F197" s="48"/>
      <c r="G197" s="37"/>
      <c r="H197" s="24"/>
    </row>
    <row r="198" spans="1:8" s="10" customFormat="1" x14ac:dyDescent="0.2">
      <c r="A198" s="23"/>
      <c r="B198" s="23"/>
      <c r="C198" s="23"/>
      <c r="D198" s="28"/>
      <c r="F198" s="48"/>
      <c r="G198" s="37"/>
      <c r="H198" s="24"/>
    </row>
    <row r="199" spans="1:8" s="10" customFormat="1" x14ac:dyDescent="0.2">
      <c r="A199" s="23"/>
      <c r="B199" s="23"/>
      <c r="C199" s="23"/>
      <c r="D199" s="28"/>
      <c r="F199" s="48"/>
      <c r="G199" s="37"/>
      <c r="H199" s="24"/>
    </row>
    <row r="200" spans="1:8" s="10" customFormat="1" x14ac:dyDescent="0.2">
      <c r="A200" s="23"/>
      <c r="B200" s="23"/>
      <c r="C200" s="23"/>
      <c r="D200" s="28"/>
      <c r="F200" s="48"/>
      <c r="G200" s="37"/>
      <c r="H200" s="24"/>
    </row>
    <row r="201" spans="1:8" s="10" customFormat="1" x14ac:dyDescent="0.2">
      <c r="A201" s="23"/>
      <c r="B201" s="23"/>
      <c r="C201" s="23"/>
      <c r="D201" s="28"/>
      <c r="F201" s="48"/>
      <c r="G201" s="37"/>
      <c r="H201" s="24"/>
    </row>
    <row r="202" spans="1:8" s="10" customFormat="1" x14ac:dyDescent="0.2">
      <c r="A202" s="23"/>
      <c r="B202" s="23"/>
      <c r="C202" s="23"/>
      <c r="D202" s="28"/>
      <c r="F202" s="48"/>
      <c r="G202" s="37"/>
      <c r="H202" s="24"/>
    </row>
    <row r="203" spans="1:8" s="10" customFormat="1" x14ac:dyDescent="0.2">
      <c r="A203" s="23"/>
      <c r="B203" s="23"/>
      <c r="C203" s="23"/>
      <c r="D203" s="28"/>
      <c r="F203" s="48"/>
      <c r="G203" s="37"/>
      <c r="H203" s="24"/>
    </row>
    <row r="204" spans="1:8" s="10" customFormat="1" x14ac:dyDescent="0.2">
      <c r="A204" s="23"/>
      <c r="B204" s="23"/>
      <c r="C204" s="23"/>
      <c r="D204" s="28"/>
      <c r="F204" s="48"/>
      <c r="G204" s="37"/>
      <c r="H204" s="24"/>
    </row>
    <row r="205" spans="1:8" s="10" customFormat="1" x14ac:dyDescent="0.2">
      <c r="A205" s="23"/>
      <c r="B205" s="23"/>
      <c r="C205" s="23"/>
      <c r="D205" s="28"/>
      <c r="F205" s="48"/>
      <c r="G205" s="37"/>
      <c r="H205" s="24"/>
    </row>
    <row r="206" spans="1:8" s="10" customFormat="1" x14ac:dyDescent="0.2">
      <c r="A206" s="23"/>
      <c r="B206" s="23"/>
      <c r="C206" s="23"/>
      <c r="D206" s="28"/>
      <c r="F206" s="48"/>
      <c r="G206" s="37"/>
      <c r="H206" s="24"/>
    </row>
    <row r="207" spans="1:8" s="10" customFormat="1" x14ac:dyDescent="0.2">
      <c r="A207" s="23"/>
      <c r="B207" s="23"/>
      <c r="C207" s="23"/>
      <c r="D207" s="28"/>
      <c r="F207" s="48"/>
      <c r="G207" s="37"/>
      <c r="H207" s="24"/>
    </row>
    <row r="208" spans="1:8" s="10" customFormat="1" x14ac:dyDescent="0.2">
      <c r="A208" s="23"/>
      <c r="B208" s="23"/>
      <c r="C208" s="23"/>
      <c r="D208" s="28"/>
      <c r="F208" s="48"/>
      <c r="G208" s="37"/>
      <c r="H208" s="24"/>
    </row>
    <row r="209" spans="1:8" s="10" customFormat="1" x14ac:dyDescent="0.2">
      <c r="A209" s="23"/>
      <c r="B209" s="23"/>
      <c r="C209" s="23"/>
      <c r="D209" s="28"/>
      <c r="F209" s="48"/>
      <c r="G209" s="37"/>
      <c r="H209" s="24"/>
    </row>
    <row r="210" spans="1:8" s="10" customFormat="1" x14ac:dyDescent="0.2">
      <c r="A210" s="23"/>
      <c r="B210" s="23"/>
      <c r="C210" s="23"/>
      <c r="D210" s="28"/>
      <c r="F210" s="48"/>
      <c r="G210" s="37"/>
      <c r="H210" s="24"/>
    </row>
    <row r="211" spans="1:8" s="10" customFormat="1" x14ac:dyDescent="0.2">
      <c r="A211" s="23"/>
      <c r="B211" s="23"/>
      <c r="C211" s="23"/>
      <c r="D211" s="28"/>
      <c r="F211" s="48"/>
      <c r="G211" s="37"/>
      <c r="H211" s="24"/>
    </row>
    <row r="212" spans="1:8" s="10" customFormat="1" x14ac:dyDescent="0.2">
      <c r="A212" s="23"/>
      <c r="B212" s="23"/>
      <c r="C212" s="23"/>
      <c r="D212" s="28"/>
      <c r="F212" s="48"/>
      <c r="G212" s="37"/>
      <c r="H212" s="24"/>
    </row>
    <row r="213" spans="1:8" s="10" customFormat="1" x14ac:dyDescent="0.2">
      <c r="A213" s="23"/>
      <c r="B213" s="23"/>
      <c r="C213" s="23"/>
      <c r="D213" s="28"/>
      <c r="F213" s="48"/>
      <c r="G213" s="37"/>
      <c r="H213" s="24"/>
    </row>
    <row r="214" spans="1:8" s="10" customFormat="1" x14ac:dyDescent="0.2">
      <c r="A214" s="23"/>
      <c r="B214" s="23"/>
      <c r="C214" s="23"/>
      <c r="D214" s="28"/>
      <c r="F214" s="48"/>
      <c r="G214" s="37"/>
      <c r="H214" s="24"/>
    </row>
    <row r="215" spans="1:8" s="10" customFormat="1" x14ac:dyDescent="0.2">
      <c r="A215" s="23"/>
      <c r="B215" s="23"/>
      <c r="C215" s="23"/>
      <c r="D215" s="28"/>
      <c r="F215" s="48"/>
      <c r="G215" s="37"/>
      <c r="H215" s="24"/>
    </row>
    <row r="216" spans="1:8" s="10" customFormat="1" x14ac:dyDescent="0.2">
      <c r="A216" s="23"/>
      <c r="B216" s="23"/>
      <c r="C216" s="23"/>
      <c r="D216" s="28"/>
      <c r="F216" s="48"/>
      <c r="G216" s="37"/>
      <c r="H216" s="24"/>
    </row>
    <row r="217" spans="1:8" s="10" customFormat="1" x14ac:dyDescent="0.2">
      <c r="A217" s="23"/>
      <c r="B217" s="23"/>
      <c r="C217" s="23"/>
      <c r="D217" s="28"/>
      <c r="F217" s="48"/>
      <c r="G217" s="37"/>
      <c r="H217" s="24"/>
    </row>
    <row r="218" spans="1:8" s="10" customFormat="1" x14ac:dyDescent="0.2">
      <c r="A218" s="23"/>
      <c r="B218" s="23"/>
      <c r="C218" s="23"/>
      <c r="D218" s="28"/>
      <c r="F218" s="48"/>
      <c r="G218" s="37"/>
      <c r="H218" s="24"/>
    </row>
    <row r="219" spans="1:8" s="10" customFormat="1" x14ac:dyDescent="0.2">
      <c r="A219" s="23"/>
      <c r="B219" s="23"/>
      <c r="C219" s="23"/>
      <c r="D219" s="28"/>
      <c r="F219" s="48"/>
      <c r="G219" s="37"/>
      <c r="H219" s="24"/>
    </row>
    <row r="220" spans="1:8" s="10" customFormat="1" x14ac:dyDescent="0.2">
      <c r="A220" s="23"/>
      <c r="B220" s="23"/>
      <c r="C220" s="23"/>
      <c r="D220" s="28"/>
      <c r="F220" s="48"/>
      <c r="G220" s="37"/>
      <c r="H220" s="24"/>
    </row>
    <row r="221" spans="1:8" s="10" customFormat="1" x14ac:dyDescent="0.2">
      <c r="A221" s="23"/>
      <c r="B221" s="23"/>
      <c r="C221" s="23"/>
      <c r="D221" s="28"/>
      <c r="F221" s="48"/>
      <c r="G221" s="37"/>
      <c r="H221" s="24"/>
    </row>
    <row r="222" spans="1:8" s="10" customFormat="1" x14ac:dyDescent="0.2">
      <c r="A222" s="23"/>
      <c r="B222" s="23"/>
      <c r="C222" s="23"/>
      <c r="D222" s="28"/>
      <c r="F222" s="48"/>
      <c r="G222" s="37"/>
      <c r="H222" s="24"/>
    </row>
    <row r="223" spans="1:8" s="10" customFormat="1" x14ac:dyDescent="0.2">
      <c r="A223" s="23"/>
      <c r="B223" s="23"/>
      <c r="C223" s="23"/>
      <c r="D223" s="28"/>
      <c r="F223" s="48"/>
      <c r="G223" s="37"/>
      <c r="H223" s="24"/>
    </row>
    <row r="224" spans="1:8" s="10" customFormat="1" x14ac:dyDescent="0.2">
      <c r="A224" s="23"/>
      <c r="B224" s="23"/>
      <c r="C224" s="23"/>
      <c r="D224" s="28"/>
      <c r="F224" s="48"/>
      <c r="G224" s="37"/>
      <c r="H224" s="24"/>
    </row>
    <row r="225" spans="1:8" s="10" customFormat="1" x14ac:dyDescent="0.2">
      <c r="A225" s="23"/>
      <c r="B225" s="23"/>
      <c r="C225" s="23"/>
      <c r="D225" s="28"/>
      <c r="F225" s="48"/>
      <c r="G225" s="37"/>
      <c r="H225" s="24"/>
    </row>
    <row r="226" spans="1:8" s="10" customFormat="1" x14ac:dyDescent="0.2">
      <c r="A226" s="23"/>
      <c r="B226" s="23"/>
      <c r="C226" s="23"/>
      <c r="D226" s="28"/>
      <c r="F226" s="48"/>
      <c r="G226" s="37"/>
      <c r="H226" s="24"/>
    </row>
    <row r="227" spans="1:8" s="10" customFormat="1" x14ac:dyDescent="0.2">
      <c r="A227" s="23"/>
      <c r="B227" s="23"/>
      <c r="C227" s="23"/>
      <c r="D227" s="28"/>
      <c r="F227" s="48"/>
      <c r="G227" s="37"/>
      <c r="H227" s="24"/>
    </row>
    <row r="228" spans="1:8" s="10" customFormat="1" x14ac:dyDescent="0.2">
      <c r="A228" s="23"/>
      <c r="B228" s="23"/>
      <c r="C228" s="23"/>
      <c r="D228" s="28"/>
      <c r="F228" s="48"/>
      <c r="G228" s="37"/>
      <c r="H228" s="24"/>
    </row>
    <row r="229" spans="1:8" s="10" customFormat="1" x14ac:dyDescent="0.2">
      <c r="A229" s="23"/>
      <c r="B229" s="23"/>
      <c r="C229" s="23"/>
      <c r="D229" s="28"/>
      <c r="F229" s="48"/>
      <c r="G229" s="37"/>
      <c r="H229" s="24"/>
    </row>
    <row r="230" spans="1:8" s="10" customFormat="1" x14ac:dyDescent="0.2">
      <c r="A230" s="23"/>
      <c r="B230" s="23"/>
      <c r="C230" s="23"/>
      <c r="D230" s="28"/>
      <c r="F230" s="48"/>
      <c r="G230" s="37"/>
      <c r="H230" s="24"/>
    </row>
    <row r="231" spans="1:8" s="10" customFormat="1" x14ac:dyDescent="0.2">
      <c r="A231" s="23"/>
      <c r="B231" s="23"/>
      <c r="C231" s="23"/>
      <c r="D231" s="28"/>
      <c r="F231" s="48"/>
      <c r="G231" s="37"/>
      <c r="H231" s="24"/>
    </row>
    <row r="232" spans="1:8" s="10" customFormat="1" x14ac:dyDescent="0.2">
      <c r="A232" s="23"/>
      <c r="B232" s="23"/>
      <c r="C232" s="23"/>
      <c r="D232" s="28"/>
      <c r="F232" s="48"/>
      <c r="G232" s="37"/>
      <c r="H232" s="24"/>
    </row>
    <row r="233" spans="1:8" s="10" customFormat="1" x14ac:dyDescent="0.2">
      <c r="A233" s="23"/>
      <c r="B233" s="23"/>
      <c r="C233" s="23"/>
      <c r="D233" s="28"/>
      <c r="F233" s="48"/>
      <c r="G233" s="37"/>
      <c r="H233" s="24"/>
    </row>
    <row r="234" spans="1:8" s="10" customFormat="1" x14ac:dyDescent="0.2">
      <c r="A234" s="23"/>
      <c r="B234" s="23"/>
      <c r="C234" s="23"/>
      <c r="D234" s="28"/>
      <c r="F234" s="48"/>
      <c r="G234" s="37"/>
      <c r="H234" s="24"/>
    </row>
    <row r="235" spans="1:8" s="10" customFormat="1" x14ac:dyDescent="0.2">
      <c r="A235" s="23"/>
      <c r="B235" s="23"/>
      <c r="C235" s="23"/>
      <c r="D235" s="28"/>
      <c r="F235" s="48"/>
      <c r="G235" s="37"/>
      <c r="H235" s="24"/>
    </row>
    <row r="236" spans="1:8" s="10" customFormat="1" x14ac:dyDescent="0.2">
      <c r="A236" s="23"/>
      <c r="B236" s="23"/>
      <c r="C236" s="23"/>
      <c r="D236" s="28"/>
      <c r="F236" s="48"/>
      <c r="G236" s="37"/>
      <c r="H236" s="24"/>
    </row>
    <row r="237" spans="1:8" s="10" customFormat="1" x14ac:dyDescent="0.2">
      <c r="A237" s="23"/>
      <c r="B237" s="23"/>
      <c r="C237" s="23"/>
      <c r="D237" s="28"/>
      <c r="F237" s="48"/>
      <c r="G237" s="37"/>
      <c r="H237" s="24"/>
    </row>
    <row r="238" spans="1:8" s="10" customFormat="1" x14ac:dyDescent="0.2">
      <c r="A238" s="23"/>
      <c r="B238" s="23"/>
      <c r="C238" s="23"/>
      <c r="D238" s="28"/>
      <c r="F238" s="48"/>
      <c r="G238" s="37"/>
      <c r="H238" s="24"/>
    </row>
    <row r="239" spans="1:8" s="10" customFormat="1" x14ac:dyDescent="0.2">
      <c r="A239" s="23"/>
      <c r="B239" s="23"/>
      <c r="C239" s="23"/>
      <c r="D239" s="28"/>
      <c r="F239" s="48"/>
      <c r="G239" s="37"/>
      <c r="H239" s="24"/>
    </row>
    <row r="240" spans="1:8" s="10" customFormat="1" x14ac:dyDescent="0.2">
      <c r="A240" s="23"/>
      <c r="B240" s="23"/>
      <c r="C240" s="23"/>
      <c r="D240" s="28"/>
      <c r="F240" s="48"/>
      <c r="G240" s="37"/>
      <c r="H240" s="24"/>
    </row>
    <row r="241" spans="1:8" s="10" customFormat="1" x14ac:dyDescent="0.2">
      <c r="A241" s="23"/>
      <c r="B241" s="23"/>
      <c r="C241" s="23"/>
      <c r="D241" s="28"/>
      <c r="F241" s="48"/>
      <c r="G241" s="37"/>
      <c r="H241" s="24"/>
    </row>
    <row r="242" spans="1:8" s="10" customFormat="1" x14ac:dyDescent="0.2">
      <c r="A242" s="23"/>
      <c r="B242" s="23"/>
      <c r="C242" s="23"/>
      <c r="D242" s="28"/>
      <c r="F242" s="48"/>
      <c r="G242" s="37"/>
      <c r="H242" s="24"/>
    </row>
    <row r="243" spans="1:8" s="10" customFormat="1" x14ac:dyDescent="0.2">
      <c r="A243" s="23"/>
      <c r="B243" s="23"/>
      <c r="C243" s="23"/>
      <c r="D243" s="28"/>
      <c r="F243" s="48"/>
      <c r="G243" s="37"/>
      <c r="H243" s="24"/>
    </row>
    <row r="244" spans="1:8" s="10" customFormat="1" x14ac:dyDescent="0.2">
      <c r="A244" s="23"/>
      <c r="B244" s="23"/>
      <c r="C244" s="23"/>
      <c r="D244" s="28"/>
      <c r="F244" s="48"/>
      <c r="G244" s="37"/>
      <c r="H244" s="24"/>
    </row>
    <row r="245" spans="1:8" s="10" customFormat="1" x14ac:dyDescent="0.2">
      <c r="A245" s="23"/>
      <c r="B245" s="23"/>
      <c r="C245" s="23"/>
      <c r="D245" s="28"/>
      <c r="F245" s="48"/>
      <c r="G245" s="37"/>
      <c r="H245" s="24"/>
    </row>
    <row r="246" spans="1:8" s="10" customFormat="1" x14ac:dyDescent="0.2">
      <c r="A246" s="23"/>
      <c r="B246" s="23"/>
      <c r="C246" s="23"/>
      <c r="D246" s="28"/>
      <c r="F246" s="48"/>
      <c r="G246" s="37"/>
      <c r="H246" s="24"/>
    </row>
    <row r="247" spans="1:8" s="10" customFormat="1" x14ac:dyDescent="0.2">
      <c r="A247" s="23"/>
      <c r="B247" s="23"/>
      <c r="C247" s="23"/>
      <c r="D247" s="28"/>
      <c r="F247" s="48"/>
      <c r="G247" s="37"/>
      <c r="H247" s="24"/>
    </row>
    <row r="248" spans="1:8" s="10" customFormat="1" x14ac:dyDescent="0.2">
      <c r="A248" s="23"/>
      <c r="B248" s="23"/>
      <c r="C248" s="23"/>
      <c r="D248" s="28"/>
      <c r="F248" s="48"/>
      <c r="G248" s="37"/>
      <c r="H248" s="24"/>
    </row>
    <row r="249" spans="1:8" s="10" customFormat="1" x14ac:dyDescent="0.2">
      <c r="A249" s="23"/>
      <c r="B249" s="23"/>
      <c r="C249" s="23"/>
      <c r="D249" s="28"/>
      <c r="F249" s="48"/>
      <c r="G249" s="37"/>
      <c r="H249" s="24"/>
    </row>
    <row r="250" spans="1:8" s="10" customFormat="1" x14ac:dyDescent="0.2">
      <c r="A250" s="23"/>
      <c r="B250" s="23"/>
      <c r="C250" s="23"/>
      <c r="D250" s="28"/>
      <c r="F250" s="48"/>
      <c r="G250" s="37"/>
      <c r="H250" s="24"/>
    </row>
    <row r="251" spans="1:8" s="10" customFormat="1" x14ac:dyDescent="0.2">
      <c r="A251" s="23"/>
      <c r="B251" s="23"/>
      <c r="C251" s="23"/>
      <c r="D251" s="28"/>
      <c r="F251" s="48"/>
      <c r="G251" s="37"/>
      <c r="H251" s="24"/>
    </row>
    <row r="252" spans="1:8" s="10" customFormat="1" x14ac:dyDescent="0.2">
      <c r="A252" s="23"/>
      <c r="B252" s="23"/>
      <c r="C252" s="23"/>
      <c r="D252" s="28"/>
      <c r="F252" s="48"/>
      <c r="G252" s="37"/>
      <c r="H252" s="24"/>
    </row>
    <row r="253" spans="1:8" s="10" customFormat="1" x14ac:dyDescent="0.2">
      <c r="A253" s="23"/>
      <c r="B253" s="23"/>
      <c r="C253" s="23"/>
      <c r="D253" s="28"/>
      <c r="F253" s="48"/>
      <c r="G253" s="37"/>
      <c r="H253" s="24"/>
    </row>
    <row r="254" spans="1:8" s="10" customFormat="1" x14ac:dyDescent="0.2">
      <c r="A254" s="23"/>
      <c r="B254" s="23"/>
      <c r="C254" s="23"/>
      <c r="D254" s="28"/>
      <c r="F254" s="48"/>
      <c r="G254" s="37"/>
      <c r="H254" s="24"/>
    </row>
    <row r="255" spans="1:8" s="10" customFormat="1" x14ac:dyDescent="0.2">
      <c r="A255" s="23"/>
      <c r="B255" s="23"/>
      <c r="C255" s="23"/>
      <c r="D255" s="28"/>
      <c r="F255" s="48"/>
      <c r="G255" s="37"/>
      <c r="H255" s="24"/>
    </row>
    <row r="256" spans="1:8" s="10" customFormat="1" x14ac:dyDescent="0.2">
      <c r="A256" s="23"/>
      <c r="B256" s="23"/>
      <c r="C256" s="23"/>
      <c r="D256" s="28"/>
      <c r="F256" s="48"/>
      <c r="G256" s="37"/>
      <c r="H256" s="24"/>
    </row>
    <row r="257" spans="1:8" s="10" customFormat="1" x14ac:dyDescent="0.2">
      <c r="A257" s="23"/>
      <c r="B257" s="23"/>
      <c r="C257" s="23"/>
      <c r="D257" s="28"/>
      <c r="F257" s="48"/>
      <c r="G257" s="37"/>
      <c r="H257" s="24"/>
    </row>
    <row r="258" spans="1:8" s="10" customFormat="1" x14ac:dyDescent="0.2">
      <c r="A258" s="23"/>
      <c r="B258" s="23"/>
      <c r="C258" s="23"/>
      <c r="D258" s="28"/>
      <c r="F258" s="48"/>
      <c r="G258" s="37"/>
      <c r="H258" s="24"/>
    </row>
    <row r="259" spans="1:8" s="10" customFormat="1" x14ac:dyDescent="0.2">
      <c r="A259" s="23"/>
      <c r="B259" s="23"/>
      <c r="C259" s="23"/>
      <c r="D259" s="28"/>
      <c r="F259" s="48"/>
      <c r="G259" s="37"/>
      <c r="H259" s="24"/>
    </row>
    <row r="260" spans="1:8" s="10" customFormat="1" x14ac:dyDescent="0.2">
      <c r="A260" s="23"/>
      <c r="B260" s="23"/>
      <c r="C260" s="23"/>
      <c r="D260" s="28"/>
      <c r="F260" s="48"/>
      <c r="G260" s="37"/>
      <c r="H260" s="24"/>
    </row>
    <row r="261" spans="1:8" s="10" customFormat="1" x14ac:dyDescent="0.2">
      <c r="A261" s="23"/>
      <c r="B261" s="23"/>
      <c r="C261" s="23"/>
      <c r="D261" s="28"/>
      <c r="F261" s="48"/>
      <c r="G261" s="37"/>
      <c r="H261" s="24"/>
    </row>
    <row r="262" spans="1:8" s="10" customFormat="1" x14ac:dyDescent="0.2">
      <c r="A262" s="23"/>
      <c r="B262" s="23"/>
      <c r="C262" s="23"/>
      <c r="D262" s="28"/>
      <c r="F262" s="48"/>
      <c r="G262" s="37"/>
      <c r="H262" s="24"/>
    </row>
    <row r="263" spans="1:8" s="10" customFormat="1" x14ac:dyDescent="0.2">
      <c r="A263" s="23"/>
      <c r="B263" s="23"/>
      <c r="C263" s="23"/>
      <c r="D263" s="28"/>
      <c r="F263" s="48"/>
      <c r="G263" s="37"/>
      <c r="H263" s="24"/>
    </row>
    <row r="264" spans="1:8" s="10" customFormat="1" x14ac:dyDescent="0.2">
      <c r="A264" s="23"/>
      <c r="B264" s="23"/>
      <c r="C264" s="23"/>
      <c r="D264" s="28"/>
      <c r="F264" s="48"/>
      <c r="G264" s="37"/>
      <c r="H264" s="24"/>
    </row>
    <row r="265" spans="1:8" s="10" customFormat="1" x14ac:dyDescent="0.2">
      <c r="A265" s="23"/>
      <c r="B265" s="23"/>
      <c r="C265" s="23"/>
      <c r="D265" s="28"/>
      <c r="F265" s="48"/>
      <c r="G265" s="37"/>
      <c r="H265" s="24"/>
    </row>
    <row r="266" spans="1:8" s="10" customFormat="1" x14ac:dyDescent="0.2">
      <c r="A266" s="23"/>
      <c r="B266" s="23"/>
      <c r="C266" s="23"/>
      <c r="D266" s="28"/>
      <c r="F266" s="48"/>
      <c r="G266" s="37"/>
      <c r="H266" s="24"/>
    </row>
    <row r="267" spans="1:8" s="10" customFormat="1" x14ac:dyDescent="0.2">
      <c r="A267" s="23"/>
      <c r="B267" s="23"/>
      <c r="C267" s="23"/>
      <c r="D267" s="28"/>
      <c r="F267" s="48"/>
      <c r="G267" s="37"/>
      <c r="H267" s="24"/>
    </row>
    <row r="268" spans="1:8" s="10" customFormat="1" x14ac:dyDescent="0.2">
      <c r="A268" s="23"/>
      <c r="B268" s="23"/>
      <c r="C268" s="23"/>
      <c r="D268" s="28"/>
      <c r="F268" s="48"/>
      <c r="G268" s="37"/>
      <c r="H268" s="24"/>
    </row>
    <row r="269" spans="1:8" s="10" customFormat="1" x14ac:dyDescent="0.2">
      <c r="A269" s="23"/>
      <c r="B269" s="23"/>
      <c r="C269" s="23"/>
      <c r="D269" s="28"/>
      <c r="F269" s="48"/>
      <c r="G269" s="37"/>
      <c r="H269" s="24"/>
    </row>
    <row r="270" spans="1:8" s="10" customFormat="1" x14ac:dyDescent="0.2">
      <c r="A270" s="23"/>
      <c r="B270" s="23"/>
      <c r="C270" s="23"/>
      <c r="D270" s="28"/>
      <c r="F270" s="48"/>
      <c r="G270" s="37"/>
      <c r="H270" s="24"/>
    </row>
    <row r="271" spans="1:8" s="10" customFormat="1" x14ac:dyDescent="0.2">
      <c r="A271" s="23"/>
      <c r="B271" s="23"/>
      <c r="C271" s="23"/>
      <c r="D271" s="28"/>
      <c r="F271" s="48"/>
      <c r="G271" s="37"/>
      <c r="H271" s="24"/>
    </row>
    <row r="272" spans="1:8" s="10" customFormat="1" x14ac:dyDescent="0.2">
      <c r="A272" s="23"/>
      <c r="B272" s="23"/>
      <c r="C272" s="23"/>
      <c r="D272" s="28"/>
      <c r="F272" s="48"/>
      <c r="G272" s="37"/>
      <c r="H272" s="24"/>
    </row>
    <row r="273" spans="1:8" s="10" customFormat="1" x14ac:dyDescent="0.2">
      <c r="A273" s="23"/>
      <c r="B273" s="23"/>
      <c r="C273" s="23"/>
      <c r="D273" s="28"/>
      <c r="F273" s="48"/>
      <c r="G273" s="37"/>
      <c r="H273" s="24"/>
    </row>
    <row r="274" spans="1:8" s="10" customFormat="1" x14ac:dyDescent="0.2">
      <c r="A274" s="23"/>
      <c r="B274" s="23"/>
      <c r="C274" s="23"/>
      <c r="D274" s="28"/>
      <c r="F274" s="48"/>
      <c r="G274" s="37"/>
      <c r="H274" s="24"/>
    </row>
    <row r="275" spans="1:8" s="10" customFormat="1" x14ac:dyDescent="0.2">
      <c r="A275" s="23"/>
      <c r="B275" s="23"/>
      <c r="C275" s="23"/>
      <c r="D275" s="28"/>
      <c r="F275" s="48"/>
      <c r="G275" s="37"/>
      <c r="H275" s="24"/>
    </row>
    <row r="276" spans="1:8" s="10" customFormat="1" x14ac:dyDescent="0.2">
      <c r="A276" s="23"/>
      <c r="B276" s="23"/>
      <c r="C276" s="23"/>
      <c r="D276" s="28"/>
      <c r="F276" s="48"/>
      <c r="G276" s="37"/>
      <c r="H276" s="24"/>
    </row>
    <row r="277" spans="1:8" s="10" customFormat="1" x14ac:dyDescent="0.2">
      <c r="A277" s="23"/>
      <c r="B277" s="23"/>
      <c r="C277" s="23"/>
      <c r="D277" s="28"/>
      <c r="F277" s="48"/>
      <c r="G277" s="37"/>
      <c r="H277" s="24"/>
    </row>
    <row r="278" spans="1:8" s="10" customFormat="1" x14ac:dyDescent="0.2">
      <c r="A278" s="23"/>
      <c r="B278" s="23"/>
      <c r="C278" s="23"/>
      <c r="D278" s="28"/>
      <c r="F278" s="48"/>
      <c r="G278" s="37"/>
      <c r="H278" s="24"/>
    </row>
    <row r="279" spans="1:8" s="10" customFormat="1" x14ac:dyDescent="0.2">
      <c r="A279" s="23"/>
      <c r="B279" s="23"/>
      <c r="C279" s="23"/>
      <c r="D279" s="28"/>
      <c r="F279" s="48"/>
      <c r="G279" s="37"/>
      <c r="H279" s="24"/>
    </row>
    <row r="280" spans="1:8" s="10" customFormat="1" x14ac:dyDescent="0.2">
      <c r="A280" s="23"/>
      <c r="B280" s="23"/>
      <c r="C280" s="23"/>
      <c r="D280" s="28"/>
      <c r="F280" s="48"/>
      <c r="G280" s="37"/>
      <c r="H280" s="24"/>
    </row>
    <row r="281" spans="1:8" s="10" customFormat="1" x14ac:dyDescent="0.2">
      <c r="A281" s="23"/>
      <c r="B281" s="23"/>
      <c r="C281" s="23"/>
      <c r="D281" s="28"/>
      <c r="F281" s="48"/>
      <c r="G281" s="37"/>
      <c r="H281" s="24"/>
    </row>
    <row r="282" spans="1:8" s="10" customFormat="1" x14ac:dyDescent="0.2">
      <c r="A282" s="23"/>
      <c r="B282" s="23"/>
      <c r="C282" s="23"/>
      <c r="D282" s="28"/>
      <c r="F282" s="48"/>
      <c r="G282" s="37"/>
      <c r="H282" s="24"/>
    </row>
    <row r="283" spans="1:8" s="10" customFormat="1" x14ac:dyDescent="0.2">
      <c r="A283" s="23"/>
      <c r="B283" s="23"/>
      <c r="C283" s="23"/>
      <c r="D283" s="28"/>
      <c r="F283" s="48"/>
      <c r="G283" s="37"/>
      <c r="H283" s="24"/>
    </row>
    <row r="284" spans="1:8" s="10" customFormat="1" x14ac:dyDescent="0.2">
      <c r="A284" s="23"/>
      <c r="B284" s="23"/>
      <c r="C284" s="23"/>
      <c r="D284" s="28"/>
      <c r="F284" s="48"/>
      <c r="G284" s="37"/>
      <c r="H284" s="24"/>
    </row>
    <row r="285" spans="1:8" s="10" customFormat="1" x14ac:dyDescent="0.2">
      <c r="A285" s="23"/>
      <c r="B285" s="23"/>
      <c r="C285" s="23"/>
      <c r="D285" s="28"/>
      <c r="F285" s="48"/>
      <c r="G285" s="37"/>
      <c r="H285" s="24"/>
    </row>
    <row r="286" spans="1:8" s="10" customFormat="1" x14ac:dyDescent="0.2">
      <c r="A286" s="23"/>
      <c r="B286" s="23"/>
      <c r="C286" s="23"/>
      <c r="D286" s="28"/>
      <c r="F286" s="48"/>
      <c r="G286" s="37"/>
      <c r="H286" s="24"/>
    </row>
    <row r="287" spans="1:8" s="10" customFormat="1" x14ac:dyDescent="0.2">
      <c r="A287" s="23"/>
      <c r="B287" s="23"/>
      <c r="C287" s="23"/>
      <c r="D287" s="28"/>
      <c r="F287" s="48"/>
      <c r="G287" s="37"/>
      <c r="H287" s="24"/>
    </row>
    <row r="288" spans="1:8" s="10" customFormat="1" x14ac:dyDescent="0.2">
      <c r="A288" s="23"/>
      <c r="B288" s="23"/>
      <c r="C288" s="23"/>
      <c r="D288" s="28"/>
      <c r="F288" s="48"/>
      <c r="G288" s="37"/>
      <c r="H288" s="24"/>
    </row>
    <row r="289" spans="1:8" s="10" customFormat="1" x14ac:dyDescent="0.2">
      <c r="A289" s="23"/>
      <c r="B289" s="23"/>
      <c r="C289" s="23"/>
      <c r="D289" s="28"/>
      <c r="F289" s="48"/>
      <c r="G289" s="37"/>
      <c r="H289" s="24"/>
    </row>
    <row r="290" spans="1:8" s="10" customFormat="1" x14ac:dyDescent="0.2">
      <c r="A290" s="23"/>
      <c r="B290" s="23"/>
      <c r="C290" s="23"/>
      <c r="D290" s="28"/>
      <c r="F290" s="48"/>
      <c r="G290" s="37"/>
      <c r="H290" s="24"/>
    </row>
    <row r="291" spans="1:8" s="10" customFormat="1" x14ac:dyDescent="0.2">
      <c r="A291" s="23"/>
      <c r="B291" s="23"/>
      <c r="C291" s="23"/>
      <c r="D291" s="28"/>
      <c r="F291" s="48"/>
      <c r="G291" s="37"/>
      <c r="H291" s="24"/>
    </row>
    <row r="292" spans="1:8" s="10" customFormat="1" x14ac:dyDescent="0.2">
      <c r="A292" s="23"/>
      <c r="B292" s="23"/>
      <c r="C292" s="23"/>
      <c r="D292" s="28"/>
      <c r="F292" s="48"/>
      <c r="G292" s="37"/>
      <c r="H292" s="24"/>
    </row>
    <row r="293" spans="1:8" s="10" customFormat="1" x14ac:dyDescent="0.2">
      <c r="A293" s="23"/>
      <c r="B293" s="23"/>
      <c r="C293" s="23"/>
      <c r="D293" s="28"/>
      <c r="F293" s="48"/>
      <c r="G293" s="37"/>
      <c r="H293" s="24"/>
    </row>
    <row r="294" spans="1:8" s="10" customFormat="1" x14ac:dyDescent="0.2">
      <c r="A294" s="23"/>
      <c r="B294" s="23"/>
      <c r="C294" s="23"/>
      <c r="D294" s="28"/>
      <c r="F294" s="48"/>
      <c r="G294" s="37"/>
      <c r="H294" s="24"/>
    </row>
    <row r="295" spans="1:8" s="10" customFormat="1" x14ac:dyDescent="0.2">
      <c r="A295" s="23"/>
      <c r="B295" s="23"/>
      <c r="C295" s="23"/>
      <c r="D295" s="28"/>
      <c r="F295" s="48"/>
      <c r="G295" s="37"/>
      <c r="H295" s="24"/>
    </row>
    <row r="296" spans="1:8" s="10" customFormat="1" x14ac:dyDescent="0.2">
      <c r="A296" s="23"/>
      <c r="B296" s="23"/>
      <c r="C296" s="23"/>
      <c r="D296" s="28"/>
      <c r="F296" s="48"/>
      <c r="G296" s="37"/>
      <c r="H296" s="24"/>
    </row>
    <row r="297" spans="1:8" s="10" customFormat="1" x14ac:dyDescent="0.2">
      <c r="A297" s="23"/>
      <c r="B297" s="23"/>
      <c r="C297" s="23"/>
      <c r="D297" s="28"/>
      <c r="F297" s="48"/>
      <c r="G297" s="37"/>
      <c r="H297" s="24"/>
    </row>
    <row r="298" spans="1:8" s="10" customFormat="1" x14ac:dyDescent="0.2">
      <c r="A298" s="23"/>
      <c r="B298" s="23"/>
      <c r="C298" s="23"/>
      <c r="D298" s="28"/>
      <c r="F298" s="48"/>
      <c r="G298" s="37"/>
      <c r="H298" s="24"/>
    </row>
    <row r="299" spans="1:8" s="10" customFormat="1" x14ac:dyDescent="0.2">
      <c r="A299" s="23"/>
      <c r="B299" s="23"/>
      <c r="C299" s="23"/>
      <c r="D299" s="28"/>
      <c r="F299" s="48"/>
      <c r="G299" s="37"/>
      <c r="H299" s="24"/>
    </row>
    <row r="300" spans="1:8" s="10" customFormat="1" x14ac:dyDescent="0.2">
      <c r="A300" s="23"/>
      <c r="B300" s="23"/>
      <c r="C300" s="23"/>
      <c r="D300" s="28"/>
      <c r="F300" s="48"/>
      <c r="G300" s="37"/>
      <c r="H300" s="24"/>
    </row>
    <row r="301" spans="1:8" s="10" customFormat="1" x14ac:dyDescent="0.2">
      <c r="A301" s="23"/>
      <c r="B301" s="23"/>
      <c r="C301" s="23"/>
      <c r="D301" s="28"/>
      <c r="F301" s="48"/>
      <c r="G301" s="37"/>
      <c r="H301" s="24"/>
    </row>
    <row r="302" spans="1:8" s="10" customFormat="1" x14ac:dyDescent="0.2">
      <c r="A302" s="23"/>
      <c r="B302" s="23"/>
      <c r="C302" s="23"/>
      <c r="D302" s="28"/>
      <c r="F302" s="48"/>
      <c r="G302" s="37"/>
      <c r="H302" s="24"/>
    </row>
    <row r="303" spans="1:8" s="10" customFormat="1" x14ac:dyDescent="0.2">
      <c r="A303" s="23"/>
      <c r="B303" s="23"/>
      <c r="C303" s="23"/>
      <c r="D303" s="28"/>
      <c r="F303" s="48"/>
      <c r="G303" s="37"/>
      <c r="H303" s="24"/>
    </row>
    <row r="304" spans="1:8" s="10" customFormat="1" x14ac:dyDescent="0.2">
      <c r="A304" s="23"/>
      <c r="B304" s="23"/>
      <c r="C304" s="23"/>
      <c r="D304" s="28"/>
      <c r="F304" s="48"/>
      <c r="G304" s="37"/>
      <c r="H304" s="24"/>
    </row>
    <row r="305" spans="1:8" s="10" customFormat="1" x14ac:dyDescent="0.2">
      <c r="A305" s="23"/>
      <c r="B305" s="23"/>
      <c r="C305" s="23"/>
      <c r="D305" s="28"/>
      <c r="F305" s="48"/>
      <c r="G305" s="37"/>
      <c r="H305" s="24"/>
    </row>
    <row r="306" spans="1:8" s="10" customFormat="1" x14ac:dyDescent="0.2">
      <c r="A306" s="23"/>
      <c r="B306" s="23"/>
      <c r="C306" s="23"/>
      <c r="D306" s="28"/>
      <c r="F306" s="48"/>
      <c r="G306" s="37"/>
      <c r="H306" s="24"/>
    </row>
    <row r="307" spans="1:8" s="10" customFormat="1" x14ac:dyDescent="0.2">
      <c r="A307" s="23"/>
      <c r="B307" s="23"/>
      <c r="C307" s="23"/>
      <c r="D307" s="28"/>
      <c r="F307" s="48"/>
      <c r="G307" s="37"/>
      <c r="H307" s="24"/>
    </row>
    <row r="308" spans="1:8" s="10" customFormat="1" x14ac:dyDescent="0.2">
      <c r="A308" s="23"/>
      <c r="B308" s="23"/>
      <c r="C308" s="23"/>
      <c r="D308" s="28"/>
      <c r="F308" s="48"/>
      <c r="G308" s="37"/>
      <c r="H308" s="24"/>
    </row>
    <row r="309" spans="1:8" s="10" customFormat="1" x14ac:dyDescent="0.2">
      <c r="A309" s="23"/>
      <c r="B309" s="23"/>
      <c r="C309" s="23"/>
      <c r="D309" s="28"/>
      <c r="F309" s="48"/>
      <c r="G309" s="37"/>
      <c r="H309" s="24"/>
    </row>
    <row r="310" spans="1:8" s="10" customFormat="1" x14ac:dyDescent="0.2">
      <c r="A310" s="23"/>
      <c r="B310" s="23"/>
      <c r="C310" s="23"/>
      <c r="D310" s="28"/>
      <c r="F310" s="48"/>
      <c r="G310" s="37"/>
      <c r="H310" s="24"/>
    </row>
    <row r="311" spans="1:8" s="10" customFormat="1" x14ac:dyDescent="0.2">
      <c r="A311" s="23"/>
      <c r="B311" s="23"/>
      <c r="C311" s="23"/>
      <c r="D311" s="28"/>
      <c r="F311" s="48"/>
      <c r="G311" s="37"/>
      <c r="H311" s="24"/>
    </row>
    <row r="312" spans="1:8" s="10" customFormat="1" x14ac:dyDescent="0.2">
      <c r="A312" s="23"/>
      <c r="B312" s="23"/>
      <c r="C312" s="23"/>
      <c r="D312" s="28"/>
      <c r="F312" s="48"/>
      <c r="G312" s="37"/>
      <c r="H312" s="24"/>
    </row>
    <row r="313" spans="1:8" s="10" customFormat="1" x14ac:dyDescent="0.2">
      <c r="A313" s="23"/>
      <c r="B313" s="23"/>
      <c r="C313" s="23"/>
      <c r="D313" s="28"/>
      <c r="F313" s="48"/>
      <c r="G313" s="37"/>
      <c r="H313" s="24"/>
    </row>
    <row r="314" spans="1:8" s="10" customFormat="1" x14ac:dyDescent="0.2">
      <c r="A314" s="23"/>
      <c r="B314" s="23"/>
      <c r="C314" s="23"/>
      <c r="D314" s="28"/>
      <c r="F314" s="48"/>
      <c r="G314" s="37"/>
      <c r="H314" s="24"/>
    </row>
    <row r="315" spans="1:8" s="10" customFormat="1" x14ac:dyDescent="0.2">
      <c r="A315" s="23"/>
      <c r="B315" s="23"/>
      <c r="C315" s="23"/>
      <c r="D315" s="28"/>
      <c r="F315" s="48"/>
      <c r="G315" s="37"/>
      <c r="H315" s="24"/>
    </row>
    <row r="316" spans="1:8" s="10" customFormat="1" x14ac:dyDescent="0.2">
      <c r="A316" s="23"/>
      <c r="B316" s="23"/>
      <c r="C316" s="23"/>
      <c r="D316" s="28"/>
      <c r="F316" s="48"/>
      <c r="G316" s="37"/>
      <c r="H316" s="24"/>
    </row>
    <row r="317" spans="1:8" s="10" customFormat="1" x14ac:dyDescent="0.2">
      <c r="A317" s="23"/>
      <c r="B317" s="23"/>
      <c r="C317" s="23"/>
      <c r="D317" s="28"/>
      <c r="F317" s="48"/>
      <c r="G317" s="37"/>
      <c r="H317" s="24"/>
    </row>
    <row r="318" spans="1:8" s="10" customFormat="1" x14ac:dyDescent="0.2">
      <c r="A318" s="23"/>
      <c r="B318" s="23"/>
      <c r="C318" s="23"/>
      <c r="D318" s="28"/>
      <c r="F318" s="48"/>
      <c r="G318" s="37"/>
      <c r="H318" s="24"/>
    </row>
    <row r="319" spans="1:8" s="10" customFormat="1" x14ac:dyDescent="0.2">
      <c r="A319" s="23"/>
      <c r="B319" s="23"/>
      <c r="C319" s="23"/>
      <c r="D319" s="28"/>
      <c r="F319" s="48"/>
      <c r="G319" s="37"/>
      <c r="H319" s="24"/>
    </row>
    <row r="320" spans="1:8" s="10" customFormat="1" x14ac:dyDescent="0.2">
      <c r="A320" s="23"/>
      <c r="B320" s="23"/>
      <c r="C320" s="23"/>
      <c r="D320" s="28"/>
      <c r="F320" s="48"/>
      <c r="G320" s="37"/>
      <c r="H320" s="24"/>
    </row>
    <row r="321" spans="1:8" s="10" customFormat="1" x14ac:dyDescent="0.2">
      <c r="A321" s="23"/>
      <c r="B321" s="23"/>
      <c r="C321" s="23"/>
      <c r="D321" s="28"/>
      <c r="F321" s="48"/>
      <c r="G321" s="37"/>
      <c r="H321" s="24"/>
    </row>
    <row r="322" spans="1:8" s="10" customFormat="1" x14ac:dyDescent="0.2">
      <c r="A322" s="23"/>
      <c r="B322" s="23"/>
      <c r="C322" s="23"/>
      <c r="D322" s="28"/>
      <c r="F322" s="48"/>
      <c r="G322" s="37"/>
      <c r="H322" s="24"/>
    </row>
    <row r="323" spans="1:8" s="10" customFormat="1" x14ac:dyDescent="0.2">
      <c r="A323" s="23"/>
      <c r="B323" s="23"/>
      <c r="C323" s="23"/>
      <c r="D323" s="28"/>
      <c r="F323" s="48"/>
      <c r="G323" s="37"/>
      <c r="H323" s="24"/>
    </row>
    <row r="324" spans="1:8" s="10" customFormat="1" x14ac:dyDescent="0.2">
      <c r="A324" s="23"/>
      <c r="B324" s="23"/>
      <c r="C324" s="23"/>
      <c r="D324" s="28"/>
      <c r="F324" s="48"/>
      <c r="G324" s="37"/>
      <c r="H324" s="24"/>
    </row>
    <row r="325" spans="1:8" s="10" customFormat="1" x14ac:dyDescent="0.2">
      <c r="A325" s="23"/>
      <c r="B325" s="23"/>
      <c r="C325" s="23"/>
      <c r="D325" s="28"/>
      <c r="F325" s="48"/>
      <c r="G325" s="37"/>
      <c r="H325" s="24"/>
    </row>
    <row r="326" spans="1:8" s="10" customFormat="1" x14ac:dyDescent="0.2">
      <c r="A326" s="23"/>
      <c r="B326" s="23"/>
      <c r="C326" s="23"/>
      <c r="D326" s="28"/>
      <c r="F326" s="48"/>
      <c r="G326" s="37"/>
      <c r="H326" s="24"/>
    </row>
    <row r="327" spans="1:8" s="10" customFormat="1" x14ac:dyDescent="0.2">
      <c r="A327" s="23"/>
      <c r="B327" s="23"/>
      <c r="C327" s="23"/>
      <c r="D327" s="28"/>
      <c r="F327" s="48"/>
      <c r="G327" s="37"/>
      <c r="H327" s="24"/>
    </row>
    <row r="328" spans="1:8" s="10" customFormat="1" x14ac:dyDescent="0.2">
      <c r="A328" s="23"/>
      <c r="B328" s="23"/>
      <c r="C328" s="23"/>
      <c r="D328" s="28"/>
      <c r="F328" s="48"/>
      <c r="G328" s="37"/>
      <c r="H328" s="24"/>
    </row>
    <row r="329" spans="1:8" s="10" customFormat="1" x14ac:dyDescent="0.2">
      <c r="A329" s="23"/>
      <c r="B329" s="23"/>
      <c r="C329" s="23"/>
      <c r="D329" s="28"/>
      <c r="F329" s="48"/>
      <c r="G329" s="37"/>
      <c r="H329" s="24"/>
    </row>
    <row r="330" spans="1:8" s="10" customFormat="1" x14ac:dyDescent="0.2">
      <c r="A330" s="23"/>
      <c r="B330" s="23"/>
      <c r="C330" s="23"/>
      <c r="D330" s="28"/>
      <c r="F330" s="48"/>
      <c r="G330" s="37"/>
      <c r="H330" s="24"/>
    </row>
    <row r="331" spans="1:8" s="10" customFormat="1" x14ac:dyDescent="0.2">
      <c r="A331" s="23"/>
      <c r="B331" s="23"/>
      <c r="C331" s="23"/>
      <c r="D331" s="28"/>
      <c r="F331" s="48"/>
      <c r="G331" s="37"/>
      <c r="H331" s="24"/>
    </row>
    <row r="332" spans="1:8" s="10" customFormat="1" x14ac:dyDescent="0.2">
      <c r="A332" s="23"/>
      <c r="B332" s="23"/>
      <c r="C332" s="23"/>
      <c r="D332" s="28"/>
      <c r="F332" s="48"/>
      <c r="G332" s="37"/>
      <c r="H332" s="24"/>
    </row>
    <row r="333" spans="1:8" s="10" customFormat="1" x14ac:dyDescent="0.2">
      <c r="A333" s="23"/>
      <c r="B333" s="23"/>
      <c r="C333" s="23"/>
      <c r="D333" s="28"/>
      <c r="F333" s="48"/>
      <c r="G333" s="37"/>
      <c r="H333" s="24"/>
    </row>
    <row r="334" spans="1:8" s="10" customFormat="1" x14ac:dyDescent="0.2">
      <c r="A334" s="23"/>
      <c r="B334" s="23"/>
      <c r="C334" s="23"/>
      <c r="D334" s="28"/>
      <c r="F334" s="48"/>
      <c r="G334" s="37"/>
      <c r="H334" s="24"/>
    </row>
    <row r="335" spans="1:8" s="10" customFormat="1" x14ac:dyDescent="0.2">
      <c r="A335" s="23"/>
      <c r="B335" s="23"/>
      <c r="C335" s="23"/>
      <c r="D335" s="28"/>
      <c r="F335" s="48"/>
      <c r="G335" s="37"/>
      <c r="H335" s="24"/>
    </row>
    <row r="336" spans="1:8" s="10" customFormat="1" x14ac:dyDescent="0.2">
      <c r="A336" s="23"/>
      <c r="B336" s="23"/>
      <c r="C336" s="23"/>
      <c r="D336" s="28"/>
      <c r="F336" s="48"/>
      <c r="G336" s="37"/>
      <c r="H336" s="24"/>
    </row>
    <row r="337" spans="1:8" s="10" customFormat="1" x14ac:dyDescent="0.2">
      <c r="A337" s="23"/>
      <c r="B337" s="23"/>
      <c r="C337" s="23"/>
      <c r="D337" s="28"/>
      <c r="F337" s="48"/>
      <c r="G337" s="37"/>
      <c r="H337" s="24"/>
    </row>
    <row r="338" spans="1:8" s="10" customFormat="1" x14ac:dyDescent="0.2">
      <c r="A338" s="23"/>
      <c r="B338" s="23"/>
      <c r="C338" s="23"/>
      <c r="D338" s="28"/>
      <c r="F338" s="48"/>
      <c r="G338" s="37"/>
      <c r="H338" s="24"/>
    </row>
    <row r="339" spans="1:8" s="10" customFormat="1" x14ac:dyDescent="0.2">
      <c r="A339" s="23"/>
      <c r="B339" s="23"/>
      <c r="C339" s="23"/>
      <c r="D339" s="28"/>
      <c r="F339" s="48"/>
      <c r="G339" s="37"/>
      <c r="H339" s="24"/>
    </row>
    <row r="340" spans="1:8" s="10" customFormat="1" x14ac:dyDescent="0.2">
      <c r="A340" s="23"/>
      <c r="B340" s="23"/>
      <c r="C340" s="23"/>
      <c r="D340" s="28"/>
      <c r="F340" s="48"/>
      <c r="G340" s="37"/>
      <c r="H340" s="24"/>
    </row>
    <row r="341" spans="1:8" s="10" customFormat="1" x14ac:dyDescent="0.2">
      <c r="A341" s="23"/>
      <c r="B341" s="23"/>
      <c r="C341" s="23"/>
      <c r="D341" s="28"/>
      <c r="F341" s="48"/>
      <c r="G341" s="37"/>
      <c r="H341" s="24"/>
    </row>
    <row r="342" spans="1:8" s="10" customFormat="1" x14ac:dyDescent="0.2">
      <c r="A342" s="23"/>
      <c r="B342" s="23"/>
      <c r="C342" s="23"/>
      <c r="D342" s="28"/>
      <c r="F342" s="48"/>
      <c r="G342" s="37"/>
      <c r="H342" s="24"/>
    </row>
    <row r="343" spans="1:8" s="10" customFormat="1" x14ac:dyDescent="0.2">
      <c r="A343" s="23"/>
      <c r="B343" s="23"/>
      <c r="C343" s="23"/>
      <c r="D343" s="28"/>
      <c r="F343" s="48"/>
      <c r="G343" s="37"/>
      <c r="H343" s="24"/>
    </row>
    <row r="344" spans="1:8" s="10" customFormat="1" x14ac:dyDescent="0.2">
      <c r="A344" s="23"/>
      <c r="B344" s="23"/>
      <c r="C344" s="23"/>
      <c r="D344" s="28"/>
      <c r="F344" s="48"/>
      <c r="G344" s="37"/>
      <c r="H344" s="24"/>
    </row>
    <row r="345" spans="1:8" s="10" customFormat="1" x14ac:dyDescent="0.2">
      <c r="A345" s="23"/>
      <c r="B345" s="23"/>
      <c r="C345" s="23"/>
      <c r="D345" s="28"/>
      <c r="F345" s="48"/>
      <c r="G345" s="37"/>
      <c r="H345" s="24"/>
    </row>
    <row r="346" spans="1:8" s="10" customFormat="1" x14ac:dyDescent="0.2">
      <c r="A346" s="23"/>
      <c r="B346" s="23"/>
      <c r="C346" s="23"/>
      <c r="D346" s="28"/>
      <c r="F346" s="48"/>
      <c r="G346" s="37"/>
      <c r="H346" s="24"/>
    </row>
    <row r="347" spans="1:8" s="10" customFormat="1" x14ac:dyDescent="0.2">
      <c r="A347" s="23"/>
      <c r="B347" s="23"/>
      <c r="C347" s="23"/>
      <c r="D347" s="28"/>
      <c r="F347" s="48"/>
      <c r="G347" s="37"/>
      <c r="H347" s="24"/>
    </row>
  </sheetData>
  <mergeCells count="2">
    <mergeCell ref="A1:H3"/>
    <mergeCell ref="A5:H5"/>
  </mergeCells>
  <dataValidations count="2">
    <dataValidation type="list" allowBlank="1" showInputMessage="1" showErrorMessage="1" sqref="C100" xr:uid="{FFD15EB1-D138-44CD-B5B9-45FC5EE71B00}">
      <formula1>Intervenant</formula1>
    </dataValidation>
    <dataValidation type="list" allowBlank="1" showInputMessage="1" showErrorMessage="1" sqref="F100:F119" xr:uid="{F378503A-5F21-4112-862E-133973FBAE63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2F4D40E-65DD-4CE9-8FF6-5E0413EF3783}">
          <x14:formula1>
            <xm:f>Données!$H$2:$H$4</xm:f>
          </x14:formula1>
          <xm:sqref>C7:C99</xm:sqref>
        </x14:dataValidation>
        <x14:dataValidation type="list" allowBlank="1" showInputMessage="1" showErrorMessage="1" xr:uid="{E738BCC1-1827-4E61-8F79-FC9F1C94E76E}">
          <x14:formula1>
            <xm:f>Données!$A$2:$A$58</xm:f>
          </x14:formula1>
          <xm:sqref>D7:D63 D65:D99</xm:sqref>
        </x14:dataValidation>
        <x14:dataValidation type="list" allowBlank="1" showInputMessage="1" showErrorMessage="1" xr:uid="{A9BD0DA2-2FBE-4708-9AD8-A5B0D11F57DD}">
          <x14:formula1>
            <xm:f>Données!$F$2:$F$5</xm:f>
          </x14:formula1>
          <xm:sqref>G7:G99</xm:sqref>
        </x14:dataValidation>
        <x14:dataValidation type="list" allowBlank="1" showInputMessage="1" showErrorMessage="1" xr:uid="{F4B57098-8006-4D97-8CB0-C29C44D686AC}">
          <x14:formula1>
            <xm:f>Données!$A$2:$A$115</xm:f>
          </x14:formula1>
          <xm:sqref>D64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9258A-9605-47B9-BFA7-2C32ABF44297}">
  <dimension ref="A1:AZ347"/>
  <sheetViews>
    <sheetView workbookViewId="0">
      <selection activeCell="D7" sqref="D7:D9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21" customWidth="1"/>
    <col min="5" max="5" width="32" style="1" bestFit="1" customWidth="1"/>
    <col min="6" max="6" width="27.125" style="49" bestFit="1" customWidth="1"/>
    <col min="7" max="7" width="24.625" style="8" bestFit="1" customWidth="1"/>
    <col min="8" max="8" width="20.625" style="13" customWidth="1"/>
    <col min="9" max="52" width="10.875" style="10"/>
    <col min="53" max="16384" width="10.875" style="1"/>
  </cols>
  <sheetData>
    <row r="1" spans="1:52" s="10" customFormat="1" ht="21" customHeight="1" x14ac:dyDescent="0.2">
      <c r="A1" s="62" t="s">
        <v>124</v>
      </c>
      <c r="B1" s="62"/>
      <c r="C1" s="62"/>
      <c r="D1" s="62"/>
      <c r="E1" s="62"/>
      <c r="F1" s="62"/>
      <c r="G1" s="62"/>
      <c r="H1" s="62"/>
    </row>
    <row r="2" spans="1:52" s="10" customFormat="1" ht="21.95" customHeight="1" x14ac:dyDescent="0.2">
      <c r="A2" s="62"/>
      <c r="B2" s="62"/>
      <c r="C2" s="62"/>
      <c r="D2" s="62"/>
      <c r="E2" s="62"/>
      <c r="F2" s="62"/>
      <c r="G2" s="62"/>
      <c r="H2" s="62"/>
    </row>
    <row r="3" spans="1:52" s="10" customFormat="1" ht="21.95" customHeight="1" x14ac:dyDescent="0.2">
      <c r="A3" s="62"/>
      <c r="B3" s="62"/>
      <c r="C3" s="62"/>
      <c r="D3" s="62"/>
      <c r="E3" s="62"/>
      <c r="F3" s="62"/>
      <c r="G3" s="62"/>
      <c r="H3" s="62"/>
    </row>
    <row r="4" spans="1:52" s="10" customFormat="1" ht="21.95" customHeight="1" x14ac:dyDescent="0.25">
      <c r="A4" s="26"/>
      <c r="B4" s="26"/>
      <c r="C4" s="26"/>
      <c r="D4" s="25"/>
      <c r="E4" s="43"/>
      <c r="F4" s="45"/>
      <c r="G4" s="35"/>
      <c r="H4" s="22"/>
    </row>
    <row r="5" spans="1:52" ht="21.95" customHeight="1" x14ac:dyDescent="0.2">
      <c r="A5" s="60" t="s">
        <v>7</v>
      </c>
      <c r="B5" s="61"/>
      <c r="C5" s="61"/>
      <c r="D5" s="61"/>
      <c r="E5" s="61"/>
      <c r="F5" s="61"/>
      <c r="G5" s="61"/>
      <c r="H5" s="61"/>
    </row>
    <row r="6" spans="1:52" s="3" customFormat="1" ht="72" customHeight="1" x14ac:dyDescent="0.25">
      <c r="A6" s="6" t="s">
        <v>8</v>
      </c>
      <c r="B6" s="6" t="s">
        <v>114</v>
      </c>
      <c r="C6" s="6" t="s">
        <v>110</v>
      </c>
      <c r="D6" s="18" t="s">
        <v>109</v>
      </c>
      <c r="E6" s="6" t="s">
        <v>0</v>
      </c>
      <c r="F6" s="46" t="s">
        <v>36</v>
      </c>
      <c r="G6" s="36" t="s">
        <v>101</v>
      </c>
      <c r="H6" s="12" t="s">
        <v>102</v>
      </c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</row>
    <row r="7" spans="1:52" ht="15.95" customHeight="1" x14ac:dyDescent="0.2">
      <c r="A7" s="9"/>
      <c r="B7" s="50"/>
      <c r="C7" s="9"/>
      <c r="D7" s="9"/>
      <c r="E7" s="40"/>
      <c r="F7" s="9"/>
      <c r="G7" s="5"/>
      <c r="H7" s="4"/>
    </row>
    <row r="8" spans="1:52" ht="15.95" customHeight="1" x14ac:dyDescent="0.2">
      <c r="A8" s="17"/>
      <c r="B8" s="19"/>
      <c r="C8" s="19"/>
      <c r="D8" s="19"/>
      <c r="E8" s="41" t="str">
        <f>IF(BS_Septembre[[#This Row],[N° ARTICLE]]=0,"",VLOOKUP(BS_Septembre[[#This Row],[N° ARTICLE]],Données!A3:C59,2,FALSE))</f>
        <v/>
      </c>
      <c r="F8" s="19" t="str">
        <f>IF(BS_Septembre[[#This Row],[N° ARTICLE]]=0,"",VLOOKUP(BS_Septembre[[#This Row],[N° ARTICLE]],Données!A3:C59,3))</f>
        <v/>
      </c>
      <c r="G8" s="14"/>
      <c r="H8" s="16"/>
    </row>
    <row r="9" spans="1:52" ht="15.95" customHeight="1" x14ac:dyDescent="0.2">
      <c r="A9" s="9"/>
      <c r="B9" s="20"/>
      <c r="C9" s="20"/>
      <c r="D9" s="20"/>
      <c r="E9" s="40" t="str">
        <f>IF(BS_Septembre[[#This Row],[N° ARTICLE]]=0,"",VLOOKUP(BS_Septembre[[#This Row],[N° ARTICLE]],Données!A4:C60,2,FALSE))</f>
        <v/>
      </c>
      <c r="F9" s="20" t="str">
        <f>IF(BS_Septembre[[#This Row],[N° ARTICLE]]=0,"",VLOOKUP(BS_Septembre[[#This Row],[N° ARTICLE]],Données!A4:C60,3))</f>
        <v/>
      </c>
      <c r="G9" s="5"/>
      <c r="H9" s="4"/>
    </row>
    <row r="10" spans="1:52" s="10" customFormat="1" ht="15.95" customHeight="1" x14ac:dyDescent="0.2">
      <c r="A10" s="17"/>
      <c r="B10" s="19"/>
      <c r="C10" s="19"/>
      <c r="D10" s="19"/>
      <c r="E10" s="41" t="str">
        <f>IF(BS_Septembre[[#This Row],[N° ARTICLE]]=0,"",VLOOKUP(BS_Septembre[[#This Row],[N° ARTICLE]],Données!A5:C61,2,FALSE))</f>
        <v/>
      </c>
      <c r="F10" s="19" t="str">
        <f>IF(BS_Septembre[[#This Row],[N° ARTICLE]]=0,"",VLOOKUP(BS_Septembre[[#This Row],[N° ARTICLE]],Données!A5:C61,3))</f>
        <v/>
      </c>
      <c r="G10" s="14"/>
      <c r="H10" s="16"/>
    </row>
    <row r="11" spans="1:52" ht="15.95" customHeight="1" x14ac:dyDescent="0.2">
      <c r="A11" s="9"/>
      <c r="B11" s="20"/>
      <c r="C11" s="20"/>
      <c r="D11" s="20"/>
      <c r="E11" s="40" t="str">
        <f>IF(BS_Septembre[[#This Row],[N° ARTICLE]]=0,"",VLOOKUP(BS_Septembre[[#This Row],[N° ARTICLE]],Données!A6:C62,2,FALSE))</f>
        <v/>
      </c>
      <c r="F11" s="20" t="str">
        <f>IF(BS_Septembre[[#This Row],[N° ARTICLE]]=0,"",VLOOKUP(BS_Septembre[[#This Row],[N° ARTICLE]],Données!A6:C62,3))</f>
        <v/>
      </c>
      <c r="G11" s="5"/>
      <c r="H11" s="4"/>
    </row>
    <row r="12" spans="1:52" s="10" customFormat="1" ht="15.95" customHeight="1" x14ac:dyDescent="0.2">
      <c r="A12" s="17"/>
      <c r="B12" s="51"/>
      <c r="C12" s="17"/>
      <c r="D12" s="17"/>
      <c r="E12" s="41"/>
      <c r="F12" s="17"/>
      <c r="G12" s="14"/>
      <c r="H12" s="16"/>
    </row>
    <row r="13" spans="1:52" ht="15.95" customHeight="1" x14ac:dyDescent="0.2">
      <c r="A13" s="9"/>
      <c r="B13" s="20"/>
      <c r="C13" s="20"/>
      <c r="D13" s="20"/>
      <c r="E13" s="40" t="str">
        <f>IF(BS_Septembre[[#This Row],[N° ARTICLE]]=0,"",VLOOKUP(BS_Septembre[[#This Row],[N° ARTICLE]],Données!A8:C64,2,FALSE))</f>
        <v/>
      </c>
      <c r="F13" s="20" t="str">
        <f>IF(BS_Septembre[[#This Row],[N° ARTICLE]]=0,"",VLOOKUP(BS_Septembre[[#This Row],[N° ARTICLE]],Données!A8:C64,3))</f>
        <v/>
      </c>
      <c r="G13" s="5"/>
      <c r="H13" s="4"/>
    </row>
    <row r="14" spans="1:52" s="10" customFormat="1" ht="15.95" customHeight="1" x14ac:dyDescent="0.2">
      <c r="A14" s="17"/>
      <c r="B14" s="19"/>
      <c r="C14" s="19"/>
      <c r="D14" s="19"/>
      <c r="E14" s="41" t="str">
        <f>IF(BS_Septembre[[#This Row],[N° ARTICLE]]=0,"",VLOOKUP(BS_Septembre[[#This Row],[N° ARTICLE]],Données!A9:C65,2,FALSE))</f>
        <v/>
      </c>
      <c r="F14" s="19" t="str">
        <f>IF(BS_Septembre[[#This Row],[N° ARTICLE]]=0,"",VLOOKUP(BS_Septembre[[#This Row],[N° ARTICLE]],Données!A9:C65,3))</f>
        <v/>
      </c>
      <c r="G14" s="14"/>
      <c r="H14" s="16"/>
    </row>
    <row r="15" spans="1:52" ht="15.95" customHeight="1" x14ac:dyDescent="0.2">
      <c r="A15" s="9"/>
      <c r="B15" s="20"/>
      <c r="C15" s="20"/>
      <c r="D15" s="20"/>
      <c r="E15" s="40" t="str">
        <f>IF(BS_Septembre[[#This Row],[N° ARTICLE]]=0,"",VLOOKUP(BS_Septembre[[#This Row],[N° ARTICLE]],Données!A10:C66,2,FALSE))</f>
        <v/>
      </c>
      <c r="F15" s="20" t="str">
        <f>IF(BS_Septembre[[#This Row],[N° ARTICLE]]=0,"",VLOOKUP(BS_Septembre[[#This Row],[N° ARTICLE]],Données!A10:C66,3))</f>
        <v/>
      </c>
      <c r="G15" s="5"/>
      <c r="H15" s="4"/>
    </row>
    <row r="16" spans="1:52" s="10" customFormat="1" ht="15.95" customHeight="1" x14ac:dyDescent="0.2">
      <c r="A16" s="17"/>
      <c r="B16" s="19"/>
      <c r="C16" s="19"/>
      <c r="D16" s="19"/>
      <c r="E16" s="41" t="str">
        <f>IF(BS_Septembre[[#This Row],[N° ARTICLE]]=0,"",VLOOKUP(BS_Septembre[[#This Row],[N° ARTICLE]],Données!A11:C67,2,FALSE))</f>
        <v/>
      </c>
      <c r="F16" s="19" t="str">
        <f>IF(BS_Septembre[[#This Row],[N° ARTICLE]]=0,"",VLOOKUP(BS_Septembre[[#This Row],[N° ARTICLE]],Données!A11:C67,3))</f>
        <v/>
      </c>
      <c r="G16" s="14"/>
      <c r="H16" s="16"/>
    </row>
    <row r="17" spans="1:8" ht="15.95" customHeight="1" x14ac:dyDescent="0.2">
      <c r="A17" s="9"/>
      <c r="B17" s="20"/>
      <c r="C17" s="20"/>
      <c r="D17" s="20"/>
      <c r="E17" s="40" t="str">
        <f>IF(BS_Septembre[[#This Row],[N° ARTICLE]]=0,"",VLOOKUP(BS_Septembre[[#This Row],[N° ARTICLE]],Données!A12:C68,2,FALSE))</f>
        <v/>
      </c>
      <c r="F17" s="20" t="str">
        <f>IF(BS_Septembre[[#This Row],[N° ARTICLE]]=0,"",VLOOKUP(BS_Septembre[[#This Row],[N° ARTICLE]],Données!A12:C68,3))</f>
        <v/>
      </c>
      <c r="G17" s="5"/>
      <c r="H17" s="4"/>
    </row>
    <row r="18" spans="1:8" s="10" customFormat="1" ht="15.95" customHeight="1" x14ac:dyDescent="0.2">
      <c r="A18" s="17"/>
      <c r="B18" s="19"/>
      <c r="C18" s="19"/>
      <c r="D18" s="19"/>
      <c r="E18" s="41" t="str">
        <f>IF(BS_Septembre[[#This Row],[N° ARTICLE]]=0,"",VLOOKUP(BS_Septembre[[#This Row],[N° ARTICLE]],Données!A13:C69,2,FALSE))</f>
        <v/>
      </c>
      <c r="F18" s="19" t="str">
        <f>IF(BS_Septembre[[#This Row],[N° ARTICLE]]=0,"",VLOOKUP(BS_Septembre[[#This Row],[N° ARTICLE]],Données!A13:C69,3))</f>
        <v/>
      </c>
      <c r="G18" s="14"/>
      <c r="H18" s="16"/>
    </row>
    <row r="19" spans="1:8" ht="15.95" customHeight="1" x14ac:dyDescent="0.2">
      <c r="A19" s="9"/>
      <c r="B19" s="20"/>
      <c r="C19" s="20"/>
      <c r="D19" s="20"/>
      <c r="E19" s="40" t="str">
        <f>IF(BS_Septembre[[#This Row],[N° ARTICLE]]=0,"",VLOOKUP(BS_Septembre[[#This Row],[N° ARTICLE]],Données!A14:C70,2,FALSE))</f>
        <v/>
      </c>
      <c r="F19" s="20" t="str">
        <f>IF(BS_Septembre[[#This Row],[N° ARTICLE]]=0,"",VLOOKUP(BS_Septembre[[#This Row],[N° ARTICLE]],Données!A14:C70,3))</f>
        <v/>
      </c>
      <c r="G19" s="5"/>
      <c r="H19" s="4"/>
    </row>
    <row r="20" spans="1:8" s="10" customFormat="1" ht="15.95" customHeight="1" x14ac:dyDescent="0.2">
      <c r="A20" s="17"/>
      <c r="B20" s="19"/>
      <c r="C20" s="19"/>
      <c r="D20" s="19"/>
      <c r="E20" s="41" t="str">
        <f>IF(BS_Septembre[[#This Row],[N° ARTICLE]]=0,"",VLOOKUP(BS_Septembre[[#This Row],[N° ARTICLE]],Données!A15:C71,2,FALSE))</f>
        <v/>
      </c>
      <c r="F20" s="19" t="str">
        <f>IF(BS_Septembre[[#This Row],[N° ARTICLE]]=0,"",VLOOKUP(BS_Septembre[[#This Row],[N° ARTICLE]],Données!A15:C71,3))</f>
        <v/>
      </c>
      <c r="G20" s="14"/>
      <c r="H20" s="16"/>
    </row>
    <row r="21" spans="1:8" ht="15.95" customHeight="1" x14ac:dyDescent="0.2">
      <c r="A21" s="9"/>
      <c r="B21" s="20"/>
      <c r="C21" s="20"/>
      <c r="D21" s="20"/>
      <c r="E21" s="40" t="str">
        <f>IF(BS_Septembre[[#This Row],[N° ARTICLE]]=0,"",VLOOKUP(BS_Septembre[[#This Row],[N° ARTICLE]],Données!A16:C72,2,FALSE))</f>
        <v/>
      </c>
      <c r="F21" s="20" t="str">
        <f>IF(BS_Septembre[[#This Row],[N° ARTICLE]]=0,"",VLOOKUP(BS_Septembre[[#This Row],[N° ARTICLE]],Données!A16:C72,3))</f>
        <v/>
      </c>
      <c r="G21" s="5"/>
      <c r="H21" s="4"/>
    </row>
    <row r="22" spans="1:8" s="10" customFormat="1" ht="15.95" customHeight="1" x14ac:dyDescent="0.2">
      <c r="A22" s="17"/>
      <c r="B22" s="19"/>
      <c r="C22" s="19"/>
      <c r="D22" s="19"/>
      <c r="E22" s="41" t="str">
        <f>IF(BS_Septembre[[#This Row],[N° ARTICLE]]=0,"",VLOOKUP(BS_Septembre[[#This Row],[N° ARTICLE]],Données!A17:C73,2,FALSE))</f>
        <v/>
      </c>
      <c r="F22" s="19" t="str">
        <f>IF(BS_Septembre[[#This Row],[N° ARTICLE]]=0,"",VLOOKUP(BS_Septembre[[#This Row],[N° ARTICLE]],Données!A17:C73,3))</f>
        <v/>
      </c>
      <c r="G22" s="14"/>
      <c r="H22" s="16"/>
    </row>
    <row r="23" spans="1:8" ht="15.95" customHeight="1" x14ac:dyDescent="0.2">
      <c r="A23" s="9"/>
      <c r="B23" s="20"/>
      <c r="C23" s="20"/>
      <c r="D23" s="20"/>
      <c r="E23" s="40" t="str">
        <f>IF(BS_Septembre[[#This Row],[N° ARTICLE]]=0,"",VLOOKUP(BS_Septembre[[#This Row],[N° ARTICLE]],Données!A18:C74,2,FALSE))</f>
        <v/>
      </c>
      <c r="F23" s="20" t="str">
        <f>IF(BS_Septembre[[#This Row],[N° ARTICLE]]=0,"",VLOOKUP(BS_Septembre[[#This Row],[N° ARTICLE]],Données!A18:C74,3))</f>
        <v/>
      </c>
      <c r="G23" s="5"/>
      <c r="H23" s="4"/>
    </row>
    <row r="24" spans="1:8" ht="15.95" customHeight="1" x14ac:dyDescent="0.2">
      <c r="A24" s="17"/>
      <c r="B24" s="19"/>
      <c r="C24" s="19"/>
      <c r="D24" s="19"/>
      <c r="E24" s="41" t="str">
        <f>IF(BS_Septembre[[#This Row],[N° ARTICLE]]=0,"",VLOOKUP(BS_Septembre[[#This Row],[N° ARTICLE]],Données!A19:C75,2,FALSE))</f>
        <v/>
      </c>
      <c r="F24" s="19" t="str">
        <f>IF(BS_Septembre[[#This Row],[N° ARTICLE]]=0,"",VLOOKUP(BS_Septembre[[#This Row],[N° ARTICLE]],Données!A19:C75,3))</f>
        <v/>
      </c>
      <c r="G24" s="14"/>
      <c r="H24" s="16"/>
    </row>
    <row r="25" spans="1:8" s="10" customFormat="1" ht="15.95" customHeight="1" x14ac:dyDescent="0.2">
      <c r="A25" s="9"/>
      <c r="B25" s="20"/>
      <c r="C25" s="20"/>
      <c r="D25" s="20"/>
      <c r="E25" s="40" t="str">
        <f>IF(BS_Septembre[[#This Row],[N° ARTICLE]]=0,"",VLOOKUP(BS_Septembre[[#This Row],[N° ARTICLE]],Données!A20:C76,2,FALSE))</f>
        <v/>
      </c>
      <c r="F25" s="20" t="str">
        <f>IF(BS_Septembre[[#This Row],[N° ARTICLE]]=0,"",VLOOKUP(BS_Septembre[[#This Row],[N° ARTICLE]],Données!A20:C76,3))</f>
        <v/>
      </c>
      <c r="G25" s="5"/>
      <c r="H25" s="4"/>
    </row>
    <row r="26" spans="1:8" ht="15.95" customHeight="1" x14ac:dyDescent="0.2">
      <c r="A26" s="17"/>
      <c r="B26" s="19"/>
      <c r="C26" s="19"/>
      <c r="D26" s="19"/>
      <c r="E26" s="41" t="str">
        <f>IF(BS_Septembre[[#This Row],[N° ARTICLE]]=0,"",VLOOKUP(BS_Septembre[[#This Row],[N° ARTICLE]],Données!A21:C77,2,FALSE))</f>
        <v/>
      </c>
      <c r="F26" s="19" t="str">
        <f>IF(BS_Septembre[[#This Row],[N° ARTICLE]]=0,"",VLOOKUP(BS_Septembre[[#This Row],[N° ARTICLE]],Données!A21:C77,3))</f>
        <v/>
      </c>
      <c r="G26" s="14"/>
      <c r="H26" s="16"/>
    </row>
    <row r="27" spans="1:8" s="10" customFormat="1" ht="15.95" customHeight="1" x14ac:dyDescent="0.2">
      <c r="A27" s="9"/>
      <c r="B27" s="20"/>
      <c r="C27" s="20"/>
      <c r="D27" s="20"/>
      <c r="E27" s="40" t="str">
        <f>IF(BS_Septembre[[#This Row],[N° ARTICLE]]=0,"",VLOOKUP(BS_Septembre[[#This Row],[N° ARTICLE]],Données!A22:C78,2,FALSE))</f>
        <v/>
      </c>
      <c r="F27" s="20" t="str">
        <f>IF(BS_Septembre[[#This Row],[N° ARTICLE]]=0,"",VLOOKUP(BS_Septembre[[#This Row],[N° ARTICLE]],Données!A22:C78,3))</f>
        <v/>
      </c>
      <c r="G27" s="5"/>
      <c r="H27" s="4"/>
    </row>
    <row r="28" spans="1:8" ht="15.95" customHeight="1" x14ac:dyDescent="0.2">
      <c r="A28" s="17"/>
      <c r="B28" s="19"/>
      <c r="C28" s="19"/>
      <c r="D28" s="19"/>
      <c r="E28" s="41" t="str">
        <f>IF(BS_Septembre[[#This Row],[N° ARTICLE]]=0,"",VLOOKUP(BS_Septembre[[#This Row],[N° ARTICLE]],Données!A23:C79,2,FALSE))</f>
        <v/>
      </c>
      <c r="F28" s="19" t="str">
        <f>IF(BS_Septembre[[#This Row],[N° ARTICLE]]=0,"",VLOOKUP(BS_Septembre[[#This Row],[N° ARTICLE]],Données!A23:C79,3))</f>
        <v/>
      </c>
      <c r="G28" s="14"/>
      <c r="H28" s="16"/>
    </row>
    <row r="29" spans="1:8" s="10" customFormat="1" ht="15.95" customHeight="1" x14ac:dyDescent="0.2">
      <c r="A29" s="9"/>
      <c r="B29" s="20"/>
      <c r="C29" s="20"/>
      <c r="D29" s="20"/>
      <c r="E29" s="40" t="str">
        <f>IF(BS_Septembre[[#This Row],[N° ARTICLE]]=0,"",VLOOKUP(BS_Septembre[[#This Row],[N° ARTICLE]],Données!A24:C80,2,FALSE))</f>
        <v/>
      </c>
      <c r="F29" s="20" t="str">
        <f>IF(BS_Septembre[[#This Row],[N° ARTICLE]]=0,"",VLOOKUP(BS_Septembre[[#This Row],[N° ARTICLE]],Données!A24:C80,3))</f>
        <v/>
      </c>
      <c r="G29" s="5"/>
      <c r="H29" s="4"/>
    </row>
    <row r="30" spans="1:8" ht="15.95" customHeight="1" x14ac:dyDescent="0.2">
      <c r="A30" s="17"/>
      <c r="B30" s="19"/>
      <c r="C30" s="19"/>
      <c r="D30" s="19"/>
      <c r="E30" s="41" t="str">
        <f>IF(BS_Septembre[[#This Row],[N° ARTICLE]]=0,"",VLOOKUP(BS_Septembre[[#This Row],[N° ARTICLE]],Données!A25:C81,2,FALSE))</f>
        <v/>
      </c>
      <c r="F30" s="19" t="str">
        <f>IF(BS_Septembre[[#This Row],[N° ARTICLE]]=0,"",VLOOKUP(BS_Septembre[[#This Row],[N° ARTICLE]],Données!A25:C81,3))</f>
        <v/>
      </c>
      <c r="G30" s="14"/>
      <c r="H30" s="16"/>
    </row>
    <row r="31" spans="1:8" s="10" customFormat="1" ht="15.95" customHeight="1" x14ac:dyDescent="0.2">
      <c r="A31" s="9"/>
      <c r="B31" s="20"/>
      <c r="C31" s="20"/>
      <c r="D31" s="20"/>
      <c r="E31" s="40" t="str">
        <f>IF(BS_Septembre[[#This Row],[N° ARTICLE]]=0,"",VLOOKUP(BS_Septembre[[#This Row],[N° ARTICLE]],Données!A26:C82,2,FALSE))</f>
        <v/>
      </c>
      <c r="F31" s="20" t="str">
        <f>IF(BS_Septembre[[#This Row],[N° ARTICLE]]=0,"",VLOOKUP(BS_Septembre[[#This Row],[N° ARTICLE]],Données!A26:C82,3))</f>
        <v/>
      </c>
      <c r="G31" s="5"/>
      <c r="H31" s="4"/>
    </row>
    <row r="32" spans="1:8" ht="15.95" customHeight="1" x14ac:dyDescent="0.2">
      <c r="A32" s="17"/>
      <c r="B32" s="19"/>
      <c r="C32" s="19"/>
      <c r="D32" s="19"/>
      <c r="E32" s="41" t="str">
        <f>IF(BS_Septembre[[#This Row],[N° ARTICLE]]=0,"",VLOOKUP(BS_Septembre[[#This Row],[N° ARTICLE]],Données!A27:C83,2,FALSE))</f>
        <v/>
      </c>
      <c r="F32" s="19" t="str">
        <f>IF(BS_Septembre[[#This Row],[N° ARTICLE]]=0,"",VLOOKUP(BS_Septembre[[#This Row],[N° ARTICLE]],Données!A27:C83,3))</f>
        <v/>
      </c>
      <c r="G32" s="14"/>
      <c r="H32" s="16"/>
    </row>
    <row r="33" spans="1:8" s="10" customFormat="1" ht="15.95" customHeight="1" x14ac:dyDescent="0.2">
      <c r="A33" s="9"/>
      <c r="B33" s="20"/>
      <c r="C33" s="20"/>
      <c r="D33" s="20"/>
      <c r="E33" s="40" t="str">
        <f>IF(BS_Septembre[[#This Row],[N° ARTICLE]]=0,"",VLOOKUP(BS_Septembre[[#This Row],[N° ARTICLE]],Données!A28:C84,2,FALSE))</f>
        <v/>
      </c>
      <c r="F33" s="20" t="str">
        <f>IF(BS_Septembre[[#This Row],[N° ARTICLE]]=0,"",VLOOKUP(BS_Septembre[[#This Row],[N° ARTICLE]],Données!A28:C84,3))</f>
        <v/>
      </c>
      <c r="G33" s="5"/>
      <c r="H33" s="4"/>
    </row>
    <row r="34" spans="1:8" ht="15.95" customHeight="1" x14ac:dyDescent="0.2">
      <c r="A34" s="17"/>
      <c r="B34" s="19"/>
      <c r="C34" s="19"/>
      <c r="D34" s="19"/>
      <c r="E34" s="41" t="str">
        <f>IF(BS_Septembre[[#This Row],[N° ARTICLE]]=0,"",VLOOKUP(BS_Septembre[[#This Row],[N° ARTICLE]],Données!A29:C85,2,FALSE))</f>
        <v/>
      </c>
      <c r="F34" s="19" t="str">
        <f>IF(BS_Septembre[[#This Row],[N° ARTICLE]]=0,"",VLOOKUP(BS_Septembre[[#This Row],[N° ARTICLE]],Données!A29:C85,3))</f>
        <v/>
      </c>
      <c r="G34" s="14"/>
      <c r="H34" s="16"/>
    </row>
    <row r="35" spans="1:8" s="10" customFormat="1" ht="15.95" customHeight="1" x14ac:dyDescent="0.2">
      <c r="A35" s="9"/>
      <c r="B35" s="20"/>
      <c r="C35" s="20"/>
      <c r="D35" s="20"/>
      <c r="E35" s="40" t="str">
        <f>IF(BS_Septembre[[#This Row],[N° ARTICLE]]=0,"",VLOOKUP(BS_Septembre[[#This Row],[N° ARTICLE]],Données!A30:C86,2,FALSE))</f>
        <v/>
      </c>
      <c r="F35" s="20" t="str">
        <f>IF(BS_Septembre[[#This Row],[N° ARTICLE]]=0,"",VLOOKUP(BS_Septembre[[#This Row],[N° ARTICLE]],Données!A30:C86,3))</f>
        <v/>
      </c>
      <c r="G35" s="5"/>
      <c r="H35" s="4"/>
    </row>
    <row r="36" spans="1:8" ht="15.95" customHeight="1" x14ac:dyDescent="0.2">
      <c r="A36" s="17"/>
      <c r="B36" s="19"/>
      <c r="C36" s="19"/>
      <c r="D36" s="19"/>
      <c r="E36" s="41" t="str">
        <f>IF(BS_Septembre[[#This Row],[N° ARTICLE]]=0,"",VLOOKUP(BS_Septembre[[#This Row],[N° ARTICLE]],Données!A31:C87,2,FALSE))</f>
        <v/>
      </c>
      <c r="F36" s="19" t="str">
        <f>IF(BS_Septembre[[#This Row],[N° ARTICLE]]=0,"",VLOOKUP(BS_Septembre[[#This Row],[N° ARTICLE]],Données!A31:C87,3))</f>
        <v/>
      </c>
      <c r="G36" s="14"/>
      <c r="H36" s="16"/>
    </row>
    <row r="37" spans="1:8" s="10" customFormat="1" ht="15.95" customHeight="1" x14ac:dyDescent="0.2">
      <c r="A37" s="9"/>
      <c r="B37" s="20"/>
      <c r="C37" s="20"/>
      <c r="D37" s="20"/>
      <c r="E37" s="40" t="str">
        <f>IF(BS_Septembre[[#This Row],[N° ARTICLE]]=0,"",VLOOKUP(BS_Septembre[[#This Row],[N° ARTICLE]],Données!A32:C88,2,FALSE))</f>
        <v/>
      </c>
      <c r="F37" s="20" t="str">
        <f>IF(BS_Septembre[[#This Row],[N° ARTICLE]]=0,"",VLOOKUP(BS_Septembre[[#This Row],[N° ARTICLE]],Données!A32:C88,3))</f>
        <v/>
      </c>
      <c r="G37" s="5"/>
      <c r="H37" s="4"/>
    </row>
    <row r="38" spans="1:8" ht="15.95" customHeight="1" x14ac:dyDescent="0.2">
      <c r="A38" s="17"/>
      <c r="B38" s="19"/>
      <c r="C38" s="19"/>
      <c r="D38" s="19"/>
      <c r="E38" s="41" t="str">
        <f>IF(BS_Septembre[[#This Row],[N° ARTICLE]]=0,"",VLOOKUP(BS_Septembre[[#This Row],[N° ARTICLE]],Données!A33:C89,2,FALSE))</f>
        <v/>
      </c>
      <c r="F38" s="19" t="str">
        <f>IF(BS_Septembre[[#This Row],[N° ARTICLE]]=0,"",VLOOKUP(BS_Septembre[[#This Row],[N° ARTICLE]],Données!A33:C89,3))</f>
        <v/>
      </c>
      <c r="G38" s="14"/>
      <c r="H38" s="16"/>
    </row>
    <row r="39" spans="1:8" s="10" customFormat="1" ht="15.95" customHeight="1" x14ac:dyDescent="0.2">
      <c r="A39" s="9"/>
      <c r="B39" s="20"/>
      <c r="C39" s="20"/>
      <c r="D39" s="20"/>
      <c r="E39" s="40" t="str">
        <f>IF(BS_Septembre[[#This Row],[N° ARTICLE]]=0,"",VLOOKUP(BS_Septembre[[#This Row],[N° ARTICLE]],Données!A34:C90,2,FALSE))</f>
        <v/>
      </c>
      <c r="F39" s="20" t="str">
        <f>IF(BS_Septembre[[#This Row],[N° ARTICLE]]=0,"",VLOOKUP(BS_Septembre[[#This Row],[N° ARTICLE]],Données!A34:C90,3))</f>
        <v/>
      </c>
      <c r="G39" s="5"/>
      <c r="H39" s="4"/>
    </row>
    <row r="40" spans="1:8" ht="15.95" customHeight="1" x14ac:dyDescent="0.2">
      <c r="A40" s="17"/>
      <c r="B40" s="19"/>
      <c r="C40" s="19"/>
      <c r="D40" s="19"/>
      <c r="E40" s="41" t="str">
        <f>IF(BS_Septembre[[#This Row],[N° ARTICLE]]=0,"",VLOOKUP(BS_Septembre[[#This Row],[N° ARTICLE]],Données!A35:C91,2,FALSE))</f>
        <v/>
      </c>
      <c r="F40" s="19" t="str">
        <f>IF(BS_Septembre[[#This Row],[N° ARTICLE]]=0,"",VLOOKUP(BS_Septembre[[#This Row],[N° ARTICLE]],Données!A35:C91,3))</f>
        <v/>
      </c>
      <c r="G40" s="14"/>
      <c r="H40" s="16"/>
    </row>
    <row r="41" spans="1:8" s="10" customFormat="1" ht="15.95" customHeight="1" x14ac:dyDescent="0.2">
      <c r="A41" s="9"/>
      <c r="B41" s="20"/>
      <c r="C41" s="20"/>
      <c r="D41" s="20"/>
      <c r="E41" s="40" t="str">
        <f>IF(BS_Septembre[[#This Row],[N° ARTICLE]]=0,"",VLOOKUP(BS_Septembre[[#This Row],[N° ARTICLE]],Données!A36:C92,2,FALSE))</f>
        <v/>
      </c>
      <c r="F41" s="20" t="str">
        <f>IF(BS_Septembre[[#This Row],[N° ARTICLE]]=0,"",VLOOKUP(BS_Septembre[[#This Row],[N° ARTICLE]],Données!A36:C92,3))</f>
        <v/>
      </c>
      <c r="G41" s="5"/>
      <c r="H41" s="4"/>
    </row>
    <row r="42" spans="1:8" ht="15.95" customHeight="1" x14ac:dyDescent="0.2">
      <c r="A42" s="17"/>
      <c r="B42" s="19"/>
      <c r="C42" s="19"/>
      <c r="D42" s="19"/>
      <c r="E42" s="41" t="str">
        <f>IF(BS_Septembre[[#This Row],[N° ARTICLE]]=0,"",VLOOKUP(BS_Septembre[[#This Row],[N° ARTICLE]],Données!A37:C93,2,FALSE))</f>
        <v/>
      </c>
      <c r="F42" s="19" t="str">
        <f>IF(BS_Septembre[[#This Row],[N° ARTICLE]]=0,"",VLOOKUP(BS_Septembre[[#This Row],[N° ARTICLE]],Données!A37:C93,3))</f>
        <v/>
      </c>
      <c r="G42" s="14"/>
      <c r="H42" s="16"/>
    </row>
    <row r="43" spans="1:8" s="10" customFormat="1" ht="15.95" customHeight="1" x14ac:dyDescent="0.2">
      <c r="A43" s="9"/>
      <c r="B43" s="20"/>
      <c r="C43" s="20"/>
      <c r="D43" s="20"/>
      <c r="E43" s="40" t="str">
        <f>IF(BS_Septembre[[#This Row],[N° ARTICLE]]=0,"",VLOOKUP(BS_Septembre[[#This Row],[N° ARTICLE]],Données!A38:C94,2,FALSE))</f>
        <v/>
      </c>
      <c r="F43" s="20" t="str">
        <f>IF(BS_Septembre[[#This Row],[N° ARTICLE]]=0,"",VLOOKUP(BS_Septembre[[#This Row],[N° ARTICLE]],Données!A38:C94,3))</f>
        <v/>
      </c>
      <c r="G43" s="5"/>
      <c r="H43" s="4"/>
    </row>
    <row r="44" spans="1:8" ht="15.95" customHeight="1" x14ac:dyDescent="0.2">
      <c r="A44" s="17"/>
      <c r="B44" s="19"/>
      <c r="C44" s="19"/>
      <c r="D44" s="19"/>
      <c r="E44" s="41" t="str">
        <f>IF(BS_Septembre[[#This Row],[N° ARTICLE]]=0,"",VLOOKUP(BS_Septembre[[#This Row],[N° ARTICLE]],Données!A39:C95,2,FALSE))</f>
        <v/>
      </c>
      <c r="F44" s="19" t="str">
        <f>IF(BS_Septembre[[#This Row],[N° ARTICLE]]=0,"",VLOOKUP(BS_Septembre[[#This Row],[N° ARTICLE]],Données!A39:C95,3))</f>
        <v/>
      </c>
      <c r="G44" s="14"/>
      <c r="H44" s="16"/>
    </row>
    <row r="45" spans="1:8" s="10" customFormat="1" ht="15.95" customHeight="1" x14ac:dyDescent="0.2">
      <c r="A45" s="9"/>
      <c r="B45" s="20"/>
      <c r="C45" s="20"/>
      <c r="D45" s="20"/>
      <c r="E45" s="40" t="str">
        <f>IF(BS_Septembre[[#This Row],[N° ARTICLE]]=0,"",VLOOKUP(BS_Septembre[[#This Row],[N° ARTICLE]],Données!A40:C96,2,FALSE))</f>
        <v/>
      </c>
      <c r="F45" s="20" t="str">
        <f>IF(BS_Septembre[[#This Row],[N° ARTICLE]]=0,"",VLOOKUP(BS_Septembre[[#This Row],[N° ARTICLE]],Données!A40:C96,3))</f>
        <v/>
      </c>
      <c r="G45" s="5"/>
      <c r="H45" s="4"/>
    </row>
    <row r="46" spans="1:8" ht="15.95" customHeight="1" x14ac:dyDescent="0.2">
      <c r="A46" s="17"/>
      <c r="B46" s="19"/>
      <c r="C46" s="19"/>
      <c r="D46" s="19"/>
      <c r="E46" s="41" t="str">
        <f>IF(BS_Septembre[[#This Row],[N° ARTICLE]]=0,"",VLOOKUP(BS_Septembre[[#This Row],[N° ARTICLE]],Données!A41:C97,2,FALSE))</f>
        <v/>
      </c>
      <c r="F46" s="19" t="str">
        <f>IF(BS_Septembre[[#This Row],[N° ARTICLE]]=0,"",VLOOKUP(BS_Septembre[[#This Row],[N° ARTICLE]],Données!A41:C97,3))</f>
        <v/>
      </c>
      <c r="G46" s="14"/>
      <c r="H46" s="16"/>
    </row>
    <row r="47" spans="1:8" s="10" customFormat="1" ht="15.95" customHeight="1" x14ac:dyDescent="0.2">
      <c r="A47" s="9"/>
      <c r="B47" s="20"/>
      <c r="C47" s="20"/>
      <c r="D47" s="20"/>
      <c r="E47" s="40" t="str">
        <f>IF(BS_Septembre[[#This Row],[N° ARTICLE]]=0,"",VLOOKUP(BS_Septembre[[#This Row],[N° ARTICLE]],Données!A42:C98,2,FALSE))</f>
        <v/>
      </c>
      <c r="F47" s="20" t="str">
        <f>IF(BS_Septembre[[#This Row],[N° ARTICLE]]=0,"",VLOOKUP(BS_Septembre[[#This Row],[N° ARTICLE]],Données!A42:C98,3))</f>
        <v/>
      </c>
      <c r="G47" s="5"/>
      <c r="H47" s="4"/>
    </row>
    <row r="48" spans="1:8" ht="15.95" customHeight="1" x14ac:dyDescent="0.2">
      <c r="A48" s="17"/>
      <c r="B48" s="19"/>
      <c r="C48" s="19"/>
      <c r="D48" s="19"/>
      <c r="E48" s="41" t="str">
        <f>IF(BS_Septembre[[#This Row],[N° ARTICLE]]=0,"",VLOOKUP(BS_Septembre[[#This Row],[N° ARTICLE]],Données!A43:C99,2,FALSE))</f>
        <v/>
      </c>
      <c r="F48" s="19" t="str">
        <f>IF(BS_Septembre[[#This Row],[N° ARTICLE]]=0,"",VLOOKUP(BS_Septembre[[#This Row],[N° ARTICLE]],Données!A43:C99,3))</f>
        <v/>
      </c>
      <c r="G48" s="14"/>
      <c r="H48" s="16"/>
    </row>
    <row r="49" spans="1:8" s="10" customFormat="1" ht="15.95" customHeight="1" x14ac:dyDescent="0.2">
      <c r="A49" s="9"/>
      <c r="B49" s="20"/>
      <c r="C49" s="20"/>
      <c r="D49" s="20"/>
      <c r="E49" s="40" t="str">
        <f>IF(BS_Septembre[[#This Row],[N° ARTICLE]]=0,"",VLOOKUP(BS_Septembre[[#This Row],[N° ARTICLE]],Données!A44:C100,2,FALSE))</f>
        <v/>
      </c>
      <c r="F49" s="20" t="str">
        <f>IF(BS_Septembre[[#This Row],[N° ARTICLE]]=0,"",VLOOKUP(BS_Septembre[[#This Row],[N° ARTICLE]],Données!A44:C100,3))</f>
        <v/>
      </c>
      <c r="G49" s="5"/>
      <c r="H49" s="4"/>
    </row>
    <row r="50" spans="1:8" ht="15.95" customHeight="1" x14ac:dyDescent="0.2">
      <c r="A50" s="17"/>
      <c r="B50" s="19"/>
      <c r="C50" s="19"/>
      <c r="D50" s="19"/>
      <c r="E50" s="41" t="str">
        <f>IF(BS_Septembre[[#This Row],[N° ARTICLE]]=0,"",VLOOKUP(BS_Septembre[[#This Row],[N° ARTICLE]],Données!A45:C101,2,FALSE))</f>
        <v/>
      </c>
      <c r="F50" s="19" t="str">
        <f>IF(BS_Septembre[[#This Row],[N° ARTICLE]]=0,"",VLOOKUP(BS_Septembre[[#This Row],[N° ARTICLE]],Données!A45:C101,3))</f>
        <v/>
      </c>
      <c r="G50" s="14"/>
      <c r="H50" s="16"/>
    </row>
    <row r="51" spans="1:8" s="10" customFormat="1" ht="15.95" customHeight="1" x14ac:dyDescent="0.2">
      <c r="A51" s="9"/>
      <c r="B51" s="20"/>
      <c r="C51" s="20"/>
      <c r="D51" s="20"/>
      <c r="E51" s="40" t="str">
        <f>IF(BS_Septembre[[#This Row],[N° ARTICLE]]=0,"",VLOOKUP(BS_Septembre[[#This Row],[N° ARTICLE]],Données!A46:C102,2,FALSE))</f>
        <v/>
      </c>
      <c r="F51" s="20" t="str">
        <f>IF(BS_Septembre[[#This Row],[N° ARTICLE]]=0,"",VLOOKUP(BS_Septembre[[#This Row],[N° ARTICLE]],Données!A46:C102,3))</f>
        <v/>
      </c>
      <c r="G51" s="5"/>
      <c r="H51" s="4"/>
    </row>
    <row r="52" spans="1:8" ht="15.95" customHeight="1" x14ac:dyDescent="0.2">
      <c r="A52" s="17"/>
      <c r="B52" s="19"/>
      <c r="C52" s="19"/>
      <c r="D52" s="19"/>
      <c r="E52" s="41" t="str">
        <f>IF(BS_Septembre[[#This Row],[N° ARTICLE]]=0,"",VLOOKUP(BS_Septembre[[#This Row],[N° ARTICLE]],Données!A47:C103,2,FALSE))</f>
        <v/>
      </c>
      <c r="F52" s="19" t="str">
        <f>IF(BS_Septembre[[#This Row],[N° ARTICLE]]=0,"",VLOOKUP(BS_Septembre[[#This Row],[N° ARTICLE]],Données!A47:C103,3))</f>
        <v/>
      </c>
      <c r="G52" s="14"/>
      <c r="H52" s="16"/>
    </row>
    <row r="53" spans="1:8" s="10" customFormat="1" ht="15.95" customHeight="1" x14ac:dyDescent="0.2">
      <c r="A53" s="9"/>
      <c r="B53" s="20"/>
      <c r="C53" s="20"/>
      <c r="D53" s="20"/>
      <c r="E53" s="40" t="str">
        <f>IF(BS_Septembre[[#This Row],[N° ARTICLE]]=0,"",VLOOKUP(BS_Septembre[[#This Row],[N° ARTICLE]],Données!A48:C104,2,FALSE))</f>
        <v/>
      </c>
      <c r="F53" s="20" t="str">
        <f>IF(BS_Septembre[[#This Row],[N° ARTICLE]]=0,"",VLOOKUP(BS_Septembre[[#This Row],[N° ARTICLE]],Données!A48:C104,3))</f>
        <v/>
      </c>
      <c r="G53" s="5"/>
      <c r="H53" s="4"/>
    </row>
    <row r="54" spans="1:8" ht="15.95" customHeight="1" x14ac:dyDescent="0.2">
      <c r="A54" s="17"/>
      <c r="B54" s="19"/>
      <c r="C54" s="19"/>
      <c r="D54" s="19"/>
      <c r="E54" s="41" t="str">
        <f>IF(BS_Septembre[[#This Row],[N° ARTICLE]]=0,"",VLOOKUP(BS_Septembre[[#This Row],[N° ARTICLE]],Données!A49:C105,2,FALSE))</f>
        <v/>
      </c>
      <c r="F54" s="19" t="str">
        <f>IF(BS_Septembre[[#This Row],[N° ARTICLE]]=0,"",VLOOKUP(BS_Septembre[[#This Row],[N° ARTICLE]],Données!A49:C105,3))</f>
        <v/>
      </c>
      <c r="G54" s="14"/>
      <c r="H54" s="16"/>
    </row>
    <row r="55" spans="1:8" s="10" customFormat="1" ht="15.95" customHeight="1" x14ac:dyDescent="0.2">
      <c r="A55" s="9"/>
      <c r="B55" s="20"/>
      <c r="C55" s="20"/>
      <c r="D55" s="20"/>
      <c r="E55" s="40" t="str">
        <f>IF(BS_Septembre[[#This Row],[N° ARTICLE]]=0,"",VLOOKUP(BS_Septembre[[#This Row],[N° ARTICLE]],Données!A50:C106,2,FALSE))</f>
        <v/>
      </c>
      <c r="F55" s="20" t="str">
        <f>IF(BS_Septembre[[#This Row],[N° ARTICLE]]=0,"",VLOOKUP(BS_Septembre[[#This Row],[N° ARTICLE]],Données!A50:C106,3))</f>
        <v/>
      </c>
      <c r="G55" s="5"/>
      <c r="H55" s="4"/>
    </row>
    <row r="56" spans="1:8" ht="15.95" customHeight="1" x14ac:dyDescent="0.2">
      <c r="A56" s="17"/>
      <c r="B56" s="19"/>
      <c r="C56" s="19"/>
      <c r="D56" s="19"/>
      <c r="E56" s="41" t="str">
        <f>IF(BS_Septembre[[#This Row],[N° ARTICLE]]=0,"",VLOOKUP(BS_Septembre[[#This Row],[N° ARTICLE]],Données!A51:C107,2,FALSE))</f>
        <v/>
      </c>
      <c r="F56" s="19" t="str">
        <f>IF(BS_Septembre[[#This Row],[N° ARTICLE]]=0,"",VLOOKUP(BS_Septembre[[#This Row],[N° ARTICLE]],Données!A51:C107,3))</f>
        <v/>
      </c>
      <c r="G56" s="14"/>
      <c r="H56" s="16"/>
    </row>
    <row r="57" spans="1:8" s="10" customFormat="1" ht="15.95" customHeight="1" x14ac:dyDescent="0.2">
      <c r="A57" s="9"/>
      <c r="B57" s="20"/>
      <c r="C57" s="20"/>
      <c r="D57" s="20"/>
      <c r="E57" s="40" t="str">
        <f>IF(BS_Septembre[[#This Row],[N° ARTICLE]]=0,"",VLOOKUP(BS_Septembre[[#This Row],[N° ARTICLE]],Données!A52:C108,2,FALSE))</f>
        <v/>
      </c>
      <c r="F57" s="20" t="str">
        <f>IF(BS_Septembre[[#This Row],[N° ARTICLE]]=0,"",VLOOKUP(BS_Septembre[[#This Row],[N° ARTICLE]],Données!A52:C108,3))</f>
        <v/>
      </c>
      <c r="G57" s="5"/>
      <c r="H57" s="4"/>
    </row>
    <row r="58" spans="1:8" ht="15.95" customHeight="1" x14ac:dyDescent="0.2">
      <c r="A58" s="17"/>
      <c r="B58" s="19"/>
      <c r="C58" s="19"/>
      <c r="D58" s="19"/>
      <c r="E58" s="41" t="str">
        <f>IF(BS_Septembre[[#This Row],[N° ARTICLE]]=0,"",VLOOKUP(BS_Septembre[[#This Row],[N° ARTICLE]],Données!A53:C109,2,FALSE))</f>
        <v/>
      </c>
      <c r="F58" s="19" t="str">
        <f>IF(BS_Septembre[[#This Row],[N° ARTICLE]]=0,"",VLOOKUP(BS_Septembre[[#This Row],[N° ARTICLE]],Données!A53:C109,3))</f>
        <v/>
      </c>
      <c r="G58" s="14"/>
      <c r="H58" s="16"/>
    </row>
    <row r="59" spans="1:8" s="10" customFormat="1" ht="15.95" customHeight="1" x14ac:dyDescent="0.2">
      <c r="A59" s="9"/>
      <c r="B59" s="20"/>
      <c r="C59" s="20"/>
      <c r="D59" s="20"/>
      <c r="E59" s="40" t="str">
        <f>IF(BS_Septembre[[#This Row],[N° ARTICLE]]=0,"",VLOOKUP(BS_Septembre[[#This Row],[N° ARTICLE]],Données!A54:C110,2,FALSE))</f>
        <v/>
      </c>
      <c r="F59" s="20" t="str">
        <f>IF(BS_Septembre[[#This Row],[N° ARTICLE]]=0,"",VLOOKUP(BS_Septembre[[#This Row],[N° ARTICLE]],Données!A54:C110,3))</f>
        <v/>
      </c>
      <c r="G59" s="5"/>
      <c r="H59" s="4"/>
    </row>
    <row r="60" spans="1:8" ht="15.95" customHeight="1" x14ac:dyDescent="0.2">
      <c r="A60" s="17"/>
      <c r="B60" s="19"/>
      <c r="C60" s="19"/>
      <c r="D60" s="19"/>
      <c r="E60" s="41" t="str">
        <f>IF(BS_Septembre[[#This Row],[N° ARTICLE]]=0,"",VLOOKUP(BS_Septembre[[#This Row],[N° ARTICLE]],Données!A55:C111,2,FALSE))</f>
        <v/>
      </c>
      <c r="F60" s="19" t="str">
        <f>IF(BS_Septembre[[#This Row],[N° ARTICLE]]=0,"",VLOOKUP(BS_Septembre[[#This Row],[N° ARTICLE]],Données!A55:C111,3))</f>
        <v/>
      </c>
      <c r="G60" s="14"/>
      <c r="H60" s="16"/>
    </row>
    <row r="61" spans="1:8" s="10" customFormat="1" ht="15.95" customHeight="1" x14ac:dyDescent="0.2">
      <c r="A61" s="9"/>
      <c r="B61" s="20"/>
      <c r="C61" s="20"/>
      <c r="D61" s="20"/>
      <c r="E61" s="40" t="str">
        <f>IF(BS_Septembre[[#This Row],[N° ARTICLE]]=0,"",VLOOKUP(BS_Septembre[[#This Row],[N° ARTICLE]],Données!A56:C112,2,FALSE))</f>
        <v/>
      </c>
      <c r="F61" s="20" t="str">
        <f>IF(BS_Septembre[[#This Row],[N° ARTICLE]]=0,"",VLOOKUP(BS_Septembre[[#This Row],[N° ARTICLE]],Données!A56:C112,3))</f>
        <v/>
      </c>
      <c r="G61" s="5"/>
      <c r="H61" s="4"/>
    </row>
    <row r="62" spans="1:8" ht="15.95" customHeight="1" x14ac:dyDescent="0.2">
      <c r="A62" s="17"/>
      <c r="B62" s="19"/>
      <c r="C62" s="19"/>
      <c r="D62" s="19"/>
      <c r="E62" s="41" t="str">
        <f>IF(BS_Septembre[[#This Row],[N° ARTICLE]]=0,"",VLOOKUP(BS_Septembre[[#This Row],[N° ARTICLE]],Données!A57:C113,2,FALSE))</f>
        <v/>
      </c>
      <c r="F62" s="19" t="str">
        <f>IF(BS_Septembre[[#This Row],[N° ARTICLE]]=0,"",VLOOKUP(BS_Septembre[[#This Row],[N° ARTICLE]],Données!A57:C113,3))</f>
        <v/>
      </c>
      <c r="G62" s="14"/>
      <c r="H62" s="16"/>
    </row>
    <row r="63" spans="1:8" ht="15.95" customHeight="1" x14ac:dyDescent="0.2">
      <c r="A63" s="9"/>
      <c r="B63" s="20"/>
      <c r="C63" s="20"/>
      <c r="D63" s="20"/>
      <c r="E63" s="40" t="str">
        <f>IF(BS_Septembre[[#This Row],[N° ARTICLE]]=0,"",VLOOKUP(BS_Septembre[[#This Row],[N° ARTICLE]],Données!A58:C114,2,FALSE))</f>
        <v/>
      </c>
      <c r="F63" s="20" t="str">
        <f>IF(BS_Septembre[[#This Row],[N° ARTICLE]]=0,"",VLOOKUP(BS_Septembre[[#This Row],[N° ARTICLE]],Données!A58:C114,3))</f>
        <v/>
      </c>
      <c r="G63" s="5"/>
      <c r="H63" s="4"/>
    </row>
    <row r="64" spans="1:8" s="10" customFormat="1" ht="15.95" customHeight="1" x14ac:dyDescent="0.2">
      <c r="A64" s="17"/>
      <c r="B64" s="19"/>
      <c r="C64" s="19"/>
      <c r="D64" s="19"/>
      <c r="E64" s="41" t="str">
        <f>IF(BS_Septembre[[#This Row],[N° ARTICLE]]=0,"",VLOOKUP(BS_Septembre[[#This Row],[N° ARTICLE]],Données!A59:C115,2,FALSE))</f>
        <v/>
      </c>
      <c r="F64" s="19" t="str">
        <f>IF(BS_Septembre[[#This Row],[N° ARTICLE]]=0,"",VLOOKUP(BS_Septembre[[#This Row],[N° ARTICLE]],Données!A59:C115,3))</f>
        <v/>
      </c>
      <c r="G64" s="14"/>
      <c r="H64" s="16"/>
    </row>
    <row r="65" spans="1:8" ht="15.95" customHeight="1" x14ac:dyDescent="0.2">
      <c r="A65" s="9"/>
      <c r="B65" s="20"/>
      <c r="C65" s="20"/>
      <c r="D65" s="20"/>
      <c r="E65" s="40" t="str">
        <f>IF(BS_Septembre[[#This Row],[N° ARTICLE]]=0,"",VLOOKUP(BS_Septembre[[#This Row],[N° ARTICLE]],Données!A60:C116,2,FALSE))</f>
        <v/>
      </c>
      <c r="F65" s="20" t="str">
        <f>IF(BS_Septembre[[#This Row],[N° ARTICLE]]=0,"",VLOOKUP(BS_Septembre[[#This Row],[N° ARTICLE]],Données!A60:C116,3))</f>
        <v/>
      </c>
      <c r="G65" s="5"/>
      <c r="H65" s="4"/>
    </row>
    <row r="66" spans="1:8" ht="15.95" customHeight="1" x14ac:dyDescent="0.2">
      <c r="A66" s="17"/>
      <c r="B66" s="19"/>
      <c r="C66" s="19"/>
      <c r="D66" s="19"/>
      <c r="E66" s="41" t="str">
        <f>IF(BS_Septembre[[#This Row],[N° ARTICLE]]=0,"",VLOOKUP(BS_Septembre[[#This Row],[N° ARTICLE]],Données!A61:C117,2,FALSE))</f>
        <v/>
      </c>
      <c r="F66" s="19" t="str">
        <f>IF(BS_Septembre[[#This Row],[N° ARTICLE]]=0,"",VLOOKUP(BS_Septembre[[#This Row],[N° ARTICLE]],Données!A61:C117,3))</f>
        <v/>
      </c>
      <c r="G66" s="14"/>
      <c r="H66" s="16"/>
    </row>
    <row r="67" spans="1:8" s="10" customFormat="1" ht="15.95" customHeight="1" x14ac:dyDescent="0.2">
      <c r="A67" s="9"/>
      <c r="B67" s="20"/>
      <c r="C67" s="20"/>
      <c r="D67" s="20"/>
      <c r="E67" s="40" t="str">
        <f>IF(BS_Septembre[[#This Row],[N° ARTICLE]]=0,"",VLOOKUP(BS_Septembre[[#This Row],[N° ARTICLE]],Données!A62:C118,2,FALSE))</f>
        <v/>
      </c>
      <c r="F67" s="20" t="str">
        <f>IF(BS_Septembre[[#This Row],[N° ARTICLE]]=0,"",VLOOKUP(BS_Septembre[[#This Row],[N° ARTICLE]],Données!A62:C118,3))</f>
        <v/>
      </c>
      <c r="G67" s="5"/>
      <c r="H67" s="4"/>
    </row>
    <row r="68" spans="1:8" ht="15.95" customHeight="1" x14ac:dyDescent="0.2">
      <c r="A68" s="17"/>
      <c r="B68" s="19"/>
      <c r="C68" s="19"/>
      <c r="D68" s="19"/>
      <c r="E68" s="41" t="str">
        <f>IF(BS_Septembre[[#This Row],[N° ARTICLE]]=0,"",VLOOKUP(BS_Septembre[[#This Row],[N° ARTICLE]],Données!A63:C119,2,FALSE))</f>
        <v/>
      </c>
      <c r="F68" s="19" t="str">
        <f>IF(BS_Septembre[[#This Row],[N° ARTICLE]]=0,"",VLOOKUP(BS_Septembre[[#This Row],[N° ARTICLE]],Données!A63:C119,3))</f>
        <v/>
      </c>
      <c r="G68" s="14"/>
      <c r="H68" s="16"/>
    </row>
    <row r="69" spans="1:8" s="10" customFormat="1" ht="15.95" customHeight="1" x14ac:dyDescent="0.2">
      <c r="A69" s="9"/>
      <c r="B69" s="20"/>
      <c r="C69" s="20"/>
      <c r="D69" s="20"/>
      <c r="E69" s="40" t="str">
        <f>IF(BS_Septembre[[#This Row],[N° ARTICLE]]=0,"",VLOOKUP(BS_Septembre[[#This Row],[N° ARTICLE]],Données!A64:C120,2,FALSE))</f>
        <v/>
      </c>
      <c r="F69" s="20" t="str">
        <f>IF(BS_Septembre[[#This Row],[N° ARTICLE]]=0,"",VLOOKUP(BS_Septembre[[#This Row],[N° ARTICLE]],Données!A64:C120,3))</f>
        <v/>
      </c>
      <c r="G69" s="5"/>
      <c r="H69" s="4"/>
    </row>
    <row r="70" spans="1:8" ht="15.95" customHeight="1" x14ac:dyDescent="0.2">
      <c r="A70" s="17"/>
      <c r="B70" s="19"/>
      <c r="C70" s="19"/>
      <c r="D70" s="19"/>
      <c r="E70" s="41" t="str">
        <f>IF(BS_Septembre[[#This Row],[N° ARTICLE]]=0,"",VLOOKUP(BS_Septembre[[#This Row],[N° ARTICLE]],Données!A65:C121,2,FALSE))</f>
        <v/>
      </c>
      <c r="F70" s="19" t="str">
        <f>IF(BS_Septembre[[#This Row],[N° ARTICLE]]=0,"",VLOOKUP(BS_Septembre[[#This Row],[N° ARTICLE]],Données!A65:C121,3))</f>
        <v/>
      </c>
      <c r="G70" s="14"/>
      <c r="H70" s="16"/>
    </row>
    <row r="71" spans="1:8" s="10" customFormat="1" ht="15.95" customHeight="1" x14ac:dyDescent="0.2">
      <c r="A71" s="9"/>
      <c r="B71" s="20"/>
      <c r="C71" s="20"/>
      <c r="D71" s="20"/>
      <c r="E71" s="40" t="str">
        <f>IF(BS_Septembre[[#This Row],[N° ARTICLE]]=0,"",VLOOKUP(BS_Septembre[[#This Row],[N° ARTICLE]],Données!A66:C122,2,FALSE))</f>
        <v/>
      </c>
      <c r="F71" s="20" t="str">
        <f>IF(BS_Septembre[[#This Row],[N° ARTICLE]]=0,"",VLOOKUP(BS_Septembre[[#This Row],[N° ARTICLE]],Données!A66:C122,3))</f>
        <v/>
      </c>
      <c r="G71" s="5"/>
      <c r="H71" s="4"/>
    </row>
    <row r="72" spans="1:8" ht="15.95" customHeight="1" x14ac:dyDescent="0.2">
      <c r="A72" s="17"/>
      <c r="B72" s="19"/>
      <c r="C72" s="19"/>
      <c r="D72" s="19"/>
      <c r="E72" s="41" t="str">
        <f>IF(BS_Septembre[[#This Row],[N° ARTICLE]]=0,"",VLOOKUP(BS_Septembre[[#This Row],[N° ARTICLE]],Données!A67:C123,2,FALSE))</f>
        <v/>
      </c>
      <c r="F72" s="19" t="str">
        <f>IF(BS_Septembre[[#This Row],[N° ARTICLE]]=0,"",VLOOKUP(BS_Septembre[[#This Row],[N° ARTICLE]],Données!A67:C123,3))</f>
        <v/>
      </c>
      <c r="G72" s="14"/>
      <c r="H72" s="16"/>
    </row>
    <row r="73" spans="1:8" s="10" customFormat="1" ht="15.95" customHeight="1" x14ac:dyDescent="0.2">
      <c r="A73" s="9"/>
      <c r="B73" s="20"/>
      <c r="C73" s="20"/>
      <c r="D73" s="20"/>
      <c r="E73" s="40" t="str">
        <f>IF(BS_Septembre[[#This Row],[N° ARTICLE]]=0,"",VLOOKUP(BS_Septembre[[#This Row],[N° ARTICLE]],Données!A68:C124,2,FALSE))</f>
        <v/>
      </c>
      <c r="F73" s="20" t="str">
        <f>IF(BS_Septembre[[#This Row],[N° ARTICLE]]=0,"",VLOOKUP(BS_Septembre[[#This Row],[N° ARTICLE]],Données!A68:C124,3))</f>
        <v/>
      </c>
      <c r="G73" s="5"/>
      <c r="H73" s="4"/>
    </row>
    <row r="74" spans="1:8" ht="15.95" customHeight="1" x14ac:dyDescent="0.2">
      <c r="A74" s="17"/>
      <c r="B74" s="19"/>
      <c r="C74" s="19"/>
      <c r="D74" s="19"/>
      <c r="E74" s="41" t="str">
        <f>IF(BS_Septembre[[#This Row],[N° ARTICLE]]=0,"",VLOOKUP(BS_Septembre[[#This Row],[N° ARTICLE]],Données!A69:C125,2,FALSE))</f>
        <v/>
      </c>
      <c r="F74" s="19" t="str">
        <f>IF(BS_Septembre[[#This Row],[N° ARTICLE]]=0,"",VLOOKUP(BS_Septembre[[#This Row],[N° ARTICLE]],Données!A69:C125,3))</f>
        <v/>
      </c>
      <c r="G74" s="14"/>
      <c r="H74" s="16"/>
    </row>
    <row r="75" spans="1:8" s="10" customFormat="1" ht="15.95" customHeight="1" x14ac:dyDescent="0.2">
      <c r="A75" s="9"/>
      <c r="B75" s="20"/>
      <c r="C75" s="20"/>
      <c r="D75" s="20"/>
      <c r="E75" s="40" t="str">
        <f>IF(BS_Septembre[[#This Row],[N° ARTICLE]]=0,"",VLOOKUP(BS_Septembre[[#This Row],[N° ARTICLE]],Données!A70:C126,2,FALSE))</f>
        <v/>
      </c>
      <c r="F75" s="20" t="str">
        <f>IF(BS_Septembre[[#This Row],[N° ARTICLE]]=0,"",VLOOKUP(BS_Septembre[[#This Row],[N° ARTICLE]],Données!A70:C126,3))</f>
        <v/>
      </c>
      <c r="G75" s="5"/>
      <c r="H75" s="4"/>
    </row>
    <row r="76" spans="1:8" ht="15.95" customHeight="1" x14ac:dyDescent="0.2">
      <c r="A76" s="17"/>
      <c r="B76" s="19"/>
      <c r="C76" s="19"/>
      <c r="D76" s="19"/>
      <c r="E76" s="41" t="str">
        <f>IF(BS_Septembre[[#This Row],[N° ARTICLE]]=0,"",VLOOKUP(BS_Septembre[[#This Row],[N° ARTICLE]],Données!A71:C127,2,FALSE))</f>
        <v/>
      </c>
      <c r="F76" s="19" t="str">
        <f>IF(BS_Septembre[[#This Row],[N° ARTICLE]]=0,"",VLOOKUP(BS_Septembre[[#This Row],[N° ARTICLE]],Données!A71:C127,3))</f>
        <v/>
      </c>
      <c r="G76" s="14"/>
      <c r="H76" s="16"/>
    </row>
    <row r="77" spans="1:8" s="10" customFormat="1" ht="15.95" customHeight="1" x14ac:dyDescent="0.2">
      <c r="A77" s="9"/>
      <c r="B77" s="20"/>
      <c r="C77" s="20"/>
      <c r="D77" s="20"/>
      <c r="E77" s="40" t="str">
        <f>IF(BS_Septembre[[#This Row],[N° ARTICLE]]=0,"",VLOOKUP(BS_Septembre[[#This Row],[N° ARTICLE]],Données!A72:C128,2,FALSE))</f>
        <v/>
      </c>
      <c r="F77" s="20" t="str">
        <f>IF(BS_Septembre[[#This Row],[N° ARTICLE]]=0,"",VLOOKUP(BS_Septembre[[#This Row],[N° ARTICLE]],Données!A72:C128,3))</f>
        <v/>
      </c>
      <c r="G77" s="5"/>
      <c r="H77" s="4"/>
    </row>
    <row r="78" spans="1:8" ht="15.95" customHeight="1" x14ac:dyDescent="0.2">
      <c r="A78" s="17"/>
      <c r="B78" s="19"/>
      <c r="C78" s="19"/>
      <c r="D78" s="19"/>
      <c r="E78" s="41" t="str">
        <f>IF(BS_Septembre[[#This Row],[N° ARTICLE]]=0,"",VLOOKUP(BS_Septembre[[#This Row],[N° ARTICLE]],Données!A73:C129,2,FALSE))</f>
        <v/>
      </c>
      <c r="F78" s="19" t="str">
        <f>IF(BS_Septembre[[#This Row],[N° ARTICLE]]=0,"",VLOOKUP(BS_Septembre[[#This Row],[N° ARTICLE]],Données!A73:C129,3))</f>
        <v/>
      </c>
      <c r="G78" s="14"/>
      <c r="H78" s="16"/>
    </row>
    <row r="79" spans="1:8" s="10" customFormat="1" ht="15.95" customHeight="1" x14ac:dyDescent="0.2">
      <c r="A79" s="9"/>
      <c r="B79" s="20"/>
      <c r="C79" s="20"/>
      <c r="D79" s="20"/>
      <c r="E79" s="40" t="str">
        <f>IF(BS_Septembre[[#This Row],[N° ARTICLE]]=0,"",VLOOKUP(BS_Septembre[[#This Row],[N° ARTICLE]],Données!A74:C130,2,FALSE))</f>
        <v/>
      </c>
      <c r="F79" s="20" t="str">
        <f>IF(BS_Septembre[[#This Row],[N° ARTICLE]]=0,"",VLOOKUP(BS_Septembre[[#This Row],[N° ARTICLE]],Données!A74:C130,3))</f>
        <v/>
      </c>
      <c r="G79" s="5"/>
      <c r="H79" s="4"/>
    </row>
    <row r="80" spans="1:8" ht="15.95" customHeight="1" x14ac:dyDescent="0.2">
      <c r="A80" s="17"/>
      <c r="B80" s="19"/>
      <c r="C80" s="19"/>
      <c r="D80" s="19"/>
      <c r="E80" s="41" t="str">
        <f>IF(BS_Septembre[[#This Row],[N° ARTICLE]]=0,"",VLOOKUP(BS_Septembre[[#This Row],[N° ARTICLE]],Données!A75:C131,2,FALSE))</f>
        <v/>
      </c>
      <c r="F80" s="19" t="str">
        <f>IF(BS_Septembre[[#This Row],[N° ARTICLE]]=0,"",VLOOKUP(BS_Septembre[[#This Row],[N° ARTICLE]],Données!A75:C131,3))</f>
        <v/>
      </c>
      <c r="G80" s="14"/>
      <c r="H80" s="16"/>
    </row>
    <row r="81" spans="1:8" ht="15.95" customHeight="1" x14ac:dyDescent="0.2">
      <c r="A81" s="9"/>
      <c r="B81" s="20"/>
      <c r="C81" s="20"/>
      <c r="D81" s="20"/>
      <c r="E81" s="40" t="str">
        <f>IF(BS_Septembre[[#This Row],[N° ARTICLE]]=0,"",VLOOKUP(BS_Septembre[[#This Row],[N° ARTICLE]],Données!A76:C132,2,FALSE))</f>
        <v/>
      </c>
      <c r="F81" s="20" t="str">
        <f>IF(BS_Septembre[[#This Row],[N° ARTICLE]]=0,"",VLOOKUP(BS_Septembre[[#This Row],[N° ARTICLE]],Données!A76:C132,3))</f>
        <v/>
      </c>
      <c r="G81" s="5"/>
      <c r="H81" s="4"/>
    </row>
    <row r="82" spans="1:8" s="10" customFormat="1" ht="15.95" customHeight="1" x14ac:dyDescent="0.2">
      <c r="A82" s="17"/>
      <c r="B82" s="19"/>
      <c r="C82" s="19"/>
      <c r="D82" s="19"/>
      <c r="E82" s="41" t="str">
        <f>IF(BS_Septembre[[#This Row],[N° ARTICLE]]=0,"",VLOOKUP(BS_Septembre[[#This Row],[N° ARTICLE]],Données!A77:C133,2,FALSE))</f>
        <v/>
      </c>
      <c r="F82" s="19" t="str">
        <f>IF(BS_Septembre[[#This Row],[N° ARTICLE]]=0,"",VLOOKUP(BS_Septembre[[#This Row],[N° ARTICLE]],Données!A77:C133,3))</f>
        <v/>
      </c>
      <c r="G82" s="14"/>
      <c r="H82" s="16"/>
    </row>
    <row r="83" spans="1:8" ht="15.95" customHeight="1" x14ac:dyDescent="0.2">
      <c r="A83" s="9"/>
      <c r="B83" s="20"/>
      <c r="C83" s="20"/>
      <c r="D83" s="20"/>
      <c r="E83" s="40" t="str">
        <f>IF(BS_Septembre[[#This Row],[N° ARTICLE]]=0,"",VLOOKUP(BS_Septembre[[#This Row],[N° ARTICLE]],Données!A78:C134,2,FALSE))</f>
        <v/>
      </c>
      <c r="F83" s="20" t="str">
        <f>IF(BS_Septembre[[#This Row],[N° ARTICLE]]=0,"",VLOOKUP(BS_Septembre[[#This Row],[N° ARTICLE]],Données!A78:C134,3))</f>
        <v/>
      </c>
      <c r="G83" s="5"/>
      <c r="H83" s="4"/>
    </row>
    <row r="84" spans="1:8" s="10" customFormat="1" ht="15.95" customHeight="1" x14ac:dyDescent="0.2">
      <c r="A84" s="17"/>
      <c r="B84" s="19"/>
      <c r="C84" s="19"/>
      <c r="D84" s="19"/>
      <c r="E84" s="41" t="str">
        <f>IF(BS_Septembre[[#This Row],[N° ARTICLE]]=0,"",VLOOKUP(BS_Septembre[[#This Row],[N° ARTICLE]],Données!A79:C135,2,FALSE))</f>
        <v/>
      </c>
      <c r="F84" s="19" t="str">
        <f>IF(BS_Septembre[[#This Row],[N° ARTICLE]]=0,"",VLOOKUP(BS_Septembre[[#This Row],[N° ARTICLE]],Données!A79:C135,3))</f>
        <v/>
      </c>
      <c r="G84" s="14"/>
      <c r="H84" s="16"/>
    </row>
    <row r="85" spans="1:8" ht="15.95" customHeight="1" x14ac:dyDescent="0.2">
      <c r="A85" s="9"/>
      <c r="B85" s="20"/>
      <c r="C85" s="20"/>
      <c r="D85" s="20"/>
      <c r="E85" s="40" t="str">
        <f>IF(BS_Septembre[[#This Row],[N° ARTICLE]]=0,"",VLOOKUP(BS_Septembre[[#This Row],[N° ARTICLE]],Données!A80:C136,2,FALSE))</f>
        <v/>
      </c>
      <c r="F85" s="20" t="str">
        <f>IF(BS_Septembre[[#This Row],[N° ARTICLE]]=0,"",VLOOKUP(BS_Septembre[[#This Row],[N° ARTICLE]],Données!A80:C136,3))</f>
        <v/>
      </c>
      <c r="G85" s="5"/>
      <c r="H85" s="4"/>
    </row>
    <row r="86" spans="1:8" s="10" customFormat="1" ht="15.95" customHeight="1" x14ac:dyDescent="0.2">
      <c r="A86" s="17"/>
      <c r="B86" s="19"/>
      <c r="C86" s="19"/>
      <c r="D86" s="19"/>
      <c r="E86" s="41" t="str">
        <f>IF(BS_Septembre[[#This Row],[N° ARTICLE]]=0,"",VLOOKUP(BS_Septembre[[#This Row],[N° ARTICLE]],Données!A81:C137,2,FALSE))</f>
        <v/>
      </c>
      <c r="F86" s="19" t="str">
        <f>IF(BS_Septembre[[#This Row],[N° ARTICLE]]=0,"",VLOOKUP(BS_Septembre[[#This Row],[N° ARTICLE]],Données!A81:C137,3))</f>
        <v/>
      </c>
      <c r="G86" s="14"/>
      <c r="H86" s="16"/>
    </row>
    <row r="87" spans="1:8" ht="15.95" customHeight="1" x14ac:dyDescent="0.2">
      <c r="A87" s="9"/>
      <c r="B87" s="20"/>
      <c r="C87" s="20"/>
      <c r="D87" s="20"/>
      <c r="E87" s="40" t="str">
        <f>IF(BS_Septembre[[#This Row],[N° ARTICLE]]=0,"",VLOOKUP(BS_Septembre[[#This Row],[N° ARTICLE]],Données!A82:C138,2,FALSE))</f>
        <v/>
      </c>
      <c r="F87" s="20" t="str">
        <f>IF(BS_Septembre[[#This Row],[N° ARTICLE]]=0,"",VLOOKUP(BS_Septembre[[#This Row],[N° ARTICLE]],Données!A82:C138,3))</f>
        <v/>
      </c>
      <c r="G87" s="5"/>
      <c r="H87" s="4"/>
    </row>
    <row r="88" spans="1:8" s="10" customFormat="1" ht="15.95" customHeight="1" x14ac:dyDescent="0.2">
      <c r="A88" s="17"/>
      <c r="B88" s="19"/>
      <c r="C88" s="19"/>
      <c r="D88" s="19"/>
      <c r="E88" s="41" t="str">
        <f>IF(BS_Septembre[[#This Row],[N° ARTICLE]]=0,"",VLOOKUP(BS_Septembre[[#This Row],[N° ARTICLE]],Données!A83:C139,2,FALSE))</f>
        <v/>
      </c>
      <c r="F88" s="19" t="str">
        <f>IF(BS_Septembre[[#This Row],[N° ARTICLE]]=0,"",VLOOKUP(BS_Septembre[[#This Row],[N° ARTICLE]],Données!A83:C139,3))</f>
        <v/>
      </c>
      <c r="G88" s="14"/>
      <c r="H88" s="16"/>
    </row>
    <row r="89" spans="1:8" ht="15.95" customHeight="1" x14ac:dyDescent="0.2">
      <c r="A89" s="9"/>
      <c r="B89" s="20"/>
      <c r="C89" s="20"/>
      <c r="D89" s="20"/>
      <c r="E89" s="40" t="str">
        <f>IF(BS_Septembre[[#This Row],[N° ARTICLE]]=0,"",VLOOKUP(BS_Septembre[[#This Row],[N° ARTICLE]],Données!A84:C140,2,FALSE))</f>
        <v/>
      </c>
      <c r="F89" s="20" t="str">
        <f>IF(BS_Septembre[[#This Row],[N° ARTICLE]]=0,"",VLOOKUP(BS_Septembre[[#This Row],[N° ARTICLE]],Données!A84:C140,3))</f>
        <v/>
      </c>
      <c r="G89" s="5"/>
      <c r="H89" s="4"/>
    </row>
    <row r="90" spans="1:8" s="10" customFormat="1" ht="15.95" customHeight="1" x14ac:dyDescent="0.2">
      <c r="A90" s="17"/>
      <c r="B90" s="19"/>
      <c r="C90" s="19"/>
      <c r="D90" s="19"/>
      <c r="E90" s="41" t="str">
        <f>IF(BS_Septembre[[#This Row],[N° ARTICLE]]=0,"",VLOOKUP(BS_Septembre[[#This Row],[N° ARTICLE]],Données!A85:C141,2,FALSE))</f>
        <v/>
      </c>
      <c r="F90" s="19" t="str">
        <f>IF(BS_Septembre[[#This Row],[N° ARTICLE]]=0,"",VLOOKUP(BS_Septembre[[#This Row],[N° ARTICLE]],Données!A85:C141,3))</f>
        <v/>
      </c>
      <c r="G90" s="14"/>
      <c r="H90" s="16"/>
    </row>
    <row r="91" spans="1:8" ht="15.95" customHeight="1" x14ac:dyDescent="0.2">
      <c r="A91" s="9"/>
      <c r="B91" s="20"/>
      <c r="C91" s="20"/>
      <c r="D91" s="20"/>
      <c r="E91" s="40" t="str">
        <f>IF(BS_Septembre[[#This Row],[N° ARTICLE]]=0,"",VLOOKUP(BS_Septembre[[#This Row],[N° ARTICLE]],Données!A86:C142,2,FALSE))</f>
        <v/>
      </c>
      <c r="F91" s="20" t="str">
        <f>IF(BS_Septembre[[#This Row],[N° ARTICLE]]=0,"",VLOOKUP(BS_Septembre[[#This Row],[N° ARTICLE]],Données!A86:C142,3))</f>
        <v/>
      </c>
      <c r="G91" s="5"/>
      <c r="H91" s="4"/>
    </row>
    <row r="92" spans="1:8" ht="15.95" customHeight="1" x14ac:dyDescent="0.2">
      <c r="A92" s="17"/>
      <c r="B92" s="19"/>
      <c r="C92" s="19"/>
      <c r="D92" s="19"/>
      <c r="E92" s="41" t="str">
        <f>IF(BS_Septembre[[#This Row],[N° ARTICLE]]=0,"",VLOOKUP(BS_Septembre[[#This Row],[N° ARTICLE]],Données!A87:C143,2,FALSE))</f>
        <v/>
      </c>
      <c r="F92" s="19" t="str">
        <f>IF(BS_Septembre[[#This Row],[N° ARTICLE]]=0,"",VLOOKUP(BS_Septembre[[#This Row],[N° ARTICLE]],Données!A87:C143,3))</f>
        <v/>
      </c>
      <c r="G92" s="14"/>
      <c r="H92" s="16"/>
    </row>
    <row r="93" spans="1:8" s="10" customFormat="1" ht="15.95" customHeight="1" x14ac:dyDescent="0.2">
      <c r="A93" s="9"/>
      <c r="B93" s="20"/>
      <c r="C93" s="20"/>
      <c r="D93" s="20"/>
      <c r="E93" s="40" t="str">
        <f>IF(BS_Septembre[[#This Row],[N° ARTICLE]]=0,"",VLOOKUP(BS_Septembre[[#This Row],[N° ARTICLE]],Données!A88:C144,2,FALSE))</f>
        <v/>
      </c>
      <c r="F93" s="20" t="str">
        <f>IF(BS_Septembre[[#This Row],[N° ARTICLE]]=0,"",VLOOKUP(BS_Septembre[[#This Row],[N° ARTICLE]],Données!A88:C144,3))</f>
        <v/>
      </c>
      <c r="G93" s="5"/>
      <c r="H93" s="4"/>
    </row>
    <row r="94" spans="1:8" ht="15.95" customHeight="1" x14ac:dyDescent="0.2">
      <c r="A94" s="17"/>
      <c r="B94" s="19"/>
      <c r="C94" s="19"/>
      <c r="D94" s="19"/>
      <c r="E94" s="41" t="str">
        <f>IF(BS_Septembre[[#This Row],[N° ARTICLE]]=0,"",VLOOKUP(BS_Septembre[[#This Row],[N° ARTICLE]],Données!A89:C145,2,FALSE))</f>
        <v/>
      </c>
      <c r="F94" s="19" t="str">
        <f>IF(BS_Septembre[[#This Row],[N° ARTICLE]]=0,"",VLOOKUP(BS_Septembre[[#This Row],[N° ARTICLE]],Données!A89:C145,3))</f>
        <v/>
      </c>
      <c r="G94" s="14"/>
      <c r="H94" s="16"/>
    </row>
    <row r="95" spans="1:8" s="10" customFormat="1" ht="15.95" customHeight="1" x14ac:dyDescent="0.2">
      <c r="A95" s="9"/>
      <c r="B95" s="20"/>
      <c r="C95" s="20"/>
      <c r="D95" s="20"/>
      <c r="E95" s="40" t="str">
        <f>IF(BS_Septembre[[#This Row],[N° ARTICLE]]=0,"",VLOOKUP(BS_Septembre[[#This Row],[N° ARTICLE]],Données!A90:C146,2,FALSE))</f>
        <v/>
      </c>
      <c r="F95" s="20" t="str">
        <f>IF(BS_Septembre[[#This Row],[N° ARTICLE]]=0,"",VLOOKUP(BS_Septembre[[#This Row],[N° ARTICLE]],Données!A90:C146,3))</f>
        <v/>
      </c>
      <c r="G95" s="5"/>
      <c r="H95" s="4"/>
    </row>
    <row r="96" spans="1:8" ht="15.95" customHeight="1" x14ac:dyDescent="0.2">
      <c r="A96" s="17"/>
      <c r="B96" s="19"/>
      <c r="C96" s="19"/>
      <c r="D96" s="19"/>
      <c r="E96" s="41" t="str">
        <f>IF(BS_Septembre[[#This Row],[N° ARTICLE]]=0,"",VLOOKUP(BS_Septembre[[#This Row],[N° ARTICLE]],Données!A91:C147,2,FALSE))</f>
        <v/>
      </c>
      <c r="F96" s="19" t="str">
        <f>IF(BS_Septembre[[#This Row],[N° ARTICLE]]=0,"",VLOOKUP(BS_Septembre[[#This Row],[N° ARTICLE]],Données!A91:C147,3))</f>
        <v/>
      </c>
      <c r="G96" s="14"/>
      <c r="H96" s="16"/>
    </row>
    <row r="97" spans="1:8" s="10" customFormat="1" ht="15.95" customHeight="1" x14ac:dyDescent="0.2">
      <c r="A97" s="9"/>
      <c r="B97" s="20"/>
      <c r="C97" s="20"/>
      <c r="D97" s="20"/>
      <c r="E97" s="40" t="str">
        <f>IF(BS_Septembre[[#This Row],[N° ARTICLE]]=0,"",VLOOKUP(BS_Septembre[[#This Row],[N° ARTICLE]],Données!A92:C148,2,FALSE))</f>
        <v/>
      </c>
      <c r="F97" s="20" t="str">
        <f>IF(BS_Septembre[[#This Row],[N° ARTICLE]]=0,"",VLOOKUP(BS_Septembre[[#This Row],[N° ARTICLE]],Données!A92:C148,3))</f>
        <v/>
      </c>
      <c r="G97" s="5"/>
      <c r="H97" s="4"/>
    </row>
    <row r="98" spans="1:8" ht="15.95" customHeight="1" x14ac:dyDescent="0.2">
      <c r="A98" s="17"/>
      <c r="B98" s="19"/>
      <c r="C98" s="19"/>
      <c r="D98" s="19"/>
      <c r="E98" s="41" t="str">
        <f>IF(BS_Septembre[[#This Row],[N° ARTICLE]]=0,"",VLOOKUP(BS_Septembre[[#This Row],[N° ARTICLE]],Données!A93:C149,2,FALSE))</f>
        <v/>
      </c>
      <c r="F98" s="19" t="str">
        <f>IF(BS_Septembre[[#This Row],[N° ARTICLE]]=0,"",VLOOKUP(BS_Septembre[[#This Row],[N° ARTICLE]],Données!A93:C149,3))</f>
        <v/>
      </c>
      <c r="G98" s="14"/>
      <c r="H98" s="16"/>
    </row>
    <row r="99" spans="1:8" s="10" customFormat="1" ht="15.95" customHeight="1" x14ac:dyDescent="0.2">
      <c r="A99" s="29"/>
      <c r="B99" s="30"/>
      <c r="C99" s="30"/>
      <c r="D99" s="30"/>
      <c r="E99" s="42" t="str">
        <f>IF(BS_Septembre[[#This Row],[N° ARTICLE]]=0,"",VLOOKUP(BS_Septembre[[#This Row],[N° ARTICLE]],Données!A94:C150,2,FALSE))</f>
        <v/>
      </c>
      <c r="F99" s="30" t="str">
        <f>IF(BS_Septembre[[#This Row],[N° ARTICLE]]=0,"",VLOOKUP(BS_Septembre[[#This Row],[N° ARTICLE]],Données!A94:C150,3))</f>
        <v/>
      </c>
      <c r="G99" s="31"/>
      <c r="H99" s="38"/>
    </row>
    <row r="100" spans="1:8" s="10" customFormat="1" ht="15.95" customHeight="1" x14ac:dyDescent="0.2">
      <c r="A100" s="32"/>
      <c r="B100" s="32"/>
      <c r="C100" s="32"/>
      <c r="D100" s="32"/>
      <c r="E100" s="44"/>
      <c r="F100" s="47"/>
      <c r="G100" s="33"/>
      <c r="H100" s="39"/>
    </row>
    <row r="101" spans="1:8" s="10" customFormat="1" ht="15.95" customHeight="1" x14ac:dyDescent="0.2">
      <c r="A101" s="32"/>
      <c r="B101" s="32"/>
      <c r="C101" s="32"/>
      <c r="D101" s="32"/>
      <c r="E101" s="44"/>
      <c r="F101" s="47"/>
      <c r="G101" s="33"/>
      <c r="H101" s="39"/>
    </row>
    <row r="102" spans="1:8" s="10" customFormat="1" ht="15.95" customHeight="1" x14ac:dyDescent="0.2">
      <c r="A102" s="32"/>
      <c r="B102" s="32"/>
      <c r="C102" s="32"/>
      <c r="D102" s="32"/>
      <c r="E102" s="44"/>
      <c r="F102" s="47"/>
      <c r="G102" s="33"/>
      <c r="H102" s="39"/>
    </row>
    <row r="103" spans="1:8" s="10" customFormat="1" ht="15.95" customHeight="1" x14ac:dyDescent="0.2">
      <c r="A103" s="32"/>
      <c r="B103" s="32"/>
      <c r="C103" s="32"/>
      <c r="D103" s="32"/>
      <c r="E103" s="44"/>
      <c r="F103" s="47"/>
      <c r="G103" s="33"/>
      <c r="H103" s="39"/>
    </row>
    <row r="104" spans="1:8" s="10" customFormat="1" ht="15.95" customHeight="1" x14ac:dyDescent="0.2">
      <c r="A104" s="32"/>
      <c r="B104" s="32"/>
      <c r="C104" s="32"/>
      <c r="D104" s="32"/>
      <c r="E104" s="44"/>
      <c r="F104" s="47"/>
      <c r="G104" s="33"/>
      <c r="H104" s="39"/>
    </row>
    <row r="105" spans="1:8" s="10" customFormat="1" ht="15.95" customHeight="1" x14ac:dyDescent="0.2">
      <c r="A105" s="32"/>
      <c r="B105" s="32"/>
      <c r="C105" s="32"/>
      <c r="D105" s="32"/>
      <c r="E105" s="44"/>
      <c r="F105" s="47"/>
      <c r="G105" s="33"/>
      <c r="H105" s="39"/>
    </row>
    <row r="106" spans="1:8" s="10" customFormat="1" ht="15.95" customHeight="1" x14ac:dyDescent="0.2">
      <c r="A106" s="32"/>
      <c r="B106" s="32"/>
      <c r="C106" s="32"/>
      <c r="D106" s="32"/>
      <c r="E106" s="44"/>
      <c r="F106" s="47"/>
      <c r="G106" s="33"/>
      <c r="H106" s="39"/>
    </row>
    <row r="107" spans="1:8" s="10" customFormat="1" ht="15.95" customHeight="1" x14ac:dyDescent="0.2">
      <c r="A107" s="32"/>
      <c r="B107" s="32"/>
      <c r="C107" s="32"/>
      <c r="D107" s="32"/>
      <c r="E107" s="44"/>
      <c r="F107" s="47"/>
      <c r="G107" s="33"/>
      <c r="H107" s="39"/>
    </row>
    <row r="108" spans="1:8" s="10" customFormat="1" ht="15.95" customHeight="1" x14ac:dyDescent="0.2">
      <c r="A108" s="32"/>
      <c r="B108" s="32"/>
      <c r="C108" s="32"/>
      <c r="D108" s="32"/>
      <c r="E108" s="44"/>
      <c r="F108" s="47"/>
      <c r="G108" s="33"/>
      <c r="H108" s="39"/>
    </row>
    <row r="109" spans="1:8" s="10" customFormat="1" ht="15.95" customHeight="1" x14ac:dyDescent="0.2">
      <c r="A109" s="32"/>
      <c r="B109" s="32"/>
      <c r="C109" s="32"/>
      <c r="D109" s="32"/>
      <c r="E109" s="44"/>
      <c r="F109" s="47"/>
      <c r="G109" s="33"/>
      <c r="H109" s="39"/>
    </row>
    <row r="110" spans="1:8" s="10" customFormat="1" ht="15.95" customHeight="1" x14ac:dyDescent="0.2">
      <c r="A110" s="32"/>
      <c r="B110" s="32"/>
      <c r="C110" s="32"/>
      <c r="D110" s="32"/>
      <c r="E110" s="44"/>
      <c r="F110" s="47"/>
      <c r="G110" s="33"/>
      <c r="H110" s="39"/>
    </row>
    <row r="111" spans="1:8" s="10" customFormat="1" ht="15.95" customHeight="1" x14ac:dyDescent="0.2">
      <c r="A111" s="32"/>
      <c r="B111" s="32"/>
      <c r="C111" s="32"/>
      <c r="D111" s="32"/>
      <c r="E111" s="44"/>
      <c r="F111" s="47"/>
      <c r="G111" s="33"/>
      <c r="H111" s="39"/>
    </row>
    <row r="112" spans="1:8" s="10" customFormat="1" ht="15.95" customHeight="1" x14ac:dyDescent="0.2">
      <c r="A112" s="32"/>
      <c r="B112" s="32"/>
      <c r="C112" s="32"/>
      <c r="D112" s="32"/>
      <c r="E112" s="44"/>
      <c r="F112" s="47"/>
      <c r="G112" s="33"/>
      <c r="H112" s="39"/>
    </row>
    <row r="113" spans="1:8" s="10" customFormat="1" ht="15.95" customHeight="1" x14ac:dyDescent="0.2">
      <c r="A113" s="32"/>
      <c r="B113" s="32"/>
      <c r="C113" s="32"/>
      <c r="D113" s="32"/>
      <c r="E113" s="44"/>
      <c r="F113" s="47"/>
      <c r="G113" s="33"/>
      <c r="H113" s="39"/>
    </row>
    <row r="114" spans="1:8" s="10" customFormat="1" ht="15.95" customHeight="1" x14ac:dyDescent="0.2">
      <c r="A114" s="32"/>
      <c r="B114" s="32"/>
      <c r="C114" s="32"/>
      <c r="D114" s="32"/>
      <c r="E114" s="44"/>
      <c r="F114" s="47"/>
      <c r="G114" s="33"/>
      <c r="H114" s="39"/>
    </row>
    <row r="115" spans="1:8" s="10" customFormat="1" ht="15.95" customHeight="1" x14ac:dyDescent="0.2">
      <c r="A115" s="32"/>
      <c r="B115" s="32"/>
      <c r="C115" s="32"/>
      <c r="D115" s="32"/>
      <c r="E115" s="44"/>
      <c r="F115" s="47"/>
      <c r="G115" s="33"/>
      <c r="H115" s="39"/>
    </row>
    <row r="116" spans="1:8" s="10" customFormat="1" ht="15.95" customHeight="1" x14ac:dyDescent="0.2">
      <c r="A116" s="32"/>
      <c r="B116" s="32"/>
      <c r="C116" s="32"/>
      <c r="D116" s="32"/>
      <c r="E116" s="44"/>
      <c r="F116" s="47"/>
      <c r="G116" s="33"/>
      <c r="H116" s="39"/>
    </row>
    <row r="117" spans="1:8" s="10" customFormat="1" ht="15.95" customHeight="1" x14ac:dyDescent="0.2">
      <c r="A117" s="32"/>
      <c r="B117" s="32"/>
      <c r="C117" s="32"/>
      <c r="D117" s="32"/>
      <c r="E117" s="44"/>
      <c r="F117" s="47"/>
      <c r="G117" s="33"/>
      <c r="H117" s="39"/>
    </row>
    <row r="118" spans="1:8" s="10" customFormat="1" ht="15.95" customHeight="1" x14ac:dyDescent="0.2">
      <c r="A118" s="32"/>
      <c r="B118" s="32"/>
      <c r="C118" s="32"/>
      <c r="D118" s="32"/>
      <c r="E118" s="44"/>
      <c r="F118" s="47"/>
      <c r="G118" s="33"/>
      <c r="H118" s="39"/>
    </row>
    <row r="119" spans="1:8" s="10" customFormat="1" ht="15.95" customHeight="1" x14ac:dyDescent="0.2">
      <c r="A119" s="32"/>
      <c r="B119" s="32"/>
      <c r="C119" s="32"/>
      <c r="D119" s="32"/>
      <c r="E119" s="44"/>
      <c r="F119" s="47"/>
      <c r="G119" s="33"/>
      <c r="H119" s="39"/>
    </row>
    <row r="120" spans="1:8" s="10" customFormat="1" ht="15.95" customHeight="1" x14ac:dyDescent="0.2">
      <c r="A120" s="32"/>
      <c r="B120" s="32"/>
      <c r="C120" s="32"/>
      <c r="D120" s="32"/>
      <c r="E120" s="44"/>
      <c r="F120" s="47"/>
      <c r="G120" s="33"/>
      <c r="H120" s="39"/>
    </row>
    <row r="121" spans="1:8" s="10" customFormat="1" ht="15.95" customHeight="1" x14ac:dyDescent="0.2">
      <c r="A121" s="32"/>
      <c r="B121" s="32"/>
      <c r="C121" s="32"/>
      <c r="D121" s="32"/>
      <c r="E121" s="44"/>
      <c r="F121" s="47"/>
      <c r="G121" s="33"/>
      <c r="H121" s="39"/>
    </row>
    <row r="122" spans="1:8" s="10" customFormat="1" ht="15.95" customHeight="1" x14ac:dyDescent="0.2">
      <c r="A122" s="32"/>
      <c r="B122" s="32"/>
      <c r="C122" s="32"/>
      <c r="D122" s="32"/>
      <c r="E122" s="44"/>
      <c r="F122" s="47"/>
      <c r="G122" s="33"/>
      <c r="H122" s="39"/>
    </row>
    <row r="123" spans="1:8" s="10" customFormat="1" ht="15.95" customHeight="1" x14ac:dyDescent="0.2">
      <c r="A123" s="32"/>
      <c r="B123" s="32"/>
      <c r="C123" s="32"/>
      <c r="D123" s="32"/>
      <c r="E123" s="44"/>
      <c r="F123" s="47"/>
      <c r="G123" s="33"/>
      <c r="H123" s="39"/>
    </row>
    <row r="124" spans="1:8" s="10" customFormat="1" ht="15.95" customHeight="1" x14ac:dyDescent="0.2">
      <c r="A124" s="32"/>
      <c r="B124" s="32"/>
      <c r="C124" s="32"/>
      <c r="D124" s="32"/>
      <c r="E124" s="44"/>
      <c r="F124" s="47"/>
      <c r="G124" s="33"/>
      <c r="H124" s="39"/>
    </row>
    <row r="125" spans="1:8" s="10" customFormat="1" ht="15.95" customHeight="1" x14ac:dyDescent="0.2">
      <c r="A125" s="32"/>
      <c r="B125" s="32"/>
      <c r="C125" s="32"/>
      <c r="D125" s="32"/>
      <c r="E125" s="44"/>
      <c r="F125" s="47"/>
      <c r="G125" s="33"/>
      <c r="H125" s="39"/>
    </row>
    <row r="126" spans="1:8" s="10" customFormat="1" ht="15.95" customHeight="1" x14ac:dyDescent="0.2">
      <c r="A126" s="32"/>
      <c r="B126" s="32"/>
      <c r="C126" s="32"/>
      <c r="D126" s="32"/>
      <c r="E126" s="44"/>
      <c r="F126" s="47"/>
      <c r="G126" s="33"/>
      <c r="H126" s="39"/>
    </row>
    <row r="127" spans="1:8" s="10" customFormat="1" ht="15.95" customHeight="1" x14ac:dyDescent="0.2">
      <c r="A127" s="32"/>
      <c r="B127" s="32"/>
      <c r="C127" s="32"/>
      <c r="D127" s="32"/>
      <c r="E127" s="44"/>
      <c r="F127" s="47"/>
      <c r="G127" s="33"/>
      <c r="H127" s="39"/>
    </row>
    <row r="128" spans="1:8" s="10" customFormat="1" ht="15.95" customHeight="1" x14ac:dyDescent="0.2">
      <c r="A128" s="32"/>
      <c r="B128" s="32"/>
      <c r="C128" s="32"/>
      <c r="D128" s="32"/>
      <c r="E128" s="44"/>
      <c r="F128" s="47"/>
      <c r="G128" s="33"/>
      <c r="H128" s="39"/>
    </row>
    <row r="129" spans="1:8" s="10" customFormat="1" ht="15.95" customHeight="1" x14ac:dyDescent="0.2">
      <c r="A129" s="32"/>
      <c r="B129" s="32"/>
      <c r="C129" s="32"/>
      <c r="D129" s="32"/>
      <c r="E129" s="44"/>
      <c r="F129" s="47"/>
      <c r="G129" s="33"/>
      <c r="H129" s="39"/>
    </row>
    <row r="130" spans="1:8" s="10" customFormat="1" ht="15.95" customHeight="1" x14ac:dyDescent="0.2">
      <c r="A130" s="32"/>
      <c r="B130" s="32"/>
      <c r="C130" s="32"/>
      <c r="D130" s="32"/>
      <c r="E130" s="44"/>
      <c r="F130" s="47"/>
      <c r="G130" s="33"/>
      <c r="H130" s="39"/>
    </row>
    <row r="131" spans="1:8" s="10" customFormat="1" ht="15.95" customHeight="1" x14ac:dyDescent="0.2">
      <c r="A131" s="32"/>
      <c r="B131" s="32"/>
      <c r="C131" s="32"/>
      <c r="D131" s="32"/>
      <c r="E131" s="44"/>
      <c r="F131" s="47"/>
      <c r="G131" s="33"/>
      <c r="H131" s="39"/>
    </row>
    <row r="132" spans="1:8" s="10" customFormat="1" ht="15.95" customHeight="1" x14ac:dyDescent="0.2">
      <c r="A132" s="32"/>
      <c r="B132" s="32"/>
      <c r="C132" s="32"/>
      <c r="D132" s="32"/>
      <c r="E132" s="44"/>
      <c r="F132" s="47"/>
      <c r="G132" s="33"/>
      <c r="H132" s="39"/>
    </row>
    <row r="133" spans="1:8" s="10" customFormat="1" ht="15.95" customHeight="1" x14ac:dyDescent="0.2">
      <c r="A133" s="32"/>
      <c r="B133" s="32"/>
      <c r="C133" s="32"/>
      <c r="D133" s="32"/>
      <c r="E133" s="44"/>
      <c r="F133" s="47"/>
      <c r="G133" s="33"/>
      <c r="H133" s="39"/>
    </row>
    <row r="134" spans="1:8" s="10" customFormat="1" x14ac:dyDescent="0.2">
      <c r="A134" s="32"/>
      <c r="B134" s="32"/>
      <c r="C134" s="32"/>
      <c r="D134" s="32"/>
      <c r="E134" s="44"/>
      <c r="F134" s="47"/>
      <c r="G134" s="33"/>
      <c r="H134" s="39"/>
    </row>
    <row r="135" spans="1:8" s="10" customFormat="1" x14ac:dyDescent="0.2">
      <c r="A135" s="32"/>
      <c r="B135" s="32"/>
      <c r="C135" s="32"/>
      <c r="D135" s="32"/>
      <c r="E135" s="44"/>
      <c r="F135" s="47"/>
      <c r="G135" s="33"/>
      <c r="H135" s="39"/>
    </row>
    <row r="136" spans="1:8" s="10" customFormat="1" x14ac:dyDescent="0.2">
      <c r="A136" s="32"/>
      <c r="B136" s="32"/>
      <c r="C136" s="32"/>
      <c r="D136" s="32"/>
      <c r="E136" s="44"/>
      <c r="F136" s="47"/>
      <c r="G136" s="33"/>
      <c r="H136" s="39"/>
    </row>
    <row r="137" spans="1:8" s="10" customFormat="1" x14ac:dyDescent="0.2">
      <c r="A137" s="32"/>
      <c r="B137" s="32"/>
      <c r="C137" s="32"/>
      <c r="D137" s="32"/>
      <c r="E137" s="44"/>
      <c r="F137" s="47"/>
      <c r="G137" s="33"/>
      <c r="H137" s="39"/>
    </row>
    <row r="138" spans="1:8" s="10" customFormat="1" x14ac:dyDescent="0.2">
      <c r="A138" s="32"/>
      <c r="B138" s="32"/>
      <c r="C138" s="32"/>
      <c r="D138" s="32"/>
      <c r="E138" s="44"/>
      <c r="F138" s="47"/>
      <c r="G138" s="33"/>
      <c r="H138" s="39"/>
    </row>
    <row r="139" spans="1:8" s="10" customFormat="1" x14ac:dyDescent="0.2">
      <c r="A139" s="32"/>
      <c r="B139" s="32"/>
      <c r="C139" s="32"/>
      <c r="D139" s="32"/>
      <c r="E139" s="44"/>
      <c r="F139" s="47"/>
      <c r="G139" s="33"/>
      <c r="H139" s="39"/>
    </row>
    <row r="140" spans="1:8" s="10" customFormat="1" x14ac:dyDescent="0.2">
      <c r="A140" s="32"/>
      <c r="B140" s="32"/>
      <c r="C140" s="32"/>
      <c r="D140" s="32"/>
      <c r="E140" s="44"/>
      <c r="F140" s="47"/>
      <c r="G140" s="33"/>
      <c r="H140" s="39"/>
    </row>
    <row r="141" spans="1:8" s="10" customFormat="1" x14ac:dyDescent="0.2">
      <c r="A141" s="32"/>
      <c r="B141" s="32"/>
      <c r="C141" s="32"/>
      <c r="D141" s="32"/>
      <c r="E141" s="44"/>
      <c r="F141" s="47"/>
      <c r="G141" s="33"/>
      <c r="H141" s="39"/>
    </row>
    <row r="142" spans="1:8" s="10" customFormat="1" x14ac:dyDescent="0.2">
      <c r="A142" s="32"/>
      <c r="B142" s="32"/>
      <c r="C142" s="32"/>
      <c r="D142" s="32"/>
      <c r="E142" s="44"/>
      <c r="F142" s="47"/>
      <c r="G142" s="33"/>
      <c r="H142" s="39"/>
    </row>
    <row r="143" spans="1:8" s="10" customFormat="1" x14ac:dyDescent="0.2">
      <c r="A143" s="32"/>
      <c r="B143" s="32"/>
      <c r="C143" s="32"/>
      <c r="D143" s="32"/>
      <c r="E143" s="44"/>
      <c r="F143" s="47"/>
      <c r="G143" s="33"/>
      <c r="H143" s="39"/>
    </row>
    <row r="144" spans="1:8" s="10" customFormat="1" x14ac:dyDescent="0.2">
      <c r="A144" s="32"/>
      <c r="B144" s="32"/>
      <c r="C144" s="32"/>
      <c r="D144" s="32"/>
      <c r="E144" s="44"/>
      <c r="F144" s="47"/>
      <c r="G144" s="33"/>
      <c r="H144" s="39"/>
    </row>
    <row r="145" spans="1:8" s="10" customFormat="1" x14ac:dyDescent="0.2">
      <c r="A145" s="32"/>
      <c r="B145" s="32"/>
      <c r="C145" s="32"/>
      <c r="D145" s="32"/>
      <c r="E145" s="44"/>
      <c r="F145" s="47"/>
      <c r="G145" s="33"/>
      <c r="H145" s="39"/>
    </row>
    <row r="146" spans="1:8" s="10" customFormat="1" x14ac:dyDescent="0.2">
      <c r="A146" s="32"/>
      <c r="B146" s="32"/>
      <c r="C146" s="32"/>
      <c r="D146" s="32"/>
      <c r="E146" s="44"/>
      <c r="F146" s="47"/>
      <c r="G146" s="33"/>
      <c r="H146" s="39"/>
    </row>
    <row r="147" spans="1:8" s="10" customFormat="1" x14ac:dyDescent="0.2">
      <c r="A147" s="32"/>
      <c r="B147" s="32"/>
      <c r="C147" s="32"/>
      <c r="D147" s="32"/>
      <c r="E147" s="44"/>
      <c r="F147" s="47"/>
      <c r="G147" s="33"/>
      <c r="H147" s="39"/>
    </row>
    <row r="148" spans="1:8" s="10" customFormat="1" x14ac:dyDescent="0.2">
      <c r="A148" s="32"/>
      <c r="B148" s="32"/>
      <c r="C148" s="32"/>
      <c r="D148" s="32"/>
      <c r="E148" s="44"/>
      <c r="F148" s="47"/>
      <c r="G148" s="33"/>
      <c r="H148" s="39"/>
    </row>
    <row r="149" spans="1:8" s="10" customFormat="1" x14ac:dyDescent="0.2">
      <c r="A149" s="32"/>
      <c r="B149" s="32"/>
      <c r="C149" s="32"/>
      <c r="D149" s="32"/>
      <c r="E149" s="44"/>
      <c r="F149" s="47"/>
      <c r="G149" s="33"/>
      <c r="H149" s="39"/>
    </row>
    <row r="150" spans="1:8" s="10" customFormat="1" x14ac:dyDescent="0.2">
      <c r="A150" s="32"/>
      <c r="B150" s="32"/>
      <c r="C150" s="32"/>
      <c r="D150" s="32"/>
      <c r="E150" s="44"/>
      <c r="F150" s="47"/>
      <c r="G150" s="33"/>
      <c r="H150" s="39"/>
    </row>
    <row r="151" spans="1:8" s="10" customFormat="1" x14ac:dyDescent="0.2">
      <c r="A151" s="32"/>
      <c r="B151" s="32"/>
      <c r="C151" s="32"/>
      <c r="D151" s="32"/>
      <c r="E151" s="44"/>
      <c r="F151" s="47"/>
      <c r="G151" s="33"/>
      <c r="H151" s="39"/>
    </row>
    <row r="152" spans="1:8" s="10" customFormat="1" x14ac:dyDescent="0.2">
      <c r="A152" s="32"/>
      <c r="B152" s="32"/>
      <c r="C152" s="32"/>
      <c r="D152" s="32"/>
      <c r="E152" s="44"/>
      <c r="F152" s="47"/>
      <c r="G152" s="33"/>
      <c r="H152" s="39"/>
    </row>
    <row r="153" spans="1:8" s="10" customFormat="1" x14ac:dyDescent="0.2">
      <c r="A153" s="32"/>
      <c r="B153" s="32"/>
      <c r="C153" s="32"/>
      <c r="D153" s="32"/>
      <c r="E153" s="44"/>
      <c r="F153" s="47"/>
      <c r="G153" s="33"/>
      <c r="H153" s="39"/>
    </row>
    <row r="154" spans="1:8" s="10" customFormat="1" x14ac:dyDescent="0.2">
      <c r="A154" s="32"/>
      <c r="B154" s="32"/>
      <c r="C154" s="32"/>
      <c r="D154" s="32"/>
      <c r="E154" s="44"/>
      <c r="F154" s="47"/>
      <c r="G154" s="33"/>
      <c r="H154" s="39"/>
    </row>
    <row r="155" spans="1:8" s="10" customFormat="1" x14ac:dyDescent="0.2">
      <c r="A155" s="32"/>
      <c r="B155" s="32"/>
      <c r="C155" s="32"/>
      <c r="D155" s="32"/>
      <c r="E155" s="44"/>
      <c r="F155" s="47"/>
      <c r="G155" s="33"/>
      <c r="H155" s="39"/>
    </row>
    <row r="156" spans="1:8" s="10" customFormat="1" x14ac:dyDescent="0.2">
      <c r="A156" s="32"/>
      <c r="B156" s="32"/>
      <c r="C156" s="32"/>
      <c r="D156" s="32"/>
      <c r="E156" s="44"/>
      <c r="F156" s="47"/>
      <c r="G156" s="33"/>
      <c r="H156" s="39"/>
    </row>
    <row r="157" spans="1:8" s="10" customFormat="1" x14ac:dyDescent="0.2">
      <c r="A157" s="32"/>
      <c r="B157" s="32"/>
      <c r="C157" s="32"/>
      <c r="D157" s="32"/>
      <c r="E157" s="44"/>
      <c r="F157" s="47"/>
      <c r="G157" s="33"/>
      <c r="H157" s="39"/>
    </row>
    <row r="158" spans="1:8" s="10" customFormat="1" x14ac:dyDescent="0.2">
      <c r="A158" s="32"/>
      <c r="B158" s="32"/>
      <c r="C158" s="32"/>
      <c r="D158" s="32"/>
      <c r="E158" s="44"/>
      <c r="F158" s="47"/>
      <c r="G158" s="33"/>
      <c r="H158" s="39"/>
    </row>
    <row r="159" spans="1:8" s="10" customFormat="1" x14ac:dyDescent="0.2">
      <c r="A159" s="32"/>
      <c r="B159" s="32"/>
      <c r="C159" s="32"/>
      <c r="D159" s="32"/>
      <c r="E159" s="44"/>
      <c r="F159" s="47"/>
      <c r="G159" s="33"/>
      <c r="H159" s="39"/>
    </row>
    <row r="160" spans="1:8" s="10" customFormat="1" x14ac:dyDescent="0.2">
      <c r="A160" s="32"/>
      <c r="B160" s="32"/>
      <c r="C160" s="32"/>
      <c r="D160" s="32"/>
      <c r="E160" s="44"/>
      <c r="F160" s="47"/>
      <c r="G160" s="33"/>
      <c r="H160" s="39"/>
    </row>
    <row r="161" spans="1:8" s="10" customFormat="1" x14ac:dyDescent="0.2">
      <c r="A161" s="32"/>
      <c r="B161" s="32"/>
      <c r="C161" s="32"/>
      <c r="D161" s="32"/>
      <c r="E161" s="44"/>
      <c r="F161" s="47"/>
      <c r="G161" s="33"/>
      <c r="H161" s="39"/>
    </row>
    <row r="162" spans="1:8" s="10" customFormat="1" x14ac:dyDescent="0.2">
      <c r="A162" s="32"/>
      <c r="B162" s="32"/>
      <c r="C162" s="32"/>
      <c r="D162" s="32"/>
      <c r="E162" s="44"/>
      <c r="F162" s="47"/>
      <c r="G162" s="33"/>
      <c r="H162" s="39"/>
    </row>
    <row r="163" spans="1:8" s="10" customFormat="1" x14ac:dyDescent="0.2">
      <c r="A163" s="32"/>
      <c r="B163" s="32"/>
      <c r="C163" s="32"/>
      <c r="D163" s="32"/>
      <c r="E163" s="44"/>
      <c r="F163" s="47"/>
      <c r="G163" s="33"/>
      <c r="H163" s="39"/>
    </row>
    <row r="164" spans="1:8" s="10" customFormat="1" x14ac:dyDescent="0.2">
      <c r="A164" s="23"/>
      <c r="B164" s="23"/>
      <c r="C164" s="23"/>
      <c r="D164" s="28"/>
      <c r="F164" s="48"/>
      <c r="G164" s="37"/>
      <c r="H164" s="24"/>
    </row>
    <row r="165" spans="1:8" s="10" customFormat="1" x14ac:dyDescent="0.2">
      <c r="A165" s="23"/>
      <c r="B165" s="23"/>
      <c r="C165" s="23"/>
      <c r="D165" s="28"/>
      <c r="F165" s="48"/>
      <c r="G165" s="37"/>
      <c r="H165" s="24"/>
    </row>
    <row r="166" spans="1:8" s="10" customFormat="1" x14ac:dyDescent="0.2">
      <c r="A166" s="23"/>
      <c r="B166" s="23"/>
      <c r="C166" s="23"/>
      <c r="D166" s="28"/>
      <c r="F166" s="48"/>
      <c r="G166" s="37"/>
      <c r="H166" s="24"/>
    </row>
    <row r="167" spans="1:8" s="10" customFormat="1" x14ac:dyDescent="0.2">
      <c r="A167" s="23"/>
      <c r="B167" s="23"/>
      <c r="C167" s="23"/>
      <c r="D167" s="28"/>
      <c r="F167" s="48"/>
      <c r="G167" s="37"/>
      <c r="H167" s="24"/>
    </row>
    <row r="168" spans="1:8" s="10" customFormat="1" x14ac:dyDescent="0.2">
      <c r="A168" s="23"/>
      <c r="B168" s="23"/>
      <c r="C168" s="23"/>
      <c r="D168" s="28"/>
      <c r="F168" s="48"/>
      <c r="G168" s="37"/>
      <c r="H168" s="24"/>
    </row>
    <row r="169" spans="1:8" s="10" customFormat="1" x14ac:dyDescent="0.2">
      <c r="A169" s="23"/>
      <c r="B169" s="23"/>
      <c r="C169" s="23"/>
      <c r="D169" s="28"/>
      <c r="F169" s="48"/>
      <c r="G169" s="37"/>
      <c r="H169" s="24"/>
    </row>
    <row r="170" spans="1:8" s="10" customFormat="1" x14ac:dyDescent="0.2">
      <c r="A170" s="23"/>
      <c r="B170" s="23"/>
      <c r="C170" s="23"/>
      <c r="D170" s="28"/>
      <c r="F170" s="48"/>
      <c r="G170" s="37"/>
      <c r="H170" s="24"/>
    </row>
    <row r="171" spans="1:8" s="10" customFormat="1" x14ac:dyDescent="0.2">
      <c r="A171" s="23"/>
      <c r="B171" s="23"/>
      <c r="C171" s="23"/>
      <c r="D171" s="28"/>
      <c r="F171" s="48"/>
      <c r="G171" s="37"/>
      <c r="H171" s="24"/>
    </row>
    <row r="172" spans="1:8" s="10" customFormat="1" x14ac:dyDescent="0.2">
      <c r="A172" s="23"/>
      <c r="B172" s="23"/>
      <c r="C172" s="23"/>
      <c r="D172" s="28"/>
      <c r="F172" s="48"/>
      <c r="G172" s="37"/>
      <c r="H172" s="24"/>
    </row>
    <row r="173" spans="1:8" s="10" customFormat="1" x14ac:dyDescent="0.2">
      <c r="A173" s="23"/>
      <c r="B173" s="23"/>
      <c r="C173" s="23"/>
      <c r="D173" s="28"/>
      <c r="F173" s="48"/>
      <c r="G173" s="37"/>
      <c r="H173" s="24"/>
    </row>
    <row r="174" spans="1:8" s="10" customFormat="1" x14ac:dyDescent="0.2">
      <c r="A174" s="23"/>
      <c r="B174" s="23"/>
      <c r="C174" s="23"/>
      <c r="D174" s="28"/>
      <c r="F174" s="48"/>
      <c r="G174" s="37"/>
      <c r="H174" s="24"/>
    </row>
    <row r="175" spans="1:8" s="10" customFormat="1" x14ac:dyDescent="0.2">
      <c r="A175" s="23"/>
      <c r="B175" s="23"/>
      <c r="C175" s="23"/>
      <c r="D175" s="28"/>
      <c r="F175" s="48"/>
      <c r="G175" s="37"/>
      <c r="H175" s="24"/>
    </row>
    <row r="176" spans="1:8" s="10" customFormat="1" x14ac:dyDescent="0.2">
      <c r="A176" s="23"/>
      <c r="B176" s="23"/>
      <c r="C176" s="23"/>
      <c r="D176" s="28"/>
      <c r="F176" s="48"/>
      <c r="G176" s="37"/>
      <c r="H176" s="24"/>
    </row>
    <row r="177" spans="1:8" s="10" customFormat="1" x14ac:dyDescent="0.2">
      <c r="A177" s="23"/>
      <c r="B177" s="23"/>
      <c r="C177" s="23"/>
      <c r="D177" s="28"/>
      <c r="F177" s="48"/>
      <c r="G177" s="37"/>
      <c r="H177" s="24"/>
    </row>
    <row r="178" spans="1:8" s="10" customFormat="1" x14ac:dyDescent="0.2">
      <c r="A178" s="23"/>
      <c r="B178" s="23"/>
      <c r="C178" s="23"/>
      <c r="D178" s="28"/>
      <c r="F178" s="48"/>
      <c r="G178" s="37"/>
      <c r="H178" s="24"/>
    </row>
    <row r="179" spans="1:8" s="10" customFormat="1" x14ac:dyDescent="0.2">
      <c r="A179" s="23"/>
      <c r="B179" s="23"/>
      <c r="C179" s="23"/>
      <c r="D179" s="28"/>
      <c r="F179" s="48"/>
      <c r="G179" s="37"/>
      <c r="H179" s="24"/>
    </row>
    <row r="180" spans="1:8" s="10" customFormat="1" x14ac:dyDescent="0.2">
      <c r="A180" s="23"/>
      <c r="B180" s="23"/>
      <c r="C180" s="23"/>
      <c r="D180" s="28"/>
      <c r="F180" s="48"/>
      <c r="G180" s="37"/>
      <c r="H180" s="24"/>
    </row>
    <row r="181" spans="1:8" s="10" customFormat="1" x14ac:dyDescent="0.2">
      <c r="A181" s="23"/>
      <c r="B181" s="23"/>
      <c r="C181" s="23"/>
      <c r="D181" s="28"/>
      <c r="F181" s="48"/>
      <c r="G181" s="37"/>
      <c r="H181" s="24"/>
    </row>
    <row r="182" spans="1:8" s="10" customFormat="1" x14ac:dyDescent="0.2">
      <c r="A182" s="23"/>
      <c r="B182" s="23"/>
      <c r="C182" s="23"/>
      <c r="D182" s="28"/>
      <c r="F182" s="48"/>
      <c r="G182" s="37"/>
      <c r="H182" s="24"/>
    </row>
    <row r="183" spans="1:8" s="10" customFormat="1" x14ac:dyDescent="0.2">
      <c r="A183" s="23"/>
      <c r="B183" s="23"/>
      <c r="C183" s="23"/>
      <c r="D183" s="28"/>
      <c r="F183" s="48"/>
      <c r="G183" s="37"/>
      <c r="H183" s="24"/>
    </row>
    <row r="184" spans="1:8" s="10" customFormat="1" x14ac:dyDescent="0.2">
      <c r="A184" s="23"/>
      <c r="B184" s="23"/>
      <c r="C184" s="23"/>
      <c r="D184" s="28"/>
      <c r="F184" s="48"/>
      <c r="G184" s="37"/>
      <c r="H184" s="24"/>
    </row>
    <row r="185" spans="1:8" s="10" customFormat="1" x14ac:dyDescent="0.2">
      <c r="A185" s="23"/>
      <c r="B185" s="23"/>
      <c r="C185" s="23"/>
      <c r="D185" s="28"/>
      <c r="F185" s="48"/>
      <c r="G185" s="37"/>
      <c r="H185" s="24"/>
    </row>
    <row r="186" spans="1:8" s="10" customFormat="1" x14ac:dyDescent="0.2">
      <c r="A186" s="23"/>
      <c r="B186" s="23"/>
      <c r="C186" s="23"/>
      <c r="D186" s="28"/>
      <c r="F186" s="48"/>
      <c r="G186" s="37"/>
      <c r="H186" s="24"/>
    </row>
    <row r="187" spans="1:8" s="10" customFormat="1" x14ac:dyDescent="0.2">
      <c r="A187" s="23"/>
      <c r="B187" s="23"/>
      <c r="C187" s="23"/>
      <c r="D187" s="28"/>
      <c r="F187" s="48"/>
      <c r="G187" s="37"/>
      <c r="H187" s="24"/>
    </row>
    <row r="188" spans="1:8" s="10" customFormat="1" x14ac:dyDescent="0.2">
      <c r="A188" s="23"/>
      <c r="B188" s="23"/>
      <c r="C188" s="23"/>
      <c r="D188" s="28"/>
      <c r="F188" s="48"/>
      <c r="G188" s="37"/>
      <c r="H188" s="24"/>
    </row>
    <row r="189" spans="1:8" s="10" customFormat="1" x14ac:dyDescent="0.2">
      <c r="A189" s="23"/>
      <c r="B189" s="23"/>
      <c r="C189" s="23"/>
      <c r="D189" s="28"/>
      <c r="F189" s="48"/>
      <c r="G189" s="37"/>
      <c r="H189" s="24"/>
    </row>
    <row r="190" spans="1:8" s="10" customFormat="1" x14ac:dyDescent="0.2">
      <c r="A190" s="23"/>
      <c r="B190" s="23"/>
      <c r="C190" s="23"/>
      <c r="D190" s="28"/>
      <c r="F190" s="48"/>
      <c r="G190" s="37"/>
      <c r="H190" s="24"/>
    </row>
    <row r="191" spans="1:8" s="10" customFormat="1" x14ac:dyDescent="0.2">
      <c r="A191" s="23"/>
      <c r="B191" s="23"/>
      <c r="C191" s="23"/>
      <c r="D191" s="28"/>
      <c r="F191" s="48"/>
      <c r="G191" s="37"/>
      <c r="H191" s="24"/>
    </row>
    <row r="192" spans="1:8" s="10" customFormat="1" x14ac:dyDescent="0.2">
      <c r="A192" s="23"/>
      <c r="B192" s="23"/>
      <c r="C192" s="23"/>
      <c r="D192" s="28"/>
      <c r="F192" s="48"/>
      <c r="G192" s="37"/>
      <c r="H192" s="24"/>
    </row>
    <row r="193" spans="1:8" s="10" customFormat="1" x14ac:dyDescent="0.2">
      <c r="A193" s="23"/>
      <c r="B193" s="23"/>
      <c r="C193" s="23"/>
      <c r="D193" s="28"/>
      <c r="F193" s="48"/>
      <c r="G193" s="37"/>
      <c r="H193" s="24"/>
    </row>
    <row r="194" spans="1:8" s="10" customFormat="1" x14ac:dyDescent="0.2">
      <c r="A194" s="23"/>
      <c r="B194" s="23"/>
      <c r="C194" s="23"/>
      <c r="D194" s="28"/>
      <c r="F194" s="48"/>
      <c r="G194" s="37"/>
      <c r="H194" s="24"/>
    </row>
    <row r="195" spans="1:8" s="10" customFormat="1" x14ac:dyDescent="0.2">
      <c r="A195" s="23"/>
      <c r="B195" s="23"/>
      <c r="C195" s="23"/>
      <c r="D195" s="28"/>
      <c r="F195" s="48"/>
      <c r="G195" s="37"/>
      <c r="H195" s="24"/>
    </row>
    <row r="196" spans="1:8" s="10" customFormat="1" x14ac:dyDescent="0.2">
      <c r="A196" s="23"/>
      <c r="B196" s="23"/>
      <c r="C196" s="23"/>
      <c r="D196" s="28"/>
      <c r="F196" s="48"/>
      <c r="G196" s="37"/>
      <c r="H196" s="24"/>
    </row>
    <row r="197" spans="1:8" s="10" customFormat="1" x14ac:dyDescent="0.2">
      <c r="A197" s="23"/>
      <c r="B197" s="23"/>
      <c r="C197" s="23"/>
      <c r="D197" s="28"/>
      <c r="F197" s="48"/>
      <c r="G197" s="37"/>
      <c r="H197" s="24"/>
    </row>
    <row r="198" spans="1:8" s="10" customFormat="1" x14ac:dyDescent="0.2">
      <c r="A198" s="23"/>
      <c r="B198" s="23"/>
      <c r="C198" s="23"/>
      <c r="D198" s="28"/>
      <c r="F198" s="48"/>
      <c r="G198" s="37"/>
      <c r="H198" s="24"/>
    </row>
    <row r="199" spans="1:8" s="10" customFormat="1" x14ac:dyDescent="0.2">
      <c r="A199" s="23"/>
      <c r="B199" s="23"/>
      <c r="C199" s="23"/>
      <c r="D199" s="28"/>
      <c r="F199" s="48"/>
      <c r="G199" s="37"/>
      <c r="H199" s="24"/>
    </row>
    <row r="200" spans="1:8" s="10" customFormat="1" x14ac:dyDescent="0.2">
      <c r="A200" s="23"/>
      <c r="B200" s="23"/>
      <c r="C200" s="23"/>
      <c r="D200" s="28"/>
      <c r="F200" s="48"/>
      <c r="G200" s="37"/>
      <c r="H200" s="24"/>
    </row>
    <row r="201" spans="1:8" s="10" customFormat="1" x14ac:dyDescent="0.2">
      <c r="A201" s="23"/>
      <c r="B201" s="23"/>
      <c r="C201" s="23"/>
      <c r="D201" s="28"/>
      <c r="F201" s="48"/>
      <c r="G201" s="37"/>
      <c r="H201" s="24"/>
    </row>
    <row r="202" spans="1:8" s="10" customFormat="1" x14ac:dyDescent="0.2">
      <c r="A202" s="23"/>
      <c r="B202" s="23"/>
      <c r="C202" s="23"/>
      <c r="D202" s="28"/>
      <c r="F202" s="48"/>
      <c r="G202" s="37"/>
      <c r="H202" s="24"/>
    </row>
    <row r="203" spans="1:8" s="10" customFormat="1" x14ac:dyDescent="0.2">
      <c r="A203" s="23"/>
      <c r="B203" s="23"/>
      <c r="C203" s="23"/>
      <c r="D203" s="28"/>
      <c r="F203" s="48"/>
      <c r="G203" s="37"/>
      <c r="H203" s="24"/>
    </row>
    <row r="204" spans="1:8" s="10" customFormat="1" x14ac:dyDescent="0.2">
      <c r="A204" s="23"/>
      <c r="B204" s="23"/>
      <c r="C204" s="23"/>
      <c r="D204" s="28"/>
      <c r="F204" s="48"/>
      <c r="G204" s="37"/>
      <c r="H204" s="24"/>
    </row>
    <row r="205" spans="1:8" s="10" customFormat="1" x14ac:dyDescent="0.2">
      <c r="A205" s="23"/>
      <c r="B205" s="23"/>
      <c r="C205" s="23"/>
      <c r="D205" s="28"/>
      <c r="F205" s="48"/>
      <c r="G205" s="37"/>
      <c r="H205" s="24"/>
    </row>
    <row r="206" spans="1:8" s="10" customFormat="1" x14ac:dyDescent="0.2">
      <c r="A206" s="23"/>
      <c r="B206" s="23"/>
      <c r="C206" s="23"/>
      <c r="D206" s="28"/>
      <c r="F206" s="48"/>
      <c r="G206" s="37"/>
      <c r="H206" s="24"/>
    </row>
    <row r="207" spans="1:8" s="10" customFormat="1" x14ac:dyDescent="0.2">
      <c r="A207" s="23"/>
      <c r="B207" s="23"/>
      <c r="C207" s="23"/>
      <c r="D207" s="28"/>
      <c r="F207" s="48"/>
      <c r="G207" s="37"/>
      <c r="H207" s="24"/>
    </row>
    <row r="208" spans="1:8" s="10" customFormat="1" x14ac:dyDescent="0.2">
      <c r="A208" s="23"/>
      <c r="B208" s="23"/>
      <c r="C208" s="23"/>
      <c r="D208" s="28"/>
      <c r="F208" s="48"/>
      <c r="G208" s="37"/>
      <c r="H208" s="24"/>
    </row>
    <row r="209" spans="1:8" s="10" customFormat="1" x14ac:dyDescent="0.2">
      <c r="A209" s="23"/>
      <c r="B209" s="23"/>
      <c r="C209" s="23"/>
      <c r="D209" s="28"/>
      <c r="F209" s="48"/>
      <c r="G209" s="37"/>
      <c r="H209" s="24"/>
    </row>
    <row r="210" spans="1:8" s="10" customFormat="1" x14ac:dyDescent="0.2">
      <c r="A210" s="23"/>
      <c r="B210" s="23"/>
      <c r="C210" s="23"/>
      <c r="D210" s="28"/>
      <c r="F210" s="48"/>
      <c r="G210" s="37"/>
      <c r="H210" s="24"/>
    </row>
    <row r="211" spans="1:8" s="10" customFormat="1" x14ac:dyDescent="0.2">
      <c r="A211" s="23"/>
      <c r="B211" s="23"/>
      <c r="C211" s="23"/>
      <c r="D211" s="28"/>
      <c r="F211" s="48"/>
      <c r="G211" s="37"/>
      <c r="H211" s="24"/>
    </row>
    <row r="212" spans="1:8" s="10" customFormat="1" x14ac:dyDescent="0.2">
      <c r="A212" s="23"/>
      <c r="B212" s="23"/>
      <c r="C212" s="23"/>
      <c r="D212" s="28"/>
      <c r="F212" s="48"/>
      <c r="G212" s="37"/>
      <c r="H212" s="24"/>
    </row>
    <row r="213" spans="1:8" s="10" customFormat="1" x14ac:dyDescent="0.2">
      <c r="A213" s="23"/>
      <c r="B213" s="23"/>
      <c r="C213" s="23"/>
      <c r="D213" s="28"/>
      <c r="F213" s="48"/>
      <c r="G213" s="37"/>
      <c r="H213" s="24"/>
    </row>
    <row r="214" spans="1:8" s="10" customFormat="1" x14ac:dyDescent="0.2">
      <c r="A214" s="23"/>
      <c r="B214" s="23"/>
      <c r="C214" s="23"/>
      <c r="D214" s="28"/>
      <c r="F214" s="48"/>
      <c r="G214" s="37"/>
      <c r="H214" s="24"/>
    </row>
    <row r="215" spans="1:8" s="10" customFormat="1" x14ac:dyDescent="0.2">
      <c r="A215" s="23"/>
      <c r="B215" s="23"/>
      <c r="C215" s="23"/>
      <c r="D215" s="28"/>
      <c r="F215" s="48"/>
      <c r="G215" s="37"/>
      <c r="H215" s="24"/>
    </row>
    <row r="216" spans="1:8" s="10" customFormat="1" x14ac:dyDescent="0.2">
      <c r="A216" s="23"/>
      <c r="B216" s="23"/>
      <c r="C216" s="23"/>
      <c r="D216" s="28"/>
      <c r="F216" s="48"/>
      <c r="G216" s="37"/>
      <c r="H216" s="24"/>
    </row>
    <row r="217" spans="1:8" s="10" customFormat="1" x14ac:dyDescent="0.2">
      <c r="A217" s="23"/>
      <c r="B217" s="23"/>
      <c r="C217" s="23"/>
      <c r="D217" s="28"/>
      <c r="F217" s="48"/>
      <c r="G217" s="37"/>
      <c r="H217" s="24"/>
    </row>
    <row r="218" spans="1:8" s="10" customFormat="1" x14ac:dyDescent="0.2">
      <c r="A218" s="23"/>
      <c r="B218" s="23"/>
      <c r="C218" s="23"/>
      <c r="D218" s="28"/>
      <c r="F218" s="48"/>
      <c r="G218" s="37"/>
      <c r="H218" s="24"/>
    </row>
    <row r="219" spans="1:8" s="10" customFormat="1" x14ac:dyDescent="0.2">
      <c r="A219" s="23"/>
      <c r="B219" s="23"/>
      <c r="C219" s="23"/>
      <c r="D219" s="28"/>
      <c r="F219" s="48"/>
      <c r="G219" s="37"/>
      <c r="H219" s="24"/>
    </row>
    <row r="220" spans="1:8" s="10" customFormat="1" x14ac:dyDescent="0.2">
      <c r="A220" s="23"/>
      <c r="B220" s="23"/>
      <c r="C220" s="23"/>
      <c r="D220" s="28"/>
      <c r="F220" s="48"/>
      <c r="G220" s="37"/>
      <c r="H220" s="24"/>
    </row>
    <row r="221" spans="1:8" s="10" customFormat="1" x14ac:dyDescent="0.2">
      <c r="A221" s="23"/>
      <c r="B221" s="23"/>
      <c r="C221" s="23"/>
      <c r="D221" s="28"/>
      <c r="F221" s="48"/>
      <c r="G221" s="37"/>
      <c r="H221" s="24"/>
    </row>
    <row r="222" spans="1:8" s="10" customFormat="1" x14ac:dyDescent="0.2">
      <c r="A222" s="23"/>
      <c r="B222" s="23"/>
      <c r="C222" s="23"/>
      <c r="D222" s="28"/>
      <c r="F222" s="48"/>
      <c r="G222" s="37"/>
      <c r="H222" s="24"/>
    </row>
    <row r="223" spans="1:8" s="10" customFormat="1" x14ac:dyDescent="0.2">
      <c r="A223" s="23"/>
      <c r="B223" s="23"/>
      <c r="C223" s="23"/>
      <c r="D223" s="28"/>
      <c r="F223" s="48"/>
      <c r="G223" s="37"/>
      <c r="H223" s="24"/>
    </row>
    <row r="224" spans="1:8" s="10" customFormat="1" x14ac:dyDescent="0.2">
      <c r="A224" s="23"/>
      <c r="B224" s="23"/>
      <c r="C224" s="23"/>
      <c r="D224" s="28"/>
      <c r="F224" s="48"/>
      <c r="G224" s="37"/>
      <c r="H224" s="24"/>
    </row>
    <row r="225" spans="1:8" s="10" customFormat="1" x14ac:dyDescent="0.2">
      <c r="A225" s="23"/>
      <c r="B225" s="23"/>
      <c r="C225" s="23"/>
      <c r="D225" s="28"/>
      <c r="F225" s="48"/>
      <c r="G225" s="37"/>
      <c r="H225" s="24"/>
    </row>
    <row r="226" spans="1:8" s="10" customFormat="1" x14ac:dyDescent="0.2">
      <c r="A226" s="23"/>
      <c r="B226" s="23"/>
      <c r="C226" s="23"/>
      <c r="D226" s="28"/>
      <c r="F226" s="48"/>
      <c r="G226" s="37"/>
      <c r="H226" s="24"/>
    </row>
    <row r="227" spans="1:8" s="10" customFormat="1" x14ac:dyDescent="0.2">
      <c r="A227" s="23"/>
      <c r="B227" s="23"/>
      <c r="C227" s="23"/>
      <c r="D227" s="28"/>
      <c r="F227" s="48"/>
      <c r="G227" s="37"/>
      <c r="H227" s="24"/>
    </row>
    <row r="228" spans="1:8" s="10" customFormat="1" x14ac:dyDescent="0.2">
      <c r="A228" s="23"/>
      <c r="B228" s="23"/>
      <c r="C228" s="23"/>
      <c r="D228" s="28"/>
      <c r="F228" s="48"/>
      <c r="G228" s="37"/>
      <c r="H228" s="24"/>
    </row>
    <row r="229" spans="1:8" s="10" customFormat="1" x14ac:dyDescent="0.2">
      <c r="A229" s="23"/>
      <c r="B229" s="23"/>
      <c r="C229" s="23"/>
      <c r="D229" s="28"/>
      <c r="F229" s="48"/>
      <c r="G229" s="37"/>
      <c r="H229" s="24"/>
    </row>
    <row r="230" spans="1:8" s="10" customFormat="1" x14ac:dyDescent="0.2">
      <c r="A230" s="23"/>
      <c r="B230" s="23"/>
      <c r="C230" s="23"/>
      <c r="D230" s="28"/>
      <c r="F230" s="48"/>
      <c r="G230" s="37"/>
      <c r="H230" s="24"/>
    </row>
    <row r="231" spans="1:8" s="10" customFormat="1" x14ac:dyDescent="0.2">
      <c r="A231" s="23"/>
      <c r="B231" s="23"/>
      <c r="C231" s="23"/>
      <c r="D231" s="28"/>
      <c r="F231" s="48"/>
      <c r="G231" s="37"/>
      <c r="H231" s="24"/>
    </row>
    <row r="232" spans="1:8" s="10" customFormat="1" x14ac:dyDescent="0.2">
      <c r="A232" s="23"/>
      <c r="B232" s="23"/>
      <c r="C232" s="23"/>
      <c r="D232" s="28"/>
      <c r="F232" s="48"/>
      <c r="G232" s="37"/>
      <c r="H232" s="24"/>
    </row>
    <row r="233" spans="1:8" s="10" customFormat="1" x14ac:dyDescent="0.2">
      <c r="A233" s="23"/>
      <c r="B233" s="23"/>
      <c r="C233" s="23"/>
      <c r="D233" s="28"/>
      <c r="F233" s="48"/>
      <c r="G233" s="37"/>
      <c r="H233" s="24"/>
    </row>
    <row r="234" spans="1:8" s="10" customFormat="1" x14ac:dyDescent="0.2">
      <c r="A234" s="23"/>
      <c r="B234" s="23"/>
      <c r="C234" s="23"/>
      <c r="D234" s="28"/>
      <c r="F234" s="48"/>
      <c r="G234" s="37"/>
      <c r="H234" s="24"/>
    </row>
    <row r="235" spans="1:8" s="10" customFormat="1" x14ac:dyDescent="0.2">
      <c r="A235" s="23"/>
      <c r="B235" s="23"/>
      <c r="C235" s="23"/>
      <c r="D235" s="28"/>
      <c r="F235" s="48"/>
      <c r="G235" s="37"/>
      <c r="H235" s="24"/>
    </row>
    <row r="236" spans="1:8" s="10" customFormat="1" x14ac:dyDescent="0.2">
      <c r="A236" s="23"/>
      <c r="B236" s="23"/>
      <c r="C236" s="23"/>
      <c r="D236" s="28"/>
      <c r="F236" s="48"/>
      <c r="G236" s="37"/>
      <c r="H236" s="24"/>
    </row>
    <row r="237" spans="1:8" s="10" customFormat="1" x14ac:dyDescent="0.2">
      <c r="A237" s="23"/>
      <c r="B237" s="23"/>
      <c r="C237" s="23"/>
      <c r="D237" s="28"/>
      <c r="F237" s="48"/>
      <c r="G237" s="37"/>
      <c r="H237" s="24"/>
    </row>
    <row r="238" spans="1:8" s="10" customFormat="1" x14ac:dyDescent="0.2">
      <c r="A238" s="23"/>
      <c r="B238" s="23"/>
      <c r="C238" s="23"/>
      <c r="D238" s="28"/>
      <c r="F238" s="48"/>
      <c r="G238" s="37"/>
      <c r="H238" s="24"/>
    </row>
    <row r="239" spans="1:8" s="10" customFormat="1" x14ac:dyDescent="0.2">
      <c r="A239" s="23"/>
      <c r="B239" s="23"/>
      <c r="C239" s="23"/>
      <c r="D239" s="28"/>
      <c r="F239" s="48"/>
      <c r="G239" s="37"/>
      <c r="H239" s="24"/>
    </row>
    <row r="240" spans="1:8" s="10" customFormat="1" x14ac:dyDescent="0.2">
      <c r="A240" s="23"/>
      <c r="B240" s="23"/>
      <c r="C240" s="23"/>
      <c r="D240" s="28"/>
      <c r="F240" s="48"/>
      <c r="G240" s="37"/>
      <c r="H240" s="24"/>
    </row>
    <row r="241" spans="1:8" s="10" customFormat="1" x14ac:dyDescent="0.2">
      <c r="A241" s="23"/>
      <c r="B241" s="23"/>
      <c r="C241" s="23"/>
      <c r="D241" s="28"/>
      <c r="F241" s="48"/>
      <c r="G241" s="37"/>
      <c r="H241" s="24"/>
    </row>
    <row r="242" spans="1:8" s="10" customFormat="1" x14ac:dyDescent="0.2">
      <c r="A242" s="23"/>
      <c r="B242" s="23"/>
      <c r="C242" s="23"/>
      <c r="D242" s="28"/>
      <c r="F242" s="48"/>
      <c r="G242" s="37"/>
      <c r="H242" s="24"/>
    </row>
    <row r="243" spans="1:8" s="10" customFormat="1" x14ac:dyDescent="0.2">
      <c r="A243" s="23"/>
      <c r="B243" s="23"/>
      <c r="C243" s="23"/>
      <c r="D243" s="28"/>
      <c r="F243" s="48"/>
      <c r="G243" s="37"/>
      <c r="H243" s="24"/>
    </row>
    <row r="244" spans="1:8" s="10" customFormat="1" x14ac:dyDescent="0.2">
      <c r="A244" s="23"/>
      <c r="B244" s="23"/>
      <c r="C244" s="23"/>
      <c r="D244" s="28"/>
      <c r="F244" s="48"/>
      <c r="G244" s="37"/>
      <c r="H244" s="24"/>
    </row>
    <row r="245" spans="1:8" s="10" customFormat="1" x14ac:dyDescent="0.2">
      <c r="A245" s="23"/>
      <c r="B245" s="23"/>
      <c r="C245" s="23"/>
      <c r="D245" s="28"/>
      <c r="F245" s="48"/>
      <c r="G245" s="37"/>
      <c r="H245" s="24"/>
    </row>
    <row r="246" spans="1:8" s="10" customFormat="1" x14ac:dyDescent="0.2">
      <c r="A246" s="23"/>
      <c r="B246" s="23"/>
      <c r="C246" s="23"/>
      <c r="D246" s="28"/>
      <c r="F246" s="48"/>
      <c r="G246" s="37"/>
      <c r="H246" s="24"/>
    </row>
    <row r="247" spans="1:8" s="10" customFormat="1" x14ac:dyDescent="0.2">
      <c r="A247" s="23"/>
      <c r="B247" s="23"/>
      <c r="C247" s="23"/>
      <c r="D247" s="28"/>
      <c r="F247" s="48"/>
      <c r="G247" s="37"/>
      <c r="H247" s="24"/>
    </row>
    <row r="248" spans="1:8" s="10" customFormat="1" x14ac:dyDescent="0.2">
      <c r="A248" s="23"/>
      <c r="B248" s="23"/>
      <c r="C248" s="23"/>
      <c r="D248" s="28"/>
      <c r="F248" s="48"/>
      <c r="G248" s="37"/>
      <c r="H248" s="24"/>
    </row>
    <row r="249" spans="1:8" s="10" customFormat="1" x14ac:dyDescent="0.2">
      <c r="A249" s="23"/>
      <c r="B249" s="23"/>
      <c r="C249" s="23"/>
      <c r="D249" s="28"/>
      <c r="F249" s="48"/>
      <c r="G249" s="37"/>
      <c r="H249" s="24"/>
    </row>
    <row r="250" spans="1:8" s="10" customFormat="1" x14ac:dyDescent="0.2">
      <c r="A250" s="23"/>
      <c r="B250" s="23"/>
      <c r="C250" s="23"/>
      <c r="D250" s="28"/>
      <c r="F250" s="48"/>
      <c r="G250" s="37"/>
      <c r="H250" s="24"/>
    </row>
    <row r="251" spans="1:8" s="10" customFormat="1" x14ac:dyDescent="0.2">
      <c r="A251" s="23"/>
      <c r="B251" s="23"/>
      <c r="C251" s="23"/>
      <c r="D251" s="28"/>
      <c r="F251" s="48"/>
      <c r="G251" s="37"/>
      <c r="H251" s="24"/>
    </row>
    <row r="252" spans="1:8" s="10" customFormat="1" x14ac:dyDescent="0.2">
      <c r="A252" s="23"/>
      <c r="B252" s="23"/>
      <c r="C252" s="23"/>
      <c r="D252" s="28"/>
      <c r="F252" s="48"/>
      <c r="G252" s="37"/>
      <c r="H252" s="24"/>
    </row>
    <row r="253" spans="1:8" s="10" customFormat="1" x14ac:dyDescent="0.2">
      <c r="A253" s="23"/>
      <c r="B253" s="23"/>
      <c r="C253" s="23"/>
      <c r="D253" s="28"/>
      <c r="F253" s="48"/>
      <c r="G253" s="37"/>
      <c r="H253" s="24"/>
    </row>
    <row r="254" spans="1:8" s="10" customFormat="1" x14ac:dyDescent="0.2">
      <c r="A254" s="23"/>
      <c r="B254" s="23"/>
      <c r="C254" s="23"/>
      <c r="D254" s="28"/>
      <c r="F254" s="48"/>
      <c r="G254" s="37"/>
      <c r="H254" s="24"/>
    </row>
    <row r="255" spans="1:8" s="10" customFormat="1" x14ac:dyDescent="0.2">
      <c r="A255" s="23"/>
      <c r="B255" s="23"/>
      <c r="C255" s="23"/>
      <c r="D255" s="28"/>
      <c r="F255" s="48"/>
      <c r="G255" s="37"/>
      <c r="H255" s="24"/>
    </row>
    <row r="256" spans="1:8" s="10" customFormat="1" x14ac:dyDescent="0.2">
      <c r="A256" s="23"/>
      <c r="B256" s="23"/>
      <c r="C256" s="23"/>
      <c r="D256" s="28"/>
      <c r="F256" s="48"/>
      <c r="G256" s="37"/>
      <c r="H256" s="24"/>
    </row>
    <row r="257" spans="1:8" s="10" customFormat="1" x14ac:dyDescent="0.2">
      <c r="A257" s="23"/>
      <c r="B257" s="23"/>
      <c r="C257" s="23"/>
      <c r="D257" s="28"/>
      <c r="F257" s="48"/>
      <c r="G257" s="37"/>
      <c r="H257" s="24"/>
    </row>
    <row r="258" spans="1:8" s="10" customFormat="1" x14ac:dyDescent="0.2">
      <c r="A258" s="23"/>
      <c r="B258" s="23"/>
      <c r="C258" s="23"/>
      <c r="D258" s="28"/>
      <c r="F258" s="48"/>
      <c r="G258" s="37"/>
      <c r="H258" s="24"/>
    </row>
    <row r="259" spans="1:8" s="10" customFormat="1" x14ac:dyDescent="0.2">
      <c r="A259" s="23"/>
      <c r="B259" s="23"/>
      <c r="C259" s="23"/>
      <c r="D259" s="28"/>
      <c r="F259" s="48"/>
      <c r="G259" s="37"/>
      <c r="H259" s="24"/>
    </row>
    <row r="260" spans="1:8" s="10" customFormat="1" x14ac:dyDescent="0.2">
      <c r="A260" s="23"/>
      <c r="B260" s="23"/>
      <c r="C260" s="23"/>
      <c r="D260" s="28"/>
      <c r="F260" s="48"/>
      <c r="G260" s="37"/>
      <c r="H260" s="24"/>
    </row>
    <row r="261" spans="1:8" s="10" customFormat="1" x14ac:dyDescent="0.2">
      <c r="A261" s="23"/>
      <c r="B261" s="23"/>
      <c r="C261" s="23"/>
      <c r="D261" s="28"/>
      <c r="F261" s="48"/>
      <c r="G261" s="37"/>
      <c r="H261" s="24"/>
    </row>
    <row r="262" spans="1:8" s="10" customFormat="1" x14ac:dyDescent="0.2">
      <c r="A262" s="23"/>
      <c r="B262" s="23"/>
      <c r="C262" s="23"/>
      <c r="D262" s="28"/>
      <c r="F262" s="48"/>
      <c r="G262" s="37"/>
      <c r="H262" s="24"/>
    </row>
    <row r="263" spans="1:8" s="10" customFormat="1" x14ac:dyDescent="0.2">
      <c r="A263" s="23"/>
      <c r="B263" s="23"/>
      <c r="C263" s="23"/>
      <c r="D263" s="28"/>
      <c r="F263" s="48"/>
      <c r="G263" s="37"/>
      <c r="H263" s="24"/>
    </row>
    <row r="264" spans="1:8" s="10" customFormat="1" x14ac:dyDescent="0.2">
      <c r="A264" s="23"/>
      <c r="B264" s="23"/>
      <c r="C264" s="23"/>
      <c r="D264" s="28"/>
      <c r="F264" s="48"/>
      <c r="G264" s="37"/>
      <c r="H264" s="24"/>
    </row>
    <row r="265" spans="1:8" s="10" customFormat="1" x14ac:dyDescent="0.2">
      <c r="A265" s="23"/>
      <c r="B265" s="23"/>
      <c r="C265" s="23"/>
      <c r="D265" s="28"/>
      <c r="F265" s="48"/>
      <c r="G265" s="37"/>
      <c r="H265" s="24"/>
    </row>
    <row r="266" spans="1:8" s="10" customFormat="1" x14ac:dyDescent="0.2">
      <c r="A266" s="23"/>
      <c r="B266" s="23"/>
      <c r="C266" s="23"/>
      <c r="D266" s="28"/>
      <c r="F266" s="48"/>
      <c r="G266" s="37"/>
      <c r="H266" s="24"/>
    </row>
    <row r="267" spans="1:8" s="10" customFormat="1" x14ac:dyDescent="0.2">
      <c r="A267" s="23"/>
      <c r="B267" s="23"/>
      <c r="C267" s="23"/>
      <c r="D267" s="28"/>
      <c r="F267" s="48"/>
      <c r="G267" s="37"/>
      <c r="H267" s="24"/>
    </row>
    <row r="268" spans="1:8" s="10" customFormat="1" x14ac:dyDescent="0.2">
      <c r="A268" s="23"/>
      <c r="B268" s="23"/>
      <c r="C268" s="23"/>
      <c r="D268" s="28"/>
      <c r="F268" s="48"/>
      <c r="G268" s="37"/>
      <c r="H268" s="24"/>
    </row>
    <row r="269" spans="1:8" s="10" customFormat="1" x14ac:dyDescent="0.2">
      <c r="A269" s="23"/>
      <c r="B269" s="23"/>
      <c r="C269" s="23"/>
      <c r="D269" s="28"/>
      <c r="F269" s="48"/>
      <c r="G269" s="37"/>
      <c r="H269" s="24"/>
    </row>
    <row r="270" spans="1:8" s="10" customFormat="1" x14ac:dyDescent="0.2">
      <c r="A270" s="23"/>
      <c r="B270" s="23"/>
      <c r="C270" s="23"/>
      <c r="D270" s="28"/>
      <c r="F270" s="48"/>
      <c r="G270" s="37"/>
      <c r="H270" s="24"/>
    </row>
    <row r="271" spans="1:8" s="10" customFormat="1" x14ac:dyDescent="0.2">
      <c r="A271" s="23"/>
      <c r="B271" s="23"/>
      <c r="C271" s="23"/>
      <c r="D271" s="28"/>
      <c r="F271" s="48"/>
      <c r="G271" s="37"/>
      <c r="H271" s="24"/>
    </row>
    <row r="272" spans="1:8" s="10" customFormat="1" x14ac:dyDescent="0.2">
      <c r="A272" s="23"/>
      <c r="B272" s="23"/>
      <c r="C272" s="23"/>
      <c r="D272" s="28"/>
      <c r="F272" s="48"/>
      <c r="G272" s="37"/>
      <c r="H272" s="24"/>
    </row>
    <row r="273" spans="1:8" s="10" customFormat="1" x14ac:dyDescent="0.2">
      <c r="A273" s="23"/>
      <c r="B273" s="23"/>
      <c r="C273" s="23"/>
      <c r="D273" s="28"/>
      <c r="F273" s="48"/>
      <c r="G273" s="37"/>
      <c r="H273" s="24"/>
    </row>
    <row r="274" spans="1:8" s="10" customFormat="1" x14ac:dyDescent="0.2">
      <c r="A274" s="23"/>
      <c r="B274" s="23"/>
      <c r="C274" s="23"/>
      <c r="D274" s="28"/>
      <c r="F274" s="48"/>
      <c r="G274" s="37"/>
      <c r="H274" s="24"/>
    </row>
    <row r="275" spans="1:8" s="10" customFormat="1" x14ac:dyDescent="0.2">
      <c r="A275" s="23"/>
      <c r="B275" s="23"/>
      <c r="C275" s="23"/>
      <c r="D275" s="28"/>
      <c r="F275" s="48"/>
      <c r="G275" s="37"/>
      <c r="H275" s="24"/>
    </row>
    <row r="276" spans="1:8" s="10" customFormat="1" x14ac:dyDescent="0.2">
      <c r="A276" s="23"/>
      <c r="B276" s="23"/>
      <c r="C276" s="23"/>
      <c r="D276" s="28"/>
      <c r="F276" s="48"/>
      <c r="G276" s="37"/>
      <c r="H276" s="24"/>
    </row>
    <row r="277" spans="1:8" s="10" customFormat="1" x14ac:dyDescent="0.2">
      <c r="A277" s="23"/>
      <c r="B277" s="23"/>
      <c r="C277" s="23"/>
      <c r="D277" s="28"/>
      <c r="F277" s="48"/>
      <c r="G277" s="37"/>
      <c r="H277" s="24"/>
    </row>
    <row r="278" spans="1:8" s="10" customFormat="1" x14ac:dyDescent="0.2">
      <c r="A278" s="23"/>
      <c r="B278" s="23"/>
      <c r="C278" s="23"/>
      <c r="D278" s="28"/>
      <c r="F278" s="48"/>
      <c r="G278" s="37"/>
      <c r="H278" s="24"/>
    </row>
    <row r="279" spans="1:8" s="10" customFormat="1" x14ac:dyDescent="0.2">
      <c r="A279" s="23"/>
      <c r="B279" s="23"/>
      <c r="C279" s="23"/>
      <c r="D279" s="28"/>
      <c r="F279" s="48"/>
      <c r="G279" s="37"/>
      <c r="H279" s="24"/>
    </row>
    <row r="280" spans="1:8" s="10" customFormat="1" x14ac:dyDescent="0.2">
      <c r="A280" s="23"/>
      <c r="B280" s="23"/>
      <c r="C280" s="23"/>
      <c r="D280" s="28"/>
      <c r="F280" s="48"/>
      <c r="G280" s="37"/>
      <c r="H280" s="24"/>
    </row>
    <row r="281" spans="1:8" s="10" customFormat="1" x14ac:dyDescent="0.2">
      <c r="A281" s="23"/>
      <c r="B281" s="23"/>
      <c r="C281" s="23"/>
      <c r="D281" s="28"/>
      <c r="F281" s="48"/>
      <c r="G281" s="37"/>
      <c r="H281" s="24"/>
    </row>
    <row r="282" spans="1:8" s="10" customFormat="1" x14ac:dyDescent="0.2">
      <c r="A282" s="23"/>
      <c r="B282" s="23"/>
      <c r="C282" s="23"/>
      <c r="D282" s="28"/>
      <c r="F282" s="48"/>
      <c r="G282" s="37"/>
      <c r="H282" s="24"/>
    </row>
    <row r="283" spans="1:8" s="10" customFormat="1" x14ac:dyDescent="0.2">
      <c r="A283" s="23"/>
      <c r="B283" s="23"/>
      <c r="C283" s="23"/>
      <c r="D283" s="28"/>
      <c r="F283" s="48"/>
      <c r="G283" s="37"/>
      <c r="H283" s="24"/>
    </row>
    <row r="284" spans="1:8" s="10" customFormat="1" x14ac:dyDescent="0.2">
      <c r="A284" s="23"/>
      <c r="B284" s="23"/>
      <c r="C284" s="23"/>
      <c r="D284" s="28"/>
      <c r="F284" s="48"/>
      <c r="G284" s="37"/>
      <c r="H284" s="24"/>
    </row>
    <row r="285" spans="1:8" s="10" customFormat="1" x14ac:dyDescent="0.2">
      <c r="A285" s="23"/>
      <c r="B285" s="23"/>
      <c r="C285" s="23"/>
      <c r="D285" s="28"/>
      <c r="F285" s="48"/>
      <c r="G285" s="37"/>
      <c r="H285" s="24"/>
    </row>
    <row r="286" spans="1:8" s="10" customFormat="1" x14ac:dyDescent="0.2">
      <c r="A286" s="23"/>
      <c r="B286" s="23"/>
      <c r="C286" s="23"/>
      <c r="D286" s="28"/>
      <c r="F286" s="48"/>
      <c r="G286" s="37"/>
      <c r="H286" s="24"/>
    </row>
    <row r="287" spans="1:8" s="10" customFormat="1" x14ac:dyDescent="0.2">
      <c r="A287" s="23"/>
      <c r="B287" s="23"/>
      <c r="C287" s="23"/>
      <c r="D287" s="28"/>
      <c r="F287" s="48"/>
      <c r="G287" s="37"/>
      <c r="H287" s="24"/>
    </row>
    <row r="288" spans="1:8" s="10" customFormat="1" x14ac:dyDescent="0.2">
      <c r="A288" s="23"/>
      <c r="B288" s="23"/>
      <c r="C288" s="23"/>
      <c r="D288" s="28"/>
      <c r="F288" s="48"/>
      <c r="G288" s="37"/>
      <c r="H288" s="24"/>
    </row>
    <row r="289" spans="1:8" s="10" customFormat="1" x14ac:dyDescent="0.2">
      <c r="A289" s="23"/>
      <c r="B289" s="23"/>
      <c r="C289" s="23"/>
      <c r="D289" s="28"/>
      <c r="F289" s="48"/>
      <c r="G289" s="37"/>
      <c r="H289" s="24"/>
    </row>
    <row r="290" spans="1:8" s="10" customFormat="1" x14ac:dyDescent="0.2">
      <c r="A290" s="23"/>
      <c r="B290" s="23"/>
      <c r="C290" s="23"/>
      <c r="D290" s="28"/>
      <c r="F290" s="48"/>
      <c r="G290" s="37"/>
      <c r="H290" s="24"/>
    </row>
    <row r="291" spans="1:8" s="10" customFormat="1" x14ac:dyDescent="0.2">
      <c r="A291" s="23"/>
      <c r="B291" s="23"/>
      <c r="C291" s="23"/>
      <c r="D291" s="28"/>
      <c r="F291" s="48"/>
      <c r="G291" s="37"/>
      <c r="H291" s="24"/>
    </row>
    <row r="292" spans="1:8" s="10" customFormat="1" x14ac:dyDescent="0.2">
      <c r="A292" s="23"/>
      <c r="B292" s="23"/>
      <c r="C292" s="23"/>
      <c r="D292" s="28"/>
      <c r="F292" s="48"/>
      <c r="G292" s="37"/>
      <c r="H292" s="24"/>
    </row>
    <row r="293" spans="1:8" s="10" customFormat="1" x14ac:dyDescent="0.2">
      <c r="A293" s="23"/>
      <c r="B293" s="23"/>
      <c r="C293" s="23"/>
      <c r="D293" s="28"/>
      <c r="F293" s="48"/>
      <c r="G293" s="37"/>
      <c r="H293" s="24"/>
    </row>
    <row r="294" spans="1:8" s="10" customFormat="1" x14ac:dyDescent="0.2">
      <c r="A294" s="23"/>
      <c r="B294" s="23"/>
      <c r="C294" s="23"/>
      <c r="D294" s="28"/>
      <c r="F294" s="48"/>
      <c r="G294" s="37"/>
      <c r="H294" s="24"/>
    </row>
    <row r="295" spans="1:8" s="10" customFormat="1" x14ac:dyDescent="0.2">
      <c r="A295" s="23"/>
      <c r="B295" s="23"/>
      <c r="C295" s="23"/>
      <c r="D295" s="28"/>
      <c r="F295" s="48"/>
      <c r="G295" s="37"/>
      <c r="H295" s="24"/>
    </row>
    <row r="296" spans="1:8" s="10" customFormat="1" x14ac:dyDescent="0.2">
      <c r="A296" s="23"/>
      <c r="B296" s="23"/>
      <c r="C296" s="23"/>
      <c r="D296" s="28"/>
      <c r="F296" s="48"/>
      <c r="G296" s="37"/>
      <c r="H296" s="24"/>
    </row>
    <row r="297" spans="1:8" s="10" customFormat="1" x14ac:dyDescent="0.2">
      <c r="A297" s="23"/>
      <c r="B297" s="23"/>
      <c r="C297" s="23"/>
      <c r="D297" s="28"/>
      <c r="F297" s="48"/>
      <c r="G297" s="37"/>
      <c r="H297" s="24"/>
    </row>
    <row r="298" spans="1:8" s="10" customFormat="1" x14ac:dyDescent="0.2">
      <c r="A298" s="23"/>
      <c r="B298" s="23"/>
      <c r="C298" s="23"/>
      <c r="D298" s="28"/>
      <c r="F298" s="48"/>
      <c r="G298" s="37"/>
      <c r="H298" s="24"/>
    </row>
    <row r="299" spans="1:8" s="10" customFormat="1" x14ac:dyDescent="0.2">
      <c r="A299" s="23"/>
      <c r="B299" s="23"/>
      <c r="C299" s="23"/>
      <c r="D299" s="28"/>
      <c r="F299" s="48"/>
      <c r="G299" s="37"/>
      <c r="H299" s="24"/>
    </row>
    <row r="300" spans="1:8" s="10" customFormat="1" x14ac:dyDescent="0.2">
      <c r="A300" s="23"/>
      <c r="B300" s="23"/>
      <c r="C300" s="23"/>
      <c r="D300" s="28"/>
      <c r="F300" s="48"/>
      <c r="G300" s="37"/>
      <c r="H300" s="24"/>
    </row>
    <row r="301" spans="1:8" s="10" customFormat="1" x14ac:dyDescent="0.2">
      <c r="A301" s="23"/>
      <c r="B301" s="23"/>
      <c r="C301" s="23"/>
      <c r="D301" s="28"/>
      <c r="F301" s="48"/>
      <c r="G301" s="37"/>
      <c r="H301" s="24"/>
    </row>
    <row r="302" spans="1:8" s="10" customFormat="1" x14ac:dyDescent="0.2">
      <c r="A302" s="23"/>
      <c r="B302" s="23"/>
      <c r="C302" s="23"/>
      <c r="D302" s="28"/>
      <c r="F302" s="48"/>
      <c r="G302" s="37"/>
      <c r="H302" s="24"/>
    </row>
    <row r="303" spans="1:8" s="10" customFormat="1" x14ac:dyDescent="0.2">
      <c r="A303" s="23"/>
      <c r="B303" s="23"/>
      <c r="C303" s="23"/>
      <c r="D303" s="28"/>
      <c r="F303" s="48"/>
      <c r="G303" s="37"/>
      <c r="H303" s="24"/>
    </row>
    <row r="304" spans="1:8" s="10" customFormat="1" x14ac:dyDescent="0.2">
      <c r="A304" s="23"/>
      <c r="B304" s="23"/>
      <c r="C304" s="23"/>
      <c r="D304" s="28"/>
      <c r="F304" s="48"/>
      <c r="G304" s="37"/>
      <c r="H304" s="24"/>
    </row>
    <row r="305" spans="1:8" s="10" customFormat="1" x14ac:dyDescent="0.2">
      <c r="A305" s="23"/>
      <c r="B305" s="23"/>
      <c r="C305" s="23"/>
      <c r="D305" s="28"/>
      <c r="F305" s="48"/>
      <c r="G305" s="37"/>
      <c r="H305" s="24"/>
    </row>
    <row r="306" spans="1:8" s="10" customFormat="1" x14ac:dyDescent="0.2">
      <c r="A306" s="23"/>
      <c r="B306" s="23"/>
      <c r="C306" s="23"/>
      <c r="D306" s="28"/>
      <c r="F306" s="48"/>
      <c r="G306" s="37"/>
      <c r="H306" s="24"/>
    </row>
    <row r="307" spans="1:8" s="10" customFormat="1" x14ac:dyDescent="0.2">
      <c r="A307" s="23"/>
      <c r="B307" s="23"/>
      <c r="C307" s="23"/>
      <c r="D307" s="28"/>
      <c r="F307" s="48"/>
      <c r="G307" s="37"/>
      <c r="H307" s="24"/>
    </row>
    <row r="308" spans="1:8" s="10" customFormat="1" x14ac:dyDescent="0.2">
      <c r="A308" s="23"/>
      <c r="B308" s="23"/>
      <c r="C308" s="23"/>
      <c r="D308" s="28"/>
      <c r="F308" s="48"/>
      <c r="G308" s="37"/>
      <c r="H308" s="24"/>
    </row>
    <row r="309" spans="1:8" s="10" customFormat="1" x14ac:dyDescent="0.2">
      <c r="A309" s="23"/>
      <c r="B309" s="23"/>
      <c r="C309" s="23"/>
      <c r="D309" s="28"/>
      <c r="F309" s="48"/>
      <c r="G309" s="37"/>
      <c r="H309" s="24"/>
    </row>
    <row r="310" spans="1:8" s="10" customFormat="1" x14ac:dyDescent="0.2">
      <c r="A310" s="23"/>
      <c r="B310" s="23"/>
      <c r="C310" s="23"/>
      <c r="D310" s="28"/>
      <c r="F310" s="48"/>
      <c r="G310" s="37"/>
      <c r="H310" s="24"/>
    </row>
    <row r="311" spans="1:8" s="10" customFormat="1" x14ac:dyDescent="0.2">
      <c r="A311" s="23"/>
      <c r="B311" s="23"/>
      <c r="C311" s="23"/>
      <c r="D311" s="28"/>
      <c r="F311" s="48"/>
      <c r="G311" s="37"/>
      <c r="H311" s="24"/>
    </row>
    <row r="312" spans="1:8" s="10" customFormat="1" x14ac:dyDescent="0.2">
      <c r="A312" s="23"/>
      <c r="B312" s="23"/>
      <c r="C312" s="23"/>
      <c r="D312" s="28"/>
      <c r="F312" s="48"/>
      <c r="G312" s="37"/>
      <c r="H312" s="24"/>
    </row>
    <row r="313" spans="1:8" s="10" customFormat="1" x14ac:dyDescent="0.2">
      <c r="A313" s="23"/>
      <c r="B313" s="23"/>
      <c r="C313" s="23"/>
      <c r="D313" s="28"/>
      <c r="F313" s="48"/>
      <c r="G313" s="37"/>
      <c r="H313" s="24"/>
    </row>
    <row r="314" spans="1:8" s="10" customFormat="1" x14ac:dyDescent="0.2">
      <c r="A314" s="23"/>
      <c r="B314" s="23"/>
      <c r="C314" s="23"/>
      <c r="D314" s="28"/>
      <c r="F314" s="48"/>
      <c r="G314" s="37"/>
      <c r="H314" s="24"/>
    </row>
    <row r="315" spans="1:8" s="10" customFormat="1" x14ac:dyDescent="0.2">
      <c r="A315" s="23"/>
      <c r="B315" s="23"/>
      <c r="C315" s="23"/>
      <c r="D315" s="28"/>
      <c r="F315" s="48"/>
      <c r="G315" s="37"/>
      <c r="H315" s="24"/>
    </row>
    <row r="316" spans="1:8" s="10" customFormat="1" x14ac:dyDescent="0.2">
      <c r="A316" s="23"/>
      <c r="B316" s="23"/>
      <c r="C316" s="23"/>
      <c r="D316" s="28"/>
      <c r="F316" s="48"/>
      <c r="G316" s="37"/>
      <c r="H316" s="24"/>
    </row>
    <row r="317" spans="1:8" s="10" customFormat="1" x14ac:dyDescent="0.2">
      <c r="A317" s="23"/>
      <c r="B317" s="23"/>
      <c r="C317" s="23"/>
      <c r="D317" s="28"/>
      <c r="F317" s="48"/>
      <c r="G317" s="37"/>
      <c r="H317" s="24"/>
    </row>
    <row r="318" spans="1:8" s="10" customFormat="1" x14ac:dyDescent="0.2">
      <c r="A318" s="23"/>
      <c r="B318" s="23"/>
      <c r="C318" s="23"/>
      <c r="D318" s="28"/>
      <c r="F318" s="48"/>
      <c r="G318" s="37"/>
      <c r="H318" s="24"/>
    </row>
    <row r="319" spans="1:8" s="10" customFormat="1" x14ac:dyDescent="0.2">
      <c r="A319" s="23"/>
      <c r="B319" s="23"/>
      <c r="C319" s="23"/>
      <c r="D319" s="28"/>
      <c r="F319" s="48"/>
      <c r="G319" s="37"/>
      <c r="H319" s="24"/>
    </row>
    <row r="320" spans="1:8" s="10" customFormat="1" x14ac:dyDescent="0.2">
      <c r="A320" s="23"/>
      <c r="B320" s="23"/>
      <c r="C320" s="23"/>
      <c r="D320" s="28"/>
      <c r="F320" s="48"/>
      <c r="G320" s="37"/>
      <c r="H320" s="24"/>
    </row>
    <row r="321" spans="1:8" s="10" customFormat="1" x14ac:dyDescent="0.2">
      <c r="A321" s="23"/>
      <c r="B321" s="23"/>
      <c r="C321" s="23"/>
      <c r="D321" s="28"/>
      <c r="F321" s="48"/>
      <c r="G321" s="37"/>
      <c r="H321" s="24"/>
    </row>
    <row r="322" spans="1:8" s="10" customFormat="1" x14ac:dyDescent="0.2">
      <c r="A322" s="23"/>
      <c r="B322" s="23"/>
      <c r="C322" s="23"/>
      <c r="D322" s="28"/>
      <c r="F322" s="48"/>
      <c r="G322" s="37"/>
      <c r="H322" s="24"/>
    </row>
    <row r="323" spans="1:8" s="10" customFormat="1" x14ac:dyDescent="0.2">
      <c r="A323" s="23"/>
      <c r="B323" s="23"/>
      <c r="C323" s="23"/>
      <c r="D323" s="28"/>
      <c r="F323" s="48"/>
      <c r="G323" s="37"/>
      <c r="H323" s="24"/>
    </row>
    <row r="324" spans="1:8" s="10" customFormat="1" x14ac:dyDescent="0.2">
      <c r="A324" s="23"/>
      <c r="B324" s="23"/>
      <c r="C324" s="23"/>
      <c r="D324" s="28"/>
      <c r="F324" s="48"/>
      <c r="G324" s="37"/>
      <c r="H324" s="24"/>
    </row>
    <row r="325" spans="1:8" s="10" customFormat="1" x14ac:dyDescent="0.2">
      <c r="A325" s="23"/>
      <c r="B325" s="23"/>
      <c r="C325" s="23"/>
      <c r="D325" s="28"/>
      <c r="F325" s="48"/>
      <c r="G325" s="37"/>
      <c r="H325" s="24"/>
    </row>
    <row r="326" spans="1:8" s="10" customFormat="1" x14ac:dyDescent="0.2">
      <c r="A326" s="23"/>
      <c r="B326" s="23"/>
      <c r="C326" s="23"/>
      <c r="D326" s="28"/>
      <c r="F326" s="48"/>
      <c r="G326" s="37"/>
      <c r="H326" s="24"/>
    </row>
    <row r="327" spans="1:8" s="10" customFormat="1" x14ac:dyDescent="0.2">
      <c r="A327" s="23"/>
      <c r="B327" s="23"/>
      <c r="C327" s="23"/>
      <c r="D327" s="28"/>
      <c r="F327" s="48"/>
      <c r="G327" s="37"/>
      <c r="H327" s="24"/>
    </row>
    <row r="328" spans="1:8" s="10" customFormat="1" x14ac:dyDescent="0.2">
      <c r="A328" s="23"/>
      <c r="B328" s="23"/>
      <c r="C328" s="23"/>
      <c r="D328" s="28"/>
      <c r="F328" s="48"/>
      <c r="G328" s="37"/>
      <c r="H328" s="24"/>
    </row>
    <row r="329" spans="1:8" s="10" customFormat="1" x14ac:dyDescent="0.2">
      <c r="A329" s="23"/>
      <c r="B329" s="23"/>
      <c r="C329" s="23"/>
      <c r="D329" s="28"/>
      <c r="F329" s="48"/>
      <c r="G329" s="37"/>
      <c r="H329" s="24"/>
    </row>
    <row r="330" spans="1:8" s="10" customFormat="1" x14ac:dyDescent="0.2">
      <c r="A330" s="23"/>
      <c r="B330" s="23"/>
      <c r="C330" s="23"/>
      <c r="D330" s="28"/>
      <c r="F330" s="48"/>
      <c r="G330" s="37"/>
      <c r="H330" s="24"/>
    </row>
    <row r="331" spans="1:8" s="10" customFormat="1" x14ac:dyDescent="0.2">
      <c r="A331" s="23"/>
      <c r="B331" s="23"/>
      <c r="C331" s="23"/>
      <c r="D331" s="28"/>
      <c r="F331" s="48"/>
      <c r="G331" s="37"/>
      <c r="H331" s="24"/>
    </row>
    <row r="332" spans="1:8" s="10" customFormat="1" x14ac:dyDescent="0.2">
      <c r="A332" s="23"/>
      <c r="B332" s="23"/>
      <c r="C332" s="23"/>
      <c r="D332" s="28"/>
      <c r="F332" s="48"/>
      <c r="G332" s="37"/>
      <c r="H332" s="24"/>
    </row>
    <row r="333" spans="1:8" s="10" customFormat="1" x14ac:dyDescent="0.2">
      <c r="A333" s="23"/>
      <c r="B333" s="23"/>
      <c r="C333" s="23"/>
      <c r="D333" s="28"/>
      <c r="F333" s="48"/>
      <c r="G333" s="37"/>
      <c r="H333" s="24"/>
    </row>
    <row r="334" spans="1:8" s="10" customFormat="1" x14ac:dyDescent="0.2">
      <c r="A334" s="23"/>
      <c r="B334" s="23"/>
      <c r="C334" s="23"/>
      <c r="D334" s="28"/>
      <c r="F334" s="48"/>
      <c r="G334" s="37"/>
      <c r="H334" s="24"/>
    </row>
    <row r="335" spans="1:8" s="10" customFormat="1" x14ac:dyDescent="0.2">
      <c r="A335" s="23"/>
      <c r="B335" s="23"/>
      <c r="C335" s="23"/>
      <c r="D335" s="28"/>
      <c r="F335" s="48"/>
      <c r="G335" s="37"/>
      <c r="H335" s="24"/>
    </row>
    <row r="336" spans="1:8" s="10" customFormat="1" x14ac:dyDescent="0.2">
      <c r="A336" s="23"/>
      <c r="B336" s="23"/>
      <c r="C336" s="23"/>
      <c r="D336" s="28"/>
      <c r="F336" s="48"/>
      <c r="G336" s="37"/>
      <c r="H336" s="24"/>
    </row>
    <row r="337" spans="1:8" s="10" customFormat="1" x14ac:dyDescent="0.2">
      <c r="A337" s="23"/>
      <c r="B337" s="23"/>
      <c r="C337" s="23"/>
      <c r="D337" s="28"/>
      <c r="F337" s="48"/>
      <c r="G337" s="37"/>
      <c r="H337" s="24"/>
    </row>
    <row r="338" spans="1:8" s="10" customFormat="1" x14ac:dyDescent="0.2">
      <c r="A338" s="23"/>
      <c r="B338" s="23"/>
      <c r="C338" s="23"/>
      <c r="D338" s="28"/>
      <c r="F338" s="48"/>
      <c r="G338" s="37"/>
      <c r="H338" s="24"/>
    </row>
    <row r="339" spans="1:8" s="10" customFormat="1" x14ac:dyDescent="0.2">
      <c r="A339" s="23"/>
      <c r="B339" s="23"/>
      <c r="C339" s="23"/>
      <c r="D339" s="28"/>
      <c r="F339" s="48"/>
      <c r="G339" s="37"/>
      <c r="H339" s="24"/>
    </row>
    <row r="340" spans="1:8" s="10" customFormat="1" x14ac:dyDescent="0.2">
      <c r="A340" s="23"/>
      <c r="B340" s="23"/>
      <c r="C340" s="23"/>
      <c r="D340" s="28"/>
      <c r="F340" s="48"/>
      <c r="G340" s="37"/>
      <c r="H340" s="24"/>
    </row>
    <row r="341" spans="1:8" s="10" customFormat="1" x14ac:dyDescent="0.2">
      <c r="A341" s="23"/>
      <c r="B341" s="23"/>
      <c r="C341" s="23"/>
      <c r="D341" s="28"/>
      <c r="F341" s="48"/>
      <c r="G341" s="37"/>
      <c r="H341" s="24"/>
    </row>
    <row r="342" spans="1:8" s="10" customFormat="1" x14ac:dyDescent="0.2">
      <c r="A342" s="23"/>
      <c r="B342" s="23"/>
      <c r="C342" s="23"/>
      <c r="D342" s="28"/>
      <c r="F342" s="48"/>
      <c r="G342" s="37"/>
      <c r="H342" s="24"/>
    </row>
    <row r="343" spans="1:8" s="10" customFormat="1" x14ac:dyDescent="0.2">
      <c r="A343" s="23"/>
      <c r="B343" s="23"/>
      <c r="C343" s="23"/>
      <c r="D343" s="28"/>
      <c r="F343" s="48"/>
      <c r="G343" s="37"/>
      <c r="H343" s="24"/>
    </row>
    <row r="344" spans="1:8" s="10" customFormat="1" x14ac:dyDescent="0.2">
      <c r="A344" s="23"/>
      <c r="B344" s="23"/>
      <c r="C344" s="23"/>
      <c r="D344" s="28"/>
      <c r="F344" s="48"/>
      <c r="G344" s="37"/>
      <c r="H344" s="24"/>
    </row>
    <row r="345" spans="1:8" s="10" customFormat="1" x14ac:dyDescent="0.2">
      <c r="A345" s="23"/>
      <c r="B345" s="23"/>
      <c r="C345" s="23"/>
      <c r="D345" s="28"/>
      <c r="F345" s="48"/>
      <c r="G345" s="37"/>
      <c r="H345" s="24"/>
    </row>
    <row r="346" spans="1:8" s="10" customFormat="1" x14ac:dyDescent="0.2">
      <c r="A346" s="23"/>
      <c r="B346" s="23"/>
      <c r="C346" s="23"/>
      <c r="D346" s="28"/>
      <c r="F346" s="48"/>
      <c r="G346" s="37"/>
      <c r="H346" s="24"/>
    </row>
    <row r="347" spans="1:8" s="10" customFormat="1" x14ac:dyDescent="0.2">
      <c r="A347" s="23"/>
      <c r="B347" s="23"/>
      <c r="C347" s="23"/>
      <c r="D347" s="28"/>
      <c r="F347" s="48"/>
      <c r="G347" s="37"/>
      <c r="H347" s="24"/>
    </row>
  </sheetData>
  <mergeCells count="2">
    <mergeCell ref="A1:H3"/>
    <mergeCell ref="A5:H5"/>
  </mergeCells>
  <dataValidations count="2">
    <dataValidation type="list" allowBlank="1" showInputMessage="1" showErrorMessage="1" sqref="F100:F119" xr:uid="{C4053626-1A75-4F84-B97C-E6BDD999E468}">
      <formula1>Marque_Chaudiére</formula1>
    </dataValidation>
    <dataValidation type="list" allowBlank="1" showInputMessage="1" showErrorMessage="1" sqref="C100" xr:uid="{BED3A9AE-BDB4-4928-BE21-D0649CCBB098}">
      <formula1>Intervenant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D856B843-4959-4FA7-A758-AB65D717F484}">
          <x14:formula1>
            <xm:f>Données!$F$2:$F$5</xm:f>
          </x14:formula1>
          <xm:sqref>G7:G99</xm:sqref>
        </x14:dataValidation>
        <x14:dataValidation type="list" allowBlank="1" showInputMessage="1" showErrorMessage="1" xr:uid="{721757F3-28F2-46CB-BBE1-49F1E8BFEECE}">
          <x14:formula1>
            <xm:f>Données!$A$2:$A$58</xm:f>
          </x14:formula1>
          <xm:sqref>D7:D63 D65:D99</xm:sqref>
        </x14:dataValidation>
        <x14:dataValidation type="list" allowBlank="1" showInputMessage="1" showErrorMessage="1" xr:uid="{BFBD2AFB-57BD-4AB3-9A53-9B0740A1C3D5}">
          <x14:formula1>
            <xm:f>Données!$H$2:$H$4</xm:f>
          </x14:formula1>
          <xm:sqref>C7:C99</xm:sqref>
        </x14:dataValidation>
        <x14:dataValidation type="list" allowBlank="1" showInputMessage="1" showErrorMessage="1" xr:uid="{3CC14C3E-114A-454F-8A92-C1A3EDECE939}">
          <x14:formula1>
            <xm:f>Données!$A$2:$A$115</xm:f>
          </x14:formula1>
          <xm:sqref>D64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6D6E04-5C1B-4F77-B9D8-D85865351D54}">
  <dimension ref="A1:AZ347"/>
  <sheetViews>
    <sheetView topLeftCell="A64" workbookViewId="0">
      <selection activeCell="D64" sqref="D64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21" customWidth="1"/>
    <col min="5" max="5" width="32" style="1" bestFit="1" customWidth="1"/>
    <col min="6" max="6" width="27.125" style="49" bestFit="1" customWidth="1"/>
    <col min="7" max="7" width="24.625" style="8" bestFit="1" customWidth="1"/>
    <col min="8" max="8" width="20.625" style="13" customWidth="1"/>
    <col min="9" max="52" width="10.875" style="10"/>
    <col min="53" max="16384" width="10.875" style="1"/>
  </cols>
  <sheetData>
    <row r="1" spans="1:52" s="10" customFormat="1" ht="21" customHeight="1" x14ac:dyDescent="0.2">
      <c r="A1" s="62" t="s">
        <v>125</v>
      </c>
      <c r="B1" s="62"/>
      <c r="C1" s="62"/>
      <c r="D1" s="62"/>
      <c r="E1" s="62"/>
      <c r="F1" s="62"/>
      <c r="G1" s="62"/>
      <c r="H1" s="62"/>
    </row>
    <row r="2" spans="1:52" s="10" customFormat="1" ht="21.95" customHeight="1" x14ac:dyDescent="0.2">
      <c r="A2" s="62"/>
      <c r="B2" s="62"/>
      <c r="C2" s="62"/>
      <c r="D2" s="62"/>
      <c r="E2" s="62"/>
      <c r="F2" s="62"/>
      <c r="G2" s="62"/>
      <c r="H2" s="62"/>
    </row>
    <row r="3" spans="1:52" s="10" customFormat="1" ht="21.95" customHeight="1" x14ac:dyDescent="0.2">
      <c r="A3" s="62"/>
      <c r="B3" s="62"/>
      <c r="C3" s="62"/>
      <c r="D3" s="62"/>
      <c r="E3" s="62"/>
      <c r="F3" s="62"/>
      <c r="G3" s="62"/>
      <c r="H3" s="62"/>
    </row>
    <row r="4" spans="1:52" s="10" customFormat="1" ht="21.95" customHeight="1" x14ac:dyDescent="0.25">
      <c r="A4" s="26"/>
      <c r="B4" s="26"/>
      <c r="C4" s="26"/>
      <c r="D4" s="25"/>
      <c r="E4" s="43"/>
      <c r="F4" s="45"/>
      <c r="G4" s="35"/>
      <c r="H4" s="22"/>
    </row>
    <row r="5" spans="1:52" ht="21.95" customHeight="1" x14ac:dyDescent="0.2">
      <c r="A5" s="60" t="s">
        <v>7</v>
      </c>
      <c r="B5" s="61"/>
      <c r="C5" s="61"/>
      <c r="D5" s="61"/>
      <c r="E5" s="61"/>
      <c r="F5" s="61"/>
      <c r="G5" s="61"/>
      <c r="H5" s="61"/>
    </row>
    <row r="6" spans="1:52" s="3" customFormat="1" ht="72" customHeight="1" x14ac:dyDescent="0.25">
      <c r="A6" s="6" t="s">
        <v>8</v>
      </c>
      <c r="B6" s="6" t="s">
        <v>114</v>
      </c>
      <c r="C6" s="6" t="s">
        <v>110</v>
      </c>
      <c r="D6" s="18" t="s">
        <v>109</v>
      </c>
      <c r="E6" s="6" t="s">
        <v>0</v>
      </c>
      <c r="F6" s="46" t="s">
        <v>36</v>
      </c>
      <c r="G6" s="36" t="s">
        <v>101</v>
      </c>
      <c r="H6" s="12" t="s">
        <v>102</v>
      </c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</row>
    <row r="7" spans="1:52" ht="15.95" customHeight="1" x14ac:dyDescent="0.2">
      <c r="A7" s="9"/>
      <c r="B7" s="50"/>
      <c r="C7" s="9"/>
      <c r="D7" s="9"/>
      <c r="E7" s="40"/>
      <c r="F7" s="9"/>
      <c r="G7" s="5"/>
      <c r="H7" s="4"/>
    </row>
    <row r="8" spans="1:52" ht="15.95" customHeight="1" x14ac:dyDescent="0.2">
      <c r="A8" s="17"/>
      <c r="B8" s="19"/>
      <c r="C8" s="19"/>
      <c r="D8" s="19"/>
      <c r="E8" s="41" t="str">
        <f>IF(BS_Octobre[[#This Row],[N° ARTICLE]]=0,"",VLOOKUP(BS_Octobre[[#This Row],[N° ARTICLE]],Données!A3:C59,2,FALSE))</f>
        <v/>
      </c>
      <c r="F8" s="19" t="str">
        <f>IF(BS_Octobre[[#This Row],[N° ARTICLE]]=0,"",VLOOKUP(BS_Octobre[[#This Row],[N° ARTICLE]],Données!A3:C59,3))</f>
        <v/>
      </c>
      <c r="G8" s="14"/>
      <c r="H8" s="16"/>
    </row>
    <row r="9" spans="1:52" ht="15.95" customHeight="1" x14ac:dyDescent="0.2">
      <c r="A9" s="9"/>
      <c r="B9" s="20"/>
      <c r="C9" s="20"/>
      <c r="D9" s="20"/>
      <c r="E9" s="40" t="str">
        <f>IF(BS_Octobre[[#This Row],[N° ARTICLE]]=0,"",VLOOKUP(BS_Octobre[[#This Row],[N° ARTICLE]],Données!A4:C60,2,FALSE))</f>
        <v/>
      </c>
      <c r="F9" s="20" t="str">
        <f>IF(BS_Octobre[[#This Row],[N° ARTICLE]]=0,"",VLOOKUP(BS_Octobre[[#This Row],[N° ARTICLE]],Données!A4:C60,3))</f>
        <v/>
      </c>
      <c r="G9" s="5"/>
      <c r="H9" s="4"/>
    </row>
    <row r="10" spans="1:52" s="10" customFormat="1" ht="15.95" customHeight="1" x14ac:dyDescent="0.2">
      <c r="A10" s="17"/>
      <c r="B10" s="19"/>
      <c r="C10" s="19"/>
      <c r="D10" s="19"/>
      <c r="E10" s="41" t="str">
        <f>IF(BS_Octobre[[#This Row],[N° ARTICLE]]=0,"",VLOOKUP(BS_Octobre[[#This Row],[N° ARTICLE]],Données!A5:C61,2,FALSE))</f>
        <v/>
      </c>
      <c r="F10" s="19" t="str">
        <f>IF(BS_Octobre[[#This Row],[N° ARTICLE]]=0,"",VLOOKUP(BS_Octobre[[#This Row],[N° ARTICLE]],Données!A5:C61,3))</f>
        <v/>
      </c>
      <c r="G10" s="14"/>
      <c r="H10" s="16"/>
    </row>
    <row r="11" spans="1:52" ht="15.95" customHeight="1" x14ac:dyDescent="0.2">
      <c r="A11" s="9"/>
      <c r="B11" s="20"/>
      <c r="C11" s="20"/>
      <c r="D11" s="20"/>
      <c r="E11" s="40" t="str">
        <f>IF(BS_Octobre[[#This Row],[N° ARTICLE]]=0,"",VLOOKUP(BS_Octobre[[#This Row],[N° ARTICLE]],Données!A6:C62,2,FALSE))</f>
        <v/>
      </c>
      <c r="F11" s="20" t="str">
        <f>IF(BS_Octobre[[#This Row],[N° ARTICLE]]=0,"",VLOOKUP(BS_Octobre[[#This Row],[N° ARTICLE]],Données!A6:C62,3))</f>
        <v/>
      </c>
      <c r="G11" s="5"/>
      <c r="H11" s="4"/>
    </row>
    <row r="12" spans="1:52" s="10" customFormat="1" ht="15.95" customHeight="1" x14ac:dyDescent="0.2">
      <c r="A12" s="17"/>
      <c r="B12" s="51"/>
      <c r="C12" s="17"/>
      <c r="D12" s="17"/>
      <c r="E12" s="41"/>
      <c r="F12" s="17"/>
      <c r="G12" s="14"/>
      <c r="H12" s="16"/>
    </row>
    <row r="13" spans="1:52" ht="15.95" customHeight="1" x14ac:dyDescent="0.2">
      <c r="A13" s="9"/>
      <c r="B13" s="20"/>
      <c r="C13" s="20"/>
      <c r="D13" s="20"/>
      <c r="E13" s="40" t="str">
        <f>IF(BS_Octobre[[#This Row],[N° ARTICLE]]=0,"",VLOOKUP(BS_Octobre[[#This Row],[N° ARTICLE]],Données!A8:C64,2,FALSE))</f>
        <v/>
      </c>
      <c r="F13" s="20" t="str">
        <f>IF(BS_Octobre[[#This Row],[N° ARTICLE]]=0,"",VLOOKUP(BS_Octobre[[#This Row],[N° ARTICLE]],Données!A8:C64,3))</f>
        <v/>
      </c>
      <c r="G13" s="5"/>
      <c r="H13" s="4"/>
    </row>
    <row r="14" spans="1:52" s="10" customFormat="1" ht="15.95" customHeight="1" x14ac:dyDescent="0.2">
      <c r="A14" s="17"/>
      <c r="B14" s="19"/>
      <c r="C14" s="19"/>
      <c r="D14" s="19"/>
      <c r="E14" s="41" t="str">
        <f>IF(BS_Octobre[[#This Row],[N° ARTICLE]]=0,"",VLOOKUP(BS_Octobre[[#This Row],[N° ARTICLE]],Données!A9:C65,2,FALSE))</f>
        <v/>
      </c>
      <c r="F14" s="19" t="str">
        <f>IF(BS_Octobre[[#This Row],[N° ARTICLE]]=0,"",VLOOKUP(BS_Octobre[[#This Row],[N° ARTICLE]],Données!A9:C65,3))</f>
        <v/>
      </c>
      <c r="G14" s="14"/>
      <c r="H14" s="16"/>
    </row>
    <row r="15" spans="1:52" ht="15.95" customHeight="1" x14ac:dyDescent="0.2">
      <c r="A15" s="9"/>
      <c r="B15" s="20"/>
      <c r="C15" s="20"/>
      <c r="D15" s="20"/>
      <c r="E15" s="40" t="str">
        <f>IF(BS_Octobre[[#This Row],[N° ARTICLE]]=0,"",VLOOKUP(BS_Octobre[[#This Row],[N° ARTICLE]],Données!A10:C66,2,FALSE))</f>
        <v/>
      </c>
      <c r="F15" s="20" t="str">
        <f>IF(BS_Octobre[[#This Row],[N° ARTICLE]]=0,"",VLOOKUP(BS_Octobre[[#This Row],[N° ARTICLE]],Données!A10:C66,3))</f>
        <v/>
      </c>
      <c r="G15" s="5"/>
      <c r="H15" s="4"/>
    </row>
    <row r="16" spans="1:52" s="10" customFormat="1" ht="15.95" customHeight="1" x14ac:dyDescent="0.2">
      <c r="A16" s="17"/>
      <c r="B16" s="19"/>
      <c r="C16" s="19"/>
      <c r="D16" s="19"/>
      <c r="E16" s="41" t="str">
        <f>IF(BS_Octobre[[#This Row],[N° ARTICLE]]=0,"",VLOOKUP(BS_Octobre[[#This Row],[N° ARTICLE]],Données!A11:C67,2,FALSE))</f>
        <v/>
      </c>
      <c r="F16" s="19" t="str">
        <f>IF(BS_Octobre[[#This Row],[N° ARTICLE]]=0,"",VLOOKUP(BS_Octobre[[#This Row],[N° ARTICLE]],Données!A11:C67,3))</f>
        <v/>
      </c>
      <c r="G16" s="14"/>
      <c r="H16" s="16"/>
    </row>
    <row r="17" spans="1:8" ht="15.95" customHeight="1" x14ac:dyDescent="0.2">
      <c r="A17" s="9"/>
      <c r="B17" s="20"/>
      <c r="C17" s="20"/>
      <c r="D17" s="20"/>
      <c r="E17" s="40" t="str">
        <f>IF(BS_Octobre[[#This Row],[N° ARTICLE]]=0,"",VLOOKUP(BS_Octobre[[#This Row],[N° ARTICLE]],Données!A12:C68,2,FALSE))</f>
        <v/>
      </c>
      <c r="F17" s="20" t="str">
        <f>IF(BS_Octobre[[#This Row],[N° ARTICLE]]=0,"",VLOOKUP(BS_Octobre[[#This Row],[N° ARTICLE]],Données!A12:C68,3))</f>
        <v/>
      </c>
      <c r="G17" s="5"/>
      <c r="H17" s="4"/>
    </row>
    <row r="18" spans="1:8" s="10" customFormat="1" ht="15.95" customHeight="1" x14ac:dyDescent="0.2">
      <c r="A18" s="17"/>
      <c r="B18" s="19"/>
      <c r="C18" s="19"/>
      <c r="D18" s="19"/>
      <c r="E18" s="41" t="str">
        <f>IF(BS_Octobre[[#This Row],[N° ARTICLE]]=0,"",VLOOKUP(BS_Octobre[[#This Row],[N° ARTICLE]],Données!A13:C69,2,FALSE))</f>
        <v/>
      </c>
      <c r="F18" s="19" t="str">
        <f>IF(BS_Octobre[[#This Row],[N° ARTICLE]]=0,"",VLOOKUP(BS_Octobre[[#This Row],[N° ARTICLE]],Données!A13:C69,3))</f>
        <v/>
      </c>
      <c r="G18" s="14"/>
      <c r="H18" s="16"/>
    </row>
    <row r="19" spans="1:8" ht="15.95" customHeight="1" x14ac:dyDescent="0.2">
      <c r="A19" s="9"/>
      <c r="B19" s="20"/>
      <c r="C19" s="20"/>
      <c r="D19" s="20"/>
      <c r="E19" s="40" t="str">
        <f>IF(BS_Octobre[[#This Row],[N° ARTICLE]]=0,"",VLOOKUP(BS_Octobre[[#This Row],[N° ARTICLE]],Données!A14:C70,2,FALSE))</f>
        <v/>
      </c>
      <c r="F19" s="20" t="str">
        <f>IF(BS_Octobre[[#This Row],[N° ARTICLE]]=0,"",VLOOKUP(BS_Octobre[[#This Row],[N° ARTICLE]],Données!A14:C70,3))</f>
        <v/>
      </c>
      <c r="G19" s="5"/>
      <c r="H19" s="4"/>
    </row>
    <row r="20" spans="1:8" s="10" customFormat="1" ht="15.95" customHeight="1" x14ac:dyDescent="0.2">
      <c r="A20" s="17"/>
      <c r="B20" s="19"/>
      <c r="C20" s="19"/>
      <c r="D20" s="19"/>
      <c r="E20" s="41" t="str">
        <f>IF(BS_Octobre[[#This Row],[N° ARTICLE]]=0,"",VLOOKUP(BS_Octobre[[#This Row],[N° ARTICLE]],Données!A15:C71,2,FALSE))</f>
        <v/>
      </c>
      <c r="F20" s="19" t="str">
        <f>IF(BS_Octobre[[#This Row],[N° ARTICLE]]=0,"",VLOOKUP(BS_Octobre[[#This Row],[N° ARTICLE]],Données!A15:C71,3))</f>
        <v/>
      </c>
      <c r="G20" s="14"/>
      <c r="H20" s="16"/>
    </row>
    <row r="21" spans="1:8" ht="15.95" customHeight="1" x14ac:dyDescent="0.2">
      <c r="A21" s="9"/>
      <c r="B21" s="20"/>
      <c r="C21" s="20"/>
      <c r="D21" s="20"/>
      <c r="E21" s="40" t="str">
        <f>IF(BS_Octobre[[#This Row],[N° ARTICLE]]=0,"",VLOOKUP(BS_Octobre[[#This Row],[N° ARTICLE]],Données!A16:C72,2,FALSE))</f>
        <v/>
      </c>
      <c r="F21" s="20" t="str">
        <f>IF(BS_Octobre[[#This Row],[N° ARTICLE]]=0,"",VLOOKUP(BS_Octobre[[#This Row],[N° ARTICLE]],Données!A16:C72,3))</f>
        <v/>
      </c>
      <c r="G21" s="5"/>
      <c r="H21" s="4"/>
    </row>
    <row r="22" spans="1:8" s="10" customFormat="1" ht="15.95" customHeight="1" x14ac:dyDescent="0.2">
      <c r="A22" s="17"/>
      <c r="B22" s="19"/>
      <c r="C22" s="19"/>
      <c r="D22" s="19"/>
      <c r="E22" s="41" t="str">
        <f>IF(BS_Octobre[[#This Row],[N° ARTICLE]]=0,"",VLOOKUP(BS_Octobre[[#This Row],[N° ARTICLE]],Données!A17:C73,2,FALSE))</f>
        <v/>
      </c>
      <c r="F22" s="19" t="str">
        <f>IF(BS_Octobre[[#This Row],[N° ARTICLE]]=0,"",VLOOKUP(BS_Octobre[[#This Row],[N° ARTICLE]],Données!A17:C73,3))</f>
        <v/>
      </c>
      <c r="G22" s="14"/>
      <c r="H22" s="16"/>
    </row>
    <row r="23" spans="1:8" ht="15.95" customHeight="1" x14ac:dyDescent="0.2">
      <c r="A23" s="9"/>
      <c r="B23" s="20"/>
      <c r="C23" s="20"/>
      <c r="D23" s="20"/>
      <c r="E23" s="40" t="str">
        <f>IF(BS_Octobre[[#This Row],[N° ARTICLE]]=0,"",VLOOKUP(BS_Octobre[[#This Row],[N° ARTICLE]],Données!A18:C74,2,FALSE))</f>
        <v/>
      </c>
      <c r="F23" s="20" t="str">
        <f>IF(BS_Octobre[[#This Row],[N° ARTICLE]]=0,"",VLOOKUP(BS_Octobre[[#This Row],[N° ARTICLE]],Données!A18:C74,3))</f>
        <v/>
      </c>
      <c r="G23" s="5"/>
      <c r="H23" s="4"/>
    </row>
    <row r="24" spans="1:8" ht="15.95" customHeight="1" x14ac:dyDescent="0.2">
      <c r="A24" s="17"/>
      <c r="B24" s="19"/>
      <c r="C24" s="19"/>
      <c r="D24" s="19"/>
      <c r="E24" s="41" t="str">
        <f>IF(BS_Octobre[[#This Row],[N° ARTICLE]]=0,"",VLOOKUP(BS_Octobre[[#This Row],[N° ARTICLE]],Données!A19:C75,2,FALSE))</f>
        <v/>
      </c>
      <c r="F24" s="19" t="str">
        <f>IF(BS_Octobre[[#This Row],[N° ARTICLE]]=0,"",VLOOKUP(BS_Octobre[[#This Row],[N° ARTICLE]],Données!A19:C75,3))</f>
        <v/>
      </c>
      <c r="G24" s="14"/>
      <c r="H24" s="16"/>
    </row>
    <row r="25" spans="1:8" s="10" customFormat="1" ht="15.95" customHeight="1" x14ac:dyDescent="0.2">
      <c r="A25" s="9"/>
      <c r="B25" s="20"/>
      <c r="C25" s="20"/>
      <c r="D25" s="20"/>
      <c r="E25" s="40" t="str">
        <f>IF(BS_Octobre[[#This Row],[N° ARTICLE]]=0,"",VLOOKUP(BS_Octobre[[#This Row],[N° ARTICLE]],Données!A20:C76,2,FALSE))</f>
        <v/>
      </c>
      <c r="F25" s="20" t="str">
        <f>IF(BS_Octobre[[#This Row],[N° ARTICLE]]=0,"",VLOOKUP(BS_Octobre[[#This Row],[N° ARTICLE]],Données!A20:C76,3))</f>
        <v/>
      </c>
      <c r="G25" s="5"/>
      <c r="H25" s="4"/>
    </row>
    <row r="26" spans="1:8" ht="15.95" customHeight="1" x14ac:dyDescent="0.2">
      <c r="A26" s="17"/>
      <c r="B26" s="19"/>
      <c r="C26" s="19"/>
      <c r="D26" s="19"/>
      <c r="E26" s="41" t="str">
        <f>IF(BS_Octobre[[#This Row],[N° ARTICLE]]=0,"",VLOOKUP(BS_Octobre[[#This Row],[N° ARTICLE]],Données!A21:C77,2,FALSE))</f>
        <v/>
      </c>
      <c r="F26" s="19" t="str">
        <f>IF(BS_Octobre[[#This Row],[N° ARTICLE]]=0,"",VLOOKUP(BS_Octobre[[#This Row],[N° ARTICLE]],Données!A21:C77,3))</f>
        <v/>
      </c>
      <c r="G26" s="14"/>
      <c r="H26" s="16"/>
    </row>
    <row r="27" spans="1:8" s="10" customFormat="1" ht="15.95" customHeight="1" x14ac:dyDescent="0.2">
      <c r="A27" s="9"/>
      <c r="B27" s="20"/>
      <c r="C27" s="20"/>
      <c r="D27" s="20"/>
      <c r="E27" s="40" t="str">
        <f>IF(BS_Octobre[[#This Row],[N° ARTICLE]]=0,"",VLOOKUP(BS_Octobre[[#This Row],[N° ARTICLE]],Données!A22:C78,2,FALSE))</f>
        <v/>
      </c>
      <c r="F27" s="20" t="str">
        <f>IF(BS_Octobre[[#This Row],[N° ARTICLE]]=0,"",VLOOKUP(BS_Octobre[[#This Row],[N° ARTICLE]],Données!A22:C78,3))</f>
        <v/>
      </c>
      <c r="G27" s="5"/>
      <c r="H27" s="4"/>
    </row>
    <row r="28" spans="1:8" ht="15.95" customHeight="1" x14ac:dyDescent="0.2">
      <c r="A28" s="17"/>
      <c r="B28" s="19"/>
      <c r="C28" s="19"/>
      <c r="D28" s="19"/>
      <c r="E28" s="41" t="str">
        <f>IF(BS_Octobre[[#This Row],[N° ARTICLE]]=0,"",VLOOKUP(BS_Octobre[[#This Row],[N° ARTICLE]],Données!A23:C79,2,FALSE))</f>
        <v/>
      </c>
      <c r="F28" s="19" t="str">
        <f>IF(BS_Octobre[[#This Row],[N° ARTICLE]]=0,"",VLOOKUP(BS_Octobre[[#This Row],[N° ARTICLE]],Données!A23:C79,3))</f>
        <v/>
      </c>
      <c r="G28" s="14"/>
      <c r="H28" s="16"/>
    </row>
    <row r="29" spans="1:8" s="10" customFormat="1" ht="15.95" customHeight="1" x14ac:dyDescent="0.2">
      <c r="A29" s="9"/>
      <c r="B29" s="20"/>
      <c r="C29" s="20"/>
      <c r="D29" s="20"/>
      <c r="E29" s="40" t="str">
        <f>IF(BS_Octobre[[#This Row],[N° ARTICLE]]=0,"",VLOOKUP(BS_Octobre[[#This Row],[N° ARTICLE]],Données!A24:C80,2,FALSE))</f>
        <v/>
      </c>
      <c r="F29" s="20" t="str">
        <f>IF(BS_Octobre[[#This Row],[N° ARTICLE]]=0,"",VLOOKUP(BS_Octobre[[#This Row],[N° ARTICLE]],Données!A24:C80,3))</f>
        <v/>
      </c>
      <c r="G29" s="5"/>
      <c r="H29" s="4"/>
    </row>
    <row r="30" spans="1:8" ht="15.95" customHeight="1" x14ac:dyDescent="0.2">
      <c r="A30" s="17"/>
      <c r="B30" s="19"/>
      <c r="C30" s="19"/>
      <c r="D30" s="19"/>
      <c r="E30" s="41" t="str">
        <f>IF(BS_Octobre[[#This Row],[N° ARTICLE]]=0,"",VLOOKUP(BS_Octobre[[#This Row],[N° ARTICLE]],Données!A25:C81,2,FALSE))</f>
        <v/>
      </c>
      <c r="F30" s="19" t="str">
        <f>IF(BS_Octobre[[#This Row],[N° ARTICLE]]=0,"",VLOOKUP(BS_Octobre[[#This Row],[N° ARTICLE]],Données!A25:C81,3))</f>
        <v/>
      </c>
      <c r="G30" s="14"/>
      <c r="H30" s="16"/>
    </row>
    <row r="31" spans="1:8" s="10" customFormat="1" ht="15.95" customHeight="1" x14ac:dyDescent="0.2">
      <c r="A31" s="9"/>
      <c r="B31" s="20"/>
      <c r="C31" s="20"/>
      <c r="D31" s="20"/>
      <c r="E31" s="40" t="str">
        <f>IF(BS_Octobre[[#This Row],[N° ARTICLE]]=0,"",VLOOKUP(BS_Octobre[[#This Row],[N° ARTICLE]],Données!A26:C82,2,FALSE))</f>
        <v/>
      </c>
      <c r="F31" s="20" t="str">
        <f>IF(BS_Octobre[[#This Row],[N° ARTICLE]]=0,"",VLOOKUP(BS_Octobre[[#This Row],[N° ARTICLE]],Données!A26:C82,3))</f>
        <v/>
      </c>
      <c r="G31" s="5"/>
      <c r="H31" s="4"/>
    </row>
    <row r="32" spans="1:8" ht="15.95" customHeight="1" x14ac:dyDescent="0.2">
      <c r="A32" s="17"/>
      <c r="B32" s="19"/>
      <c r="C32" s="19"/>
      <c r="D32" s="19"/>
      <c r="E32" s="41" t="str">
        <f>IF(BS_Octobre[[#This Row],[N° ARTICLE]]=0,"",VLOOKUP(BS_Octobre[[#This Row],[N° ARTICLE]],Données!A27:C83,2,FALSE))</f>
        <v/>
      </c>
      <c r="F32" s="19" t="str">
        <f>IF(BS_Octobre[[#This Row],[N° ARTICLE]]=0,"",VLOOKUP(BS_Octobre[[#This Row],[N° ARTICLE]],Données!A27:C83,3))</f>
        <v/>
      </c>
      <c r="G32" s="14"/>
      <c r="H32" s="16"/>
    </row>
    <row r="33" spans="1:8" s="10" customFormat="1" ht="15.95" customHeight="1" x14ac:dyDescent="0.2">
      <c r="A33" s="9"/>
      <c r="B33" s="20"/>
      <c r="C33" s="20"/>
      <c r="D33" s="20"/>
      <c r="E33" s="40" t="str">
        <f>IF(BS_Octobre[[#This Row],[N° ARTICLE]]=0,"",VLOOKUP(BS_Octobre[[#This Row],[N° ARTICLE]],Données!A28:C84,2,FALSE))</f>
        <v/>
      </c>
      <c r="F33" s="20" t="str">
        <f>IF(BS_Octobre[[#This Row],[N° ARTICLE]]=0,"",VLOOKUP(BS_Octobre[[#This Row],[N° ARTICLE]],Données!A28:C84,3))</f>
        <v/>
      </c>
      <c r="G33" s="5"/>
      <c r="H33" s="4"/>
    </row>
    <row r="34" spans="1:8" ht="15.95" customHeight="1" x14ac:dyDescent="0.2">
      <c r="A34" s="17"/>
      <c r="B34" s="19"/>
      <c r="C34" s="19"/>
      <c r="D34" s="19"/>
      <c r="E34" s="41" t="str">
        <f>IF(BS_Octobre[[#This Row],[N° ARTICLE]]=0,"",VLOOKUP(BS_Octobre[[#This Row],[N° ARTICLE]],Données!A29:C85,2,FALSE))</f>
        <v/>
      </c>
      <c r="F34" s="19" t="str">
        <f>IF(BS_Octobre[[#This Row],[N° ARTICLE]]=0,"",VLOOKUP(BS_Octobre[[#This Row],[N° ARTICLE]],Données!A29:C85,3))</f>
        <v/>
      </c>
      <c r="G34" s="14"/>
      <c r="H34" s="16"/>
    </row>
    <row r="35" spans="1:8" s="10" customFormat="1" ht="15.95" customHeight="1" x14ac:dyDescent="0.2">
      <c r="A35" s="9"/>
      <c r="B35" s="20"/>
      <c r="C35" s="20"/>
      <c r="D35" s="20"/>
      <c r="E35" s="40" t="str">
        <f>IF(BS_Octobre[[#This Row],[N° ARTICLE]]=0,"",VLOOKUP(BS_Octobre[[#This Row],[N° ARTICLE]],Données!A30:C86,2,FALSE))</f>
        <v/>
      </c>
      <c r="F35" s="20" t="str">
        <f>IF(BS_Octobre[[#This Row],[N° ARTICLE]]=0,"",VLOOKUP(BS_Octobre[[#This Row],[N° ARTICLE]],Données!A30:C86,3))</f>
        <v/>
      </c>
      <c r="G35" s="5"/>
      <c r="H35" s="4"/>
    </row>
    <row r="36" spans="1:8" ht="15.95" customHeight="1" x14ac:dyDescent="0.2">
      <c r="A36" s="17"/>
      <c r="B36" s="19"/>
      <c r="C36" s="19"/>
      <c r="D36" s="19"/>
      <c r="E36" s="41" t="str">
        <f>IF(BS_Octobre[[#This Row],[N° ARTICLE]]=0,"",VLOOKUP(BS_Octobre[[#This Row],[N° ARTICLE]],Données!A31:C87,2,FALSE))</f>
        <v/>
      </c>
      <c r="F36" s="19" t="str">
        <f>IF(BS_Octobre[[#This Row],[N° ARTICLE]]=0,"",VLOOKUP(BS_Octobre[[#This Row],[N° ARTICLE]],Données!A31:C87,3))</f>
        <v/>
      </c>
      <c r="G36" s="14"/>
      <c r="H36" s="16"/>
    </row>
    <row r="37" spans="1:8" s="10" customFormat="1" ht="15.95" customHeight="1" x14ac:dyDescent="0.2">
      <c r="A37" s="9"/>
      <c r="B37" s="20"/>
      <c r="C37" s="20"/>
      <c r="D37" s="20"/>
      <c r="E37" s="40" t="str">
        <f>IF(BS_Octobre[[#This Row],[N° ARTICLE]]=0,"",VLOOKUP(BS_Octobre[[#This Row],[N° ARTICLE]],Données!A32:C88,2,FALSE))</f>
        <v/>
      </c>
      <c r="F37" s="20" t="str">
        <f>IF(BS_Octobre[[#This Row],[N° ARTICLE]]=0,"",VLOOKUP(BS_Octobre[[#This Row],[N° ARTICLE]],Données!A32:C88,3))</f>
        <v/>
      </c>
      <c r="G37" s="5"/>
      <c r="H37" s="4"/>
    </row>
    <row r="38" spans="1:8" ht="15.95" customHeight="1" x14ac:dyDescent="0.2">
      <c r="A38" s="17"/>
      <c r="B38" s="19"/>
      <c r="C38" s="19"/>
      <c r="D38" s="19"/>
      <c r="E38" s="41" t="str">
        <f>IF(BS_Octobre[[#This Row],[N° ARTICLE]]=0,"",VLOOKUP(BS_Octobre[[#This Row],[N° ARTICLE]],Données!A33:C89,2,FALSE))</f>
        <v/>
      </c>
      <c r="F38" s="19" t="str">
        <f>IF(BS_Octobre[[#This Row],[N° ARTICLE]]=0,"",VLOOKUP(BS_Octobre[[#This Row],[N° ARTICLE]],Données!A33:C89,3))</f>
        <v/>
      </c>
      <c r="G38" s="14"/>
      <c r="H38" s="16"/>
    </row>
    <row r="39" spans="1:8" s="10" customFormat="1" ht="15.95" customHeight="1" x14ac:dyDescent="0.2">
      <c r="A39" s="9"/>
      <c r="B39" s="20"/>
      <c r="C39" s="20"/>
      <c r="D39" s="20"/>
      <c r="E39" s="40" t="str">
        <f>IF(BS_Octobre[[#This Row],[N° ARTICLE]]=0,"",VLOOKUP(BS_Octobre[[#This Row],[N° ARTICLE]],Données!A34:C90,2,FALSE))</f>
        <v/>
      </c>
      <c r="F39" s="20" t="str">
        <f>IF(BS_Octobre[[#This Row],[N° ARTICLE]]=0,"",VLOOKUP(BS_Octobre[[#This Row],[N° ARTICLE]],Données!A34:C90,3))</f>
        <v/>
      </c>
      <c r="G39" s="5"/>
      <c r="H39" s="4"/>
    </row>
    <row r="40" spans="1:8" ht="15.95" customHeight="1" x14ac:dyDescent="0.2">
      <c r="A40" s="17"/>
      <c r="B40" s="19"/>
      <c r="C40" s="19"/>
      <c r="D40" s="19"/>
      <c r="E40" s="41" t="str">
        <f>IF(BS_Octobre[[#This Row],[N° ARTICLE]]=0,"",VLOOKUP(BS_Octobre[[#This Row],[N° ARTICLE]],Données!A35:C91,2,FALSE))</f>
        <v/>
      </c>
      <c r="F40" s="19" t="str">
        <f>IF(BS_Octobre[[#This Row],[N° ARTICLE]]=0,"",VLOOKUP(BS_Octobre[[#This Row],[N° ARTICLE]],Données!A35:C91,3))</f>
        <v/>
      </c>
      <c r="G40" s="14"/>
      <c r="H40" s="16"/>
    </row>
    <row r="41" spans="1:8" s="10" customFormat="1" ht="15.95" customHeight="1" x14ac:dyDescent="0.2">
      <c r="A41" s="9"/>
      <c r="B41" s="20"/>
      <c r="C41" s="20"/>
      <c r="D41" s="20"/>
      <c r="E41" s="40" t="str">
        <f>IF(BS_Octobre[[#This Row],[N° ARTICLE]]=0,"",VLOOKUP(BS_Octobre[[#This Row],[N° ARTICLE]],Données!A36:C92,2,FALSE))</f>
        <v/>
      </c>
      <c r="F41" s="20" t="str">
        <f>IF(BS_Octobre[[#This Row],[N° ARTICLE]]=0,"",VLOOKUP(BS_Octobre[[#This Row],[N° ARTICLE]],Données!A36:C92,3))</f>
        <v/>
      </c>
      <c r="G41" s="5"/>
      <c r="H41" s="4"/>
    </row>
    <row r="42" spans="1:8" ht="15.95" customHeight="1" x14ac:dyDescent="0.2">
      <c r="A42" s="17"/>
      <c r="B42" s="19"/>
      <c r="C42" s="19"/>
      <c r="D42" s="19"/>
      <c r="E42" s="41" t="str">
        <f>IF(BS_Octobre[[#This Row],[N° ARTICLE]]=0,"",VLOOKUP(BS_Octobre[[#This Row],[N° ARTICLE]],Données!A37:C93,2,FALSE))</f>
        <v/>
      </c>
      <c r="F42" s="19" t="str">
        <f>IF(BS_Octobre[[#This Row],[N° ARTICLE]]=0,"",VLOOKUP(BS_Octobre[[#This Row],[N° ARTICLE]],Données!A37:C93,3))</f>
        <v/>
      </c>
      <c r="G42" s="14"/>
      <c r="H42" s="16"/>
    </row>
    <row r="43" spans="1:8" s="10" customFormat="1" ht="15.95" customHeight="1" x14ac:dyDescent="0.2">
      <c r="A43" s="9"/>
      <c r="B43" s="20"/>
      <c r="C43" s="20"/>
      <c r="D43" s="20"/>
      <c r="E43" s="40" t="str">
        <f>IF(BS_Octobre[[#This Row],[N° ARTICLE]]=0,"",VLOOKUP(BS_Octobre[[#This Row],[N° ARTICLE]],Données!A38:C94,2,FALSE))</f>
        <v/>
      </c>
      <c r="F43" s="20" t="str">
        <f>IF(BS_Octobre[[#This Row],[N° ARTICLE]]=0,"",VLOOKUP(BS_Octobre[[#This Row],[N° ARTICLE]],Données!A38:C94,3))</f>
        <v/>
      </c>
      <c r="G43" s="5"/>
      <c r="H43" s="4"/>
    </row>
    <row r="44" spans="1:8" ht="15.95" customHeight="1" x14ac:dyDescent="0.2">
      <c r="A44" s="17"/>
      <c r="B44" s="19"/>
      <c r="C44" s="19"/>
      <c r="D44" s="19"/>
      <c r="E44" s="41" t="str">
        <f>IF(BS_Octobre[[#This Row],[N° ARTICLE]]=0,"",VLOOKUP(BS_Octobre[[#This Row],[N° ARTICLE]],Données!A39:C95,2,FALSE))</f>
        <v/>
      </c>
      <c r="F44" s="19" t="str">
        <f>IF(BS_Octobre[[#This Row],[N° ARTICLE]]=0,"",VLOOKUP(BS_Octobre[[#This Row],[N° ARTICLE]],Données!A39:C95,3))</f>
        <v/>
      </c>
      <c r="G44" s="14"/>
      <c r="H44" s="16"/>
    </row>
    <row r="45" spans="1:8" s="10" customFormat="1" ht="15.95" customHeight="1" x14ac:dyDescent="0.2">
      <c r="A45" s="9"/>
      <c r="B45" s="20"/>
      <c r="C45" s="20"/>
      <c r="D45" s="20"/>
      <c r="E45" s="40" t="str">
        <f>IF(BS_Octobre[[#This Row],[N° ARTICLE]]=0,"",VLOOKUP(BS_Octobre[[#This Row],[N° ARTICLE]],Données!A40:C96,2,FALSE))</f>
        <v/>
      </c>
      <c r="F45" s="20" t="str">
        <f>IF(BS_Octobre[[#This Row],[N° ARTICLE]]=0,"",VLOOKUP(BS_Octobre[[#This Row],[N° ARTICLE]],Données!A40:C96,3))</f>
        <v/>
      </c>
      <c r="G45" s="5"/>
      <c r="H45" s="4"/>
    </row>
    <row r="46" spans="1:8" ht="15.95" customHeight="1" x14ac:dyDescent="0.2">
      <c r="A46" s="17"/>
      <c r="B46" s="19"/>
      <c r="C46" s="19"/>
      <c r="D46" s="19"/>
      <c r="E46" s="41" t="str">
        <f>IF(BS_Octobre[[#This Row],[N° ARTICLE]]=0,"",VLOOKUP(BS_Octobre[[#This Row],[N° ARTICLE]],Données!A41:C97,2,FALSE))</f>
        <v/>
      </c>
      <c r="F46" s="19" t="str">
        <f>IF(BS_Octobre[[#This Row],[N° ARTICLE]]=0,"",VLOOKUP(BS_Octobre[[#This Row],[N° ARTICLE]],Données!A41:C97,3))</f>
        <v/>
      </c>
      <c r="G46" s="14"/>
      <c r="H46" s="16"/>
    </row>
    <row r="47" spans="1:8" s="10" customFormat="1" ht="15.95" customHeight="1" x14ac:dyDescent="0.2">
      <c r="A47" s="9"/>
      <c r="B47" s="20"/>
      <c r="C47" s="20"/>
      <c r="D47" s="20"/>
      <c r="E47" s="40" t="str">
        <f>IF(BS_Octobre[[#This Row],[N° ARTICLE]]=0,"",VLOOKUP(BS_Octobre[[#This Row],[N° ARTICLE]],Données!A42:C98,2,FALSE))</f>
        <v/>
      </c>
      <c r="F47" s="20" t="str">
        <f>IF(BS_Octobre[[#This Row],[N° ARTICLE]]=0,"",VLOOKUP(BS_Octobre[[#This Row],[N° ARTICLE]],Données!A42:C98,3))</f>
        <v/>
      </c>
      <c r="G47" s="5"/>
      <c r="H47" s="4"/>
    </row>
    <row r="48" spans="1:8" ht="15.95" customHeight="1" x14ac:dyDescent="0.2">
      <c r="A48" s="17"/>
      <c r="B48" s="19"/>
      <c r="C48" s="19"/>
      <c r="D48" s="19"/>
      <c r="E48" s="41" t="str">
        <f>IF(BS_Octobre[[#This Row],[N° ARTICLE]]=0,"",VLOOKUP(BS_Octobre[[#This Row],[N° ARTICLE]],Données!A43:C99,2,FALSE))</f>
        <v/>
      </c>
      <c r="F48" s="19" t="str">
        <f>IF(BS_Octobre[[#This Row],[N° ARTICLE]]=0,"",VLOOKUP(BS_Octobre[[#This Row],[N° ARTICLE]],Données!A43:C99,3))</f>
        <v/>
      </c>
      <c r="G48" s="14"/>
      <c r="H48" s="16"/>
    </row>
    <row r="49" spans="1:8" s="10" customFormat="1" ht="15.95" customHeight="1" x14ac:dyDescent="0.2">
      <c r="A49" s="9"/>
      <c r="B49" s="20"/>
      <c r="C49" s="20"/>
      <c r="D49" s="20"/>
      <c r="E49" s="40" t="str">
        <f>IF(BS_Octobre[[#This Row],[N° ARTICLE]]=0,"",VLOOKUP(BS_Octobre[[#This Row],[N° ARTICLE]],Données!A44:C100,2,FALSE))</f>
        <v/>
      </c>
      <c r="F49" s="20" t="str">
        <f>IF(BS_Octobre[[#This Row],[N° ARTICLE]]=0,"",VLOOKUP(BS_Octobre[[#This Row],[N° ARTICLE]],Données!A44:C100,3))</f>
        <v/>
      </c>
      <c r="G49" s="5"/>
      <c r="H49" s="4"/>
    </row>
    <row r="50" spans="1:8" ht="15.95" customHeight="1" x14ac:dyDescent="0.2">
      <c r="A50" s="17"/>
      <c r="B50" s="19"/>
      <c r="C50" s="19"/>
      <c r="D50" s="19"/>
      <c r="E50" s="41" t="str">
        <f>IF(BS_Octobre[[#This Row],[N° ARTICLE]]=0,"",VLOOKUP(BS_Octobre[[#This Row],[N° ARTICLE]],Données!A45:C101,2,FALSE))</f>
        <v/>
      </c>
      <c r="F50" s="19" t="str">
        <f>IF(BS_Octobre[[#This Row],[N° ARTICLE]]=0,"",VLOOKUP(BS_Octobre[[#This Row],[N° ARTICLE]],Données!A45:C101,3))</f>
        <v/>
      </c>
      <c r="G50" s="14"/>
      <c r="H50" s="16"/>
    </row>
    <row r="51" spans="1:8" s="10" customFormat="1" ht="15.95" customHeight="1" x14ac:dyDescent="0.2">
      <c r="A51" s="9"/>
      <c r="B51" s="20"/>
      <c r="C51" s="20"/>
      <c r="D51" s="20"/>
      <c r="E51" s="40" t="str">
        <f>IF(BS_Octobre[[#This Row],[N° ARTICLE]]=0,"",VLOOKUP(BS_Octobre[[#This Row],[N° ARTICLE]],Données!A46:C102,2,FALSE))</f>
        <v/>
      </c>
      <c r="F51" s="20" t="str">
        <f>IF(BS_Octobre[[#This Row],[N° ARTICLE]]=0,"",VLOOKUP(BS_Octobre[[#This Row],[N° ARTICLE]],Données!A46:C102,3))</f>
        <v/>
      </c>
      <c r="G51" s="5"/>
      <c r="H51" s="4"/>
    </row>
    <row r="52" spans="1:8" ht="15.95" customHeight="1" x14ac:dyDescent="0.2">
      <c r="A52" s="17"/>
      <c r="B52" s="19"/>
      <c r="C52" s="19"/>
      <c r="D52" s="19"/>
      <c r="E52" s="41" t="str">
        <f>IF(BS_Octobre[[#This Row],[N° ARTICLE]]=0,"",VLOOKUP(BS_Octobre[[#This Row],[N° ARTICLE]],Données!A47:C103,2,FALSE))</f>
        <v/>
      </c>
      <c r="F52" s="19" t="str">
        <f>IF(BS_Octobre[[#This Row],[N° ARTICLE]]=0,"",VLOOKUP(BS_Octobre[[#This Row],[N° ARTICLE]],Données!A47:C103,3))</f>
        <v/>
      </c>
      <c r="G52" s="14"/>
      <c r="H52" s="16"/>
    </row>
    <row r="53" spans="1:8" s="10" customFormat="1" ht="15.95" customHeight="1" x14ac:dyDescent="0.2">
      <c r="A53" s="9"/>
      <c r="B53" s="20"/>
      <c r="C53" s="20"/>
      <c r="D53" s="20"/>
      <c r="E53" s="40" t="str">
        <f>IF(BS_Octobre[[#This Row],[N° ARTICLE]]=0,"",VLOOKUP(BS_Octobre[[#This Row],[N° ARTICLE]],Données!A48:C104,2,FALSE))</f>
        <v/>
      </c>
      <c r="F53" s="20" t="str">
        <f>IF(BS_Octobre[[#This Row],[N° ARTICLE]]=0,"",VLOOKUP(BS_Octobre[[#This Row],[N° ARTICLE]],Données!A48:C104,3))</f>
        <v/>
      </c>
      <c r="G53" s="5"/>
      <c r="H53" s="4"/>
    </row>
    <row r="54" spans="1:8" ht="15.95" customHeight="1" x14ac:dyDescent="0.2">
      <c r="A54" s="17"/>
      <c r="B54" s="19"/>
      <c r="C54" s="19"/>
      <c r="D54" s="19"/>
      <c r="E54" s="41" t="str">
        <f>IF(BS_Octobre[[#This Row],[N° ARTICLE]]=0,"",VLOOKUP(BS_Octobre[[#This Row],[N° ARTICLE]],Données!A49:C105,2,FALSE))</f>
        <v/>
      </c>
      <c r="F54" s="19" t="str">
        <f>IF(BS_Octobre[[#This Row],[N° ARTICLE]]=0,"",VLOOKUP(BS_Octobre[[#This Row],[N° ARTICLE]],Données!A49:C105,3))</f>
        <v/>
      </c>
      <c r="G54" s="14"/>
      <c r="H54" s="16"/>
    </row>
    <row r="55" spans="1:8" s="10" customFormat="1" ht="15.95" customHeight="1" x14ac:dyDescent="0.2">
      <c r="A55" s="9"/>
      <c r="B55" s="20"/>
      <c r="C55" s="20"/>
      <c r="D55" s="20"/>
      <c r="E55" s="40" t="str">
        <f>IF(BS_Octobre[[#This Row],[N° ARTICLE]]=0,"",VLOOKUP(BS_Octobre[[#This Row],[N° ARTICLE]],Données!A50:C106,2,FALSE))</f>
        <v/>
      </c>
      <c r="F55" s="20" t="str">
        <f>IF(BS_Octobre[[#This Row],[N° ARTICLE]]=0,"",VLOOKUP(BS_Octobre[[#This Row],[N° ARTICLE]],Données!A50:C106,3))</f>
        <v/>
      </c>
      <c r="G55" s="5"/>
      <c r="H55" s="4"/>
    </row>
    <row r="56" spans="1:8" ht="15.95" customHeight="1" x14ac:dyDescent="0.2">
      <c r="A56" s="17"/>
      <c r="B56" s="19"/>
      <c r="C56" s="19"/>
      <c r="D56" s="19"/>
      <c r="E56" s="41" t="str">
        <f>IF(BS_Octobre[[#This Row],[N° ARTICLE]]=0,"",VLOOKUP(BS_Octobre[[#This Row],[N° ARTICLE]],Données!A51:C107,2,FALSE))</f>
        <v/>
      </c>
      <c r="F56" s="19" t="str">
        <f>IF(BS_Octobre[[#This Row],[N° ARTICLE]]=0,"",VLOOKUP(BS_Octobre[[#This Row],[N° ARTICLE]],Données!A51:C107,3))</f>
        <v/>
      </c>
      <c r="G56" s="14"/>
      <c r="H56" s="16"/>
    </row>
    <row r="57" spans="1:8" s="10" customFormat="1" ht="15.95" customHeight="1" x14ac:dyDescent="0.2">
      <c r="A57" s="9"/>
      <c r="B57" s="20"/>
      <c r="C57" s="20"/>
      <c r="D57" s="20"/>
      <c r="E57" s="40" t="str">
        <f>IF(BS_Octobre[[#This Row],[N° ARTICLE]]=0,"",VLOOKUP(BS_Octobre[[#This Row],[N° ARTICLE]],Données!A52:C108,2,FALSE))</f>
        <v/>
      </c>
      <c r="F57" s="20" t="str">
        <f>IF(BS_Octobre[[#This Row],[N° ARTICLE]]=0,"",VLOOKUP(BS_Octobre[[#This Row],[N° ARTICLE]],Données!A52:C108,3))</f>
        <v/>
      </c>
      <c r="G57" s="5"/>
      <c r="H57" s="4"/>
    </row>
    <row r="58" spans="1:8" ht="15.95" customHeight="1" x14ac:dyDescent="0.2">
      <c r="A58" s="17"/>
      <c r="B58" s="19"/>
      <c r="C58" s="19"/>
      <c r="D58" s="19"/>
      <c r="E58" s="41" t="str">
        <f>IF(BS_Octobre[[#This Row],[N° ARTICLE]]=0,"",VLOOKUP(BS_Octobre[[#This Row],[N° ARTICLE]],Données!A53:C109,2,FALSE))</f>
        <v/>
      </c>
      <c r="F58" s="19" t="str">
        <f>IF(BS_Octobre[[#This Row],[N° ARTICLE]]=0,"",VLOOKUP(BS_Octobre[[#This Row],[N° ARTICLE]],Données!A53:C109,3))</f>
        <v/>
      </c>
      <c r="G58" s="14"/>
      <c r="H58" s="16"/>
    </row>
    <row r="59" spans="1:8" s="10" customFormat="1" ht="15.95" customHeight="1" x14ac:dyDescent="0.2">
      <c r="A59" s="9"/>
      <c r="B59" s="20"/>
      <c r="C59" s="20"/>
      <c r="D59" s="20"/>
      <c r="E59" s="40" t="str">
        <f>IF(BS_Octobre[[#This Row],[N° ARTICLE]]=0,"",VLOOKUP(BS_Octobre[[#This Row],[N° ARTICLE]],Données!A54:C110,2,FALSE))</f>
        <v/>
      </c>
      <c r="F59" s="20" t="str">
        <f>IF(BS_Octobre[[#This Row],[N° ARTICLE]]=0,"",VLOOKUP(BS_Octobre[[#This Row],[N° ARTICLE]],Données!A54:C110,3))</f>
        <v/>
      </c>
      <c r="G59" s="5"/>
      <c r="H59" s="4"/>
    </row>
    <row r="60" spans="1:8" ht="15.95" customHeight="1" x14ac:dyDescent="0.2">
      <c r="A60" s="17"/>
      <c r="B60" s="19"/>
      <c r="C60" s="19"/>
      <c r="D60" s="19"/>
      <c r="E60" s="41" t="str">
        <f>IF(BS_Octobre[[#This Row],[N° ARTICLE]]=0,"",VLOOKUP(BS_Octobre[[#This Row],[N° ARTICLE]],Données!A55:C111,2,FALSE))</f>
        <v/>
      </c>
      <c r="F60" s="19" t="str">
        <f>IF(BS_Octobre[[#This Row],[N° ARTICLE]]=0,"",VLOOKUP(BS_Octobre[[#This Row],[N° ARTICLE]],Données!A55:C111,3))</f>
        <v/>
      </c>
      <c r="G60" s="14"/>
      <c r="H60" s="16"/>
    </row>
    <row r="61" spans="1:8" s="10" customFormat="1" ht="15.95" customHeight="1" x14ac:dyDescent="0.2">
      <c r="A61" s="9"/>
      <c r="B61" s="20"/>
      <c r="C61" s="20"/>
      <c r="D61" s="20"/>
      <c r="E61" s="40" t="str">
        <f>IF(BS_Octobre[[#This Row],[N° ARTICLE]]=0,"",VLOOKUP(BS_Octobre[[#This Row],[N° ARTICLE]],Données!A56:C112,2,FALSE))</f>
        <v/>
      </c>
      <c r="F61" s="20" t="str">
        <f>IF(BS_Octobre[[#This Row],[N° ARTICLE]]=0,"",VLOOKUP(BS_Octobre[[#This Row],[N° ARTICLE]],Données!A56:C112,3))</f>
        <v/>
      </c>
      <c r="G61" s="5"/>
      <c r="H61" s="4"/>
    </row>
    <row r="62" spans="1:8" ht="15.95" customHeight="1" x14ac:dyDescent="0.2">
      <c r="A62" s="17"/>
      <c r="B62" s="19"/>
      <c r="C62" s="19"/>
      <c r="D62" s="19"/>
      <c r="E62" s="41" t="str">
        <f>IF(BS_Octobre[[#This Row],[N° ARTICLE]]=0,"",VLOOKUP(BS_Octobre[[#This Row],[N° ARTICLE]],Données!A57:C113,2,FALSE))</f>
        <v/>
      </c>
      <c r="F62" s="19" t="str">
        <f>IF(BS_Octobre[[#This Row],[N° ARTICLE]]=0,"",VLOOKUP(BS_Octobre[[#This Row],[N° ARTICLE]],Données!A57:C113,3))</f>
        <v/>
      </c>
      <c r="G62" s="14"/>
      <c r="H62" s="16"/>
    </row>
    <row r="63" spans="1:8" ht="15.95" customHeight="1" x14ac:dyDescent="0.2">
      <c r="A63" s="9"/>
      <c r="B63" s="20"/>
      <c r="C63" s="20"/>
      <c r="D63" s="20"/>
      <c r="E63" s="40" t="str">
        <f>IF(BS_Octobre[[#This Row],[N° ARTICLE]]=0,"",VLOOKUP(BS_Octobre[[#This Row],[N° ARTICLE]],Données!A58:C114,2,FALSE))</f>
        <v/>
      </c>
      <c r="F63" s="20" t="str">
        <f>IF(BS_Octobre[[#This Row],[N° ARTICLE]]=0,"",VLOOKUP(BS_Octobre[[#This Row],[N° ARTICLE]],Données!A58:C114,3))</f>
        <v/>
      </c>
      <c r="G63" s="5"/>
      <c r="H63" s="4"/>
    </row>
    <row r="64" spans="1:8" s="10" customFormat="1" ht="15.95" customHeight="1" x14ac:dyDescent="0.2">
      <c r="A64" s="17"/>
      <c r="B64" s="19"/>
      <c r="C64" s="19"/>
      <c r="D64" s="19"/>
      <c r="E64" s="41" t="str">
        <f>IF(BS_Octobre[[#This Row],[N° ARTICLE]]=0,"",VLOOKUP(BS_Octobre[[#This Row],[N° ARTICLE]],Données!A59:C115,2,FALSE))</f>
        <v/>
      </c>
      <c r="F64" s="19" t="str">
        <f>IF(BS_Octobre[[#This Row],[N° ARTICLE]]=0,"",VLOOKUP(BS_Octobre[[#This Row],[N° ARTICLE]],Données!A59:C115,3))</f>
        <v/>
      </c>
      <c r="G64" s="14"/>
      <c r="H64" s="16"/>
    </row>
    <row r="65" spans="1:8" ht="15.95" customHeight="1" x14ac:dyDescent="0.2">
      <c r="A65" s="9"/>
      <c r="B65" s="20"/>
      <c r="C65" s="20"/>
      <c r="D65" s="20"/>
      <c r="E65" s="40" t="str">
        <f>IF(BS_Octobre[[#This Row],[N° ARTICLE]]=0,"",VLOOKUP(BS_Octobre[[#This Row],[N° ARTICLE]],Données!A60:C116,2,FALSE))</f>
        <v/>
      </c>
      <c r="F65" s="20" t="str">
        <f>IF(BS_Octobre[[#This Row],[N° ARTICLE]]=0,"",VLOOKUP(BS_Octobre[[#This Row],[N° ARTICLE]],Données!A60:C116,3))</f>
        <v/>
      </c>
      <c r="G65" s="5"/>
      <c r="H65" s="4"/>
    </row>
    <row r="66" spans="1:8" ht="15.95" customHeight="1" x14ac:dyDescent="0.2">
      <c r="A66" s="17"/>
      <c r="B66" s="19"/>
      <c r="C66" s="19"/>
      <c r="D66" s="19"/>
      <c r="E66" s="41" t="str">
        <f>IF(BS_Octobre[[#This Row],[N° ARTICLE]]=0,"",VLOOKUP(BS_Octobre[[#This Row],[N° ARTICLE]],Données!A61:C117,2,FALSE))</f>
        <v/>
      </c>
      <c r="F66" s="19" t="str">
        <f>IF(BS_Octobre[[#This Row],[N° ARTICLE]]=0,"",VLOOKUP(BS_Octobre[[#This Row],[N° ARTICLE]],Données!A61:C117,3))</f>
        <v/>
      </c>
      <c r="G66" s="14"/>
      <c r="H66" s="16"/>
    </row>
    <row r="67" spans="1:8" s="10" customFormat="1" ht="15.95" customHeight="1" x14ac:dyDescent="0.2">
      <c r="A67" s="9"/>
      <c r="B67" s="20"/>
      <c r="C67" s="20"/>
      <c r="D67" s="20"/>
      <c r="E67" s="40" t="str">
        <f>IF(BS_Octobre[[#This Row],[N° ARTICLE]]=0,"",VLOOKUP(BS_Octobre[[#This Row],[N° ARTICLE]],Données!A62:C118,2,FALSE))</f>
        <v/>
      </c>
      <c r="F67" s="20" t="str">
        <f>IF(BS_Octobre[[#This Row],[N° ARTICLE]]=0,"",VLOOKUP(BS_Octobre[[#This Row],[N° ARTICLE]],Données!A62:C118,3))</f>
        <v/>
      </c>
      <c r="G67" s="5"/>
      <c r="H67" s="4"/>
    </row>
    <row r="68" spans="1:8" ht="15.95" customHeight="1" x14ac:dyDescent="0.2">
      <c r="A68" s="17"/>
      <c r="B68" s="19"/>
      <c r="C68" s="19"/>
      <c r="D68" s="19"/>
      <c r="E68" s="41" t="str">
        <f>IF(BS_Octobre[[#This Row],[N° ARTICLE]]=0,"",VLOOKUP(BS_Octobre[[#This Row],[N° ARTICLE]],Données!A63:C119,2,FALSE))</f>
        <v/>
      </c>
      <c r="F68" s="19" t="str">
        <f>IF(BS_Octobre[[#This Row],[N° ARTICLE]]=0,"",VLOOKUP(BS_Octobre[[#This Row],[N° ARTICLE]],Données!A63:C119,3))</f>
        <v/>
      </c>
      <c r="G68" s="14"/>
      <c r="H68" s="16"/>
    </row>
    <row r="69" spans="1:8" s="10" customFormat="1" ht="15.95" customHeight="1" x14ac:dyDescent="0.2">
      <c r="A69" s="9"/>
      <c r="B69" s="20"/>
      <c r="C69" s="20"/>
      <c r="D69" s="20"/>
      <c r="E69" s="40" t="str">
        <f>IF(BS_Octobre[[#This Row],[N° ARTICLE]]=0,"",VLOOKUP(BS_Octobre[[#This Row],[N° ARTICLE]],Données!A64:C120,2,FALSE))</f>
        <v/>
      </c>
      <c r="F69" s="20" t="str">
        <f>IF(BS_Octobre[[#This Row],[N° ARTICLE]]=0,"",VLOOKUP(BS_Octobre[[#This Row],[N° ARTICLE]],Données!A64:C120,3))</f>
        <v/>
      </c>
      <c r="G69" s="5"/>
      <c r="H69" s="4"/>
    </row>
    <row r="70" spans="1:8" ht="15.95" customHeight="1" x14ac:dyDescent="0.2">
      <c r="A70" s="17"/>
      <c r="B70" s="19"/>
      <c r="C70" s="19"/>
      <c r="D70" s="19"/>
      <c r="E70" s="41" t="str">
        <f>IF(BS_Octobre[[#This Row],[N° ARTICLE]]=0,"",VLOOKUP(BS_Octobre[[#This Row],[N° ARTICLE]],Données!A65:C121,2,FALSE))</f>
        <v/>
      </c>
      <c r="F70" s="19" t="str">
        <f>IF(BS_Octobre[[#This Row],[N° ARTICLE]]=0,"",VLOOKUP(BS_Octobre[[#This Row],[N° ARTICLE]],Données!A65:C121,3))</f>
        <v/>
      </c>
      <c r="G70" s="14"/>
      <c r="H70" s="16"/>
    </row>
    <row r="71" spans="1:8" s="10" customFormat="1" ht="15.95" customHeight="1" x14ac:dyDescent="0.2">
      <c r="A71" s="9"/>
      <c r="B71" s="20"/>
      <c r="C71" s="20"/>
      <c r="D71" s="20"/>
      <c r="E71" s="40" t="str">
        <f>IF(BS_Octobre[[#This Row],[N° ARTICLE]]=0,"",VLOOKUP(BS_Octobre[[#This Row],[N° ARTICLE]],Données!A66:C122,2,FALSE))</f>
        <v/>
      </c>
      <c r="F71" s="20" t="str">
        <f>IF(BS_Octobre[[#This Row],[N° ARTICLE]]=0,"",VLOOKUP(BS_Octobre[[#This Row],[N° ARTICLE]],Données!A66:C122,3))</f>
        <v/>
      </c>
      <c r="G71" s="5"/>
      <c r="H71" s="4"/>
    </row>
    <row r="72" spans="1:8" ht="15.95" customHeight="1" x14ac:dyDescent="0.2">
      <c r="A72" s="17"/>
      <c r="B72" s="19"/>
      <c r="C72" s="19"/>
      <c r="D72" s="19"/>
      <c r="E72" s="41" t="str">
        <f>IF(BS_Octobre[[#This Row],[N° ARTICLE]]=0,"",VLOOKUP(BS_Octobre[[#This Row],[N° ARTICLE]],Données!A67:C123,2,FALSE))</f>
        <v/>
      </c>
      <c r="F72" s="19" t="str">
        <f>IF(BS_Octobre[[#This Row],[N° ARTICLE]]=0,"",VLOOKUP(BS_Octobre[[#This Row],[N° ARTICLE]],Données!A67:C123,3))</f>
        <v/>
      </c>
      <c r="G72" s="14"/>
      <c r="H72" s="16"/>
    </row>
    <row r="73" spans="1:8" s="10" customFormat="1" ht="15.95" customHeight="1" x14ac:dyDescent="0.2">
      <c r="A73" s="9"/>
      <c r="B73" s="20"/>
      <c r="C73" s="20"/>
      <c r="D73" s="20"/>
      <c r="E73" s="40" t="str">
        <f>IF(BS_Octobre[[#This Row],[N° ARTICLE]]=0,"",VLOOKUP(BS_Octobre[[#This Row],[N° ARTICLE]],Données!A68:C124,2,FALSE))</f>
        <v/>
      </c>
      <c r="F73" s="20" t="str">
        <f>IF(BS_Octobre[[#This Row],[N° ARTICLE]]=0,"",VLOOKUP(BS_Octobre[[#This Row],[N° ARTICLE]],Données!A68:C124,3))</f>
        <v/>
      </c>
      <c r="G73" s="5"/>
      <c r="H73" s="4"/>
    </row>
    <row r="74" spans="1:8" ht="15.95" customHeight="1" x14ac:dyDescent="0.2">
      <c r="A74" s="17"/>
      <c r="B74" s="19"/>
      <c r="C74" s="19"/>
      <c r="D74" s="19"/>
      <c r="E74" s="41" t="str">
        <f>IF(BS_Octobre[[#This Row],[N° ARTICLE]]=0,"",VLOOKUP(BS_Octobre[[#This Row],[N° ARTICLE]],Données!A69:C125,2,FALSE))</f>
        <v/>
      </c>
      <c r="F74" s="19" t="str">
        <f>IF(BS_Octobre[[#This Row],[N° ARTICLE]]=0,"",VLOOKUP(BS_Octobre[[#This Row],[N° ARTICLE]],Données!A69:C125,3))</f>
        <v/>
      </c>
      <c r="G74" s="14"/>
      <c r="H74" s="16"/>
    </row>
    <row r="75" spans="1:8" s="10" customFormat="1" ht="15.95" customHeight="1" x14ac:dyDescent="0.2">
      <c r="A75" s="9"/>
      <c r="B75" s="20"/>
      <c r="C75" s="20"/>
      <c r="D75" s="20"/>
      <c r="E75" s="40" t="str">
        <f>IF(BS_Octobre[[#This Row],[N° ARTICLE]]=0,"",VLOOKUP(BS_Octobre[[#This Row],[N° ARTICLE]],Données!A70:C126,2,FALSE))</f>
        <v/>
      </c>
      <c r="F75" s="20" t="str">
        <f>IF(BS_Octobre[[#This Row],[N° ARTICLE]]=0,"",VLOOKUP(BS_Octobre[[#This Row],[N° ARTICLE]],Données!A70:C126,3))</f>
        <v/>
      </c>
      <c r="G75" s="5"/>
      <c r="H75" s="4"/>
    </row>
    <row r="76" spans="1:8" ht="15.95" customHeight="1" x14ac:dyDescent="0.2">
      <c r="A76" s="17"/>
      <c r="B76" s="19"/>
      <c r="C76" s="19"/>
      <c r="D76" s="19"/>
      <c r="E76" s="41" t="str">
        <f>IF(BS_Octobre[[#This Row],[N° ARTICLE]]=0,"",VLOOKUP(BS_Octobre[[#This Row],[N° ARTICLE]],Données!A71:C127,2,FALSE))</f>
        <v/>
      </c>
      <c r="F76" s="19" t="str">
        <f>IF(BS_Octobre[[#This Row],[N° ARTICLE]]=0,"",VLOOKUP(BS_Octobre[[#This Row],[N° ARTICLE]],Données!A71:C127,3))</f>
        <v/>
      </c>
      <c r="G76" s="14"/>
      <c r="H76" s="16"/>
    </row>
    <row r="77" spans="1:8" s="10" customFormat="1" ht="15.95" customHeight="1" x14ac:dyDescent="0.2">
      <c r="A77" s="9"/>
      <c r="B77" s="20"/>
      <c r="C77" s="20"/>
      <c r="D77" s="20"/>
      <c r="E77" s="40" t="str">
        <f>IF(BS_Octobre[[#This Row],[N° ARTICLE]]=0,"",VLOOKUP(BS_Octobre[[#This Row],[N° ARTICLE]],Données!A72:C128,2,FALSE))</f>
        <v/>
      </c>
      <c r="F77" s="20" t="str">
        <f>IF(BS_Octobre[[#This Row],[N° ARTICLE]]=0,"",VLOOKUP(BS_Octobre[[#This Row],[N° ARTICLE]],Données!A72:C128,3))</f>
        <v/>
      </c>
      <c r="G77" s="5"/>
      <c r="H77" s="4"/>
    </row>
    <row r="78" spans="1:8" ht="15.95" customHeight="1" x14ac:dyDescent="0.2">
      <c r="A78" s="17"/>
      <c r="B78" s="19"/>
      <c r="C78" s="19"/>
      <c r="D78" s="19"/>
      <c r="E78" s="41" t="str">
        <f>IF(BS_Octobre[[#This Row],[N° ARTICLE]]=0,"",VLOOKUP(BS_Octobre[[#This Row],[N° ARTICLE]],Données!A73:C129,2,FALSE))</f>
        <v/>
      </c>
      <c r="F78" s="19" t="str">
        <f>IF(BS_Octobre[[#This Row],[N° ARTICLE]]=0,"",VLOOKUP(BS_Octobre[[#This Row],[N° ARTICLE]],Données!A73:C129,3))</f>
        <v/>
      </c>
      <c r="G78" s="14"/>
      <c r="H78" s="16"/>
    </row>
    <row r="79" spans="1:8" s="10" customFormat="1" ht="15.95" customHeight="1" x14ac:dyDescent="0.2">
      <c r="A79" s="9"/>
      <c r="B79" s="20"/>
      <c r="C79" s="20"/>
      <c r="D79" s="20"/>
      <c r="E79" s="40" t="str">
        <f>IF(BS_Octobre[[#This Row],[N° ARTICLE]]=0,"",VLOOKUP(BS_Octobre[[#This Row],[N° ARTICLE]],Données!A74:C130,2,FALSE))</f>
        <v/>
      </c>
      <c r="F79" s="20" t="str">
        <f>IF(BS_Octobre[[#This Row],[N° ARTICLE]]=0,"",VLOOKUP(BS_Octobre[[#This Row],[N° ARTICLE]],Données!A74:C130,3))</f>
        <v/>
      </c>
      <c r="G79" s="5"/>
      <c r="H79" s="4"/>
    </row>
    <row r="80" spans="1:8" ht="15.95" customHeight="1" x14ac:dyDescent="0.2">
      <c r="A80" s="17"/>
      <c r="B80" s="19"/>
      <c r="C80" s="19"/>
      <c r="D80" s="19"/>
      <c r="E80" s="41" t="str">
        <f>IF(BS_Octobre[[#This Row],[N° ARTICLE]]=0,"",VLOOKUP(BS_Octobre[[#This Row],[N° ARTICLE]],Données!A75:C131,2,FALSE))</f>
        <v/>
      </c>
      <c r="F80" s="19" t="str">
        <f>IF(BS_Octobre[[#This Row],[N° ARTICLE]]=0,"",VLOOKUP(BS_Octobre[[#This Row],[N° ARTICLE]],Données!A75:C131,3))</f>
        <v/>
      </c>
      <c r="G80" s="14"/>
      <c r="H80" s="16"/>
    </row>
    <row r="81" spans="1:8" ht="15.95" customHeight="1" x14ac:dyDescent="0.2">
      <c r="A81" s="9"/>
      <c r="B81" s="20"/>
      <c r="C81" s="20"/>
      <c r="D81" s="20"/>
      <c r="E81" s="40" t="str">
        <f>IF(BS_Octobre[[#This Row],[N° ARTICLE]]=0,"",VLOOKUP(BS_Octobre[[#This Row],[N° ARTICLE]],Données!A76:C132,2,FALSE))</f>
        <v/>
      </c>
      <c r="F81" s="20" t="str">
        <f>IF(BS_Octobre[[#This Row],[N° ARTICLE]]=0,"",VLOOKUP(BS_Octobre[[#This Row],[N° ARTICLE]],Données!A76:C132,3))</f>
        <v/>
      </c>
      <c r="G81" s="5"/>
      <c r="H81" s="4"/>
    </row>
    <row r="82" spans="1:8" s="10" customFormat="1" ht="15.95" customHeight="1" x14ac:dyDescent="0.2">
      <c r="A82" s="17"/>
      <c r="B82" s="19"/>
      <c r="C82" s="19"/>
      <c r="D82" s="19"/>
      <c r="E82" s="41" t="str">
        <f>IF(BS_Octobre[[#This Row],[N° ARTICLE]]=0,"",VLOOKUP(BS_Octobre[[#This Row],[N° ARTICLE]],Données!A77:C133,2,FALSE))</f>
        <v/>
      </c>
      <c r="F82" s="19" t="str">
        <f>IF(BS_Octobre[[#This Row],[N° ARTICLE]]=0,"",VLOOKUP(BS_Octobre[[#This Row],[N° ARTICLE]],Données!A77:C133,3))</f>
        <v/>
      </c>
      <c r="G82" s="14"/>
      <c r="H82" s="16"/>
    </row>
    <row r="83" spans="1:8" ht="15.95" customHeight="1" x14ac:dyDescent="0.2">
      <c r="A83" s="9"/>
      <c r="B83" s="20"/>
      <c r="C83" s="20"/>
      <c r="D83" s="20"/>
      <c r="E83" s="40" t="str">
        <f>IF(BS_Octobre[[#This Row],[N° ARTICLE]]=0,"",VLOOKUP(BS_Octobre[[#This Row],[N° ARTICLE]],Données!A78:C134,2,FALSE))</f>
        <v/>
      </c>
      <c r="F83" s="20" t="str">
        <f>IF(BS_Octobre[[#This Row],[N° ARTICLE]]=0,"",VLOOKUP(BS_Octobre[[#This Row],[N° ARTICLE]],Données!A78:C134,3))</f>
        <v/>
      </c>
      <c r="G83" s="5"/>
      <c r="H83" s="4"/>
    </row>
    <row r="84" spans="1:8" s="10" customFormat="1" ht="15.95" customHeight="1" x14ac:dyDescent="0.2">
      <c r="A84" s="17"/>
      <c r="B84" s="19"/>
      <c r="C84" s="19"/>
      <c r="D84" s="19"/>
      <c r="E84" s="41" t="str">
        <f>IF(BS_Octobre[[#This Row],[N° ARTICLE]]=0,"",VLOOKUP(BS_Octobre[[#This Row],[N° ARTICLE]],Données!A79:C135,2,FALSE))</f>
        <v/>
      </c>
      <c r="F84" s="19" t="str">
        <f>IF(BS_Octobre[[#This Row],[N° ARTICLE]]=0,"",VLOOKUP(BS_Octobre[[#This Row],[N° ARTICLE]],Données!A79:C135,3))</f>
        <v/>
      </c>
      <c r="G84" s="14"/>
      <c r="H84" s="16"/>
    </row>
    <row r="85" spans="1:8" ht="15.95" customHeight="1" x14ac:dyDescent="0.2">
      <c r="A85" s="9"/>
      <c r="B85" s="20"/>
      <c r="C85" s="20"/>
      <c r="D85" s="20"/>
      <c r="E85" s="40" t="str">
        <f>IF(BS_Octobre[[#This Row],[N° ARTICLE]]=0,"",VLOOKUP(BS_Octobre[[#This Row],[N° ARTICLE]],Données!A80:C136,2,FALSE))</f>
        <v/>
      </c>
      <c r="F85" s="20" t="str">
        <f>IF(BS_Octobre[[#This Row],[N° ARTICLE]]=0,"",VLOOKUP(BS_Octobre[[#This Row],[N° ARTICLE]],Données!A80:C136,3))</f>
        <v/>
      </c>
      <c r="G85" s="5"/>
      <c r="H85" s="4"/>
    </row>
    <row r="86" spans="1:8" s="10" customFormat="1" ht="15.95" customHeight="1" x14ac:dyDescent="0.2">
      <c r="A86" s="17"/>
      <c r="B86" s="19"/>
      <c r="C86" s="19"/>
      <c r="D86" s="19"/>
      <c r="E86" s="41" t="str">
        <f>IF(BS_Octobre[[#This Row],[N° ARTICLE]]=0,"",VLOOKUP(BS_Octobre[[#This Row],[N° ARTICLE]],Données!A81:C137,2,FALSE))</f>
        <v/>
      </c>
      <c r="F86" s="19" t="str">
        <f>IF(BS_Octobre[[#This Row],[N° ARTICLE]]=0,"",VLOOKUP(BS_Octobre[[#This Row],[N° ARTICLE]],Données!A81:C137,3))</f>
        <v/>
      </c>
      <c r="G86" s="14"/>
      <c r="H86" s="16"/>
    </row>
    <row r="87" spans="1:8" ht="15.95" customHeight="1" x14ac:dyDescent="0.2">
      <c r="A87" s="9"/>
      <c r="B87" s="20"/>
      <c r="C87" s="20"/>
      <c r="D87" s="20"/>
      <c r="E87" s="40" t="str">
        <f>IF(BS_Octobre[[#This Row],[N° ARTICLE]]=0,"",VLOOKUP(BS_Octobre[[#This Row],[N° ARTICLE]],Données!A82:C138,2,FALSE))</f>
        <v/>
      </c>
      <c r="F87" s="20" t="str">
        <f>IF(BS_Octobre[[#This Row],[N° ARTICLE]]=0,"",VLOOKUP(BS_Octobre[[#This Row],[N° ARTICLE]],Données!A82:C138,3))</f>
        <v/>
      </c>
      <c r="G87" s="5"/>
      <c r="H87" s="4"/>
    </row>
    <row r="88" spans="1:8" s="10" customFormat="1" ht="15.95" customHeight="1" x14ac:dyDescent="0.2">
      <c r="A88" s="17"/>
      <c r="B88" s="19"/>
      <c r="C88" s="19"/>
      <c r="D88" s="19"/>
      <c r="E88" s="41" t="str">
        <f>IF(BS_Octobre[[#This Row],[N° ARTICLE]]=0,"",VLOOKUP(BS_Octobre[[#This Row],[N° ARTICLE]],Données!A83:C139,2,FALSE))</f>
        <v/>
      </c>
      <c r="F88" s="19" t="str">
        <f>IF(BS_Octobre[[#This Row],[N° ARTICLE]]=0,"",VLOOKUP(BS_Octobre[[#This Row],[N° ARTICLE]],Données!A83:C139,3))</f>
        <v/>
      </c>
      <c r="G88" s="14"/>
      <c r="H88" s="16"/>
    </row>
    <row r="89" spans="1:8" ht="15.95" customHeight="1" x14ac:dyDescent="0.2">
      <c r="A89" s="9"/>
      <c r="B89" s="20"/>
      <c r="C89" s="20"/>
      <c r="D89" s="20"/>
      <c r="E89" s="40" t="str">
        <f>IF(BS_Octobre[[#This Row],[N° ARTICLE]]=0,"",VLOOKUP(BS_Octobre[[#This Row],[N° ARTICLE]],Données!A84:C140,2,FALSE))</f>
        <v/>
      </c>
      <c r="F89" s="20" t="str">
        <f>IF(BS_Octobre[[#This Row],[N° ARTICLE]]=0,"",VLOOKUP(BS_Octobre[[#This Row],[N° ARTICLE]],Données!A84:C140,3))</f>
        <v/>
      </c>
      <c r="G89" s="5"/>
      <c r="H89" s="4"/>
    </row>
    <row r="90" spans="1:8" s="10" customFormat="1" ht="15.95" customHeight="1" x14ac:dyDescent="0.2">
      <c r="A90" s="17"/>
      <c r="B90" s="19"/>
      <c r="C90" s="19"/>
      <c r="D90" s="19"/>
      <c r="E90" s="41" t="str">
        <f>IF(BS_Octobre[[#This Row],[N° ARTICLE]]=0,"",VLOOKUP(BS_Octobre[[#This Row],[N° ARTICLE]],Données!A85:C141,2,FALSE))</f>
        <v/>
      </c>
      <c r="F90" s="19" t="str">
        <f>IF(BS_Octobre[[#This Row],[N° ARTICLE]]=0,"",VLOOKUP(BS_Octobre[[#This Row],[N° ARTICLE]],Données!A85:C141,3))</f>
        <v/>
      </c>
      <c r="G90" s="14"/>
      <c r="H90" s="16"/>
    </row>
    <row r="91" spans="1:8" ht="15.95" customHeight="1" x14ac:dyDescent="0.2">
      <c r="A91" s="9"/>
      <c r="B91" s="20"/>
      <c r="C91" s="20"/>
      <c r="D91" s="20"/>
      <c r="E91" s="40" t="str">
        <f>IF(BS_Octobre[[#This Row],[N° ARTICLE]]=0,"",VLOOKUP(BS_Octobre[[#This Row],[N° ARTICLE]],Données!A86:C142,2,FALSE))</f>
        <v/>
      </c>
      <c r="F91" s="20" t="str">
        <f>IF(BS_Octobre[[#This Row],[N° ARTICLE]]=0,"",VLOOKUP(BS_Octobre[[#This Row],[N° ARTICLE]],Données!A86:C142,3))</f>
        <v/>
      </c>
      <c r="G91" s="5"/>
      <c r="H91" s="4"/>
    </row>
    <row r="92" spans="1:8" ht="15.95" customHeight="1" x14ac:dyDescent="0.2">
      <c r="A92" s="17"/>
      <c r="B92" s="19"/>
      <c r="C92" s="19"/>
      <c r="D92" s="19"/>
      <c r="E92" s="41" t="str">
        <f>IF(BS_Octobre[[#This Row],[N° ARTICLE]]=0,"",VLOOKUP(BS_Octobre[[#This Row],[N° ARTICLE]],Données!A87:C143,2,FALSE))</f>
        <v/>
      </c>
      <c r="F92" s="19" t="str">
        <f>IF(BS_Octobre[[#This Row],[N° ARTICLE]]=0,"",VLOOKUP(BS_Octobre[[#This Row],[N° ARTICLE]],Données!A87:C143,3))</f>
        <v/>
      </c>
      <c r="G92" s="14"/>
      <c r="H92" s="16"/>
    </row>
    <row r="93" spans="1:8" s="10" customFormat="1" ht="15.95" customHeight="1" x14ac:dyDescent="0.2">
      <c r="A93" s="9"/>
      <c r="B93" s="20"/>
      <c r="C93" s="20"/>
      <c r="D93" s="20"/>
      <c r="E93" s="40" t="str">
        <f>IF(BS_Octobre[[#This Row],[N° ARTICLE]]=0,"",VLOOKUP(BS_Octobre[[#This Row],[N° ARTICLE]],Données!A88:C144,2,FALSE))</f>
        <v/>
      </c>
      <c r="F93" s="20" t="str">
        <f>IF(BS_Octobre[[#This Row],[N° ARTICLE]]=0,"",VLOOKUP(BS_Octobre[[#This Row],[N° ARTICLE]],Données!A88:C144,3))</f>
        <v/>
      </c>
      <c r="G93" s="5"/>
      <c r="H93" s="4"/>
    </row>
    <row r="94" spans="1:8" ht="15.95" customHeight="1" x14ac:dyDescent="0.2">
      <c r="A94" s="17"/>
      <c r="B94" s="19"/>
      <c r="C94" s="19"/>
      <c r="D94" s="19"/>
      <c r="E94" s="41" t="str">
        <f>IF(BS_Octobre[[#This Row],[N° ARTICLE]]=0,"",VLOOKUP(BS_Octobre[[#This Row],[N° ARTICLE]],Données!A89:C145,2,FALSE))</f>
        <v/>
      </c>
      <c r="F94" s="19" t="str">
        <f>IF(BS_Octobre[[#This Row],[N° ARTICLE]]=0,"",VLOOKUP(BS_Octobre[[#This Row],[N° ARTICLE]],Données!A89:C145,3))</f>
        <v/>
      </c>
      <c r="G94" s="14"/>
      <c r="H94" s="16"/>
    </row>
    <row r="95" spans="1:8" s="10" customFormat="1" ht="15.95" customHeight="1" x14ac:dyDescent="0.2">
      <c r="A95" s="9"/>
      <c r="B95" s="20"/>
      <c r="C95" s="20"/>
      <c r="D95" s="20"/>
      <c r="E95" s="40" t="str">
        <f>IF(BS_Octobre[[#This Row],[N° ARTICLE]]=0,"",VLOOKUP(BS_Octobre[[#This Row],[N° ARTICLE]],Données!A90:C146,2,FALSE))</f>
        <v/>
      </c>
      <c r="F95" s="20" t="str">
        <f>IF(BS_Octobre[[#This Row],[N° ARTICLE]]=0,"",VLOOKUP(BS_Octobre[[#This Row],[N° ARTICLE]],Données!A90:C146,3))</f>
        <v/>
      </c>
      <c r="G95" s="5"/>
      <c r="H95" s="4"/>
    </row>
    <row r="96" spans="1:8" ht="15.95" customHeight="1" x14ac:dyDescent="0.2">
      <c r="A96" s="17"/>
      <c r="B96" s="19"/>
      <c r="C96" s="19"/>
      <c r="D96" s="19"/>
      <c r="E96" s="41" t="str">
        <f>IF(BS_Octobre[[#This Row],[N° ARTICLE]]=0,"",VLOOKUP(BS_Octobre[[#This Row],[N° ARTICLE]],Données!A91:C147,2,FALSE))</f>
        <v/>
      </c>
      <c r="F96" s="19" t="str">
        <f>IF(BS_Octobre[[#This Row],[N° ARTICLE]]=0,"",VLOOKUP(BS_Octobre[[#This Row],[N° ARTICLE]],Données!A91:C147,3))</f>
        <v/>
      </c>
      <c r="G96" s="14"/>
      <c r="H96" s="16"/>
    </row>
    <row r="97" spans="1:8" s="10" customFormat="1" ht="15.95" customHeight="1" x14ac:dyDescent="0.2">
      <c r="A97" s="9"/>
      <c r="B97" s="20"/>
      <c r="C97" s="20"/>
      <c r="D97" s="20"/>
      <c r="E97" s="40" t="str">
        <f>IF(BS_Octobre[[#This Row],[N° ARTICLE]]=0,"",VLOOKUP(BS_Octobre[[#This Row],[N° ARTICLE]],Données!A92:C148,2,FALSE))</f>
        <v/>
      </c>
      <c r="F97" s="20" t="str">
        <f>IF(BS_Octobre[[#This Row],[N° ARTICLE]]=0,"",VLOOKUP(BS_Octobre[[#This Row],[N° ARTICLE]],Données!A92:C148,3))</f>
        <v/>
      </c>
      <c r="G97" s="5"/>
      <c r="H97" s="4"/>
    </row>
    <row r="98" spans="1:8" ht="15.95" customHeight="1" x14ac:dyDescent="0.2">
      <c r="A98" s="17"/>
      <c r="B98" s="19"/>
      <c r="C98" s="19"/>
      <c r="D98" s="19"/>
      <c r="E98" s="41" t="str">
        <f>IF(BS_Octobre[[#This Row],[N° ARTICLE]]=0,"",VLOOKUP(BS_Octobre[[#This Row],[N° ARTICLE]],Données!A93:C149,2,FALSE))</f>
        <v/>
      </c>
      <c r="F98" s="19" t="str">
        <f>IF(BS_Octobre[[#This Row],[N° ARTICLE]]=0,"",VLOOKUP(BS_Octobre[[#This Row],[N° ARTICLE]],Données!A93:C149,3))</f>
        <v/>
      </c>
      <c r="G98" s="14"/>
      <c r="H98" s="16"/>
    </row>
    <row r="99" spans="1:8" s="10" customFormat="1" ht="15.95" customHeight="1" x14ac:dyDescent="0.2">
      <c r="A99" s="29"/>
      <c r="B99" s="30"/>
      <c r="C99" s="30"/>
      <c r="D99" s="30"/>
      <c r="E99" s="42" t="str">
        <f>IF(BS_Octobre[[#This Row],[N° ARTICLE]]=0,"",VLOOKUP(BS_Octobre[[#This Row],[N° ARTICLE]],Données!A94:C150,2,FALSE))</f>
        <v/>
      </c>
      <c r="F99" s="30" t="str">
        <f>IF(BS_Octobre[[#This Row],[N° ARTICLE]]=0,"",VLOOKUP(BS_Octobre[[#This Row],[N° ARTICLE]],Données!A94:C150,3))</f>
        <v/>
      </c>
      <c r="G99" s="31"/>
      <c r="H99" s="38"/>
    </row>
    <row r="100" spans="1:8" s="10" customFormat="1" ht="15.95" customHeight="1" x14ac:dyDescent="0.2">
      <c r="A100" s="32"/>
      <c r="B100" s="32"/>
      <c r="C100" s="32"/>
      <c r="D100" s="32"/>
      <c r="E100" s="44"/>
      <c r="F100" s="47"/>
      <c r="G100" s="33"/>
      <c r="H100" s="39"/>
    </row>
    <row r="101" spans="1:8" s="10" customFormat="1" ht="15.95" customHeight="1" x14ac:dyDescent="0.2">
      <c r="A101" s="32"/>
      <c r="B101" s="32"/>
      <c r="C101" s="32"/>
      <c r="D101" s="32"/>
      <c r="E101" s="44"/>
      <c r="F101" s="47"/>
      <c r="G101" s="33"/>
      <c r="H101" s="39"/>
    </row>
    <row r="102" spans="1:8" s="10" customFormat="1" ht="15.95" customHeight="1" x14ac:dyDescent="0.2">
      <c r="A102" s="32"/>
      <c r="B102" s="32"/>
      <c r="C102" s="32"/>
      <c r="D102" s="32"/>
      <c r="E102" s="44"/>
      <c r="F102" s="47"/>
      <c r="G102" s="33"/>
      <c r="H102" s="39"/>
    </row>
    <row r="103" spans="1:8" s="10" customFormat="1" ht="15.95" customHeight="1" x14ac:dyDescent="0.2">
      <c r="A103" s="32"/>
      <c r="B103" s="32"/>
      <c r="C103" s="32"/>
      <c r="D103" s="32"/>
      <c r="E103" s="44"/>
      <c r="F103" s="47"/>
      <c r="G103" s="33"/>
      <c r="H103" s="39"/>
    </row>
    <row r="104" spans="1:8" s="10" customFormat="1" ht="15.95" customHeight="1" x14ac:dyDescent="0.2">
      <c r="A104" s="32"/>
      <c r="B104" s="32"/>
      <c r="C104" s="32"/>
      <c r="D104" s="32"/>
      <c r="E104" s="44"/>
      <c r="F104" s="47"/>
      <c r="G104" s="33"/>
      <c r="H104" s="39"/>
    </row>
    <row r="105" spans="1:8" s="10" customFormat="1" ht="15.95" customHeight="1" x14ac:dyDescent="0.2">
      <c r="A105" s="32"/>
      <c r="B105" s="32"/>
      <c r="C105" s="32"/>
      <c r="D105" s="32"/>
      <c r="E105" s="44"/>
      <c r="F105" s="47"/>
      <c r="G105" s="33"/>
      <c r="H105" s="39"/>
    </row>
    <row r="106" spans="1:8" s="10" customFormat="1" ht="15.95" customHeight="1" x14ac:dyDescent="0.2">
      <c r="A106" s="32"/>
      <c r="B106" s="32"/>
      <c r="C106" s="32"/>
      <c r="D106" s="32"/>
      <c r="E106" s="44"/>
      <c r="F106" s="47"/>
      <c r="G106" s="33"/>
      <c r="H106" s="39"/>
    </row>
    <row r="107" spans="1:8" s="10" customFormat="1" ht="15.95" customHeight="1" x14ac:dyDescent="0.2">
      <c r="A107" s="32"/>
      <c r="B107" s="32"/>
      <c r="C107" s="32"/>
      <c r="D107" s="32"/>
      <c r="E107" s="44"/>
      <c r="F107" s="47"/>
      <c r="G107" s="33"/>
      <c r="H107" s="39"/>
    </row>
    <row r="108" spans="1:8" s="10" customFormat="1" ht="15.95" customHeight="1" x14ac:dyDescent="0.2">
      <c r="A108" s="32"/>
      <c r="B108" s="32"/>
      <c r="C108" s="32"/>
      <c r="D108" s="32"/>
      <c r="E108" s="44"/>
      <c r="F108" s="47"/>
      <c r="G108" s="33"/>
      <c r="H108" s="39"/>
    </row>
    <row r="109" spans="1:8" s="10" customFormat="1" ht="15.95" customHeight="1" x14ac:dyDescent="0.2">
      <c r="A109" s="32"/>
      <c r="B109" s="32"/>
      <c r="C109" s="32"/>
      <c r="D109" s="32"/>
      <c r="E109" s="44"/>
      <c r="F109" s="47"/>
      <c r="G109" s="33"/>
      <c r="H109" s="39"/>
    </row>
    <row r="110" spans="1:8" s="10" customFormat="1" ht="15.95" customHeight="1" x14ac:dyDescent="0.2">
      <c r="A110" s="32"/>
      <c r="B110" s="32"/>
      <c r="C110" s="32"/>
      <c r="D110" s="32"/>
      <c r="E110" s="44"/>
      <c r="F110" s="47"/>
      <c r="G110" s="33"/>
      <c r="H110" s="39"/>
    </row>
    <row r="111" spans="1:8" s="10" customFormat="1" ht="15.95" customHeight="1" x14ac:dyDescent="0.2">
      <c r="A111" s="32"/>
      <c r="B111" s="32"/>
      <c r="C111" s="32"/>
      <c r="D111" s="32"/>
      <c r="E111" s="44"/>
      <c r="F111" s="47"/>
      <c r="G111" s="33"/>
      <c r="H111" s="39"/>
    </row>
    <row r="112" spans="1:8" s="10" customFormat="1" ht="15.95" customHeight="1" x14ac:dyDescent="0.2">
      <c r="A112" s="32"/>
      <c r="B112" s="32"/>
      <c r="C112" s="32"/>
      <c r="D112" s="32"/>
      <c r="E112" s="44"/>
      <c r="F112" s="47"/>
      <c r="G112" s="33"/>
      <c r="H112" s="39"/>
    </row>
    <row r="113" spans="1:8" s="10" customFormat="1" ht="15.95" customHeight="1" x14ac:dyDescent="0.2">
      <c r="A113" s="32"/>
      <c r="B113" s="32"/>
      <c r="C113" s="32"/>
      <c r="D113" s="32"/>
      <c r="E113" s="44"/>
      <c r="F113" s="47"/>
      <c r="G113" s="33"/>
      <c r="H113" s="39"/>
    </row>
    <row r="114" spans="1:8" s="10" customFormat="1" ht="15.95" customHeight="1" x14ac:dyDescent="0.2">
      <c r="A114" s="32"/>
      <c r="B114" s="32"/>
      <c r="C114" s="32"/>
      <c r="D114" s="32"/>
      <c r="E114" s="44"/>
      <c r="F114" s="47"/>
      <c r="G114" s="33"/>
      <c r="H114" s="39"/>
    </row>
    <row r="115" spans="1:8" s="10" customFormat="1" ht="15.95" customHeight="1" x14ac:dyDescent="0.2">
      <c r="A115" s="32"/>
      <c r="B115" s="32"/>
      <c r="C115" s="32"/>
      <c r="D115" s="32"/>
      <c r="E115" s="44"/>
      <c r="F115" s="47"/>
      <c r="G115" s="33"/>
      <c r="H115" s="39"/>
    </row>
    <row r="116" spans="1:8" s="10" customFormat="1" ht="15.95" customHeight="1" x14ac:dyDescent="0.2">
      <c r="A116" s="32"/>
      <c r="B116" s="32"/>
      <c r="C116" s="32"/>
      <c r="D116" s="32"/>
      <c r="E116" s="44"/>
      <c r="F116" s="47"/>
      <c r="G116" s="33"/>
      <c r="H116" s="39"/>
    </row>
    <row r="117" spans="1:8" s="10" customFormat="1" ht="15.95" customHeight="1" x14ac:dyDescent="0.2">
      <c r="A117" s="32"/>
      <c r="B117" s="32"/>
      <c r="C117" s="32"/>
      <c r="D117" s="32"/>
      <c r="E117" s="44"/>
      <c r="F117" s="47"/>
      <c r="G117" s="33"/>
      <c r="H117" s="39"/>
    </row>
    <row r="118" spans="1:8" s="10" customFormat="1" ht="15.95" customHeight="1" x14ac:dyDescent="0.2">
      <c r="A118" s="32"/>
      <c r="B118" s="32"/>
      <c r="C118" s="32"/>
      <c r="D118" s="32"/>
      <c r="E118" s="44"/>
      <c r="F118" s="47"/>
      <c r="G118" s="33"/>
      <c r="H118" s="39"/>
    </row>
    <row r="119" spans="1:8" s="10" customFormat="1" ht="15.95" customHeight="1" x14ac:dyDescent="0.2">
      <c r="A119" s="32"/>
      <c r="B119" s="32"/>
      <c r="C119" s="32"/>
      <c r="D119" s="32"/>
      <c r="E119" s="44"/>
      <c r="F119" s="47"/>
      <c r="G119" s="33"/>
      <c r="H119" s="39"/>
    </row>
    <row r="120" spans="1:8" s="10" customFormat="1" ht="15.95" customHeight="1" x14ac:dyDescent="0.2">
      <c r="A120" s="32"/>
      <c r="B120" s="32"/>
      <c r="C120" s="32"/>
      <c r="D120" s="32"/>
      <c r="E120" s="44"/>
      <c r="F120" s="47"/>
      <c r="G120" s="33"/>
      <c r="H120" s="39"/>
    </row>
    <row r="121" spans="1:8" s="10" customFormat="1" ht="15.95" customHeight="1" x14ac:dyDescent="0.2">
      <c r="A121" s="32"/>
      <c r="B121" s="32"/>
      <c r="C121" s="32"/>
      <c r="D121" s="32"/>
      <c r="E121" s="44"/>
      <c r="F121" s="47"/>
      <c r="G121" s="33"/>
      <c r="H121" s="39"/>
    </row>
    <row r="122" spans="1:8" s="10" customFormat="1" ht="15.95" customHeight="1" x14ac:dyDescent="0.2">
      <c r="A122" s="32"/>
      <c r="B122" s="32"/>
      <c r="C122" s="32"/>
      <c r="D122" s="32"/>
      <c r="E122" s="44"/>
      <c r="F122" s="47"/>
      <c r="G122" s="33"/>
      <c r="H122" s="39"/>
    </row>
    <row r="123" spans="1:8" s="10" customFormat="1" ht="15.95" customHeight="1" x14ac:dyDescent="0.2">
      <c r="A123" s="32"/>
      <c r="B123" s="32"/>
      <c r="C123" s="32"/>
      <c r="D123" s="32"/>
      <c r="E123" s="44"/>
      <c r="F123" s="47"/>
      <c r="G123" s="33"/>
      <c r="H123" s="39"/>
    </row>
    <row r="124" spans="1:8" s="10" customFormat="1" ht="15.95" customHeight="1" x14ac:dyDescent="0.2">
      <c r="A124" s="32"/>
      <c r="B124" s="32"/>
      <c r="C124" s="32"/>
      <c r="D124" s="32"/>
      <c r="E124" s="44"/>
      <c r="F124" s="47"/>
      <c r="G124" s="33"/>
      <c r="H124" s="39"/>
    </row>
    <row r="125" spans="1:8" s="10" customFormat="1" ht="15.95" customHeight="1" x14ac:dyDescent="0.2">
      <c r="A125" s="32"/>
      <c r="B125" s="32"/>
      <c r="C125" s="32"/>
      <c r="D125" s="32"/>
      <c r="E125" s="44"/>
      <c r="F125" s="47"/>
      <c r="G125" s="33"/>
      <c r="H125" s="39"/>
    </row>
    <row r="126" spans="1:8" s="10" customFormat="1" ht="15.95" customHeight="1" x14ac:dyDescent="0.2">
      <c r="A126" s="32"/>
      <c r="B126" s="32"/>
      <c r="C126" s="32"/>
      <c r="D126" s="32"/>
      <c r="E126" s="44"/>
      <c r="F126" s="47"/>
      <c r="G126" s="33"/>
      <c r="H126" s="39"/>
    </row>
    <row r="127" spans="1:8" s="10" customFormat="1" ht="15.95" customHeight="1" x14ac:dyDescent="0.2">
      <c r="A127" s="32"/>
      <c r="B127" s="32"/>
      <c r="C127" s="32"/>
      <c r="D127" s="32"/>
      <c r="E127" s="44"/>
      <c r="F127" s="47"/>
      <c r="G127" s="33"/>
      <c r="H127" s="39"/>
    </row>
    <row r="128" spans="1:8" s="10" customFormat="1" ht="15.95" customHeight="1" x14ac:dyDescent="0.2">
      <c r="A128" s="32"/>
      <c r="B128" s="32"/>
      <c r="C128" s="32"/>
      <c r="D128" s="32"/>
      <c r="E128" s="44"/>
      <c r="F128" s="47"/>
      <c r="G128" s="33"/>
      <c r="H128" s="39"/>
    </row>
    <row r="129" spans="1:8" s="10" customFormat="1" ht="15.95" customHeight="1" x14ac:dyDescent="0.2">
      <c r="A129" s="32"/>
      <c r="B129" s="32"/>
      <c r="C129" s="32"/>
      <c r="D129" s="32"/>
      <c r="E129" s="44"/>
      <c r="F129" s="47"/>
      <c r="G129" s="33"/>
      <c r="H129" s="39"/>
    </row>
    <row r="130" spans="1:8" s="10" customFormat="1" ht="15.95" customHeight="1" x14ac:dyDescent="0.2">
      <c r="A130" s="32"/>
      <c r="B130" s="32"/>
      <c r="C130" s="32"/>
      <c r="D130" s="32"/>
      <c r="E130" s="44"/>
      <c r="F130" s="47"/>
      <c r="G130" s="33"/>
      <c r="H130" s="39"/>
    </row>
    <row r="131" spans="1:8" s="10" customFormat="1" ht="15.95" customHeight="1" x14ac:dyDescent="0.2">
      <c r="A131" s="32"/>
      <c r="B131" s="32"/>
      <c r="C131" s="32"/>
      <c r="D131" s="32"/>
      <c r="E131" s="44"/>
      <c r="F131" s="47"/>
      <c r="G131" s="33"/>
      <c r="H131" s="39"/>
    </row>
    <row r="132" spans="1:8" s="10" customFormat="1" ht="15.95" customHeight="1" x14ac:dyDescent="0.2">
      <c r="A132" s="32"/>
      <c r="B132" s="32"/>
      <c r="C132" s="32"/>
      <c r="D132" s="32"/>
      <c r="E132" s="44"/>
      <c r="F132" s="47"/>
      <c r="G132" s="33"/>
      <c r="H132" s="39"/>
    </row>
    <row r="133" spans="1:8" s="10" customFormat="1" ht="15.95" customHeight="1" x14ac:dyDescent="0.2">
      <c r="A133" s="32"/>
      <c r="B133" s="32"/>
      <c r="C133" s="32"/>
      <c r="D133" s="32"/>
      <c r="E133" s="44"/>
      <c r="F133" s="47"/>
      <c r="G133" s="33"/>
      <c r="H133" s="39"/>
    </row>
    <row r="134" spans="1:8" s="10" customFormat="1" x14ac:dyDescent="0.2">
      <c r="A134" s="32"/>
      <c r="B134" s="32"/>
      <c r="C134" s="32"/>
      <c r="D134" s="32"/>
      <c r="E134" s="44"/>
      <c r="F134" s="47"/>
      <c r="G134" s="33"/>
      <c r="H134" s="39"/>
    </row>
    <row r="135" spans="1:8" s="10" customFormat="1" x14ac:dyDescent="0.2">
      <c r="A135" s="32"/>
      <c r="B135" s="32"/>
      <c r="C135" s="32"/>
      <c r="D135" s="32"/>
      <c r="E135" s="44"/>
      <c r="F135" s="47"/>
      <c r="G135" s="33"/>
      <c r="H135" s="39"/>
    </row>
    <row r="136" spans="1:8" s="10" customFormat="1" x14ac:dyDescent="0.2">
      <c r="A136" s="32"/>
      <c r="B136" s="32"/>
      <c r="C136" s="32"/>
      <c r="D136" s="32"/>
      <c r="E136" s="44"/>
      <c r="F136" s="47"/>
      <c r="G136" s="33"/>
      <c r="H136" s="39"/>
    </row>
    <row r="137" spans="1:8" s="10" customFormat="1" x14ac:dyDescent="0.2">
      <c r="A137" s="32"/>
      <c r="B137" s="32"/>
      <c r="C137" s="32"/>
      <c r="D137" s="32"/>
      <c r="E137" s="44"/>
      <c r="F137" s="47"/>
      <c r="G137" s="33"/>
      <c r="H137" s="39"/>
    </row>
    <row r="138" spans="1:8" s="10" customFormat="1" x14ac:dyDescent="0.2">
      <c r="A138" s="32"/>
      <c r="B138" s="32"/>
      <c r="C138" s="32"/>
      <c r="D138" s="32"/>
      <c r="E138" s="44"/>
      <c r="F138" s="47"/>
      <c r="G138" s="33"/>
      <c r="H138" s="39"/>
    </row>
    <row r="139" spans="1:8" s="10" customFormat="1" x14ac:dyDescent="0.2">
      <c r="A139" s="32"/>
      <c r="B139" s="32"/>
      <c r="C139" s="32"/>
      <c r="D139" s="32"/>
      <c r="E139" s="44"/>
      <c r="F139" s="47"/>
      <c r="G139" s="33"/>
      <c r="H139" s="39"/>
    </row>
    <row r="140" spans="1:8" s="10" customFormat="1" x14ac:dyDescent="0.2">
      <c r="A140" s="32"/>
      <c r="B140" s="32"/>
      <c r="C140" s="32"/>
      <c r="D140" s="32"/>
      <c r="E140" s="44"/>
      <c r="F140" s="47"/>
      <c r="G140" s="33"/>
      <c r="H140" s="39"/>
    </row>
    <row r="141" spans="1:8" s="10" customFormat="1" x14ac:dyDescent="0.2">
      <c r="A141" s="32"/>
      <c r="B141" s="32"/>
      <c r="C141" s="32"/>
      <c r="D141" s="32"/>
      <c r="E141" s="44"/>
      <c r="F141" s="47"/>
      <c r="G141" s="33"/>
      <c r="H141" s="39"/>
    </row>
    <row r="142" spans="1:8" s="10" customFormat="1" x14ac:dyDescent="0.2">
      <c r="A142" s="32"/>
      <c r="B142" s="32"/>
      <c r="C142" s="32"/>
      <c r="D142" s="32"/>
      <c r="E142" s="44"/>
      <c r="F142" s="47"/>
      <c r="G142" s="33"/>
      <c r="H142" s="39"/>
    </row>
    <row r="143" spans="1:8" s="10" customFormat="1" x14ac:dyDescent="0.2">
      <c r="A143" s="32"/>
      <c r="B143" s="32"/>
      <c r="C143" s="32"/>
      <c r="D143" s="32"/>
      <c r="E143" s="44"/>
      <c r="F143" s="47"/>
      <c r="G143" s="33"/>
      <c r="H143" s="39"/>
    </row>
    <row r="144" spans="1:8" s="10" customFormat="1" x14ac:dyDescent="0.2">
      <c r="A144" s="32"/>
      <c r="B144" s="32"/>
      <c r="C144" s="32"/>
      <c r="D144" s="32"/>
      <c r="E144" s="44"/>
      <c r="F144" s="47"/>
      <c r="G144" s="33"/>
      <c r="H144" s="39"/>
    </row>
    <row r="145" spans="1:8" s="10" customFormat="1" x14ac:dyDescent="0.2">
      <c r="A145" s="32"/>
      <c r="B145" s="32"/>
      <c r="C145" s="32"/>
      <c r="D145" s="32"/>
      <c r="E145" s="44"/>
      <c r="F145" s="47"/>
      <c r="G145" s="33"/>
      <c r="H145" s="39"/>
    </row>
    <row r="146" spans="1:8" s="10" customFormat="1" x14ac:dyDescent="0.2">
      <c r="A146" s="32"/>
      <c r="B146" s="32"/>
      <c r="C146" s="32"/>
      <c r="D146" s="32"/>
      <c r="E146" s="44"/>
      <c r="F146" s="47"/>
      <c r="G146" s="33"/>
      <c r="H146" s="39"/>
    </row>
    <row r="147" spans="1:8" s="10" customFormat="1" x14ac:dyDescent="0.2">
      <c r="A147" s="32"/>
      <c r="B147" s="32"/>
      <c r="C147" s="32"/>
      <c r="D147" s="32"/>
      <c r="E147" s="44"/>
      <c r="F147" s="47"/>
      <c r="G147" s="33"/>
      <c r="H147" s="39"/>
    </row>
    <row r="148" spans="1:8" s="10" customFormat="1" x14ac:dyDescent="0.2">
      <c r="A148" s="32"/>
      <c r="B148" s="32"/>
      <c r="C148" s="32"/>
      <c r="D148" s="32"/>
      <c r="E148" s="44"/>
      <c r="F148" s="47"/>
      <c r="G148" s="33"/>
      <c r="H148" s="39"/>
    </row>
    <row r="149" spans="1:8" s="10" customFormat="1" x14ac:dyDescent="0.2">
      <c r="A149" s="32"/>
      <c r="B149" s="32"/>
      <c r="C149" s="32"/>
      <c r="D149" s="32"/>
      <c r="E149" s="44"/>
      <c r="F149" s="47"/>
      <c r="G149" s="33"/>
      <c r="H149" s="39"/>
    </row>
    <row r="150" spans="1:8" s="10" customFormat="1" x14ac:dyDescent="0.2">
      <c r="A150" s="32"/>
      <c r="B150" s="32"/>
      <c r="C150" s="32"/>
      <c r="D150" s="32"/>
      <c r="E150" s="44"/>
      <c r="F150" s="47"/>
      <c r="G150" s="33"/>
      <c r="H150" s="39"/>
    </row>
    <row r="151" spans="1:8" s="10" customFormat="1" x14ac:dyDescent="0.2">
      <c r="A151" s="32"/>
      <c r="B151" s="32"/>
      <c r="C151" s="32"/>
      <c r="D151" s="32"/>
      <c r="E151" s="44"/>
      <c r="F151" s="47"/>
      <c r="G151" s="33"/>
      <c r="H151" s="39"/>
    </row>
    <row r="152" spans="1:8" s="10" customFormat="1" x14ac:dyDescent="0.2">
      <c r="A152" s="32"/>
      <c r="B152" s="32"/>
      <c r="C152" s="32"/>
      <c r="D152" s="32"/>
      <c r="E152" s="44"/>
      <c r="F152" s="47"/>
      <c r="G152" s="33"/>
      <c r="H152" s="39"/>
    </row>
    <row r="153" spans="1:8" s="10" customFormat="1" x14ac:dyDescent="0.2">
      <c r="A153" s="32"/>
      <c r="B153" s="32"/>
      <c r="C153" s="32"/>
      <c r="D153" s="32"/>
      <c r="E153" s="44"/>
      <c r="F153" s="47"/>
      <c r="G153" s="33"/>
      <c r="H153" s="39"/>
    </row>
    <row r="154" spans="1:8" s="10" customFormat="1" x14ac:dyDescent="0.2">
      <c r="A154" s="32"/>
      <c r="B154" s="32"/>
      <c r="C154" s="32"/>
      <c r="D154" s="32"/>
      <c r="E154" s="44"/>
      <c r="F154" s="47"/>
      <c r="G154" s="33"/>
      <c r="H154" s="39"/>
    </row>
    <row r="155" spans="1:8" s="10" customFormat="1" x14ac:dyDescent="0.2">
      <c r="A155" s="32"/>
      <c r="B155" s="32"/>
      <c r="C155" s="32"/>
      <c r="D155" s="32"/>
      <c r="E155" s="44"/>
      <c r="F155" s="47"/>
      <c r="G155" s="33"/>
      <c r="H155" s="39"/>
    </row>
    <row r="156" spans="1:8" s="10" customFormat="1" x14ac:dyDescent="0.2">
      <c r="A156" s="32"/>
      <c r="B156" s="32"/>
      <c r="C156" s="32"/>
      <c r="D156" s="32"/>
      <c r="E156" s="44"/>
      <c r="F156" s="47"/>
      <c r="G156" s="33"/>
      <c r="H156" s="39"/>
    </row>
    <row r="157" spans="1:8" s="10" customFormat="1" x14ac:dyDescent="0.2">
      <c r="A157" s="32"/>
      <c r="B157" s="32"/>
      <c r="C157" s="32"/>
      <c r="D157" s="32"/>
      <c r="E157" s="44"/>
      <c r="F157" s="47"/>
      <c r="G157" s="33"/>
      <c r="H157" s="39"/>
    </row>
    <row r="158" spans="1:8" s="10" customFormat="1" x14ac:dyDescent="0.2">
      <c r="A158" s="32"/>
      <c r="B158" s="32"/>
      <c r="C158" s="32"/>
      <c r="D158" s="32"/>
      <c r="E158" s="44"/>
      <c r="F158" s="47"/>
      <c r="G158" s="33"/>
      <c r="H158" s="39"/>
    </row>
    <row r="159" spans="1:8" s="10" customFormat="1" x14ac:dyDescent="0.2">
      <c r="A159" s="32"/>
      <c r="B159" s="32"/>
      <c r="C159" s="32"/>
      <c r="D159" s="32"/>
      <c r="E159" s="44"/>
      <c r="F159" s="47"/>
      <c r="G159" s="33"/>
      <c r="H159" s="39"/>
    </row>
    <row r="160" spans="1:8" s="10" customFormat="1" x14ac:dyDescent="0.2">
      <c r="A160" s="32"/>
      <c r="B160" s="32"/>
      <c r="C160" s="32"/>
      <c r="D160" s="32"/>
      <c r="E160" s="44"/>
      <c r="F160" s="47"/>
      <c r="G160" s="33"/>
      <c r="H160" s="39"/>
    </row>
    <row r="161" spans="1:8" s="10" customFormat="1" x14ac:dyDescent="0.2">
      <c r="A161" s="32"/>
      <c r="B161" s="32"/>
      <c r="C161" s="32"/>
      <c r="D161" s="32"/>
      <c r="E161" s="44"/>
      <c r="F161" s="47"/>
      <c r="G161" s="33"/>
      <c r="H161" s="39"/>
    </row>
    <row r="162" spans="1:8" s="10" customFormat="1" x14ac:dyDescent="0.2">
      <c r="A162" s="32"/>
      <c r="B162" s="32"/>
      <c r="C162" s="32"/>
      <c r="D162" s="32"/>
      <c r="E162" s="44"/>
      <c r="F162" s="47"/>
      <c r="G162" s="33"/>
      <c r="H162" s="39"/>
    </row>
    <row r="163" spans="1:8" s="10" customFormat="1" x14ac:dyDescent="0.2">
      <c r="A163" s="32"/>
      <c r="B163" s="32"/>
      <c r="C163" s="32"/>
      <c r="D163" s="32"/>
      <c r="E163" s="44"/>
      <c r="F163" s="47"/>
      <c r="G163" s="33"/>
      <c r="H163" s="39"/>
    </row>
    <row r="164" spans="1:8" s="10" customFormat="1" x14ac:dyDescent="0.2">
      <c r="A164" s="23"/>
      <c r="B164" s="23"/>
      <c r="C164" s="23"/>
      <c r="D164" s="28"/>
      <c r="F164" s="48"/>
      <c r="G164" s="37"/>
      <c r="H164" s="24"/>
    </row>
    <row r="165" spans="1:8" s="10" customFormat="1" x14ac:dyDescent="0.2">
      <c r="A165" s="23"/>
      <c r="B165" s="23"/>
      <c r="C165" s="23"/>
      <c r="D165" s="28"/>
      <c r="F165" s="48"/>
      <c r="G165" s="37"/>
      <c r="H165" s="24"/>
    </row>
    <row r="166" spans="1:8" s="10" customFormat="1" x14ac:dyDescent="0.2">
      <c r="A166" s="23"/>
      <c r="B166" s="23"/>
      <c r="C166" s="23"/>
      <c r="D166" s="28"/>
      <c r="F166" s="48"/>
      <c r="G166" s="37"/>
      <c r="H166" s="24"/>
    </row>
    <row r="167" spans="1:8" s="10" customFormat="1" x14ac:dyDescent="0.2">
      <c r="A167" s="23"/>
      <c r="B167" s="23"/>
      <c r="C167" s="23"/>
      <c r="D167" s="28"/>
      <c r="F167" s="48"/>
      <c r="G167" s="37"/>
      <c r="H167" s="24"/>
    </row>
    <row r="168" spans="1:8" s="10" customFormat="1" x14ac:dyDescent="0.2">
      <c r="A168" s="23"/>
      <c r="B168" s="23"/>
      <c r="C168" s="23"/>
      <c r="D168" s="28"/>
      <c r="F168" s="48"/>
      <c r="G168" s="37"/>
      <c r="H168" s="24"/>
    </row>
    <row r="169" spans="1:8" s="10" customFormat="1" x14ac:dyDescent="0.2">
      <c r="A169" s="23"/>
      <c r="B169" s="23"/>
      <c r="C169" s="23"/>
      <c r="D169" s="28"/>
      <c r="F169" s="48"/>
      <c r="G169" s="37"/>
      <c r="H169" s="24"/>
    </row>
    <row r="170" spans="1:8" s="10" customFormat="1" x14ac:dyDescent="0.2">
      <c r="A170" s="23"/>
      <c r="B170" s="23"/>
      <c r="C170" s="23"/>
      <c r="D170" s="28"/>
      <c r="F170" s="48"/>
      <c r="G170" s="37"/>
      <c r="H170" s="24"/>
    </row>
    <row r="171" spans="1:8" s="10" customFormat="1" x14ac:dyDescent="0.2">
      <c r="A171" s="23"/>
      <c r="B171" s="23"/>
      <c r="C171" s="23"/>
      <c r="D171" s="28"/>
      <c r="F171" s="48"/>
      <c r="G171" s="37"/>
      <c r="H171" s="24"/>
    </row>
    <row r="172" spans="1:8" s="10" customFormat="1" x14ac:dyDescent="0.2">
      <c r="A172" s="23"/>
      <c r="B172" s="23"/>
      <c r="C172" s="23"/>
      <c r="D172" s="28"/>
      <c r="F172" s="48"/>
      <c r="G172" s="37"/>
      <c r="H172" s="24"/>
    </row>
    <row r="173" spans="1:8" s="10" customFormat="1" x14ac:dyDescent="0.2">
      <c r="A173" s="23"/>
      <c r="B173" s="23"/>
      <c r="C173" s="23"/>
      <c r="D173" s="28"/>
      <c r="F173" s="48"/>
      <c r="G173" s="37"/>
      <c r="H173" s="24"/>
    </row>
    <row r="174" spans="1:8" s="10" customFormat="1" x14ac:dyDescent="0.2">
      <c r="A174" s="23"/>
      <c r="B174" s="23"/>
      <c r="C174" s="23"/>
      <c r="D174" s="28"/>
      <c r="F174" s="48"/>
      <c r="G174" s="37"/>
      <c r="H174" s="24"/>
    </row>
    <row r="175" spans="1:8" s="10" customFormat="1" x14ac:dyDescent="0.2">
      <c r="A175" s="23"/>
      <c r="B175" s="23"/>
      <c r="C175" s="23"/>
      <c r="D175" s="28"/>
      <c r="F175" s="48"/>
      <c r="G175" s="37"/>
      <c r="H175" s="24"/>
    </row>
    <row r="176" spans="1:8" s="10" customFormat="1" x14ac:dyDescent="0.2">
      <c r="A176" s="23"/>
      <c r="B176" s="23"/>
      <c r="C176" s="23"/>
      <c r="D176" s="28"/>
      <c r="F176" s="48"/>
      <c r="G176" s="37"/>
      <c r="H176" s="24"/>
    </row>
    <row r="177" spans="1:8" s="10" customFormat="1" x14ac:dyDescent="0.2">
      <c r="A177" s="23"/>
      <c r="B177" s="23"/>
      <c r="C177" s="23"/>
      <c r="D177" s="28"/>
      <c r="F177" s="48"/>
      <c r="G177" s="37"/>
      <c r="H177" s="24"/>
    </row>
    <row r="178" spans="1:8" s="10" customFormat="1" x14ac:dyDescent="0.2">
      <c r="A178" s="23"/>
      <c r="B178" s="23"/>
      <c r="C178" s="23"/>
      <c r="D178" s="28"/>
      <c r="F178" s="48"/>
      <c r="G178" s="37"/>
      <c r="H178" s="24"/>
    </row>
    <row r="179" spans="1:8" s="10" customFormat="1" x14ac:dyDescent="0.2">
      <c r="A179" s="23"/>
      <c r="B179" s="23"/>
      <c r="C179" s="23"/>
      <c r="D179" s="28"/>
      <c r="F179" s="48"/>
      <c r="G179" s="37"/>
      <c r="H179" s="24"/>
    </row>
    <row r="180" spans="1:8" s="10" customFormat="1" x14ac:dyDescent="0.2">
      <c r="A180" s="23"/>
      <c r="B180" s="23"/>
      <c r="C180" s="23"/>
      <c r="D180" s="28"/>
      <c r="F180" s="48"/>
      <c r="G180" s="37"/>
      <c r="H180" s="24"/>
    </row>
    <row r="181" spans="1:8" s="10" customFormat="1" x14ac:dyDescent="0.2">
      <c r="A181" s="23"/>
      <c r="B181" s="23"/>
      <c r="C181" s="23"/>
      <c r="D181" s="28"/>
      <c r="F181" s="48"/>
      <c r="G181" s="37"/>
      <c r="H181" s="24"/>
    </row>
    <row r="182" spans="1:8" s="10" customFormat="1" x14ac:dyDescent="0.2">
      <c r="A182" s="23"/>
      <c r="B182" s="23"/>
      <c r="C182" s="23"/>
      <c r="D182" s="28"/>
      <c r="F182" s="48"/>
      <c r="G182" s="37"/>
      <c r="H182" s="24"/>
    </row>
    <row r="183" spans="1:8" s="10" customFormat="1" x14ac:dyDescent="0.2">
      <c r="A183" s="23"/>
      <c r="B183" s="23"/>
      <c r="C183" s="23"/>
      <c r="D183" s="28"/>
      <c r="F183" s="48"/>
      <c r="G183" s="37"/>
      <c r="H183" s="24"/>
    </row>
    <row r="184" spans="1:8" s="10" customFormat="1" x14ac:dyDescent="0.2">
      <c r="A184" s="23"/>
      <c r="B184" s="23"/>
      <c r="C184" s="23"/>
      <c r="D184" s="28"/>
      <c r="F184" s="48"/>
      <c r="G184" s="37"/>
      <c r="H184" s="24"/>
    </row>
    <row r="185" spans="1:8" s="10" customFormat="1" x14ac:dyDescent="0.2">
      <c r="A185" s="23"/>
      <c r="B185" s="23"/>
      <c r="C185" s="23"/>
      <c r="D185" s="28"/>
      <c r="F185" s="48"/>
      <c r="G185" s="37"/>
      <c r="H185" s="24"/>
    </row>
    <row r="186" spans="1:8" s="10" customFormat="1" x14ac:dyDescent="0.2">
      <c r="A186" s="23"/>
      <c r="B186" s="23"/>
      <c r="C186" s="23"/>
      <c r="D186" s="28"/>
      <c r="F186" s="48"/>
      <c r="G186" s="37"/>
      <c r="H186" s="24"/>
    </row>
    <row r="187" spans="1:8" s="10" customFormat="1" x14ac:dyDescent="0.2">
      <c r="A187" s="23"/>
      <c r="B187" s="23"/>
      <c r="C187" s="23"/>
      <c r="D187" s="28"/>
      <c r="F187" s="48"/>
      <c r="G187" s="37"/>
      <c r="H187" s="24"/>
    </row>
    <row r="188" spans="1:8" s="10" customFormat="1" x14ac:dyDescent="0.2">
      <c r="A188" s="23"/>
      <c r="B188" s="23"/>
      <c r="C188" s="23"/>
      <c r="D188" s="28"/>
      <c r="F188" s="48"/>
      <c r="G188" s="37"/>
      <c r="H188" s="24"/>
    </row>
    <row r="189" spans="1:8" s="10" customFormat="1" x14ac:dyDescent="0.2">
      <c r="A189" s="23"/>
      <c r="B189" s="23"/>
      <c r="C189" s="23"/>
      <c r="D189" s="28"/>
      <c r="F189" s="48"/>
      <c r="G189" s="37"/>
      <c r="H189" s="24"/>
    </row>
    <row r="190" spans="1:8" s="10" customFormat="1" x14ac:dyDescent="0.2">
      <c r="A190" s="23"/>
      <c r="B190" s="23"/>
      <c r="C190" s="23"/>
      <c r="D190" s="28"/>
      <c r="F190" s="48"/>
      <c r="G190" s="37"/>
      <c r="H190" s="24"/>
    </row>
    <row r="191" spans="1:8" s="10" customFormat="1" x14ac:dyDescent="0.2">
      <c r="A191" s="23"/>
      <c r="B191" s="23"/>
      <c r="C191" s="23"/>
      <c r="D191" s="28"/>
      <c r="F191" s="48"/>
      <c r="G191" s="37"/>
      <c r="H191" s="24"/>
    </row>
    <row r="192" spans="1:8" s="10" customFormat="1" x14ac:dyDescent="0.2">
      <c r="A192" s="23"/>
      <c r="B192" s="23"/>
      <c r="C192" s="23"/>
      <c r="D192" s="28"/>
      <c r="F192" s="48"/>
      <c r="G192" s="37"/>
      <c r="H192" s="24"/>
    </row>
    <row r="193" spans="1:8" s="10" customFormat="1" x14ac:dyDescent="0.2">
      <c r="A193" s="23"/>
      <c r="B193" s="23"/>
      <c r="C193" s="23"/>
      <c r="D193" s="28"/>
      <c r="F193" s="48"/>
      <c r="G193" s="37"/>
      <c r="H193" s="24"/>
    </row>
    <row r="194" spans="1:8" s="10" customFormat="1" x14ac:dyDescent="0.2">
      <c r="A194" s="23"/>
      <c r="B194" s="23"/>
      <c r="C194" s="23"/>
      <c r="D194" s="28"/>
      <c r="F194" s="48"/>
      <c r="G194" s="37"/>
      <c r="H194" s="24"/>
    </row>
    <row r="195" spans="1:8" s="10" customFormat="1" x14ac:dyDescent="0.2">
      <c r="A195" s="23"/>
      <c r="B195" s="23"/>
      <c r="C195" s="23"/>
      <c r="D195" s="28"/>
      <c r="F195" s="48"/>
      <c r="G195" s="37"/>
      <c r="H195" s="24"/>
    </row>
    <row r="196" spans="1:8" s="10" customFormat="1" x14ac:dyDescent="0.2">
      <c r="A196" s="23"/>
      <c r="B196" s="23"/>
      <c r="C196" s="23"/>
      <c r="D196" s="28"/>
      <c r="F196" s="48"/>
      <c r="G196" s="37"/>
      <c r="H196" s="24"/>
    </row>
    <row r="197" spans="1:8" s="10" customFormat="1" x14ac:dyDescent="0.2">
      <c r="A197" s="23"/>
      <c r="B197" s="23"/>
      <c r="C197" s="23"/>
      <c r="D197" s="28"/>
      <c r="F197" s="48"/>
      <c r="G197" s="37"/>
      <c r="H197" s="24"/>
    </row>
    <row r="198" spans="1:8" s="10" customFormat="1" x14ac:dyDescent="0.2">
      <c r="A198" s="23"/>
      <c r="B198" s="23"/>
      <c r="C198" s="23"/>
      <c r="D198" s="28"/>
      <c r="F198" s="48"/>
      <c r="G198" s="37"/>
      <c r="H198" s="24"/>
    </row>
    <row r="199" spans="1:8" s="10" customFormat="1" x14ac:dyDescent="0.2">
      <c r="A199" s="23"/>
      <c r="B199" s="23"/>
      <c r="C199" s="23"/>
      <c r="D199" s="28"/>
      <c r="F199" s="48"/>
      <c r="G199" s="37"/>
      <c r="H199" s="24"/>
    </row>
    <row r="200" spans="1:8" s="10" customFormat="1" x14ac:dyDescent="0.2">
      <c r="A200" s="23"/>
      <c r="B200" s="23"/>
      <c r="C200" s="23"/>
      <c r="D200" s="28"/>
      <c r="F200" s="48"/>
      <c r="G200" s="37"/>
      <c r="H200" s="24"/>
    </row>
    <row r="201" spans="1:8" s="10" customFormat="1" x14ac:dyDescent="0.2">
      <c r="A201" s="23"/>
      <c r="B201" s="23"/>
      <c r="C201" s="23"/>
      <c r="D201" s="28"/>
      <c r="F201" s="48"/>
      <c r="G201" s="37"/>
      <c r="H201" s="24"/>
    </row>
    <row r="202" spans="1:8" s="10" customFormat="1" x14ac:dyDescent="0.2">
      <c r="A202" s="23"/>
      <c r="B202" s="23"/>
      <c r="C202" s="23"/>
      <c r="D202" s="28"/>
      <c r="F202" s="48"/>
      <c r="G202" s="37"/>
      <c r="H202" s="24"/>
    </row>
    <row r="203" spans="1:8" s="10" customFormat="1" x14ac:dyDescent="0.2">
      <c r="A203" s="23"/>
      <c r="B203" s="23"/>
      <c r="C203" s="23"/>
      <c r="D203" s="28"/>
      <c r="F203" s="48"/>
      <c r="G203" s="37"/>
      <c r="H203" s="24"/>
    </row>
    <row r="204" spans="1:8" s="10" customFormat="1" x14ac:dyDescent="0.2">
      <c r="A204" s="23"/>
      <c r="B204" s="23"/>
      <c r="C204" s="23"/>
      <c r="D204" s="28"/>
      <c r="F204" s="48"/>
      <c r="G204" s="37"/>
      <c r="H204" s="24"/>
    </row>
    <row r="205" spans="1:8" s="10" customFormat="1" x14ac:dyDescent="0.2">
      <c r="A205" s="23"/>
      <c r="B205" s="23"/>
      <c r="C205" s="23"/>
      <c r="D205" s="28"/>
      <c r="F205" s="48"/>
      <c r="G205" s="37"/>
      <c r="H205" s="24"/>
    </row>
    <row r="206" spans="1:8" s="10" customFormat="1" x14ac:dyDescent="0.2">
      <c r="A206" s="23"/>
      <c r="B206" s="23"/>
      <c r="C206" s="23"/>
      <c r="D206" s="28"/>
      <c r="F206" s="48"/>
      <c r="G206" s="37"/>
      <c r="H206" s="24"/>
    </row>
    <row r="207" spans="1:8" s="10" customFormat="1" x14ac:dyDescent="0.2">
      <c r="A207" s="23"/>
      <c r="B207" s="23"/>
      <c r="C207" s="23"/>
      <c r="D207" s="28"/>
      <c r="F207" s="48"/>
      <c r="G207" s="37"/>
      <c r="H207" s="24"/>
    </row>
    <row r="208" spans="1:8" s="10" customFormat="1" x14ac:dyDescent="0.2">
      <c r="A208" s="23"/>
      <c r="B208" s="23"/>
      <c r="C208" s="23"/>
      <c r="D208" s="28"/>
      <c r="F208" s="48"/>
      <c r="G208" s="37"/>
      <c r="H208" s="24"/>
    </row>
    <row r="209" spans="1:8" s="10" customFormat="1" x14ac:dyDescent="0.2">
      <c r="A209" s="23"/>
      <c r="B209" s="23"/>
      <c r="C209" s="23"/>
      <c r="D209" s="28"/>
      <c r="F209" s="48"/>
      <c r="G209" s="37"/>
      <c r="H209" s="24"/>
    </row>
    <row r="210" spans="1:8" s="10" customFormat="1" x14ac:dyDescent="0.2">
      <c r="A210" s="23"/>
      <c r="B210" s="23"/>
      <c r="C210" s="23"/>
      <c r="D210" s="28"/>
      <c r="F210" s="48"/>
      <c r="G210" s="37"/>
      <c r="H210" s="24"/>
    </row>
    <row r="211" spans="1:8" s="10" customFormat="1" x14ac:dyDescent="0.2">
      <c r="A211" s="23"/>
      <c r="B211" s="23"/>
      <c r="C211" s="23"/>
      <c r="D211" s="28"/>
      <c r="F211" s="48"/>
      <c r="G211" s="37"/>
      <c r="H211" s="24"/>
    </row>
    <row r="212" spans="1:8" s="10" customFormat="1" x14ac:dyDescent="0.2">
      <c r="A212" s="23"/>
      <c r="B212" s="23"/>
      <c r="C212" s="23"/>
      <c r="D212" s="28"/>
      <c r="F212" s="48"/>
      <c r="G212" s="37"/>
      <c r="H212" s="24"/>
    </row>
    <row r="213" spans="1:8" s="10" customFormat="1" x14ac:dyDescent="0.2">
      <c r="A213" s="23"/>
      <c r="B213" s="23"/>
      <c r="C213" s="23"/>
      <c r="D213" s="28"/>
      <c r="F213" s="48"/>
      <c r="G213" s="37"/>
      <c r="H213" s="24"/>
    </row>
    <row r="214" spans="1:8" s="10" customFormat="1" x14ac:dyDescent="0.2">
      <c r="A214" s="23"/>
      <c r="B214" s="23"/>
      <c r="C214" s="23"/>
      <c r="D214" s="28"/>
      <c r="F214" s="48"/>
      <c r="G214" s="37"/>
      <c r="H214" s="24"/>
    </row>
    <row r="215" spans="1:8" s="10" customFormat="1" x14ac:dyDescent="0.2">
      <c r="A215" s="23"/>
      <c r="B215" s="23"/>
      <c r="C215" s="23"/>
      <c r="D215" s="28"/>
      <c r="F215" s="48"/>
      <c r="G215" s="37"/>
      <c r="H215" s="24"/>
    </row>
    <row r="216" spans="1:8" s="10" customFormat="1" x14ac:dyDescent="0.2">
      <c r="A216" s="23"/>
      <c r="B216" s="23"/>
      <c r="C216" s="23"/>
      <c r="D216" s="28"/>
      <c r="F216" s="48"/>
      <c r="G216" s="37"/>
      <c r="H216" s="24"/>
    </row>
    <row r="217" spans="1:8" s="10" customFormat="1" x14ac:dyDescent="0.2">
      <c r="A217" s="23"/>
      <c r="B217" s="23"/>
      <c r="C217" s="23"/>
      <c r="D217" s="28"/>
      <c r="F217" s="48"/>
      <c r="G217" s="37"/>
      <c r="H217" s="24"/>
    </row>
    <row r="218" spans="1:8" s="10" customFormat="1" x14ac:dyDescent="0.2">
      <c r="A218" s="23"/>
      <c r="B218" s="23"/>
      <c r="C218" s="23"/>
      <c r="D218" s="28"/>
      <c r="F218" s="48"/>
      <c r="G218" s="37"/>
      <c r="H218" s="24"/>
    </row>
    <row r="219" spans="1:8" s="10" customFormat="1" x14ac:dyDescent="0.2">
      <c r="A219" s="23"/>
      <c r="B219" s="23"/>
      <c r="C219" s="23"/>
      <c r="D219" s="28"/>
      <c r="F219" s="48"/>
      <c r="G219" s="37"/>
      <c r="H219" s="24"/>
    </row>
    <row r="220" spans="1:8" s="10" customFormat="1" x14ac:dyDescent="0.2">
      <c r="A220" s="23"/>
      <c r="B220" s="23"/>
      <c r="C220" s="23"/>
      <c r="D220" s="28"/>
      <c r="F220" s="48"/>
      <c r="G220" s="37"/>
      <c r="H220" s="24"/>
    </row>
    <row r="221" spans="1:8" s="10" customFormat="1" x14ac:dyDescent="0.2">
      <c r="A221" s="23"/>
      <c r="B221" s="23"/>
      <c r="C221" s="23"/>
      <c r="D221" s="28"/>
      <c r="F221" s="48"/>
      <c r="G221" s="37"/>
      <c r="H221" s="24"/>
    </row>
    <row r="222" spans="1:8" s="10" customFormat="1" x14ac:dyDescent="0.2">
      <c r="A222" s="23"/>
      <c r="B222" s="23"/>
      <c r="C222" s="23"/>
      <c r="D222" s="28"/>
      <c r="F222" s="48"/>
      <c r="G222" s="37"/>
      <c r="H222" s="24"/>
    </row>
    <row r="223" spans="1:8" s="10" customFormat="1" x14ac:dyDescent="0.2">
      <c r="A223" s="23"/>
      <c r="B223" s="23"/>
      <c r="C223" s="23"/>
      <c r="D223" s="28"/>
      <c r="F223" s="48"/>
      <c r="G223" s="37"/>
      <c r="H223" s="24"/>
    </row>
    <row r="224" spans="1:8" s="10" customFormat="1" x14ac:dyDescent="0.2">
      <c r="A224" s="23"/>
      <c r="B224" s="23"/>
      <c r="C224" s="23"/>
      <c r="D224" s="28"/>
      <c r="F224" s="48"/>
      <c r="G224" s="37"/>
      <c r="H224" s="24"/>
    </row>
    <row r="225" spans="1:8" s="10" customFormat="1" x14ac:dyDescent="0.2">
      <c r="A225" s="23"/>
      <c r="B225" s="23"/>
      <c r="C225" s="23"/>
      <c r="D225" s="28"/>
      <c r="F225" s="48"/>
      <c r="G225" s="37"/>
      <c r="H225" s="24"/>
    </row>
    <row r="226" spans="1:8" s="10" customFormat="1" x14ac:dyDescent="0.2">
      <c r="A226" s="23"/>
      <c r="B226" s="23"/>
      <c r="C226" s="23"/>
      <c r="D226" s="28"/>
      <c r="F226" s="48"/>
      <c r="G226" s="37"/>
      <c r="H226" s="24"/>
    </row>
    <row r="227" spans="1:8" s="10" customFormat="1" x14ac:dyDescent="0.2">
      <c r="A227" s="23"/>
      <c r="B227" s="23"/>
      <c r="C227" s="23"/>
      <c r="D227" s="28"/>
      <c r="F227" s="48"/>
      <c r="G227" s="37"/>
      <c r="H227" s="24"/>
    </row>
    <row r="228" spans="1:8" s="10" customFormat="1" x14ac:dyDescent="0.2">
      <c r="A228" s="23"/>
      <c r="B228" s="23"/>
      <c r="C228" s="23"/>
      <c r="D228" s="28"/>
      <c r="F228" s="48"/>
      <c r="G228" s="37"/>
      <c r="H228" s="24"/>
    </row>
    <row r="229" spans="1:8" s="10" customFormat="1" x14ac:dyDescent="0.2">
      <c r="A229" s="23"/>
      <c r="B229" s="23"/>
      <c r="C229" s="23"/>
      <c r="D229" s="28"/>
      <c r="F229" s="48"/>
      <c r="G229" s="37"/>
      <c r="H229" s="24"/>
    </row>
    <row r="230" spans="1:8" s="10" customFormat="1" x14ac:dyDescent="0.2">
      <c r="A230" s="23"/>
      <c r="B230" s="23"/>
      <c r="C230" s="23"/>
      <c r="D230" s="28"/>
      <c r="F230" s="48"/>
      <c r="G230" s="37"/>
      <c r="H230" s="24"/>
    </row>
    <row r="231" spans="1:8" s="10" customFormat="1" x14ac:dyDescent="0.2">
      <c r="A231" s="23"/>
      <c r="B231" s="23"/>
      <c r="C231" s="23"/>
      <c r="D231" s="28"/>
      <c r="F231" s="48"/>
      <c r="G231" s="37"/>
      <c r="H231" s="24"/>
    </row>
    <row r="232" spans="1:8" s="10" customFormat="1" x14ac:dyDescent="0.2">
      <c r="A232" s="23"/>
      <c r="B232" s="23"/>
      <c r="C232" s="23"/>
      <c r="D232" s="28"/>
      <c r="F232" s="48"/>
      <c r="G232" s="37"/>
      <c r="H232" s="24"/>
    </row>
    <row r="233" spans="1:8" s="10" customFormat="1" x14ac:dyDescent="0.2">
      <c r="A233" s="23"/>
      <c r="B233" s="23"/>
      <c r="C233" s="23"/>
      <c r="D233" s="28"/>
      <c r="F233" s="48"/>
      <c r="G233" s="37"/>
      <c r="H233" s="24"/>
    </row>
    <row r="234" spans="1:8" s="10" customFormat="1" x14ac:dyDescent="0.2">
      <c r="A234" s="23"/>
      <c r="B234" s="23"/>
      <c r="C234" s="23"/>
      <c r="D234" s="28"/>
      <c r="F234" s="48"/>
      <c r="G234" s="37"/>
      <c r="H234" s="24"/>
    </row>
    <row r="235" spans="1:8" s="10" customFormat="1" x14ac:dyDescent="0.2">
      <c r="A235" s="23"/>
      <c r="B235" s="23"/>
      <c r="C235" s="23"/>
      <c r="D235" s="28"/>
      <c r="F235" s="48"/>
      <c r="G235" s="37"/>
      <c r="H235" s="24"/>
    </row>
    <row r="236" spans="1:8" s="10" customFormat="1" x14ac:dyDescent="0.2">
      <c r="A236" s="23"/>
      <c r="B236" s="23"/>
      <c r="C236" s="23"/>
      <c r="D236" s="28"/>
      <c r="F236" s="48"/>
      <c r="G236" s="37"/>
      <c r="H236" s="24"/>
    </row>
    <row r="237" spans="1:8" s="10" customFormat="1" x14ac:dyDescent="0.2">
      <c r="A237" s="23"/>
      <c r="B237" s="23"/>
      <c r="C237" s="23"/>
      <c r="D237" s="28"/>
      <c r="F237" s="48"/>
      <c r="G237" s="37"/>
      <c r="H237" s="24"/>
    </row>
    <row r="238" spans="1:8" s="10" customFormat="1" x14ac:dyDescent="0.2">
      <c r="A238" s="23"/>
      <c r="B238" s="23"/>
      <c r="C238" s="23"/>
      <c r="D238" s="28"/>
      <c r="F238" s="48"/>
      <c r="G238" s="37"/>
      <c r="H238" s="24"/>
    </row>
    <row r="239" spans="1:8" s="10" customFormat="1" x14ac:dyDescent="0.2">
      <c r="A239" s="23"/>
      <c r="B239" s="23"/>
      <c r="C239" s="23"/>
      <c r="D239" s="28"/>
      <c r="F239" s="48"/>
      <c r="G239" s="37"/>
      <c r="H239" s="24"/>
    </row>
    <row r="240" spans="1:8" s="10" customFormat="1" x14ac:dyDescent="0.2">
      <c r="A240" s="23"/>
      <c r="B240" s="23"/>
      <c r="C240" s="23"/>
      <c r="D240" s="28"/>
      <c r="F240" s="48"/>
      <c r="G240" s="37"/>
      <c r="H240" s="24"/>
    </row>
    <row r="241" spans="1:8" s="10" customFormat="1" x14ac:dyDescent="0.2">
      <c r="A241" s="23"/>
      <c r="B241" s="23"/>
      <c r="C241" s="23"/>
      <c r="D241" s="28"/>
      <c r="F241" s="48"/>
      <c r="G241" s="37"/>
      <c r="H241" s="24"/>
    </row>
    <row r="242" spans="1:8" s="10" customFormat="1" x14ac:dyDescent="0.2">
      <c r="A242" s="23"/>
      <c r="B242" s="23"/>
      <c r="C242" s="23"/>
      <c r="D242" s="28"/>
      <c r="F242" s="48"/>
      <c r="G242" s="37"/>
      <c r="H242" s="24"/>
    </row>
    <row r="243" spans="1:8" s="10" customFormat="1" x14ac:dyDescent="0.2">
      <c r="A243" s="23"/>
      <c r="B243" s="23"/>
      <c r="C243" s="23"/>
      <c r="D243" s="28"/>
      <c r="F243" s="48"/>
      <c r="G243" s="37"/>
      <c r="H243" s="24"/>
    </row>
    <row r="244" spans="1:8" s="10" customFormat="1" x14ac:dyDescent="0.2">
      <c r="A244" s="23"/>
      <c r="B244" s="23"/>
      <c r="C244" s="23"/>
      <c r="D244" s="28"/>
      <c r="F244" s="48"/>
      <c r="G244" s="37"/>
      <c r="H244" s="24"/>
    </row>
    <row r="245" spans="1:8" s="10" customFormat="1" x14ac:dyDescent="0.2">
      <c r="A245" s="23"/>
      <c r="B245" s="23"/>
      <c r="C245" s="23"/>
      <c r="D245" s="28"/>
      <c r="F245" s="48"/>
      <c r="G245" s="37"/>
      <c r="H245" s="24"/>
    </row>
    <row r="246" spans="1:8" s="10" customFormat="1" x14ac:dyDescent="0.2">
      <c r="A246" s="23"/>
      <c r="B246" s="23"/>
      <c r="C246" s="23"/>
      <c r="D246" s="28"/>
      <c r="F246" s="48"/>
      <c r="G246" s="37"/>
      <c r="H246" s="24"/>
    </row>
    <row r="247" spans="1:8" s="10" customFormat="1" x14ac:dyDescent="0.2">
      <c r="A247" s="23"/>
      <c r="B247" s="23"/>
      <c r="C247" s="23"/>
      <c r="D247" s="28"/>
      <c r="F247" s="48"/>
      <c r="G247" s="37"/>
      <c r="H247" s="24"/>
    </row>
    <row r="248" spans="1:8" s="10" customFormat="1" x14ac:dyDescent="0.2">
      <c r="A248" s="23"/>
      <c r="B248" s="23"/>
      <c r="C248" s="23"/>
      <c r="D248" s="28"/>
      <c r="F248" s="48"/>
      <c r="G248" s="37"/>
      <c r="H248" s="24"/>
    </row>
    <row r="249" spans="1:8" s="10" customFormat="1" x14ac:dyDescent="0.2">
      <c r="A249" s="23"/>
      <c r="B249" s="23"/>
      <c r="C249" s="23"/>
      <c r="D249" s="28"/>
      <c r="F249" s="48"/>
      <c r="G249" s="37"/>
      <c r="H249" s="24"/>
    </row>
    <row r="250" spans="1:8" s="10" customFormat="1" x14ac:dyDescent="0.2">
      <c r="A250" s="23"/>
      <c r="B250" s="23"/>
      <c r="C250" s="23"/>
      <c r="D250" s="28"/>
      <c r="F250" s="48"/>
      <c r="G250" s="37"/>
      <c r="H250" s="24"/>
    </row>
    <row r="251" spans="1:8" s="10" customFormat="1" x14ac:dyDescent="0.2">
      <c r="A251" s="23"/>
      <c r="B251" s="23"/>
      <c r="C251" s="23"/>
      <c r="D251" s="28"/>
      <c r="F251" s="48"/>
      <c r="G251" s="37"/>
      <c r="H251" s="24"/>
    </row>
    <row r="252" spans="1:8" s="10" customFormat="1" x14ac:dyDescent="0.2">
      <c r="A252" s="23"/>
      <c r="B252" s="23"/>
      <c r="C252" s="23"/>
      <c r="D252" s="28"/>
      <c r="F252" s="48"/>
      <c r="G252" s="37"/>
      <c r="H252" s="24"/>
    </row>
    <row r="253" spans="1:8" s="10" customFormat="1" x14ac:dyDescent="0.2">
      <c r="A253" s="23"/>
      <c r="B253" s="23"/>
      <c r="C253" s="23"/>
      <c r="D253" s="28"/>
      <c r="F253" s="48"/>
      <c r="G253" s="37"/>
      <c r="H253" s="24"/>
    </row>
    <row r="254" spans="1:8" s="10" customFormat="1" x14ac:dyDescent="0.2">
      <c r="A254" s="23"/>
      <c r="B254" s="23"/>
      <c r="C254" s="23"/>
      <c r="D254" s="28"/>
      <c r="F254" s="48"/>
      <c r="G254" s="37"/>
      <c r="H254" s="24"/>
    </row>
    <row r="255" spans="1:8" s="10" customFormat="1" x14ac:dyDescent="0.2">
      <c r="A255" s="23"/>
      <c r="B255" s="23"/>
      <c r="C255" s="23"/>
      <c r="D255" s="28"/>
      <c r="F255" s="48"/>
      <c r="G255" s="37"/>
      <c r="H255" s="24"/>
    </row>
    <row r="256" spans="1:8" s="10" customFormat="1" x14ac:dyDescent="0.2">
      <c r="A256" s="23"/>
      <c r="B256" s="23"/>
      <c r="C256" s="23"/>
      <c r="D256" s="28"/>
      <c r="F256" s="48"/>
      <c r="G256" s="37"/>
      <c r="H256" s="24"/>
    </row>
    <row r="257" spans="1:8" s="10" customFormat="1" x14ac:dyDescent="0.2">
      <c r="A257" s="23"/>
      <c r="B257" s="23"/>
      <c r="C257" s="23"/>
      <c r="D257" s="28"/>
      <c r="F257" s="48"/>
      <c r="G257" s="37"/>
      <c r="H257" s="24"/>
    </row>
    <row r="258" spans="1:8" s="10" customFormat="1" x14ac:dyDescent="0.2">
      <c r="A258" s="23"/>
      <c r="B258" s="23"/>
      <c r="C258" s="23"/>
      <c r="D258" s="28"/>
      <c r="F258" s="48"/>
      <c r="G258" s="37"/>
      <c r="H258" s="24"/>
    </row>
    <row r="259" spans="1:8" s="10" customFormat="1" x14ac:dyDescent="0.2">
      <c r="A259" s="23"/>
      <c r="B259" s="23"/>
      <c r="C259" s="23"/>
      <c r="D259" s="28"/>
      <c r="F259" s="48"/>
      <c r="G259" s="37"/>
      <c r="H259" s="24"/>
    </row>
    <row r="260" spans="1:8" s="10" customFormat="1" x14ac:dyDescent="0.2">
      <c r="A260" s="23"/>
      <c r="B260" s="23"/>
      <c r="C260" s="23"/>
      <c r="D260" s="28"/>
      <c r="F260" s="48"/>
      <c r="G260" s="37"/>
      <c r="H260" s="24"/>
    </row>
    <row r="261" spans="1:8" s="10" customFormat="1" x14ac:dyDescent="0.2">
      <c r="A261" s="23"/>
      <c r="B261" s="23"/>
      <c r="C261" s="23"/>
      <c r="D261" s="28"/>
      <c r="F261" s="48"/>
      <c r="G261" s="37"/>
      <c r="H261" s="24"/>
    </row>
    <row r="262" spans="1:8" s="10" customFormat="1" x14ac:dyDescent="0.2">
      <c r="A262" s="23"/>
      <c r="B262" s="23"/>
      <c r="C262" s="23"/>
      <c r="D262" s="28"/>
      <c r="F262" s="48"/>
      <c r="G262" s="37"/>
      <c r="H262" s="24"/>
    </row>
    <row r="263" spans="1:8" s="10" customFormat="1" x14ac:dyDescent="0.2">
      <c r="A263" s="23"/>
      <c r="B263" s="23"/>
      <c r="C263" s="23"/>
      <c r="D263" s="28"/>
      <c r="F263" s="48"/>
      <c r="G263" s="37"/>
      <c r="H263" s="24"/>
    </row>
    <row r="264" spans="1:8" s="10" customFormat="1" x14ac:dyDescent="0.2">
      <c r="A264" s="23"/>
      <c r="B264" s="23"/>
      <c r="C264" s="23"/>
      <c r="D264" s="28"/>
      <c r="F264" s="48"/>
      <c r="G264" s="37"/>
      <c r="H264" s="24"/>
    </row>
    <row r="265" spans="1:8" s="10" customFormat="1" x14ac:dyDescent="0.2">
      <c r="A265" s="23"/>
      <c r="B265" s="23"/>
      <c r="C265" s="23"/>
      <c r="D265" s="28"/>
      <c r="F265" s="48"/>
      <c r="G265" s="37"/>
      <c r="H265" s="24"/>
    </row>
    <row r="266" spans="1:8" s="10" customFormat="1" x14ac:dyDescent="0.2">
      <c r="A266" s="23"/>
      <c r="B266" s="23"/>
      <c r="C266" s="23"/>
      <c r="D266" s="28"/>
      <c r="F266" s="48"/>
      <c r="G266" s="37"/>
      <c r="H266" s="24"/>
    </row>
    <row r="267" spans="1:8" s="10" customFormat="1" x14ac:dyDescent="0.2">
      <c r="A267" s="23"/>
      <c r="B267" s="23"/>
      <c r="C267" s="23"/>
      <c r="D267" s="28"/>
      <c r="F267" s="48"/>
      <c r="G267" s="37"/>
      <c r="H267" s="24"/>
    </row>
    <row r="268" spans="1:8" s="10" customFormat="1" x14ac:dyDescent="0.2">
      <c r="A268" s="23"/>
      <c r="B268" s="23"/>
      <c r="C268" s="23"/>
      <c r="D268" s="28"/>
      <c r="F268" s="48"/>
      <c r="G268" s="37"/>
      <c r="H268" s="24"/>
    </row>
    <row r="269" spans="1:8" s="10" customFormat="1" x14ac:dyDescent="0.2">
      <c r="A269" s="23"/>
      <c r="B269" s="23"/>
      <c r="C269" s="23"/>
      <c r="D269" s="28"/>
      <c r="F269" s="48"/>
      <c r="G269" s="37"/>
      <c r="H269" s="24"/>
    </row>
    <row r="270" spans="1:8" s="10" customFormat="1" x14ac:dyDescent="0.2">
      <c r="A270" s="23"/>
      <c r="B270" s="23"/>
      <c r="C270" s="23"/>
      <c r="D270" s="28"/>
      <c r="F270" s="48"/>
      <c r="G270" s="37"/>
      <c r="H270" s="24"/>
    </row>
    <row r="271" spans="1:8" s="10" customFormat="1" x14ac:dyDescent="0.2">
      <c r="A271" s="23"/>
      <c r="B271" s="23"/>
      <c r="C271" s="23"/>
      <c r="D271" s="28"/>
      <c r="F271" s="48"/>
      <c r="G271" s="37"/>
      <c r="H271" s="24"/>
    </row>
    <row r="272" spans="1:8" s="10" customFormat="1" x14ac:dyDescent="0.2">
      <c r="A272" s="23"/>
      <c r="B272" s="23"/>
      <c r="C272" s="23"/>
      <c r="D272" s="28"/>
      <c r="F272" s="48"/>
      <c r="G272" s="37"/>
      <c r="H272" s="24"/>
    </row>
    <row r="273" spans="1:8" s="10" customFormat="1" x14ac:dyDescent="0.2">
      <c r="A273" s="23"/>
      <c r="B273" s="23"/>
      <c r="C273" s="23"/>
      <c r="D273" s="28"/>
      <c r="F273" s="48"/>
      <c r="G273" s="37"/>
      <c r="H273" s="24"/>
    </row>
    <row r="274" spans="1:8" s="10" customFormat="1" x14ac:dyDescent="0.2">
      <c r="A274" s="23"/>
      <c r="B274" s="23"/>
      <c r="C274" s="23"/>
      <c r="D274" s="28"/>
      <c r="F274" s="48"/>
      <c r="G274" s="37"/>
      <c r="H274" s="24"/>
    </row>
    <row r="275" spans="1:8" s="10" customFormat="1" x14ac:dyDescent="0.2">
      <c r="A275" s="23"/>
      <c r="B275" s="23"/>
      <c r="C275" s="23"/>
      <c r="D275" s="28"/>
      <c r="F275" s="48"/>
      <c r="G275" s="37"/>
      <c r="H275" s="24"/>
    </row>
    <row r="276" spans="1:8" s="10" customFormat="1" x14ac:dyDescent="0.2">
      <c r="A276" s="23"/>
      <c r="B276" s="23"/>
      <c r="C276" s="23"/>
      <c r="D276" s="28"/>
      <c r="F276" s="48"/>
      <c r="G276" s="37"/>
      <c r="H276" s="24"/>
    </row>
    <row r="277" spans="1:8" s="10" customFormat="1" x14ac:dyDescent="0.2">
      <c r="A277" s="23"/>
      <c r="B277" s="23"/>
      <c r="C277" s="23"/>
      <c r="D277" s="28"/>
      <c r="F277" s="48"/>
      <c r="G277" s="37"/>
      <c r="H277" s="24"/>
    </row>
    <row r="278" spans="1:8" s="10" customFormat="1" x14ac:dyDescent="0.2">
      <c r="A278" s="23"/>
      <c r="B278" s="23"/>
      <c r="C278" s="23"/>
      <c r="D278" s="28"/>
      <c r="F278" s="48"/>
      <c r="G278" s="37"/>
      <c r="H278" s="24"/>
    </row>
    <row r="279" spans="1:8" s="10" customFormat="1" x14ac:dyDescent="0.2">
      <c r="A279" s="23"/>
      <c r="B279" s="23"/>
      <c r="C279" s="23"/>
      <c r="D279" s="28"/>
      <c r="F279" s="48"/>
      <c r="G279" s="37"/>
      <c r="H279" s="24"/>
    </row>
    <row r="280" spans="1:8" s="10" customFormat="1" x14ac:dyDescent="0.2">
      <c r="A280" s="23"/>
      <c r="B280" s="23"/>
      <c r="C280" s="23"/>
      <c r="D280" s="28"/>
      <c r="F280" s="48"/>
      <c r="G280" s="37"/>
      <c r="H280" s="24"/>
    </row>
    <row r="281" spans="1:8" s="10" customFormat="1" x14ac:dyDescent="0.2">
      <c r="A281" s="23"/>
      <c r="B281" s="23"/>
      <c r="C281" s="23"/>
      <c r="D281" s="28"/>
      <c r="F281" s="48"/>
      <c r="G281" s="37"/>
      <c r="H281" s="24"/>
    </row>
    <row r="282" spans="1:8" s="10" customFormat="1" x14ac:dyDescent="0.2">
      <c r="A282" s="23"/>
      <c r="B282" s="23"/>
      <c r="C282" s="23"/>
      <c r="D282" s="28"/>
      <c r="F282" s="48"/>
      <c r="G282" s="37"/>
      <c r="H282" s="24"/>
    </row>
    <row r="283" spans="1:8" s="10" customFormat="1" x14ac:dyDescent="0.2">
      <c r="A283" s="23"/>
      <c r="B283" s="23"/>
      <c r="C283" s="23"/>
      <c r="D283" s="28"/>
      <c r="F283" s="48"/>
      <c r="G283" s="37"/>
      <c r="H283" s="24"/>
    </row>
    <row r="284" spans="1:8" s="10" customFormat="1" x14ac:dyDescent="0.2">
      <c r="A284" s="23"/>
      <c r="B284" s="23"/>
      <c r="C284" s="23"/>
      <c r="D284" s="28"/>
      <c r="F284" s="48"/>
      <c r="G284" s="37"/>
      <c r="H284" s="24"/>
    </row>
    <row r="285" spans="1:8" s="10" customFormat="1" x14ac:dyDescent="0.2">
      <c r="A285" s="23"/>
      <c r="B285" s="23"/>
      <c r="C285" s="23"/>
      <c r="D285" s="28"/>
      <c r="F285" s="48"/>
      <c r="G285" s="37"/>
      <c r="H285" s="24"/>
    </row>
    <row r="286" spans="1:8" s="10" customFormat="1" x14ac:dyDescent="0.2">
      <c r="A286" s="23"/>
      <c r="B286" s="23"/>
      <c r="C286" s="23"/>
      <c r="D286" s="28"/>
      <c r="F286" s="48"/>
      <c r="G286" s="37"/>
      <c r="H286" s="24"/>
    </row>
    <row r="287" spans="1:8" s="10" customFormat="1" x14ac:dyDescent="0.2">
      <c r="A287" s="23"/>
      <c r="B287" s="23"/>
      <c r="C287" s="23"/>
      <c r="D287" s="28"/>
      <c r="F287" s="48"/>
      <c r="G287" s="37"/>
      <c r="H287" s="24"/>
    </row>
    <row r="288" spans="1:8" s="10" customFormat="1" x14ac:dyDescent="0.2">
      <c r="A288" s="23"/>
      <c r="B288" s="23"/>
      <c r="C288" s="23"/>
      <c r="D288" s="28"/>
      <c r="F288" s="48"/>
      <c r="G288" s="37"/>
      <c r="H288" s="24"/>
    </row>
    <row r="289" spans="1:8" s="10" customFormat="1" x14ac:dyDescent="0.2">
      <c r="A289" s="23"/>
      <c r="B289" s="23"/>
      <c r="C289" s="23"/>
      <c r="D289" s="28"/>
      <c r="F289" s="48"/>
      <c r="G289" s="37"/>
      <c r="H289" s="24"/>
    </row>
    <row r="290" spans="1:8" s="10" customFormat="1" x14ac:dyDescent="0.2">
      <c r="A290" s="23"/>
      <c r="B290" s="23"/>
      <c r="C290" s="23"/>
      <c r="D290" s="28"/>
      <c r="F290" s="48"/>
      <c r="G290" s="37"/>
      <c r="H290" s="24"/>
    </row>
    <row r="291" spans="1:8" s="10" customFormat="1" x14ac:dyDescent="0.2">
      <c r="A291" s="23"/>
      <c r="B291" s="23"/>
      <c r="C291" s="23"/>
      <c r="D291" s="28"/>
      <c r="F291" s="48"/>
      <c r="G291" s="37"/>
      <c r="H291" s="24"/>
    </row>
    <row r="292" spans="1:8" s="10" customFormat="1" x14ac:dyDescent="0.2">
      <c r="A292" s="23"/>
      <c r="B292" s="23"/>
      <c r="C292" s="23"/>
      <c r="D292" s="28"/>
      <c r="F292" s="48"/>
      <c r="G292" s="37"/>
      <c r="H292" s="24"/>
    </row>
    <row r="293" spans="1:8" s="10" customFormat="1" x14ac:dyDescent="0.2">
      <c r="A293" s="23"/>
      <c r="B293" s="23"/>
      <c r="C293" s="23"/>
      <c r="D293" s="28"/>
      <c r="F293" s="48"/>
      <c r="G293" s="37"/>
      <c r="H293" s="24"/>
    </row>
    <row r="294" spans="1:8" s="10" customFormat="1" x14ac:dyDescent="0.2">
      <c r="A294" s="23"/>
      <c r="B294" s="23"/>
      <c r="C294" s="23"/>
      <c r="D294" s="28"/>
      <c r="F294" s="48"/>
      <c r="G294" s="37"/>
      <c r="H294" s="24"/>
    </row>
    <row r="295" spans="1:8" s="10" customFormat="1" x14ac:dyDescent="0.2">
      <c r="A295" s="23"/>
      <c r="B295" s="23"/>
      <c r="C295" s="23"/>
      <c r="D295" s="28"/>
      <c r="F295" s="48"/>
      <c r="G295" s="37"/>
      <c r="H295" s="24"/>
    </row>
    <row r="296" spans="1:8" s="10" customFormat="1" x14ac:dyDescent="0.2">
      <c r="A296" s="23"/>
      <c r="B296" s="23"/>
      <c r="C296" s="23"/>
      <c r="D296" s="28"/>
      <c r="F296" s="48"/>
      <c r="G296" s="37"/>
      <c r="H296" s="24"/>
    </row>
    <row r="297" spans="1:8" s="10" customFormat="1" x14ac:dyDescent="0.2">
      <c r="A297" s="23"/>
      <c r="B297" s="23"/>
      <c r="C297" s="23"/>
      <c r="D297" s="28"/>
      <c r="F297" s="48"/>
      <c r="G297" s="37"/>
      <c r="H297" s="24"/>
    </row>
    <row r="298" spans="1:8" s="10" customFormat="1" x14ac:dyDescent="0.2">
      <c r="A298" s="23"/>
      <c r="B298" s="23"/>
      <c r="C298" s="23"/>
      <c r="D298" s="28"/>
      <c r="F298" s="48"/>
      <c r="G298" s="37"/>
      <c r="H298" s="24"/>
    </row>
    <row r="299" spans="1:8" s="10" customFormat="1" x14ac:dyDescent="0.2">
      <c r="A299" s="23"/>
      <c r="B299" s="23"/>
      <c r="C299" s="23"/>
      <c r="D299" s="28"/>
      <c r="F299" s="48"/>
      <c r="G299" s="37"/>
      <c r="H299" s="24"/>
    </row>
    <row r="300" spans="1:8" s="10" customFormat="1" x14ac:dyDescent="0.2">
      <c r="A300" s="23"/>
      <c r="B300" s="23"/>
      <c r="C300" s="23"/>
      <c r="D300" s="28"/>
      <c r="F300" s="48"/>
      <c r="G300" s="37"/>
      <c r="H300" s="24"/>
    </row>
    <row r="301" spans="1:8" s="10" customFormat="1" x14ac:dyDescent="0.2">
      <c r="A301" s="23"/>
      <c r="B301" s="23"/>
      <c r="C301" s="23"/>
      <c r="D301" s="28"/>
      <c r="F301" s="48"/>
      <c r="G301" s="37"/>
      <c r="H301" s="24"/>
    </row>
    <row r="302" spans="1:8" s="10" customFormat="1" x14ac:dyDescent="0.2">
      <c r="A302" s="23"/>
      <c r="B302" s="23"/>
      <c r="C302" s="23"/>
      <c r="D302" s="28"/>
      <c r="F302" s="48"/>
      <c r="G302" s="37"/>
      <c r="H302" s="24"/>
    </row>
    <row r="303" spans="1:8" s="10" customFormat="1" x14ac:dyDescent="0.2">
      <c r="A303" s="23"/>
      <c r="B303" s="23"/>
      <c r="C303" s="23"/>
      <c r="D303" s="28"/>
      <c r="F303" s="48"/>
      <c r="G303" s="37"/>
      <c r="H303" s="24"/>
    </row>
    <row r="304" spans="1:8" s="10" customFormat="1" x14ac:dyDescent="0.2">
      <c r="A304" s="23"/>
      <c r="B304" s="23"/>
      <c r="C304" s="23"/>
      <c r="D304" s="28"/>
      <c r="F304" s="48"/>
      <c r="G304" s="37"/>
      <c r="H304" s="24"/>
    </row>
    <row r="305" spans="1:8" s="10" customFormat="1" x14ac:dyDescent="0.2">
      <c r="A305" s="23"/>
      <c r="B305" s="23"/>
      <c r="C305" s="23"/>
      <c r="D305" s="28"/>
      <c r="F305" s="48"/>
      <c r="G305" s="37"/>
      <c r="H305" s="24"/>
    </row>
    <row r="306" spans="1:8" s="10" customFormat="1" x14ac:dyDescent="0.2">
      <c r="A306" s="23"/>
      <c r="B306" s="23"/>
      <c r="C306" s="23"/>
      <c r="D306" s="28"/>
      <c r="F306" s="48"/>
      <c r="G306" s="37"/>
      <c r="H306" s="24"/>
    </row>
    <row r="307" spans="1:8" s="10" customFormat="1" x14ac:dyDescent="0.2">
      <c r="A307" s="23"/>
      <c r="B307" s="23"/>
      <c r="C307" s="23"/>
      <c r="D307" s="28"/>
      <c r="F307" s="48"/>
      <c r="G307" s="37"/>
      <c r="H307" s="24"/>
    </row>
    <row r="308" spans="1:8" s="10" customFormat="1" x14ac:dyDescent="0.2">
      <c r="A308" s="23"/>
      <c r="B308" s="23"/>
      <c r="C308" s="23"/>
      <c r="D308" s="28"/>
      <c r="F308" s="48"/>
      <c r="G308" s="37"/>
      <c r="H308" s="24"/>
    </row>
    <row r="309" spans="1:8" s="10" customFormat="1" x14ac:dyDescent="0.2">
      <c r="A309" s="23"/>
      <c r="B309" s="23"/>
      <c r="C309" s="23"/>
      <c r="D309" s="28"/>
      <c r="F309" s="48"/>
      <c r="G309" s="37"/>
      <c r="H309" s="24"/>
    </row>
    <row r="310" spans="1:8" s="10" customFormat="1" x14ac:dyDescent="0.2">
      <c r="A310" s="23"/>
      <c r="B310" s="23"/>
      <c r="C310" s="23"/>
      <c r="D310" s="28"/>
      <c r="F310" s="48"/>
      <c r="G310" s="37"/>
      <c r="H310" s="24"/>
    </row>
    <row r="311" spans="1:8" s="10" customFormat="1" x14ac:dyDescent="0.2">
      <c r="A311" s="23"/>
      <c r="B311" s="23"/>
      <c r="C311" s="23"/>
      <c r="D311" s="28"/>
      <c r="F311" s="48"/>
      <c r="G311" s="37"/>
      <c r="H311" s="24"/>
    </row>
    <row r="312" spans="1:8" s="10" customFormat="1" x14ac:dyDescent="0.2">
      <c r="A312" s="23"/>
      <c r="B312" s="23"/>
      <c r="C312" s="23"/>
      <c r="D312" s="28"/>
      <c r="F312" s="48"/>
      <c r="G312" s="37"/>
      <c r="H312" s="24"/>
    </row>
    <row r="313" spans="1:8" s="10" customFormat="1" x14ac:dyDescent="0.2">
      <c r="A313" s="23"/>
      <c r="B313" s="23"/>
      <c r="C313" s="23"/>
      <c r="D313" s="28"/>
      <c r="F313" s="48"/>
      <c r="G313" s="37"/>
      <c r="H313" s="24"/>
    </row>
    <row r="314" spans="1:8" s="10" customFormat="1" x14ac:dyDescent="0.2">
      <c r="A314" s="23"/>
      <c r="B314" s="23"/>
      <c r="C314" s="23"/>
      <c r="D314" s="28"/>
      <c r="F314" s="48"/>
      <c r="G314" s="37"/>
      <c r="H314" s="24"/>
    </row>
    <row r="315" spans="1:8" s="10" customFormat="1" x14ac:dyDescent="0.2">
      <c r="A315" s="23"/>
      <c r="B315" s="23"/>
      <c r="C315" s="23"/>
      <c r="D315" s="28"/>
      <c r="F315" s="48"/>
      <c r="G315" s="37"/>
      <c r="H315" s="24"/>
    </row>
    <row r="316" spans="1:8" s="10" customFormat="1" x14ac:dyDescent="0.2">
      <c r="A316" s="23"/>
      <c r="B316" s="23"/>
      <c r="C316" s="23"/>
      <c r="D316" s="28"/>
      <c r="F316" s="48"/>
      <c r="G316" s="37"/>
      <c r="H316" s="24"/>
    </row>
    <row r="317" spans="1:8" s="10" customFormat="1" x14ac:dyDescent="0.2">
      <c r="A317" s="23"/>
      <c r="B317" s="23"/>
      <c r="C317" s="23"/>
      <c r="D317" s="28"/>
      <c r="F317" s="48"/>
      <c r="G317" s="37"/>
      <c r="H317" s="24"/>
    </row>
    <row r="318" spans="1:8" s="10" customFormat="1" x14ac:dyDescent="0.2">
      <c r="A318" s="23"/>
      <c r="B318" s="23"/>
      <c r="C318" s="23"/>
      <c r="D318" s="28"/>
      <c r="F318" s="48"/>
      <c r="G318" s="37"/>
      <c r="H318" s="24"/>
    </row>
    <row r="319" spans="1:8" s="10" customFormat="1" x14ac:dyDescent="0.2">
      <c r="A319" s="23"/>
      <c r="B319" s="23"/>
      <c r="C319" s="23"/>
      <c r="D319" s="28"/>
      <c r="F319" s="48"/>
      <c r="G319" s="37"/>
      <c r="H319" s="24"/>
    </row>
    <row r="320" spans="1:8" s="10" customFormat="1" x14ac:dyDescent="0.2">
      <c r="A320" s="23"/>
      <c r="B320" s="23"/>
      <c r="C320" s="23"/>
      <c r="D320" s="28"/>
      <c r="F320" s="48"/>
      <c r="G320" s="37"/>
      <c r="H320" s="24"/>
    </row>
    <row r="321" spans="1:8" s="10" customFormat="1" x14ac:dyDescent="0.2">
      <c r="A321" s="23"/>
      <c r="B321" s="23"/>
      <c r="C321" s="23"/>
      <c r="D321" s="28"/>
      <c r="F321" s="48"/>
      <c r="G321" s="37"/>
      <c r="H321" s="24"/>
    </row>
    <row r="322" spans="1:8" s="10" customFormat="1" x14ac:dyDescent="0.2">
      <c r="A322" s="23"/>
      <c r="B322" s="23"/>
      <c r="C322" s="23"/>
      <c r="D322" s="28"/>
      <c r="F322" s="48"/>
      <c r="G322" s="37"/>
      <c r="H322" s="24"/>
    </row>
    <row r="323" spans="1:8" s="10" customFormat="1" x14ac:dyDescent="0.2">
      <c r="A323" s="23"/>
      <c r="B323" s="23"/>
      <c r="C323" s="23"/>
      <c r="D323" s="28"/>
      <c r="F323" s="48"/>
      <c r="G323" s="37"/>
      <c r="H323" s="24"/>
    </row>
    <row r="324" spans="1:8" s="10" customFormat="1" x14ac:dyDescent="0.2">
      <c r="A324" s="23"/>
      <c r="B324" s="23"/>
      <c r="C324" s="23"/>
      <c r="D324" s="28"/>
      <c r="F324" s="48"/>
      <c r="G324" s="37"/>
      <c r="H324" s="24"/>
    </row>
    <row r="325" spans="1:8" s="10" customFormat="1" x14ac:dyDescent="0.2">
      <c r="A325" s="23"/>
      <c r="B325" s="23"/>
      <c r="C325" s="23"/>
      <c r="D325" s="28"/>
      <c r="F325" s="48"/>
      <c r="G325" s="37"/>
      <c r="H325" s="24"/>
    </row>
    <row r="326" spans="1:8" s="10" customFormat="1" x14ac:dyDescent="0.2">
      <c r="A326" s="23"/>
      <c r="B326" s="23"/>
      <c r="C326" s="23"/>
      <c r="D326" s="28"/>
      <c r="F326" s="48"/>
      <c r="G326" s="37"/>
      <c r="H326" s="24"/>
    </row>
    <row r="327" spans="1:8" s="10" customFormat="1" x14ac:dyDescent="0.2">
      <c r="A327" s="23"/>
      <c r="B327" s="23"/>
      <c r="C327" s="23"/>
      <c r="D327" s="28"/>
      <c r="F327" s="48"/>
      <c r="G327" s="37"/>
      <c r="H327" s="24"/>
    </row>
    <row r="328" spans="1:8" s="10" customFormat="1" x14ac:dyDescent="0.2">
      <c r="A328" s="23"/>
      <c r="B328" s="23"/>
      <c r="C328" s="23"/>
      <c r="D328" s="28"/>
      <c r="F328" s="48"/>
      <c r="G328" s="37"/>
      <c r="H328" s="24"/>
    </row>
    <row r="329" spans="1:8" s="10" customFormat="1" x14ac:dyDescent="0.2">
      <c r="A329" s="23"/>
      <c r="B329" s="23"/>
      <c r="C329" s="23"/>
      <c r="D329" s="28"/>
      <c r="F329" s="48"/>
      <c r="G329" s="37"/>
      <c r="H329" s="24"/>
    </row>
    <row r="330" spans="1:8" s="10" customFormat="1" x14ac:dyDescent="0.2">
      <c r="A330" s="23"/>
      <c r="B330" s="23"/>
      <c r="C330" s="23"/>
      <c r="D330" s="28"/>
      <c r="F330" s="48"/>
      <c r="G330" s="37"/>
      <c r="H330" s="24"/>
    </row>
    <row r="331" spans="1:8" s="10" customFormat="1" x14ac:dyDescent="0.2">
      <c r="A331" s="23"/>
      <c r="B331" s="23"/>
      <c r="C331" s="23"/>
      <c r="D331" s="28"/>
      <c r="F331" s="48"/>
      <c r="G331" s="37"/>
      <c r="H331" s="24"/>
    </row>
    <row r="332" spans="1:8" s="10" customFormat="1" x14ac:dyDescent="0.2">
      <c r="A332" s="23"/>
      <c r="B332" s="23"/>
      <c r="C332" s="23"/>
      <c r="D332" s="28"/>
      <c r="F332" s="48"/>
      <c r="G332" s="37"/>
      <c r="H332" s="24"/>
    </row>
    <row r="333" spans="1:8" s="10" customFormat="1" x14ac:dyDescent="0.2">
      <c r="A333" s="23"/>
      <c r="B333" s="23"/>
      <c r="C333" s="23"/>
      <c r="D333" s="28"/>
      <c r="F333" s="48"/>
      <c r="G333" s="37"/>
      <c r="H333" s="24"/>
    </row>
    <row r="334" spans="1:8" s="10" customFormat="1" x14ac:dyDescent="0.2">
      <c r="A334" s="23"/>
      <c r="B334" s="23"/>
      <c r="C334" s="23"/>
      <c r="D334" s="28"/>
      <c r="F334" s="48"/>
      <c r="G334" s="37"/>
      <c r="H334" s="24"/>
    </row>
    <row r="335" spans="1:8" s="10" customFormat="1" x14ac:dyDescent="0.2">
      <c r="A335" s="23"/>
      <c r="B335" s="23"/>
      <c r="C335" s="23"/>
      <c r="D335" s="28"/>
      <c r="F335" s="48"/>
      <c r="G335" s="37"/>
      <c r="H335" s="24"/>
    </row>
    <row r="336" spans="1:8" s="10" customFormat="1" x14ac:dyDescent="0.2">
      <c r="A336" s="23"/>
      <c r="B336" s="23"/>
      <c r="C336" s="23"/>
      <c r="D336" s="28"/>
      <c r="F336" s="48"/>
      <c r="G336" s="37"/>
      <c r="H336" s="24"/>
    </row>
    <row r="337" spans="1:8" s="10" customFormat="1" x14ac:dyDescent="0.2">
      <c r="A337" s="23"/>
      <c r="B337" s="23"/>
      <c r="C337" s="23"/>
      <c r="D337" s="28"/>
      <c r="F337" s="48"/>
      <c r="G337" s="37"/>
      <c r="H337" s="24"/>
    </row>
    <row r="338" spans="1:8" s="10" customFormat="1" x14ac:dyDescent="0.2">
      <c r="A338" s="23"/>
      <c r="B338" s="23"/>
      <c r="C338" s="23"/>
      <c r="D338" s="28"/>
      <c r="F338" s="48"/>
      <c r="G338" s="37"/>
      <c r="H338" s="24"/>
    </row>
    <row r="339" spans="1:8" s="10" customFormat="1" x14ac:dyDescent="0.2">
      <c r="A339" s="23"/>
      <c r="B339" s="23"/>
      <c r="C339" s="23"/>
      <c r="D339" s="28"/>
      <c r="F339" s="48"/>
      <c r="G339" s="37"/>
      <c r="H339" s="24"/>
    </row>
    <row r="340" spans="1:8" s="10" customFormat="1" x14ac:dyDescent="0.2">
      <c r="A340" s="23"/>
      <c r="B340" s="23"/>
      <c r="C340" s="23"/>
      <c r="D340" s="28"/>
      <c r="F340" s="48"/>
      <c r="G340" s="37"/>
      <c r="H340" s="24"/>
    </row>
    <row r="341" spans="1:8" s="10" customFormat="1" x14ac:dyDescent="0.2">
      <c r="A341" s="23"/>
      <c r="B341" s="23"/>
      <c r="C341" s="23"/>
      <c r="D341" s="28"/>
      <c r="F341" s="48"/>
      <c r="G341" s="37"/>
      <c r="H341" s="24"/>
    </row>
    <row r="342" spans="1:8" s="10" customFormat="1" x14ac:dyDescent="0.2">
      <c r="A342" s="23"/>
      <c r="B342" s="23"/>
      <c r="C342" s="23"/>
      <c r="D342" s="28"/>
      <c r="F342" s="48"/>
      <c r="G342" s="37"/>
      <c r="H342" s="24"/>
    </row>
    <row r="343" spans="1:8" s="10" customFormat="1" x14ac:dyDescent="0.2">
      <c r="A343" s="23"/>
      <c r="B343" s="23"/>
      <c r="C343" s="23"/>
      <c r="D343" s="28"/>
      <c r="F343" s="48"/>
      <c r="G343" s="37"/>
      <c r="H343" s="24"/>
    </row>
    <row r="344" spans="1:8" s="10" customFormat="1" x14ac:dyDescent="0.2">
      <c r="A344" s="23"/>
      <c r="B344" s="23"/>
      <c r="C344" s="23"/>
      <c r="D344" s="28"/>
      <c r="F344" s="48"/>
      <c r="G344" s="37"/>
      <c r="H344" s="24"/>
    </row>
    <row r="345" spans="1:8" s="10" customFormat="1" x14ac:dyDescent="0.2">
      <c r="A345" s="23"/>
      <c r="B345" s="23"/>
      <c r="C345" s="23"/>
      <c r="D345" s="28"/>
      <c r="F345" s="48"/>
      <c r="G345" s="37"/>
      <c r="H345" s="24"/>
    </row>
    <row r="346" spans="1:8" s="10" customFormat="1" x14ac:dyDescent="0.2">
      <c r="A346" s="23"/>
      <c r="B346" s="23"/>
      <c r="C346" s="23"/>
      <c r="D346" s="28"/>
      <c r="F346" s="48"/>
      <c r="G346" s="37"/>
      <c r="H346" s="24"/>
    </row>
    <row r="347" spans="1:8" s="10" customFormat="1" x14ac:dyDescent="0.2">
      <c r="A347" s="23"/>
      <c r="B347" s="23"/>
      <c r="C347" s="23"/>
      <c r="D347" s="28"/>
      <c r="F347" s="48"/>
      <c r="G347" s="37"/>
      <c r="H347" s="24"/>
    </row>
  </sheetData>
  <mergeCells count="2">
    <mergeCell ref="A1:H3"/>
    <mergeCell ref="A5:H5"/>
  </mergeCells>
  <dataValidations count="2">
    <dataValidation type="list" allowBlank="1" showInputMessage="1" showErrorMessage="1" sqref="C100" xr:uid="{88AB5B25-91CE-4E85-BF7B-19824D207911}">
      <formula1>Intervenant</formula1>
    </dataValidation>
    <dataValidation type="list" allowBlank="1" showInputMessage="1" showErrorMessage="1" sqref="F100:F119" xr:uid="{2EC54BB2-BC90-4D8C-B0D3-B47239D031D7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BA8F947-D0EF-498E-B6C3-79A4E2AA9D17}">
          <x14:formula1>
            <xm:f>Données!$H$2:$H$4</xm:f>
          </x14:formula1>
          <xm:sqref>C7:C99</xm:sqref>
        </x14:dataValidation>
        <x14:dataValidation type="list" allowBlank="1" showInputMessage="1" showErrorMessage="1" xr:uid="{4981EF14-CCD6-4296-90E0-CC0ABD0FB403}">
          <x14:formula1>
            <xm:f>Données!$A$2:$A$58</xm:f>
          </x14:formula1>
          <xm:sqref>D7:D63 D65:D99</xm:sqref>
        </x14:dataValidation>
        <x14:dataValidation type="list" allowBlank="1" showInputMessage="1" showErrorMessage="1" xr:uid="{A29C77C3-4049-41BD-BD5B-8BBF0369AB35}">
          <x14:formula1>
            <xm:f>Données!$F$2:$F$5</xm:f>
          </x14:formula1>
          <xm:sqref>G7:G99</xm:sqref>
        </x14:dataValidation>
        <x14:dataValidation type="list" allowBlank="1" showInputMessage="1" showErrorMessage="1" xr:uid="{4693F751-E2FF-4438-A849-F8348A1FDF82}">
          <x14:formula1>
            <xm:f>Données!$A$2:$A$115</xm:f>
          </x14:formula1>
          <xm:sqref>D64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F310F-1124-41B2-969C-E842D5D73CCB}">
  <dimension ref="A1:AZ347"/>
  <sheetViews>
    <sheetView topLeftCell="A64" workbookViewId="0">
      <selection activeCell="D64" sqref="D64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21" customWidth="1"/>
    <col min="5" max="5" width="32" style="1" bestFit="1" customWidth="1"/>
    <col min="6" max="6" width="27.125" style="49" bestFit="1" customWidth="1"/>
    <col min="7" max="7" width="24.625" style="8" bestFit="1" customWidth="1"/>
    <col min="8" max="8" width="20.625" style="13" customWidth="1"/>
    <col min="9" max="52" width="10.875" style="10"/>
    <col min="53" max="16384" width="10.875" style="1"/>
  </cols>
  <sheetData>
    <row r="1" spans="1:52" s="10" customFormat="1" ht="21" customHeight="1" x14ac:dyDescent="0.2">
      <c r="A1" s="62" t="s">
        <v>126</v>
      </c>
      <c r="B1" s="62"/>
      <c r="C1" s="62"/>
      <c r="D1" s="62"/>
      <c r="E1" s="62"/>
      <c r="F1" s="62"/>
      <c r="G1" s="62"/>
      <c r="H1" s="62"/>
    </row>
    <row r="2" spans="1:52" s="10" customFormat="1" ht="21.95" customHeight="1" x14ac:dyDescent="0.2">
      <c r="A2" s="62"/>
      <c r="B2" s="62"/>
      <c r="C2" s="62"/>
      <c r="D2" s="62"/>
      <c r="E2" s="62"/>
      <c r="F2" s="62"/>
      <c r="G2" s="62"/>
      <c r="H2" s="62"/>
    </row>
    <row r="3" spans="1:52" s="10" customFormat="1" ht="21.95" customHeight="1" x14ac:dyDescent="0.2">
      <c r="A3" s="62"/>
      <c r="B3" s="62"/>
      <c r="C3" s="62"/>
      <c r="D3" s="62"/>
      <c r="E3" s="62"/>
      <c r="F3" s="62"/>
      <c r="G3" s="62"/>
      <c r="H3" s="62"/>
    </row>
    <row r="4" spans="1:52" s="10" customFormat="1" ht="21.95" customHeight="1" x14ac:dyDescent="0.25">
      <c r="A4" s="26"/>
      <c r="B4" s="26"/>
      <c r="C4" s="26"/>
      <c r="D4" s="25"/>
      <c r="E4" s="43"/>
      <c r="F4" s="45"/>
      <c r="G4" s="35"/>
      <c r="H4" s="22"/>
    </row>
    <row r="5" spans="1:52" ht="21.95" customHeight="1" x14ac:dyDescent="0.2">
      <c r="A5" s="60" t="s">
        <v>7</v>
      </c>
      <c r="B5" s="61"/>
      <c r="C5" s="61"/>
      <c r="D5" s="61"/>
      <c r="E5" s="61"/>
      <c r="F5" s="61"/>
      <c r="G5" s="61"/>
      <c r="H5" s="61"/>
    </row>
    <row r="6" spans="1:52" s="3" customFormat="1" ht="72" customHeight="1" x14ac:dyDescent="0.25">
      <c r="A6" s="6" t="s">
        <v>8</v>
      </c>
      <c r="B6" s="6" t="s">
        <v>114</v>
      </c>
      <c r="C6" s="6" t="s">
        <v>110</v>
      </c>
      <c r="D6" s="18" t="s">
        <v>109</v>
      </c>
      <c r="E6" s="6" t="s">
        <v>0</v>
      </c>
      <c r="F6" s="46" t="s">
        <v>36</v>
      </c>
      <c r="G6" s="36" t="s">
        <v>101</v>
      </c>
      <c r="H6" s="12" t="s">
        <v>102</v>
      </c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</row>
    <row r="7" spans="1:52" ht="15.95" customHeight="1" x14ac:dyDescent="0.2">
      <c r="A7" s="9"/>
      <c r="B7" s="50"/>
      <c r="C7" s="9"/>
      <c r="D7" s="9"/>
      <c r="E7" s="40"/>
      <c r="F7" s="9"/>
      <c r="G7" s="5"/>
      <c r="H7" s="4"/>
    </row>
    <row r="8" spans="1:52" ht="15.95" customHeight="1" x14ac:dyDescent="0.2">
      <c r="A8" s="17"/>
      <c r="B8" s="19"/>
      <c r="C8" s="19"/>
      <c r="D8" s="19"/>
      <c r="E8" s="41" t="str">
        <f>IF(BS_Novembre[[#This Row],[N° ARTICLE]]=0,"",VLOOKUP(BS_Novembre[[#This Row],[N° ARTICLE]],Données!A3:C59,2,FALSE))</f>
        <v/>
      </c>
      <c r="F8" s="19" t="str">
        <f>IF(BS_Novembre[[#This Row],[N° ARTICLE]]=0,"",VLOOKUP(BS_Novembre[[#This Row],[N° ARTICLE]],Données!A3:C59,3))</f>
        <v/>
      </c>
      <c r="G8" s="14"/>
      <c r="H8" s="16"/>
    </row>
    <row r="9" spans="1:52" ht="15.95" customHeight="1" x14ac:dyDescent="0.2">
      <c r="A9" s="9"/>
      <c r="B9" s="20"/>
      <c r="C9" s="20"/>
      <c r="D9" s="20"/>
      <c r="E9" s="40" t="str">
        <f>IF(BS_Novembre[[#This Row],[N° ARTICLE]]=0,"",VLOOKUP(BS_Novembre[[#This Row],[N° ARTICLE]],Données!A4:C60,2,FALSE))</f>
        <v/>
      </c>
      <c r="F9" s="20" t="str">
        <f>IF(BS_Novembre[[#This Row],[N° ARTICLE]]=0,"",VLOOKUP(BS_Novembre[[#This Row],[N° ARTICLE]],Données!A4:C60,3))</f>
        <v/>
      </c>
      <c r="G9" s="5"/>
      <c r="H9" s="4"/>
    </row>
    <row r="10" spans="1:52" s="10" customFormat="1" ht="15.95" customHeight="1" x14ac:dyDescent="0.2">
      <c r="A10" s="17"/>
      <c r="B10" s="19"/>
      <c r="C10" s="19"/>
      <c r="D10" s="19"/>
      <c r="E10" s="41" t="str">
        <f>IF(BS_Novembre[[#This Row],[N° ARTICLE]]=0,"",VLOOKUP(BS_Novembre[[#This Row],[N° ARTICLE]],Données!A5:C61,2,FALSE))</f>
        <v/>
      </c>
      <c r="F10" s="19" t="str">
        <f>IF(BS_Novembre[[#This Row],[N° ARTICLE]]=0,"",VLOOKUP(BS_Novembre[[#This Row],[N° ARTICLE]],Données!A5:C61,3))</f>
        <v/>
      </c>
      <c r="G10" s="14"/>
      <c r="H10" s="16"/>
    </row>
    <row r="11" spans="1:52" ht="15.95" customHeight="1" x14ac:dyDescent="0.2">
      <c r="A11" s="9"/>
      <c r="B11" s="20"/>
      <c r="C11" s="20"/>
      <c r="D11" s="20"/>
      <c r="E11" s="40" t="str">
        <f>IF(BS_Novembre[[#This Row],[N° ARTICLE]]=0,"",VLOOKUP(BS_Novembre[[#This Row],[N° ARTICLE]],Données!A6:C62,2,FALSE))</f>
        <v/>
      </c>
      <c r="F11" s="20" t="str">
        <f>IF(BS_Novembre[[#This Row],[N° ARTICLE]]=0,"",VLOOKUP(BS_Novembre[[#This Row],[N° ARTICLE]],Données!A6:C62,3))</f>
        <v/>
      </c>
      <c r="G11" s="5"/>
      <c r="H11" s="4"/>
    </row>
    <row r="12" spans="1:52" s="10" customFormat="1" ht="15.95" customHeight="1" x14ac:dyDescent="0.2">
      <c r="A12" s="17"/>
      <c r="B12" s="51"/>
      <c r="C12" s="17"/>
      <c r="D12" s="17"/>
      <c r="E12" s="41"/>
      <c r="F12" s="17"/>
      <c r="G12" s="14"/>
      <c r="H12" s="16"/>
    </row>
    <row r="13" spans="1:52" ht="15.95" customHeight="1" x14ac:dyDescent="0.2">
      <c r="A13" s="9"/>
      <c r="B13" s="20"/>
      <c r="C13" s="20"/>
      <c r="D13" s="20"/>
      <c r="E13" s="40" t="str">
        <f>IF(BS_Novembre[[#This Row],[N° ARTICLE]]=0,"",VLOOKUP(BS_Novembre[[#This Row],[N° ARTICLE]],Données!A8:C64,2,FALSE))</f>
        <v/>
      </c>
      <c r="F13" s="20" t="str">
        <f>IF(BS_Novembre[[#This Row],[N° ARTICLE]]=0,"",VLOOKUP(BS_Novembre[[#This Row],[N° ARTICLE]],Données!A8:C64,3))</f>
        <v/>
      </c>
      <c r="G13" s="5"/>
      <c r="H13" s="4"/>
    </row>
    <row r="14" spans="1:52" s="10" customFormat="1" ht="15.95" customHeight="1" x14ac:dyDescent="0.2">
      <c r="A14" s="17"/>
      <c r="B14" s="19"/>
      <c r="C14" s="19"/>
      <c r="D14" s="19"/>
      <c r="E14" s="41" t="str">
        <f>IF(BS_Novembre[[#This Row],[N° ARTICLE]]=0,"",VLOOKUP(BS_Novembre[[#This Row],[N° ARTICLE]],Données!A9:C65,2,FALSE))</f>
        <v/>
      </c>
      <c r="F14" s="19" t="str">
        <f>IF(BS_Novembre[[#This Row],[N° ARTICLE]]=0,"",VLOOKUP(BS_Novembre[[#This Row],[N° ARTICLE]],Données!A9:C65,3))</f>
        <v/>
      </c>
      <c r="G14" s="14"/>
      <c r="H14" s="16"/>
    </row>
    <row r="15" spans="1:52" ht="15.95" customHeight="1" x14ac:dyDescent="0.2">
      <c r="A15" s="9"/>
      <c r="B15" s="20"/>
      <c r="C15" s="20"/>
      <c r="D15" s="20"/>
      <c r="E15" s="40" t="str">
        <f>IF(BS_Novembre[[#This Row],[N° ARTICLE]]=0,"",VLOOKUP(BS_Novembre[[#This Row],[N° ARTICLE]],Données!A10:C66,2,FALSE))</f>
        <v/>
      </c>
      <c r="F15" s="20" t="str">
        <f>IF(BS_Novembre[[#This Row],[N° ARTICLE]]=0,"",VLOOKUP(BS_Novembre[[#This Row],[N° ARTICLE]],Données!A10:C66,3))</f>
        <v/>
      </c>
      <c r="G15" s="5"/>
      <c r="H15" s="4"/>
    </row>
    <row r="16" spans="1:52" s="10" customFormat="1" ht="15.95" customHeight="1" x14ac:dyDescent="0.2">
      <c r="A16" s="17"/>
      <c r="B16" s="19"/>
      <c r="C16" s="19"/>
      <c r="D16" s="19"/>
      <c r="E16" s="41" t="str">
        <f>IF(BS_Novembre[[#This Row],[N° ARTICLE]]=0,"",VLOOKUP(BS_Novembre[[#This Row],[N° ARTICLE]],Données!A11:C67,2,FALSE))</f>
        <v/>
      </c>
      <c r="F16" s="19" t="str">
        <f>IF(BS_Novembre[[#This Row],[N° ARTICLE]]=0,"",VLOOKUP(BS_Novembre[[#This Row],[N° ARTICLE]],Données!A11:C67,3))</f>
        <v/>
      </c>
      <c r="G16" s="14"/>
      <c r="H16" s="16"/>
    </row>
    <row r="17" spans="1:8" ht="15.95" customHeight="1" x14ac:dyDescent="0.2">
      <c r="A17" s="9"/>
      <c r="B17" s="20"/>
      <c r="C17" s="20"/>
      <c r="D17" s="20"/>
      <c r="E17" s="40" t="str">
        <f>IF(BS_Novembre[[#This Row],[N° ARTICLE]]=0,"",VLOOKUP(BS_Novembre[[#This Row],[N° ARTICLE]],Données!A12:C68,2,FALSE))</f>
        <v/>
      </c>
      <c r="F17" s="20" t="str">
        <f>IF(BS_Novembre[[#This Row],[N° ARTICLE]]=0,"",VLOOKUP(BS_Novembre[[#This Row],[N° ARTICLE]],Données!A12:C68,3))</f>
        <v/>
      </c>
      <c r="G17" s="5"/>
      <c r="H17" s="4"/>
    </row>
    <row r="18" spans="1:8" s="10" customFormat="1" ht="15.95" customHeight="1" x14ac:dyDescent="0.2">
      <c r="A18" s="17"/>
      <c r="B18" s="19"/>
      <c r="C18" s="19"/>
      <c r="D18" s="19"/>
      <c r="E18" s="41" t="str">
        <f>IF(BS_Novembre[[#This Row],[N° ARTICLE]]=0,"",VLOOKUP(BS_Novembre[[#This Row],[N° ARTICLE]],Données!A13:C69,2,FALSE))</f>
        <v/>
      </c>
      <c r="F18" s="19" t="str">
        <f>IF(BS_Novembre[[#This Row],[N° ARTICLE]]=0,"",VLOOKUP(BS_Novembre[[#This Row],[N° ARTICLE]],Données!A13:C69,3))</f>
        <v/>
      </c>
      <c r="G18" s="14"/>
      <c r="H18" s="16"/>
    </row>
    <row r="19" spans="1:8" ht="15.95" customHeight="1" x14ac:dyDescent="0.2">
      <c r="A19" s="9"/>
      <c r="B19" s="20"/>
      <c r="C19" s="20"/>
      <c r="D19" s="20"/>
      <c r="E19" s="40" t="str">
        <f>IF(BS_Novembre[[#This Row],[N° ARTICLE]]=0,"",VLOOKUP(BS_Novembre[[#This Row],[N° ARTICLE]],Données!A14:C70,2,FALSE))</f>
        <v/>
      </c>
      <c r="F19" s="20" t="str">
        <f>IF(BS_Novembre[[#This Row],[N° ARTICLE]]=0,"",VLOOKUP(BS_Novembre[[#This Row],[N° ARTICLE]],Données!A14:C70,3))</f>
        <v/>
      </c>
      <c r="G19" s="5"/>
      <c r="H19" s="4"/>
    </row>
    <row r="20" spans="1:8" s="10" customFormat="1" ht="15.95" customHeight="1" x14ac:dyDescent="0.2">
      <c r="A20" s="17"/>
      <c r="B20" s="19"/>
      <c r="C20" s="19"/>
      <c r="D20" s="19"/>
      <c r="E20" s="41" t="str">
        <f>IF(BS_Novembre[[#This Row],[N° ARTICLE]]=0,"",VLOOKUP(BS_Novembre[[#This Row],[N° ARTICLE]],Données!A15:C71,2,FALSE))</f>
        <v/>
      </c>
      <c r="F20" s="19" t="str">
        <f>IF(BS_Novembre[[#This Row],[N° ARTICLE]]=0,"",VLOOKUP(BS_Novembre[[#This Row],[N° ARTICLE]],Données!A15:C71,3))</f>
        <v/>
      </c>
      <c r="G20" s="14"/>
      <c r="H20" s="16"/>
    </row>
    <row r="21" spans="1:8" ht="15.95" customHeight="1" x14ac:dyDescent="0.2">
      <c r="A21" s="9"/>
      <c r="B21" s="20"/>
      <c r="C21" s="20"/>
      <c r="D21" s="20"/>
      <c r="E21" s="40" t="str">
        <f>IF(BS_Novembre[[#This Row],[N° ARTICLE]]=0,"",VLOOKUP(BS_Novembre[[#This Row],[N° ARTICLE]],Données!A16:C72,2,FALSE))</f>
        <v/>
      </c>
      <c r="F21" s="20" t="str">
        <f>IF(BS_Novembre[[#This Row],[N° ARTICLE]]=0,"",VLOOKUP(BS_Novembre[[#This Row],[N° ARTICLE]],Données!A16:C72,3))</f>
        <v/>
      </c>
      <c r="G21" s="5"/>
      <c r="H21" s="4"/>
    </row>
    <row r="22" spans="1:8" s="10" customFormat="1" ht="15.95" customHeight="1" x14ac:dyDescent="0.2">
      <c r="A22" s="17"/>
      <c r="B22" s="19"/>
      <c r="C22" s="19"/>
      <c r="D22" s="19"/>
      <c r="E22" s="41" t="str">
        <f>IF(BS_Novembre[[#This Row],[N° ARTICLE]]=0,"",VLOOKUP(BS_Novembre[[#This Row],[N° ARTICLE]],Données!A17:C73,2,FALSE))</f>
        <v/>
      </c>
      <c r="F22" s="19" t="str">
        <f>IF(BS_Novembre[[#This Row],[N° ARTICLE]]=0,"",VLOOKUP(BS_Novembre[[#This Row],[N° ARTICLE]],Données!A17:C73,3))</f>
        <v/>
      </c>
      <c r="G22" s="14"/>
      <c r="H22" s="16"/>
    </row>
    <row r="23" spans="1:8" ht="15.95" customHeight="1" x14ac:dyDescent="0.2">
      <c r="A23" s="9"/>
      <c r="B23" s="20"/>
      <c r="C23" s="20"/>
      <c r="D23" s="20"/>
      <c r="E23" s="40" t="str">
        <f>IF(BS_Novembre[[#This Row],[N° ARTICLE]]=0,"",VLOOKUP(BS_Novembre[[#This Row],[N° ARTICLE]],Données!A18:C74,2,FALSE))</f>
        <v/>
      </c>
      <c r="F23" s="20" t="str">
        <f>IF(BS_Novembre[[#This Row],[N° ARTICLE]]=0,"",VLOOKUP(BS_Novembre[[#This Row],[N° ARTICLE]],Données!A18:C74,3))</f>
        <v/>
      </c>
      <c r="G23" s="5"/>
      <c r="H23" s="4"/>
    </row>
    <row r="24" spans="1:8" ht="15.95" customHeight="1" x14ac:dyDescent="0.2">
      <c r="A24" s="17"/>
      <c r="B24" s="19"/>
      <c r="C24" s="19"/>
      <c r="D24" s="19"/>
      <c r="E24" s="41" t="str">
        <f>IF(BS_Novembre[[#This Row],[N° ARTICLE]]=0,"",VLOOKUP(BS_Novembre[[#This Row],[N° ARTICLE]],Données!A19:C75,2,FALSE))</f>
        <v/>
      </c>
      <c r="F24" s="19" t="str">
        <f>IF(BS_Novembre[[#This Row],[N° ARTICLE]]=0,"",VLOOKUP(BS_Novembre[[#This Row],[N° ARTICLE]],Données!A19:C75,3))</f>
        <v/>
      </c>
      <c r="G24" s="14"/>
      <c r="H24" s="16"/>
    </row>
    <row r="25" spans="1:8" s="10" customFormat="1" ht="15.95" customHeight="1" x14ac:dyDescent="0.2">
      <c r="A25" s="9"/>
      <c r="B25" s="20"/>
      <c r="C25" s="20"/>
      <c r="D25" s="20"/>
      <c r="E25" s="40" t="str">
        <f>IF(BS_Novembre[[#This Row],[N° ARTICLE]]=0,"",VLOOKUP(BS_Novembre[[#This Row],[N° ARTICLE]],Données!A20:C76,2,FALSE))</f>
        <v/>
      </c>
      <c r="F25" s="20" t="str">
        <f>IF(BS_Novembre[[#This Row],[N° ARTICLE]]=0,"",VLOOKUP(BS_Novembre[[#This Row],[N° ARTICLE]],Données!A20:C76,3))</f>
        <v/>
      </c>
      <c r="G25" s="5"/>
      <c r="H25" s="4"/>
    </row>
    <row r="26" spans="1:8" ht="15.95" customHeight="1" x14ac:dyDescent="0.2">
      <c r="A26" s="17"/>
      <c r="B26" s="19"/>
      <c r="C26" s="19"/>
      <c r="D26" s="19"/>
      <c r="E26" s="41" t="str">
        <f>IF(BS_Novembre[[#This Row],[N° ARTICLE]]=0,"",VLOOKUP(BS_Novembre[[#This Row],[N° ARTICLE]],Données!A21:C77,2,FALSE))</f>
        <v/>
      </c>
      <c r="F26" s="19" t="str">
        <f>IF(BS_Novembre[[#This Row],[N° ARTICLE]]=0,"",VLOOKUP(BS_Novembre[[#This Row],[N° ARTICLE]],Données!A21:C77,3))</f>
        <v/>
      </c>
      <c r="G26" s="14"/>
      <c r="H26" s="16"/>
    </row>
    <row r="27" spans="1:8" s="10" customFormat="1" ht="15.95" customHeight="1" x14ac:dyDescent="0.2">
      <c r="A27" s="9"/>
      <c r="B27" s="20"/>
      <c r="C27" s="20"/>
      <c r="D27" s="20"/>
      <c r="E27" s="40" t="str">
        <f>IF(BS_Novembre[[#This Row],[N° ARTICLE]]=0,"",VLOOKUP(BS_Novembre[[#This Row],[N° ARTICLE]],Données!A22:C78,2,FALSE))</f>
        <v/>
      </c>
      <c r="F27" s="20" t="str">
        <f>IF(BS_Novembre[[#This Row],[N° ARTICLE]]=0,"",VLOOKUP(BS_Novembre[[#This Row],[N° ARTICLE]],Données!A22:C78,3))</f>
        <v/>
      </c>
      <c r="G27" s="5"/>
      <c r="H27" s="4"/>
    </row>
    <row r="28" spans="1:8" ht="15.95" customHeight="1" x14ac:dyDescent="0.2">
      <c r="A28" s="17"/>
      <c r="B28" s="19"/>
      <c r="C28" s="19"/>
      <c r="D28" s="19"/>
      <c r="E28" s="41" t="str">
        <f>IF(BS_Novembre[[#This Row],[N° ARTICLE]]=0,"",VLOOKUP(BS_Novembre[[#This Row],[N° ARTICLE]],Données!A23:C79,2,FALSE))</f>
        <v/>
      </c>
      <c r="F28" s="19" t="str">
        <f>IF(BS_Novembre[[#This Row],[N° ARTICLE]]=0,"",VLOOKUP(BS_Novembre[[#This Row],[N° ARTICLE]],Données!A23:C79,3))</f>
        <v/>
      </c>
      <c r="G28" s="14"/>
      <c r="H28" s="16"/>
    </row>
    <row r="29" spans="1:8" s="10" customFormat="1" ht="15.95" customHeight="1" x14ac:dyDescent="0.2">
      <c r="A29" s="9"/>
      <c r="B29" s="20"/>
      <c r="C29" s="20"/>
      <c r="D29" s="20"/>
      <c r="E29" s="40" t="str">
        <f>IF(BS_Novembre[[#This Row],[N° ARTICLE]]=0,"",VLOOKUP(BS_Novembre[[#This Row],[N° ARTICLE]],Données!A24:C80,2,FALSE))</f>
        <v/>
      </c>
      <c r="F29" s="20" t="str">
        <f>IF(BS_Novembre[[#This Row],[N° ARTICLE]]=0,"",VLOOKUP(BS_Novembre[[#This Row],[N° ARTICLE]],Données!A24:C80,3))</f>
        <v/>
      </c>
      <c r="G29" s="5"/>
      <c r="H29" s="4"/>
    </row>
    <row r="30" spans="1:8" ht="15.95" customHeight="1" x14ac:dyDescent="0.2">
      <c r="A30" s="17"/>
      <c r="B30" s="19"/>
      <c r="C30" s="19"/>
      <c r="D30" s="19"/>
      <c r="E30" s="41" t="str">
        <f>IF(BS_Novembre[[#This Row],[N° ARTICLE]]=0,"",VLOOKUP(BS_Novembre[[#This Row],[N° ARTICLE]],Données!A25:C81,2,FALSE))</f>
        <v/>
      </c>
      <c r="F30" s="19" t="str">
        <f>IF(BS_Novembre[[#This Row],[N° ARTICLE]]=0,"",VLOOKUP(BS_Novembre[[#This Row],[N° ARTICLE]],Données!A25:C81,3))</f>
        <v/>
      </c>
      <c r="G30" s="14"/>
      <c r="H30" s="16"/>
    </row>
    <row r="31" spans="1:8" s="10" customFormat="1" ht="15.95" customHeight="1" x14ac:dyDescent="0.2">
      <c r="A31" s="9"/>
      <c r="B31" s="20"/>
      <c r="C31" s="20"/>
      <c r="D31" s="20"/>
      <c r="E31" s="40" t="str">
        <f>IF(BS_Novembre[[#This Row],[N° ARTICLE]]=0,"",VLOOKUP(BS_Novembre[[#This Row],[N° ARTICLE]],Données!A26:C82,2,FALSE))</f>
        <v/>
      </c>
      <c r="F31" s="20" t="str">
        <f>IF(BS_Novembre[[#This Row],[N° ARTICLE]]=0,"",VLOOKUP(BS_Novembre[[#This Row],[N° ARTICLE]],Données!A26:C82,3))</f>
        <v/>
      </c>
      <c r="G31" s="5"/>
      <c r="H31" s="4"/>
    </row>
    <row r="32" spans="1:8" ht="15.95" customHeight="1" x14ac:dyDescent="0.2">
      <c r="A32" s="17"/>
      <c r="B32" s="19"/>
      <c r="C32" s="19"/>
      <c r="D32" s="19"/>
      <c r="E32" s="41" t="str">
        <f>IF(BS_Novembre[[#This Row],[N° ARTICLE]]=0,"",VLOOKUP(BS_Novembre[[#This Row],[N° ARTICLE]],Données!A27:C83,2,FALSE))</f>
        <v/>
      </c>
      <c r="F32" s="19" t="str">
        <f>IF(BS_Novembre[[#This Row],[N° ARTICLE]]=0,"",VLOOKUP(BS_Novembre[[#This Row],[N° ARTICLE]],Données!A27:C83,3))</f>
        <v/>
      </c>
      <c r="G32" s="14"/>
      <c r="H32" s="16"/>
    </row>
    <row r="33" spans="1:8" s="10" customFormat="1" ht="15.95" customHeight="1" x14ac:dyDescent="0.2">
      <c r="A33" s="9"/>
      <c r="B33" s="20"/>
      <c r="C33" s="20"/>
      <c r="D33" s="20"/>
      <c r="E33" s="40" t="str">
        <f>IF(BS_Novembre[[#This Row],[N° ARTICLE]]=0,"",VLOOKUP(BS_Novembre[[#This Row],[N° ARTICLE]],Données!A28:C84,2,FALSE))</f>
        <v/>
      </c>
      <c r="F33" s="20" t="str">
        <f>IF(BS_Novembre[[#This Row],[N° ARTICLE]]=0,"",VLOOKUP(BS_Novembre[[#This Row],[N° ARTICLE]],Données!A28:C84,3))</f>
        <v/>
      </c>
      <c r="G33" s="5"/>
      <c r="H33" s="4"/>
    </row>
    <row r="34" spans="1:8" ht="15.95" customHeight="1" x14ac:dyDescent="0.2">
      <c r="A34" s="17"/>
      <c r="B34" s="19"/>
      <c r="C34" s="19"/>
      <c r="D34" s="19"/>
      <c r="E34" s="41" t="str">
        <f>IF(BS_Novembre[[#This Row],[N° ARTICLE]]=0,"",VLOOKUP(BS_Novembre[[#This Row],[N° ARTICLE]],Données!A29:C85,2,FALSE))</f>
        <v/>
      </c>
      <c r="F34" s="19" t="str">
        <f>IF(BS_Novembre[[#This Row],[N° ARTICLE]]=0,"",VLOOKUP(BS_Novembre[[#This Row],[N° ARTICLE]],Données!A29:C85,3))</f>
        <v/>
      </c>
      <c r="G34" s="14"/>
      <c r="H34" s="16"/>
    </row>
    <row r="35" spans="1:8" s="10" customFormat="1" ht="15.95" customHeight="1" x14ac:dyDescent="0.2">
      <c r="A35" s="9"/>
      <c r="B35" s="20"/>
      <c r="C35" s="20"/>
      <c r="D35" s="20"/>
      <c r="E35" s="40" t="str">
        <f>IF(BS_Novembre[[#This Row],[N° ARTICLE]]=0,"",VLOOKUP(BS_Novembre[[#This Row],[N° ARTICLE]],Données!A30:C86,2,FALSE))</f>
        <v/>
      </c>
      <c r="F35" s="20" t="str">
        <f>IF(BS_Novembre[[#This Row],[N° ARTICLE]]=0,"",VLOOKUP(BS_Novembre[[#This Row],[N° ARTICLE]],Données!A30:C86,3))</f>
        <v/>
      </c>
      <c r="G35" s="5"/>
      <c r="H35" s="4"/>
    </row>
    <row r="36" spans="1:8" ht="15.95" customHeight="1" x14ac:dyDescent="0.2">
      <c r="A36" s="17"/>
      <c r="B36" s="19"/>
      <c r="C36" s="19"/>
      <c r="D36" s="19"/>
      <c r="E36" s="41" t="str">
        <f>IF(BS_Novembre[[#This Row],[N° ARTICLE]]=0,"",VLOOKUP(BS_Novembre[[#This Row],[N° ARTICLE]],Données!A31:C87,2,FALSE))</f>
        <v/>
      </c>
      <c r="F36" s="19" t="str">
        <f>IF(BS_Novembre[[#This Row],[N° ARTICLE]]=0,"",VLOOKUP(BS_Novembre[[#This Row],[N° ARTICLE]],Données!A31:C87,3))</f>
        <v/>
      </c>
      <c r="G36" s="14"/>
      <c r="H36" s="16"/>
    </row>
    <row r="37" spans="1:8" s="10" customFormat="1" ht="15.95" customHeight="1" x14ac:dyDescent="0.2">
      <c r="A37" s="9"/>
      <c r="B37" s="20"/>
      <c r="C37" s="20"/>
      <c r="D37" s="20"/>
      <c r="E37" s="40" t="str">
        <f>IF(BS_Novembre[[#This Row],[N° ARTICLE]]=0,"",VLOOKUP(BS_Novembre[[#This Row],[N° ARTICLE]],Données!A32:C88,2,FALSE))</f>
        <v/>
      </c>
      <c r="F37" s="20" t="str">
        <f>IF(BS_Novembre[[#This Row],[N° ARTICLE]]=0,"",VLOOKUP(BS_Novembre[[#This Row],[N° ARTICLE]],Données!A32:C88,3))</f>
        <v/>
      </c>
      <c r="G37" s="5"/>
      <c r="H37" s="4"/>
    </row>
    <row r="38" spans="1:8" ht="15.95" customHeight="1" x14ac:dyDescent="0.2">
      <c r="A38" s="17"/>
      <c r="B38" s="19"/>
      <c r="C38" s="19"/>
      <c r="D38" s="19"/>
      <c r="E38" s="41" t="str">
        <f>IF(BS_Novembre[[#This Row],[N° ARTICLE]]=0,"",VLOOKUP(BS_Novembre[[#This Row],[N° ARTICLE]],Données!A33:C89,2,FALSE))</f>
        <v/>
      </c>
      <c r="F38" s="19" t="str">
        <f>IF(BS_Novembre[[#This Row],[N° ARTICLE]]=0,"",VLOOKUP(BS_Novembre[[#This Row],[N° ARTICLE]],Données!A33:C89,3))</f>
        <v/>
      </c>
      <c r="G38" s="14"/>
      <c r="H38" s="16"/>
    </row>
    <row r="39" spans="1:8" s="10" customFormat="1" ht="15.95" customHeight="1" x14ac:dyDescent="0.2">
      <c r="A39" s="9"/>
      <c r="B39" s="20"/>
      <c r="C39" s="20"/>
      <c r="D39" s="20"/>
      <c r="E39" s="40" t="str">
        <f>IF(BS_Novembre[[#This Row],[N° ARTICLE]]=0,"",VLOOKUP(BS_Novembre[[#This Row],[N° ARTICLE]],Données!A34:C90,2,FALSE))</f>
        <v/>
      </c>
      <c r="F39" s="20" t="str">
        <f>IF(BS_Novembre[[#This Row],[N° ARTICLE]]=0,"",VLOOKUP(BS_Novembre[[#This Row],[N° ARTICLE]],Données!A34:C90,3))</f>
        <v/>
      </c>
      <c r="G39" s="5"/>
      <c r="H39" s="4"/>
    </row>
    <row r="40" spans="1:8" ht="15.95" customHeight="1" x14ac:dyDescent="0.2">
      <c r="A40" s="17"/>
      <c r="B40" s="19"/>
      <c r="C40" s="19"/>
      <c r="D40" s="19"/>
      <c r="E40" s="41" t="str">
        <f>IF(BS_Novembre[[#This Row],[N° ARTICLE]]=0,"",VLOOKUP(BS_Novembre[[#This Row],[N° ARTICLE]],Données!A35:C91,2,FALSE))</f>
        <v/>
      </c>
      <c r="F40" s="19" t="str">
        <f>IF(BS_Novembre[[#This Row],[N° ARTICLE]]=0,"",VLOOKUP(BS_Novembre[[#This Row],[N° ARTICLE]],Données!A35:C91,3))</f>
        <v/>
      </c>
      <c r="G40" s="14"/>
      <c r="H40" s="16"/>
    </row>
    <row r="41" spans="1:8" s="10" customFormat="1" ht="15.95" customHeight="1" x14ac:dyDescent="0.2">
      <c r="A41" s="9"/>
      <c r="B41" s="20"/>
      <c r="C41" s="20"/>
      <c r="D41" s="20"/>
      <c r="E41" s="40" t="str">
        <f>IF(BS_Novembre[[#This Row],[N° ARTICLE]]=0,"",VLOOKUP(BS_Novembre[[#This Row],[N° ARTICLE]],Données!A36:C92,2,FALSE))</f>
        <v/>
      </c>
      <c r="F41" s="20" t="str">
        <f>IF(BS_Novembre[[#This Row],[N° ARTICLE]]=0,"",VLOOKUP(BS_Novembre[[#This Row],[N° ARTICLE]],Données!A36:C92,3))</f>
        <v/>
      </c>
      <c r="G41" s="5"/>
      <c r="H41" s="4"/>
    </row>
    <row r="42" spans="1:8" ht="15.95" customHeight="1" x14ac:dyDescent="0.2">
      <c r="A42" s="17"/>
      <c r="B42" s="19"/>
      <c r="C42" s="19"/>
      <c r="D42" s="19"/>
      <c r="E42" s="41" t="str">
        <f>IF(BS_Novembre[[#This Row],[N° ARTICLE]]=0,"",VLOOKUP(BS_Novembre[[#This Row],[N° ARTICLE]],Données!A37:C93,2,FALSE))</f>
        <v/>
      </c>
      <c r="F42" s="19" t="str">
        <f>IF(BS_Novembre[[#This Row],[N° ARTICLE]]=0,"",VLOOKUP(BS_Novembre[[#This Row],[N° ARTICLE]],Données!A37:C93,3))</f>
        <v/>
      </c>
      <c r="G42" s="14"/>
      <c r="H42" s="16"/>
    </row>
    <row r="43" spans="1:8" s="10" customFormat="1" ht="15.95" customHeight="1" x14ac:dyDescent="0.2">
      <c r="A43" s="9"/>
      <c r="B43" s="20"/>
      <c r="C43" s="20"/>
      <c r="D43" s="20"/>
      <c r="E43" s="40" t="str">
        <f>IF(BS_Novembre[[#This Row],[N° ARTICLE]]=0,"",VLOOKUP(BS_Novembre[[#This Row],[N° ARTICLE]],Données!A38:C94,2,FALSE))</f>
        <v/>
      </c>
      <c r="F43" s="20" t="str">
        <f>IF(BS_Novembre[[#This Row],[N° ARTICLE]]=0,"",VLOOKUP(BS_Novembre[[#This Row],[N° ARTICLE]],Données!A38:C94,3))</f>
        <v/>
      </c>
      <c r="G43" s="5"/>
      <c r="H43" s="4"/>
    </row>
    <row r="44" spans="1:8" ht="15.95" customHeight="1" x14ac:dyDescent="0.2">
      <c r="A44" s="17"/>
      <c r="B44" s="19"/>
      <c r="C44" s="19"/>
      <c r="D44" s="19"/>
      <c r="E44" s="41" t="str">
        <f>IF(BS_Novembre[[#This Row],[N° ARTICLE]]=0,"",VLOOKUP(BS_Novembre[[#This Row],[N° ARTICLE]],Données!A39:C95,2,FALSE))</f>
        <v/>
      </c>
      <c r="F44" s="19" t="str">
        <f>IF(BS_Novembre[[#This Row],[N° ARTICLE]]=0,"",VLOOKUP(BS_Novembre[[#This Row],[N° ARTICLE]],Données!A39:C95,3))</f>
        <v/>
      </c>
      <c r="G44" s="14"/>
      <c r="H44" s="16"/>
    </row>
    <row r="45" spans="1:8" s="10" customFormat="1" ht="15.95" customHeight="1" x14ac:dyDescent="0.2">
      <c r="A45" s="9"/>
      <c r="B45" s="20"/>
      <c r="C45" s="20"/>
      <c r="D45" s="20"/>
      <c r="E45" s="40" t="str">
        <f>IF(BS_Novembre[[#This Row],[N° ARTICLE]]=0,"",VLOOKUP(BS_Novembre[[#This Row],[N° ARTICLE]],Données!A40:C96,2,FALSE))</f>
        <v/>
      </c>
      <c r="F45" s="20" t="str">
        <f>IF(BS_Novembre[[#This Row],[N° ARTICLE]]=0,"",VLOOKUP(BS_Novembre[[#This Row],[N° ARTICLE]],Données!A40:C96,3))</f>
        <v/>
      </c>
      <c r="G45" s="5"/>
      <c r="H45" s="4"/>
    </row>
    <row r="46" spans="1:8" ht="15.95" customHeight="1" x14ac:dyDescent="0.2">
      <c r="A46" s="17"/>
      <c r="B46" s="19"/>
      <c r="C46" s="19"/>
      <c r="D46" s="19"/>
      <c r="E46" s="41" t="str">
        <f>IF(BS_Novembre[[#This Row],[N° ARTICLE]]=0,"",VLOOKUP(BS_Novembre[[#This Row],[N° ARTICLE]],Données!A41:C97,2,FALSE))</f>
        <v/>
      </c>
      <c r="F46" s="19" t="str">
        <f>IF(BS_Novembre[[#This Row],[N° ARTICLE]]=0,"",VLOOKUP(BS_Novembre[[#This Row],[N° ARTICLE]],Données!A41:C97,3))</f>
        <v/>
      </c>
      <c r="G46" s="14"/>
      <c r="H46" s="16"/>
    </row>
    <row r="47" spans="1:8" s="10" customFormat="1" ht="15.95" customHeight="1" x14ac:dyDescent="0.2">
      <c r="A47" s="9"/>
      <c r="B47" s="20"/>
      <c r="C47" s="20"/>
      <c r="D47" s="20"/>
      <c r="E47" s="40" t="str">
        <f>IF(BS_Novembre[[#This Row],[N° ARTICLE]]=0,"",VLOOKUP(BS_Novembre[[#This Row],[N° ARTICLE]],Données!A42:C98,2,FALSE))</f>
        <v/>
      </c>
      <c r="F47" s="20" t="str">
        <f>IF(BS_Novembre[[#This Row],[N° ARTICLE]]=0,"",VLOOKUP(BS_Novembre[[#This Row],[N° ARTICLE]],Données!A42:C98,3))</f>
        <v/>
      </c>
      <c r="G47" s="5"/>
      <c r="H47" s="4"/>
    </row>
    <row r="48" spans="1:8" ht="15.95" customHeight="1" x14ac:dyDescent="0.2">
      <c r="A48" s="17"/>
      <c r="B48" s="19"/>
      <c r="C48" s="19"/>
      <c r="D48" s="19"/>
      <c r="E48" s="41" t="str">
        <f>IF(BS_Novembre[[#This Row],[N° ARTICLE]]=0,"",VLOOKUP(BS_Novembre[[#This Row],[N° ARTICLE]],Données!A43:C99,2,FALSE))</f>
        <v/>
      </c>
      <c r="F48" s="19" t="str">
        <f>IF(BS_Novembre[[#This Row],[N° ARTICLE]]=0,"",VLOOKUP(BS_Novembre[[#This Row],[N° ARTICLE]],Données!A43:C99,3))</f>
        <v/>
      </c>
      <c r="G48" s="14"/>
      <c r="H48" s="16"/>
    </row>
    <row r="49" spans="1:8" s="10" customFormat="1" ht="15.95" customHeight="1" x14ac:dyDescent="0.2">
      <c r="A49" s="9"/>
      <c r="B49" s="20"/>
      <c r="C49" s="20"/>
      <c r="D49" s="20"/>
      <c r="E49" s="40" t="str">
        <f>IF(BS_Novembre[[#This Row],[N° ARTICLE]]=0,"",VLOOKUP(BS_Novembre[[#This Row],[N° ARTICLE]],Données!A44:C100,2,FALSE))</f>
        <v/>
      </c>
      <c r="F49" s="20" t="str">
        <f>IF(BS_Novembre[[#This Row],[N° ARTICLE]]=0,"",VLOOKUP(BS_Novembre[[#This Row],[N° ARTICLE]],Données!A44:C100,3))</f>
        <v/>
      </c>
      <c r="G49" s="5"/>
      <c r="H49" s="4"/>
    </row>
    <row r="50" spans="1:8" ht="15.95" customHeight="1" x14ac:dyDescent="0.2">
      <c r="A50" s="17"/>
      <c r="B50" s="19"/>
      <c r="C50" s="19"/>
      <c r="D50" s="19"/>
      <c r="E50" s="41" t="str">
        <f>IF(BS_Novembre[[#This Row],[N° ARTICLE]]=0,"",VLOOKUP(BS_Novembre[[#This Row],[N° ARTICLE]],Données!A45:C101,2,FALSE))</f>
        <v/>
      </c>
      <c r="F50" s="19" t="str">
        <f>IF(BS_Novembre[[#This Row],[N° ARTICLE]]=0,"",VLOOKUP(BS_Novembre[[#This Row],[N° ARTICLE]],Données!A45:C101,3))</f>
        <v/>
      </c>
      <c r="G50" s="14"/>
      <c r="H50" s="16"/>
    </row>
    <row r="51" spans="1:8" s="10" customFormat="1" ht="15.95" customHeight="1" x14ac:dyDescent="0.2">
      <c r="A51" s="9"/>
      <c r="B51" s="20"/>
      <c r="C51" s="20"/>
      <c r="D51" s="20"/>
      <c r="E51" s="40" t="str">
        <f>IF(BS_Novembre[[#This Row],[N° ARTICLE]]=0,"",VLOOKUP(BS_Novembre[[#This Row],[N° ARTICLE]],Données!A46:C102,2,FALSE))</f>
        <v/>
      </c>
      <c r="F51" s="20" t="str">
        <f>IF(BS_Novembre[[#This Row],[N° ARTICLE]]=0,"",VLOOKUP(BS_Novembre[[#This Row],[N° ARTICLE]],Données!A46:C102,3))</f>
        <v/>
      </c>
      <c r="G51" s="5"/>
      <c r="H51" s="4"/>
    </row>
    <row r="52" spans="1:8" ht="15.95" customHeight="1" x14ac:dyDescent="0.2">
      <c r="A52" s="17"/>
      <c r="B52" s="19"/>
      <c r="C52" s="19"/>
      <c r="D52" s="19"/>
      <c r="E52" s="41" t="str">
        <f>IF(BS_Novembre[[#This Row],[N° ARTICLE]]=0,"",VLOOKUP(BS_Novembre[[#This Row],[N° ARTICLE]],Données!A47:C103,2,FALSE))</f>
        <v/>
      </c>
      <c r="F52" s="19" t="str">
        <f>IF(BS_Novembre[[#This Row],[N° ARTICLE]]=0,"",VLOOKUP(BS_Novembre[[#This Row],[N° ARTICLE]],Données!A47:C103,3))</f>
        <v/>
      </c>
      <c r="G52" s="14"/>
      <c r="H52" s="16"/>
    </row>
    <row r="53" spans="1:8" s="10" customFormat="1" ht="15.95" customHeight="1" x14ac:dyDescent="0.2">
      <c r="A53" s="9"/>
      <c r="B53" s="20"/>
      <c r="C53" s="20"/>
      <c r="D53" s="20"/>
      <c r="E53" s="40" t="str">
        <f>IF(BS_Novembre[[#This Row],[N° ARTICLE]]=0,"",VLOOKUP(BS_Novembre[[#This Row],[N° ARTICLE]],Données!A48:C104,2,FALSE))</f>
        <v/>
      </c>
      <c r="F53" s="20" t="str">
        <f>IF(BS_Novembre[[#This Row],[N° ARTICLE]]=0,"",VLOOKUP(BS_Novembre[[#This Row],[N° ARTICLE]],Données!A48:C104,3))</f>
        <v/>
      </c>
      <c r="G53" s="5"/>
      <c r="H53" s="4"/>
    </row>
    <row r="54" spans="1:8" ht="15.95" customHeight="1" x14ac:dyDescent="0.2">
      <c r="A54" s="17"/>
      <c r="B54" s="19"/>
      <c r="C54" s="19"/>
      <c r="D54" s="19"/>
      <c r="E54" s="41" t="str">
        <f>IF(BS_Novembre[[#This Row],[N° ARTICLE]]=0,"",VLOOKUP(BS_Novembre[[#This Row],[N° ARTICLE]],Données!A49:C105,2,FALSE))</f>
        <v/>
      </c>
      <c r="F54" s="19" t="str">
        <f>IF(BS_Novembre[[#This Row],[N° ARTICLE]]=0,"",VLOOKUP(BS_Novembre[[#This Row],[N° ARTICLE]],Données!A49:C105,3))</f>
        <v/>
      </c>
      <c r="G54" s="14"/>
      <c r="H54" s="16"/>
    </row>
    <row r="55" spans="1:8" s="10" customFormat="1" ht="15.95" customHeight="1" x14ac:dyDescent="0.2">
      <c r="A55" s="9"/>
      <c r="B55" s="20"/>
      <c r="C55" s="20"/>
      <c r="D55" s="20"/>
      <c r="E55" s="40" t="str">
        <f>IF(BS_Novembre[[#This Row],[N° ARTICLE]]=0,"",VLOOKUP(BS_Novembre[[#This Row],[N° ARTICLE]],Données!A50:C106,2,FALSE))</f>
        <v/>
      </c>
      <c r="F55" s="20" t="str">
        <f>IF(BS_Novembre[[#This Row],[N° ARTICLE]]=0,"",VLOOKUP(BS_Novembre[[#This Row],[N° ARTICLE]],Données!A50:C106,3))</f>
        <v/>
      </c>
      <c r="G55" s="5"/>
      <c r="H55" s="4"/>
    </row>
    <row r="56" spans="1:8" ht="15.95" customHeight="1" x14ac:dyDescent="0.2">
      <c r="A56" s="17"/>
      <c r="B56" s="19"/>
      <c r="C56" s="19"/>
      <c r="D56" s="19"/>
      <c r="E56" s="41" t="str">
        <f>IF(BS_Novembre[[#This Row],[N° ARTICLE]]=0,"",VLOOKUP(BS_Novembre[[#This Row],[N° ARTICLE]],Données!A51:C107,2,FALSE))</f>
        <v/>
      </c>
      <c r="F56" s="19" t="str">
        <f>IF(BS_Novembre[[#This Row],[N° ARTICLE]]=0,"",VLOOKUP(BS_Novembre[[#This Row],[N° ARTICLE]],Données!A51:C107,3))</f>
        <v/>
      </c>
      <c r="G56" s="14"/>
      <c r="H56" s="16"/>
    </row>
    <row r="57" spans="1:8" s="10" customFormat="1" ht="15.95" customHeight="1" x14ac:dyDescent="0.2">
      <c r="A57" s="9"/>
      <c r="B57" s="20"/>
      <c r="C57" s="20"/>
      <c r="D57" s="20"/>
      <c r="E57" s="40" t="str">
        <f>IF(BS_Novembre[[#This Row],[N° ARTICLE]]=0,"",VLOOKUP(BS_Novembre[[#This Row],[N° ARTICLE]],Données!A52:C108,2,FALSE))</f>
        <v/>
      </c>
      <c r="F57" s="20" t="str">
        <f>IF(BS_Novembre[[#This Row],[N° ARTICLE]]=0,"",VLOOKUP(BS_Novembre[[#This Row],[N° ARTICLE]],Données!A52:C108,3))</f>
        <v/>
      </c>
      <c r="G57" s="5"/>
      <c r="H57" s="4"/>
    </row>
    <row r="58" spans="1:8" ht="15.95" customHeight="1" x14ac:dyDescent="0.2">
      <c r="A58" s="17"/>
      <c r="B58" s="19"/>
      <c r="C58" s="19"/>
      <c r="D58" s="19"/>
      <c r="E58" s="41" t="str">
        <f>IF(BS_Novembre[[#This Row],[N° ARTICLE]]=0,"",VLOOKUP(BS_Novembre[[#This Row],[N° ARTICLE]],Données!A53:C109,2,FALSE))</f>
        <v/>
      </c>
      <c r="F58" s="19" t="str">
        <f>IF(BS_Novembre[[#This Row],[N° ARTICLE]]=0,"",VLOOKUP(BS_Novembre[[#This Row],[N° ARTICLE]],Données!A53:C109,3))</f>
        <v/>
      </c>
      <c r="G58" s="14"/>
      <c r="H58" s="16"/>
    </row>
    <row r="59" spans="1:8" s="10" customFormat="1" ht="15.95" customHeight="1" x14ac:dyDescent="0.2">
      <c r="A59" s="9"/>
      <c r="B59" s="20"/>
      <c r="C59" s="20"/>
      <c r="D59" s="20"/>
      <c r="E59" s="40" t="str">
        <f>IF(BS_Novembre[[#This Row],[N° ARTICLE]]=0,"",VLOOKUP(BS_Novembre[[#This Row],[N° ARTICLE]],Données!A54:C110,2,FALSE))</f>
        <v/>
      </c>
      <c r="F59" s="20" t="str">
        <f>IF(BS_Novembre[[#This Row],[N° ARTICLE]]=0,"",VLOOKUP(BS_Novembre[[#This Row],[N° ARTICLE]],Données!A54:C110,3))</f>
        <v/>
      </c>
      <c r="G59" s="5"/>
      <c r="H59" s="4"/>
    </row>
    <row r="60" spans="1:8" ht="15.95" customHeight="1" x14ac:dyDescent="0.2">
      <c r="A60" s="17"/>
      <c r="B60" s="19"/>
      <c r="C60" s="19"/>
      <c r="D60" s="19"/>
      <c r="E60" s="41" t="str">
        <f>IF(BS_Novembre[[#This Row],[N° ARTICLE]]=0,"",VLOOKUP(BS_Novembre[[#This Row],[N° ARTICLE]],Données!A55:C111,2,FALSE))</f>
        <v/>
      </c>
      <c r="F60" s="19" t="str">
        <f>IF(BS_Novembre[[#This Row],[N° ARTICLE]]=0,"",VLOOKUP(BS_Novembre[[#This Row],[N° ARTICLE]],Données!A55:C111,3))</f>
        <v/>
      </c>
      <c r="G60" s="14"/>
      <c r="H60" s="16"/>
    </row>
    <row r="61" spans="1:8" s="10" customFormat="1" ht="15.95" customHeight="1" x14ac:dyDescent="0.2">
      <c r="A61" s="9"/>
      <c r="B61" s="20"/>
      <c r="C61" s="20"/>
      <c r="D61" s="20"/>
      <c r="E61" s="40" t="str">
        <f>IF(BS_Novembre[[#This Row],[N° ARTICLE]]=0,"",VLOOKUP(BS_Novembre[[#This Row],[N° ARTICLE]],Données!A56:C112,2,FALSE))</f>
        <v/>
      </c>
      <c r="F61" s="20" t="str">
        <f>IF(BS_Novembre[[#This Row],[N° ARTICLE]]=0,"",VLOOKUP(BS_Novembre[[#This Row],[N° ARTICLE]],Données!A56:C112,3))</f>
        <v/>
      </c>
      <c r="G61" s="5"/>
      <c r="H61" s="4"/>
    </row>
    <row r="62" spans="1:8" ht="15.95" customHeight="1" x14ac:dyDescent="0.2">
      <c r="A62" s="17"/>
      <c r="B62" s="19"/>
      <c r="C62" s="19"/>
      <c r="D62" s="19"/>
      <c r="E62" s="41" t="str">
        <f>IF(BS_Novembre[[#This Row],[N° ARTICLE]]=0,"",VLOOKUP(BS_Novembre[[#This Row],[N° ARTICLE]],Données!A57:C113,2,FALSE))</f>
        <v/>
      </c>
      <c r="F62" s="19" t="str">
        <f>IF(BS_Novembre[[#This Row],[N° ARTICLE]]=0,"",VLOOKUP(BS_Novembre[[#This Row],[N° ARTICLE]],Données!A57:C113,3))</f>
        <v/>
      </c>
      <c r="G62" s="14"/>
      <c r="H62" s="16"/>
    </row>
    <row r="63" spans="1:8" ht="15.95" customHeight="1" x14ac:dyDescent="0.2">
      <c r="A63" s="9"/>
      <c r="B63" s="20"/>
      <c r="C63" s="20"/>
      <c r="D63" s="20"/>
      <c r="E63" s="40" t="str">
        <f>IF(BS_Novembre[[#This Row],[N° ARTICLE]]=0,"",VLOOKUP(BS_Novembre[[#This Row],[N° ARTICLE]],Données!A58:C114,2,FALSE))</f>
        <v/>
      </c>
      <c r="F63" s="20" t="str">
        <f>IF(BS_Novembre[[#This Row],[N° ARTICLE]]=0,"",VLOOKUP(BS_Novembre[[#This Row],[N° ARTICLE]],Données!A58:C114,3))</f>
        <v/>
      </c>
      <c r="G63" s="5"/>
      <c r="H63" s="4"/>
    </row>
    <row r="64" spans="1:8" s="10" customFormat="1" ht="15.95" customHeight="1" x14ac:dyDescent="0.2">
      <c r="A64" s="17"/>
      <c r="B64" s="19"/>
      <c r="C64" s="19"/>
      <c r="D64" s="19"/>
      <c r="E64" s="41" t="str">
        <f>IF(BS_Novembre[[#This Row],[N° ARTICLE]]=0,"",VLOOKUP(BS_Novembre[[#This Row],[N° ARTICLE]],Données!A59:C115,2,FALSE))</f>
        <v/>
      </c>
      <c r="F64" s="19" t="str">
        <f>IF(BS_Novembre[[#This Row],[N° ARTICLE]]=0,"",VLOOKUP(BS_Novembre[[#This Row],[N° ARTICLE]],Données!A59:C115,3))</f>
        <v/>
      </c>
      <c r="G64" s="14"/>
      <c r="H64" s="16"/>
    </row>
    <row r="65" spans="1:8" ht="15.95" customHeight="1" x14ac:dyDescent="0.2">
      <c r="A65" s="9"/>
      <c r="B65" s="20"/>
      <c r="C65" s="20"/>
      <c r="D65" s="20"/>
      <c r="E65" s="40" t="str">
        <f>IF(BS_Novembre[[#This Row],[N° ARTICLE]]=0,"",VLOOKUP(BS_Novembre[[#This Row],[N° ARTICLE]],Données!A60:C116,2,FALSE))</f>
        <v/>
      </c>
      <c r="F65" s="20" t="str">
        <f>IF(BS_Novembre[[#This Row],[N° ARTICLE]]=0,"",VLOOKUP(BS_Novembre[[#This Row],[N° ARTICLE]],Données!A60:C116,3))</f>
        <v/>
      </c>
      <c r="G65" s="5"/>
      <c r="H65" s="4"/>
    </row>
    <row r="66" spans="1:8" ht="15.95" customHeight="1" x14ac:dyDescent="0.2">
      <c r="A66" s="17"/>
      <c r="B66" s="19"/>
      <c r="C66" s="19"/>
      <c r="D66" s="19"/>
      <c r="E66" s="41" t="str">
        <f>IF(BS_Novembre[[#This Row],[N° ARTICLE]]=0,"",VLOOKUP(BS_Novembre[[#This Row],[N° ARTICLE]],Données!A61:C117,2,FALSE))</f>
        <v/>
      </c>
      <c r="F66" s="19" t="str">
        <f>IF(BS_Novembre[[#This Row],[N° ARTICLE]]=0,"",VLOOKUP(BS_Novembre[[#This Row],[N° ARTICLE]],Données!A61:C117,3))</f>
        <v/>
      </c>
      <c r="G66" s="14"/>
      <c r="H66" s="16"/>
    </row>
    <row r="67" spans="1:8" s="10" customFormat="1" ht="15.95" customHeight="1" x14ac:dyDescent="0.2">
      <c r="A67" s="9"/>
      <c r="B67" s="20"/>
      <c r="C67" s="20"/>
      <c r="D67" s="20"/>
      <c r="E67" s="40" t="str">
        <f>IF(BS_Novembre[[#This Row],[N° ARTICLE]]=0,"",VLOOKUP(BS_Novembre[[#This Row],[N° ARTICLE]],Données!A62:C118,2,FALSE))</f>
        <v/>
      </c>
      <c r="F67" s="20" t="str">
        <f>IF(BS_Novembre[[#This Row],[N° ARTICLE]]=0,"",VLOOKUP(BS_Novembre[[#This Row],[N° ARTICLE]],Données!A62:C118,3))</f>
        <v/>
      </c>
      <c r="G67" s="5"/>
      <c r="H67" s="4"/>
    </row>
    <row r="68" spans="1:8" ht="15.95" customHeight="1" x14ac:dyDescent="0.2">
      <c r="A68" s="17"/>
      <c r="B68" s="19"/>
      <c r="C68" s="19"/>
      <c r="D68" s="19"/>
      <c r="E68" s="41" t="str">
        <f>IF(BS_Novembre[[#This Row],[N° ARTICLE]]=0,"",VLOOKUP(BS_Novembre[[#This Row],[N° ARTICLE]],Données!A63:C119,2,FALSE))</f>
        <v/>
      </c>
      <c r="F68" s="19" t="str">
        <f>IF(BS_Novembre[[#This Row],[N° ARTICLE]]=0,"",VLOOKUP(BS_Novembre[[#This Row],[N° ARTICLE]],Données!A63:C119,3))</f>
        <v/>
      </c>
      <c r="G68" s="14"/>
      <c r="H68" s="16"/>
    </row>
    <row r="69" spans="1:8" s="10" customFormat="1" ht="15.95" customHeight="1" x14ac:dyDescent="0.2">
      <c r="A69" s="9"/>
      <c r="B69" s="20"/>
      <c r="C69" s="20"/>
      <c r="D69" s="20"/>
      <c r="E69" s="40" t="str">
        <f>IF(BS_Novembre[[#This Row],[N° ARTICLE]]=0,"",VLOOKUP(BS_Novembre[[#This Row],[N° ARTICLE]],Données!A64:C120,2,FALSE))</f>
        <v/>
      </c>
      <c r="F69" s="20" t="str">
        <f>IF(BS_Novembre[[#This Row],[N° ARTICLE]]=0,"",VLOOKUP(BS_Novembre[[#This Row],[N° ARTICLE]],Données!A64:C120,3))</f>
        <v/>
      </c>
      <c r="G69" s="5"/>
      <c r="H69" s="4"/>
    </row>
    <row r="70" spans="1:8" ht="15.95" customHeight="1" x14ac:dyDescent="0.2">
      <c r="A70" s="17"/>
      <c r="B70" s="19"/>
      <c r="C70" s="19"/>
      <c r="D70" s="19"/>
      <c r="E70" s="41" t="str">
        <f>IF(BS_Novembre[[#This Row],[N° ARTICLE]]=0,"",VLOOKUP(BS_Novembre[[#This Row],[N° ARTICLE]],Données!A65:C121,2,FALSE))</f>
        <v/>
      </c>
      <c r="F70" s="19" t="str">
        <f>IF(BS_Novembre[[#This Row],[N° ARTICLE]]=0,"",VLOOKUP(BS_Novembre[[#This Row],[N° ARTICLE]],Données!A65:C121,3))</f>
        <v/>
      </c>
      <c r="G70" s="14"/>
      <c r="H70" s="16"/>
    </row>
    <row r="71" spans="1:8" s="10" customFormat="1" ht="15.95" customHeight="1" x14ac:dyDescent="0.2">
      <c r="A71" s="9"/>
      <c r="B71" s="20"/>
      <c r="C71" s="20"/>
      <c r="D71" s="20"/>
      <c r="E71" s="40" t="str">
        <f>IF(BS_Novembre[[#This Row],[N° ARTICLE]]=0,"",VLOOKUP(BS_Novembre[[#This Row],[N° ARTICLE]],Données!A66:C122,2,FALSE))</f>
        <v/>
      </c>
      <c r="F71" s="20" t="str">
        <f>IF(BS_Novembre[[#This Row],[N° ARTICLE]]=0,"",VLOOKUP(BS_Novembre[[#This Row],[N° ARTICLE]],Données!A66:C122,3))</f>
        <v/>
      </c>
      <c r="G71" s="5"/>
      <c r="H71" s="4"/>
    </row>
    <row r="72" spans="1:8" ht="15.95" customHeight="1" x14ac:dyDescent="0.2">
      <c r="A72" s="17"/>
      <c r="B72" s="19"/>
      <c r="C72" s="19"/>
      <c r="D72" s="19"/>
      <c r="E72" s="41" t="str">
        <f>IF(BS_Novembre[[#This Row],[N° ARTICLE]]=0,"",VLOOKUP(BS_Novembre[[#This Row],[N° ARTICLE]],Données!A67:C123,2,FALSE))</f>
        <v/>
      </c>
      <c r="F72" s="19" t="str">
        <f>IF(BS_Novembre[[#This Row],[N° ARTICLE]]=0,"",VLOOKUP(BS_Novembre[[#This Row],[N° ARTICLE]],Données!A67:C123,3))</f>
        <v/>
      </c>
      <c r="G72" s="14"/>
      <c r="H72" s="16"/>
    </row>
    <row r="73" spans="1:8" s="10" customFormat="1" ht="15.95" customHeight="1" x14ac:dyDescent="0.2">
      <c r="A73" s="9"/>
      <c r="B73" s="20"/>
      <c r="C73" s="20"/>
      <c r="D73" s="20"/>
      <c r="E73" s="40" t="str">
        <f>IF(BS_Novembre[[#This Row],[N° ARTICLE]]=0,"",VLOOKUP(BS_Novembre[[#This Row],[N° ARTICLE]],Données!A68:C124,2,FALSE))</f>
        <v/>
      </c>
      <c r="F73" s="20" t="str">
        <f>IF(BS_Novembre[[#This Row],[N° ARTICLE]]=0,"",VLOOKUP(BS_Novembre[[#This Row],[N° ARTICLE]],Données!A68:C124,3))</f>
        <v/>
      </c>
      <c r="G73" s="5"/>
      <c r="H73" s="4"/>
    </row>
    <row r="74" spans="1:8" ht="15.95" customHeight="1" x14ac:dyDescent="0.2">
      <c r="A74" s="17"/>
      <c r="B74" s="19"/>
      <c r="C74" s="19"/>
      <c r="D74" s="19"/>
      <c r="E74" s="41" t="str">
        <f>IF(BS_Novembre[[#This Row],[N° ARTICLE]]=0,"",VLOOKUP(BS_Novembre[[#This Row],[N° ARTICLE]],Données!A69:C125,2,FALSE))</f>
        <v/>
      </c>
      <c r="F74" s="19" t="str">
        <f>IF(BS_Novembre[[#This Row],[N° ARTICLE]]=0,"",VLOOKUP(BS_Novembre[[#This Row],[N° ARTICLE]],Données!A69:C125,3))</f>
        <v/>
      </c>
      <c r="G74" s="14"/>
      <c r="H74" s="16"/>
    </row>
    <row r="75" spans="1:8" s="10" customFormat="1" ht="15.95" customHeight="1" x14ac:dyDescent="0.2">
      <c r="A75" s="9"/>
      <c r="B75" s="20"/>
      <c r="C75" s="20"/>
      <c r="D75" s="20"/>
      <c r="E75" s="40" t="str">
        <f>IF(BS_Novembre[[#This Row],[N° ARTICLE]]=0,"",VLOOKUP(BS_Novembre[[#This Row],[N° ARTICLE]],Données!A70:C126,2,FALSE))</f>
        <v/>
      </c>
      <c r="F75" s="20" t="str">
        <f>IF(BS_Novembre[[#This Row],[N° ARTICLE]]=0,"",VLOOKUP(BS_Novembre[[#This Row],[N° ARTICLE]],Données!A70:C126,3))</f>
        <v/>
      </c>
      <c r="G75" s="5"/>
      <c r="H75" s="4"/>
    </row>
    <row r="76" spans="1:8" ht="15.95" customHeight="1" x14ac:dyDescent="0.2">
      <c r="A76" s="17"/>
      <c r="B76" s="19"/>
      <c r="C76" s="19"/>
      <c r="D76" s="19"/>
      <c r="E76" s="41" t="str">
        <f>IF(BS_Novembre[[#This Row],[N° ARTICLE]]=0,"",VLOOKUP(BS_Novembre[[#This Row],[N° ARTICLE]],Données!A71:C127,2,FALSE))</f>
        <v/>
      </c>
      <c r="F76" s="19" t="str">
        <f>IF(BS_Novembre[[#This Row],[N° ARTICLE]]=0,"",VLOOKUP(BS_Novembre[[#This Row],[N° ARTICLE]],Données!A71:C127,3))</f>
        <v/>
      </c>
      <c r="G76" s="14"/>
      <c r="H76" s="16"/>
    </row>
    <row r="77" spans="1:8" s="10" customFormat="1" ht="15.95" customHeight="1" x14ac:dyDescent="0.2">
      <c r="A77" s="9"/>
      <c r="B77" s="20"/>
      <c r="C77" s="20"/>
      <c r="D77" s="20"/>
      <c r="E77" s="40" t="str">
        <f>IF(BS_Novembre[[#This Row],[N° ARTICLE]]=0,"",VLOOKUP(BS_Novembre[[#This Row],[N° ARTICLE]],Données!A72:C128,2,FALSE))</f>
        <v/>
      </c>
      <c r="F77" s="20" t="str">
        <f>IF(BS_Novembre[[#This Row],[N° ARTICLE]]=0,"",VLOOKUP(BS_Novembre[[#This Row],[N° ARTICLE]],Données!A72:C128,3))</f>
        <v/>
      </c>
      <c r="G77" s="5"/>
      <c r="H77" s="4"/>
    </row>
    <row r="78" spans="1:8" ht="15.95" customHeight="1" x14ac:dyDescent="0.2">
      <c r="A78" s="17"/>
      <c r="B78" s="19"/>
      <c r="C78" s="19"/>
      <c r="D78" s="19"/>
      <c r="E78" s="41" t="str">
        <f>IF(BS_Novembre[[#This Row],[N° ARTICLE]]=0,"",VLOOKUP(BS_Novembre[[#This Row],[N° ARTICLE]],Données!A73:C129,2,FALSE))</f>
        <v/>
      </c>
      <c r="F78" s="19" t="str">
        <f>IF(BS_Novembre[[#This Row],[N° ARTICLE]]=0,"",VLOOKUP(BS_Novembre[[#This Row],[N° ARTICLE]],Données!A73:C129,3))</f>
        <v/>
      </c>
      <c r="G78" s="14"/>
      <c r="H78" s="16"/>
    </row>
    <row r="79" spans="1:8" s="10" customFormat="1" ht="15.95" customHeight="1" x14ac:dyDescent="0.2">
      <c r="A79" s="9"/>
      <c r="B79" s="20"/>
      <c r="C79" s="20"/>
      <c r="D79" s="20"/>
      <c r="E79" s="40" t="str">
        <f>IF(BS_Novembre[[#This Row],[N° ARTICLE]]=0,"",VLOOKUP(BS_Novembre[[#This Row],[N° ARTICLE]],Données!A74:C130,2,FALSE))</f>
        <v/>
      </c>
      <c r="F79" s="20" t="str">
        <f>IF(BS_Novembre[[#This Row],[N° ARTICLE]]=0,"",VLOOKUP(BS_Novembre[[#This Row],[N° ARTICLE]],Données!A74:C130,3))</f>
        <v/>
      </c>
      <c r="G79" s="5"/>
      <c r="H79" s="4"/>
    </row>
    <row r="80" spans="1:8" ht="15.95" customHeight="1" x14ac:dyDescent="0.2">
      <c r="A80" s="17"/>
      <c r="B80" s="19"/>
      <c r="C80" s="19"/>
      <c r="D80" s="19"/>
      <c r="E80" s="41" t="str">
        <f>IF(BS_Novembre[[#This Row],[N° ARTICLE]]=0,"",VLOOKUP(BS_Novembre[[#This Row],[N° ARTICLE]],Données!A75:C131,2,FALSE))</f>
        <v/>
      </c>
      <c r="F80" s="19" t="str">
        <f>IF(BS_Novembre[[#This Row],[N° ARTICLE]]=0,"",VLOOKUP(BS_Novembre[[#This Row],[N° ARTICLE]],Données!A75:C131,3))</f>
        <v/>
      </c>
      <c r="G80" s="14"/>
      <c r="H80" s="16"/>
    </row>
    <row r="81" spans="1:8" ht="15.95" customHeight="1" x14ac:dyDescent="0.2">
      <c r="A81" s="9"/>
      <c r="B81" s="20"/>
      <c r="C81" s="20"/>
      <c r="D81" s="20"/>
      <c r="E81" s="40" t="str">
        <f>IF(BS_Novembre[[#This Row],[N° ARTICLE]]=0,"",VLOOKUP(BS_Novembre[[#This Row],[N° ARTICLE]],Données!A76:C132,2,FALSE))</f>
        <v/>
      </c>
      <c r="F81" s="20" t="str">
        <f>IF(BS_Novembre[[#This Row],[N° ARTICLE]]=0,"",VLOOKUP(BS_Novembre[[#This Row],[N° ARTICLE]],Données!A76:C132,3))</f>
        <v/>
      </c>
      <c r="G81" s="5"/>
      <c r="H81" s="4"/>
    </row>
    <row r="82" spans="1:8" s="10" customFormat="1" ht="15.95" customHeight="1" x14ac:dyDescent="0.2">
      <c r="A82" s="17"/>
      <c r="B82" s="19"/>
      <c r="C82" s="19"/>
      <c r="D82" s="19"/>
      <c r="E82" s="41" t="str">
        <f>IF(BS_Novembre[[#This Row],[N° ARTICLE]]=0,"",VLOOKUP(BS_Novembre[[#This Row],[N° ARTICLE]],Données!A77:C133,2,FALSE))</f>
        <v/>
      </c>
      <c r="F82" s="19" t="str">
        <f>IF(BS_Novembre[[#This Row],[N° ARTICLE]]=0,"",VLOOKUP(BS_Novembre[[#This Row],[N° ARTICLE]],Données!A77:C133,3))</f>
        <v/>
      </c>
      <c r="G82" s="14"/>
      <c r="H82" s="16"/>
    </row>
    <row r="83" spans="1:8" ht="15.95" customHeight="1" x14ac:dyDescent="0.2">
      <c r="A83" s="9"/>
      <c r="B83" s="20"/>
      <c r="C83" s="20"/>
      <c r="D83" s="20"/>
      <c r="E83" s="40" t="str">
        <f>IF(BS_Novembre[[#This Row],[N° ARTICLE]]=0,"",VLOOKUP(BS_Novembre[[#This Row],[N° ARTICLE]],Données!A78:C134,2,FALSE))</f>
        <v/>
      </c>
      <c r="F83" s="20" t="str">
        <f>IF(BS_Novembre[[#This Row],[N° ARTICLE]]=0,"",VLOOKUP(BS_Novembre[[#This Row],[N° ARTICLE]],Données!A78:C134,3))</f>
        <v/>
      </c>
      <c r="G83" s="5"/>
      <c r="H83" s="4"/>
    </row>
    <row r="84" spans="1:8" s="10" customFormat="1" ht="15.95" customHeight="1" x14ac:dyDescent="0.2">
      <c r="A84" s="17"/>
      <c r="B84" s="19"/>
      <c r="C84" s="19"/>
      <c r="D84" s="19"/>
      <c r="E84" s="41" t="str">
        <f>IF(BS_Novembre[[#This Row],[N° ARTICLE]]=0,"",VLOOKUP(BS_Novembre[[#This Row],[N° ARTICLE]],Données!A79:C135,2,FALSE))</f>
        <v/>
      </c>
      <c r="F84" s="19" t="str">
        <f>IF(BS_Novembre[[#This Row],[N° ARTICLE]]=0,"",VLOOKUP(BS_Novembre[[#This Row],[N° ARTICLE]],Données!A79:C135,3))</f>
        <v/>
      </c>
      <c r="G84" s="14"/>
      <c r="H84" s="16"/>
    </row>
    <row r="85" spans="1:8" ht="15.95" customHeight="1" x14ac:dyDescent="0.2">
      <c r="A85" s="9"/>
      <c r="B85" s="20"/>
      <c r="C85" s="20"/>
      <c r="D85" s="20"/>
      <c r="E85" s="40" t="str">
        <f>IF(BS_Novembre[[#This Row],[N° ARTICLE]]=0,"",VLOOKUP(BS_Novembre[[#This Row],[N° ARTICLE]],Données!A80:C136,2,FALSE))</f>
        <v/>
      </c>
      <c r="F85" s="20" t="str">
        <f>IF(BS_Novembre[[#This Row],[N° ARTICLE]]=0,"",VLOOKUP(BS_Novembre[[#This Row],[N° ARTICLE]],Données!A80:C136,3))</f>
        <v/>
      </c>
      <c r="G85" s="5"/>
      <c r="H85" s="4"/>
    </row>
    <row r="86" spans="1:8" s="10" customFormat="1" ht="15.95" customHeight="1" x14ac:dyDescent="0.2">
      <c r="A86" s="17"/>
      <c r="B86" s="19"/>
      <c r="C86" s="19"/>
      <c r="D86" s="19"/>
      <c r="E86" s="41" t="str">
        <f>IF(BS_Novembre[[#This Row],[N° ARTICLE]]=0,"",VLOOKUP(BS_Novembre[[#This Row],[N° ARTICLE]],Données!A81:C137,2,FALSE))</f>
        <v/>
      </c>
      <c r="F86" s="19" t="str">
        <f>IF(BS_Novembre[[#This Row],[N° ARTICLE]]=0,"",VLOOKUP(BS_Novembre[[#This Row],[N° ARTICLE]],Données!A81:C137,3))</f>
        <v/>
      </c>
      <c r="G86" s="14"/>
      <c r="H86" s="16"/>
    </row>
    <row r="87" spans="1:8" ht="15.95" customHeight="1" x14ac:dyDescent="0.2">
      <c r="A87" s="9"/>
      <c r="B87" s="20"/>
      <c r="C87" s="20"/>
      <c r="D87" s="20"/>
      <c r="E87" s="40" t="str">
        <f>IF(BS_Novembre[[#This Row],[N° ARTICLE]]=0,"",VLOOKUP(BS_Novembre[[#This Row],[N° ARTICLE]],Données!A82:C138,2,FALSE))</f>
        <v/>
      </c>
      <c r="F87" s="20" t="str">
        <f>IF(BS_Novembre[[#This Row],[N° ARTICLE]]=0,"",VLOOKUP(BS_Novembre[[#This Row],[N° ARTICLE]],Données!A82:C138,3))</f>
        <v/>
      </c>
      <c r="G87" s="5"/>
      <c r="H87" s="4"/>
    </row>
    <row r="88" spans="1:8" s="10" customFormat="1" ht="15.95" customHeight="1" x14ac:dyDescent="0.2">
      <c r="A88" s="17"/>
      <c r="B88" s="19"/>
      <c r="C88" s="19"/>
      <c r="D88" s="19"/>
      <c r="E88" s="41" t="str">
        <f>IF(BS_Novembre[[#This Row],[N° ARTICLE]]=0,"",VLOOKUP(BS_Novembre[[#This Row],[N° ARTICLE]],Données!A83:C139,2,FALSE))</f>
        <v/>
      </c>
      <c r="F88" s="19" t="str">
        <f>IF(BS_Novembre[[#This Row],[N° ARTICLE]]=0,"",VLOOKUP(BS_Novembre[[#This Row],[N° ARTICLE]],Données!A83:C139,3))</f>
        <v/>
      </c>
      <c r="G88" s="14"/>
      <c r="H88" s="16"/>
    </row>
    <row r="89" spans="1:8" ht="15.95" customHeight="1" x14ac:dyDescent="0.2">
      <c r="A89" s="9"/>
      <c r="B89" s="20"/>
      <c r="C89" s="20"/>
      <c r="D89" s="20"/>
      <c r="E89" s="40" t="str">
        <f>IF(BS_Novembre[[#This Row],[N° ARTICLE]]=0,"",VLOOKUP(BS_Novembre[[#This Row],[N° ARTICLE]],Données!A84:C140,2,FALSE))</f>
        <v/>
      </c>
      <c r="F89" s="20" t="str">
        <f>IF(BS_Novembre[[#This Row],[N° ARTICLE]]=0,"",VLOOKUP(BS_Novembre[[#This Row],[N° ARTICLE]],Données!A84:C140,3))</f>
        <v/>
      </c>
      <c r="G89" s="5"/>
      <c r="H89" s="4"/>
    </row>
    <row r="90" spans="1:8" s="10" customFormat="1" ht="15.95" customHeight="1" x14ac:dyDescent="0.2">
      <c r="A90" s="17"/>
      <c r="B90" s="19"/>
      <c r="C90" s="19"/>
      <c r="D90" s="19"/>
      <c r="E90" s="41" t="str">
        <f>IF(BS_Novembre[[#This Row],[N° ARTICLE]]=0,"",VLOOKUP(BS_Novembre[[#This Row],[N° ARTICLE]],Données!A85:C141,2,FALSE))</f>
        <v/>
      </c>
      <c r="F90" s="19" t="str">
        <f>IF(BS_Novembre[[#This Row],[N° ARTICLE]]=0,"",VLOOKUP(BS_Novembre[[#This Row],[N° ARTICLE]],Données!A85:C141,3))</f>
        <v/>
      </c>
      <c r="G90" s="14"/>
      <c r="H90" s="16"/>
    </row>
    <row r="91" spans="1:8" ht="15.95" customHeight="1" x14ac:dyDescent="0.2">
      <c r="A91" s="9"/>
      <c r="B91" s="20"/>
      <c r="C91" s="20"/>
      <c r="D91" s="20"/>
      <c r="E91" s="40" t="str">
        <f>IF(BS_Novembre[[#This Row],[N° ARTICLE]]=0,"",VLOOKUP(BS_Novembre[[#This Row],[N° ARTICLE]],Données!A86:C142,2,FALSE))</f>
        <v/>
      </c>
      <c r="F91" s="20" t="str">
        <f>IF(BS_Novembre[[#This Row],[N° ARTICLE]]=0,"",VLOOKUP(BS_Novembre[[#This Row],[N° ARTICLE]],Données!A86:C142,3))</f>
        <v/>
      </c>
      <c r="G91" s="5"/>
      <c r="H91" s="4"/>
    </row>
    <row r="92" spans="1:8" ht="15.95" customHeight="1" x14ac:dyDescent="0.2">
      <c r="A92" s="17"/>
      <c r="B92" s="19"/>
      <c r="C92" s="19"/>
      <c r="D92" s="19"/>
      <c r="E92" s="41" t="str">
        <f>IF(BS_Novembre[[#This Row],[N° ARTICLE]]=0,"",VLOOKUP(BS_Novembre[[#This Row],[N° ARTICLE]],Données!A87:C143,2,FALSE))</f>
        <v/>
      </c>
      <c r="F92" s="19" t="str">
        <f>IF(BS_Novembre[[#This Row],[N° ARTICLE]]=0,"",VLOOKUP(BS_Novembre[[#This Row],[N° ARTICLE]],Données!A87:C143,3))</f>
        <v/>
      </c>
      <c r="G92" s="14"/>
      <c r="H92" s="16"/>
    </row>
    <row r="93" spans="1:8" s="10" customFormat="1" ht="15.95" customHeight="1" x14ac:dyDescent="0.2">
      <c r="A93" s="9"/>
      <c r="B93" s="20"/>
      <c r="C93" s="20"/>
      <c r="D93" s="20"/>
      <c r="E93" s="40" t="str">
        <f>IF(BS_Novembre[[#This Row],[N° ARTICLE]]=0,"",VLOOKUP(BS_Novembre[[#This Row],[N° ARTICLE]],Données!A88:C144,2,FALSE))</f>
        <v/>
      </c>
      <c r="F93" s="20" t="str">
        <f>IF(BS_Novembre[[#This Row],[N° ARTICLE]]=0,"",VLOOKUP(BS_Novembre[[#This Row],[N° ARTICLE]],Données!A88:C144,3))</f>
        <v/>
      </c>
      <c r="G93" s="5"/>
      <c r="H93" s="4"/>
    </row>
    <row r="94" spans="1:8" ht="15.95" customHeight="1" x14ac:dyDescent="0.2">
      <c r="A94" s="17"/>
      <c r="B94" s="19"/>
      <c r="C94" s="19"/>
      <c r="D94" s="19"/>
      <c r="E94" s="41" t="str">
        <f>IF(BS_Novembre[[#This Row],[N° ARTICLE]]=0,"",VLOOKUP(BS_Novembre[[#This Row],[N° ARTICLE]],Données!A89:C145,2,FALSE))</f>
        <v/>
      </c>
      <c r="F94" s="19" t="str">
        <f>IF(BS_Novembre[[#This Row],[N° ARTICLE]]=0,"",VLOOKUP(BS_Novembre[[#This Row],[N° ARTICLE]],Données!A89:C145,3))</f>
        <v/>
      </c>
      <c r="G94" s="14"/>
      <c r="H94" s="16"/>
    </row>
    <row r="95" spans="1:8" s="10" customFormat="1" ht="15.95" customHeight="1" x14ac:dyDescent="0.2">
      <c r="A95" s="9"/>
      <c r="B95" s="20"/>
      <c r="C95" s="20"/>
      <c r="D95" s="20"/>
      <c r="E95" s="40" t="str">
        <f>IF(BS_Novembre[[#This Row],[N° ARTICLE]]=0,"",VLOOKUP(BS_Novembre[[#This Row],[N° ARTICLE]],Données!A90:C146,2,FALSE))</f>
        <v/>
      </c>
      <c r="F95" s="20" t="str">
        <f>IF(BS_Novembre[[#This Row],[N° ARTICLE]]=0,"",VLOOKUP(BS_Novembre[[#This Row],[N° ARTICLE]],Données!A90:C146,3))</f>
        <v/>
      </c>
      <c r="G95" s="5"/>
      <c r="H95" s="4"/>
    </row>
    <row r="96" spans="1:8" ht="15.95" customHeight="1" x14ac:dyDescent="0.2">
      <c r="A96" s="17"/>
      <c r="B96" s="19"/>
      <c r="C96" s="19"/>
      <c r="D96" s="19"/>
      <c r="E96" s="41" t="str">
        <f>IF(BS_Novembre[[#This Row],[N° ARTICLE]]=0,"",VLOOKUP(BS_Novembre[[#This Row],[N° ARTICLE]],Données!A91:C147,2,FALSE))</f>
        <v/>
      </c>
      <c r="F96" s="19" t="str">
        <f>IF(BS_Novembre[[#This Row],[N° ARTICLE]]=0,"",VLOOKUP(BS_Novembre[[#This Row],[N° ARTICLE]],Données!A91:C147,3))</f>
        <v/>
      </c>
      <c r="G96" s="14"/>
      <c r="H96" s="16"/>
    </row>
    <row r="97" spans="1:8" s="10" customFormat="1" ht="15.95" customHeight="1" x14ac:dyDescent="0.2">
      <c r="A97" s="9"/>
      <c r="B97" s="20"/>
      <c r="C97" s="20"/>
      <c r="D97" s="20"/>
      <c r="E97" s="40" t="str">
        <f>IF(BS_Novembre[[#This Row],[N° ARTICLE]]=0,"",VLOOKUP(BS_Novembre[[#This Row],[N° ARTICLE]],Données!A92:C148,2,FALSE))</f>
        <v/>
      </c>
      <c r="F97" s="20" t="str">
        <f>IF(BS_Novembre[[#This Row],[N° ARTICLE]]=0,"",VLOOKUP(BS_Novembre[[#This Row],[N° ARTICLE]],Données!A92:C148,3))</f>
        <v/>
      </c>
      <c r="G97" s="5"/>
      <c r="H97" s="4"/>
    </row>
    <row r="98" spans="1:8" ht="15.95" customHeight="1" x14ac:dyDescent="0.2">
      <c r="A98" s="17"/>
      <c r="B98" s="19"/>
      <c r="C98" s="19"/>
      <c r="D98" s="19"/>
      <c r="E98" s="41" t="str">
        <f>IF(BS_Novembre[[#This Row],[N° ARTICLE]]=0,"",VLOOKUP(BS_Novembre[[#This Row],[N° ARTICLE]],Données!A93:C149,2,FALSE))</f>
        <v/>
      </c>
      <c r="F98" s="19" t="str">
        <f>IF(BS_Novembre[[#This Row],[N° ARTICLE]]=0,"",VLOOKUP(BS_Novembre[[#This Row],[N° ARTICLE]],Données!A93:C149,3))</f>
        <v/>
      </c>
      <c r="G98" s="14"/>
      <c r="H98" s="16"/>
    </row>
    <row r="99" spans="1:8" s="10" customFormat="1" ht="15.95" customHeight="1" x14ac:dyDescent="0.2">
      <c r="A99" s="29"/>
      <c r="B99" s="30"/>
      <c r="C99" s="30"/>
      <c r="D99" s="30"/>
      <c r="E99" s="42" t="str">
        <f>IF(BS_Novembre[[#This Row],[N° ARTICLE]]=0,"",VLOOKUP(BS_Novembre[[#This Row],[N° ARTICLE]],Données!A94:C150,2,FALSE))</f>
        <v/>
      </c>
      <c r="F99" s="30" t="str">
        <f>IF(BS_Novembre[[#This Row],[N° ARTICLE]]=0,"",VLOOKUP(BS_Novembre[[#This Row],[N° ARTICLE]],Données!A94:C150,3))</f>
        <v/>
      </c>
      <c r="G99" s="31"/>
      <c r="H99" s="38"/>
    </row>
    <row r="100" spans="1:8" s="10" customFormat="1" ht="15.95" customHeight="1" x14ac:dyDescent="0.2">
      <c r="A100" s="32"/>
      <c r="B100" s="32"/>
      <c r="C100" s="32"/>
      <c r="D100" s="32"/>
      <c r="E100" s="44"/>
      <c r="F100" s="47"/>
      <c r="G100" s="33"/>
      <c r="H100" s="39"/>
    </row>
    <row r="101" spans="1:8" s="10" customFormat="1" ht="15.95" customHeight="1" x14ac:dyDescent="0.2">
      <c r="A101" s="32"/>
      <c r="B101" s="32"/>
      <c r="C101" s="32"/>
      <c r="D101" s="32"/>
      <c r="E101" s="44"/>
      <c r="F101" s="47"/>
      <c r="G101" s="33"/>
      <c r="H101" s="39"/>
    </row>
    <row r="102" spans="1:8" s="10" customFormat="1" ht="15.95" customHeight="1" x14ac:dyDescent="0.2">
      <c r="A102" s="32"/>
      <c r="B102" s="32"/>
      <c r="C102" s="32"/>
      <c r="D102" s="32"/>
      <c r="E102" s="44"/>
      <c r="F102" s="47"/>
      <c r="G102" s="33"/>
      <c r="H102" s="39"/>
    </row>
    <row r="103" spans="1:8" s="10" customFormat="1" ht="15.95" customHeight="1" x14ac:dyDescent="0.2">
      <c r="A103" s="32"/>
      <c r="B103" s="32"/>
      <c r="C103" s="32"/>
      <c r="D103" s="32"/>
      <c r="E103" s="44"/>
      <c r="F103" s="47"/>
      <c r="G103" s="33"/>
      <c r="H103" s="39"/>
    </row>
    <row r="104" spans="1:8" s="10" customFormat="1" ht="15.95" customHeight="1" x14ac:dyDescent="0.2">
      <c r="A104" s="32"/>
      <c r="B104" s="32"/>
      <c r="C104" s="32"/>
      <c r="D104" s="32"/>
      <c r="E104" s="44"/>
      <c r="F104" s="47"/>
      <c r="G104" s="33"/>
      <c r="H104" s="39"/>
    </row>
    <row r="105" spans="1:8" s="10" customFormat="1" ht="15.95" customHeight="1" x14ac:dyDescent="0.2">
      <c r="A105" s="32"/>
      <c r="B105" s="32"/>
      <c r="C105" s="32"/>
      <c r="D105" s="32"/>
      <c r="E105" s="44"/>
      <c r="F105" s="47"/>
      <c r="G105" s="33"/>
      <c r="H105" s="39"/>
    </row>
    <row r="106" spans="1:8" s="10" customFormat="1" ht="15.95" customHeight="1" x14ac:dyDescent="0.2">
      <c r="A106" s="32"/>
      <c r="B106" s="32"/>
      <c r="C106" s="32"/>
      <c r="D106" s="32"/>
      <c r="E106" s="44"/>
      <c r="F106" s="47"/>
      <c r="G106" s="33"/>
      <c r="H106" s="39"/>
    </row>
    <row r="107" spans="1:8" s="10" customFormat="1" ht="15.95" customHeight="1" x14ac:dyDescent="0.2">
      <c r="A107" s="32"/>
      <c r="B107" s="32"/>
      <c r="C107" s="32"/>
      <c r="D107" s="32"/>
      <c r="E107" s="44"/>
      <c r="F107" s="47"/>
      <c r="G107" s="33"/>
      <c r="H107" s="39"/>
    </row>
    <row r="108" spans="1:8" s="10" customFormat="1" ht="15.95" customHeight="1" x14ac:dyDescent="0.2">
      <c r="A108" s="32"/>
      <c r="B108" s="32"/>
      <c r="C108" s="32"/>
      <c r="D108" s="32"/>
      <c r="E108" s="44"/>
      <c r="F108" s="47"/>
      <c r="G108" s="33"/>
      <c r="H108" s="39"/>
    </row>
    <row r="109" spans="1:8" s="10" customFormat="1" ht="15.95" customHeight="1" x14ac:dyDescent="0.2">
      <c r="A109" s="32"/>
      <c r="B109" s="32"/>
      <c r="C109" s="32"/>
      <c r="D109" s="32"/>
      <c r="E109" s="44"/>
      <c r="F109" s="47"/>
      <c r="G109" s="33"/>
      <c r="H109" s="39"/>
    </row>
    <row r="110" spans="1:8" s="10" customFormat="1" ht="15.95" customHeight="1" x14ac:dyDescent="0.2">
      <c r="A110" s="32"/>
      <c r="B110" s="32"/>
      <c r="C110" s="32"/>
      <c r="D110" s="32"/>
      <c r="E110" s="44"/>
      <c r="F110" s="47"/>
      <c r="G110" s="33"/>
      <c r="H110" s="39"/>
    </row>
    <row r="111" spans="1:8" s="10" customFormat="1" ht="15.95" customHeight="1" x14ac:dyDescent="0.2">
      <c r="A111" s="32"/>
      <c r="B111" s="32"/>
      <c r="C111" s="32"/>
      <c r="D111" s="32"/>
      <c r="E111" s="44"/>
      <c r="F111" s="47"/>
      <c r="G111" s="33"/>
      <c r="H111" s="39"/>
    </row>
    <row r="112" spans="1:8" s="10" customFormat="1" ht="15.95" customHeight="1" x14ac:dyDescent="0.2">
      <c r="A112" s="32"/>
      <c r="B112" s="32"/>
      <c r="C112" s="32"/>
      <c r="D112" s="32"/>
      <c r="E112" s="44"/>
      <c r="F112" s="47"/>
      <c r="G112" s="33"/>
      <c r="H112" s="39"/>
    </row>
    <row r="113" spans="1:8" s="10" customFormat="1" ht="15.95" customHeight="1" x14ac:dyDescent="0.2">
      <c r="A113" s="32"/>
      <c r="B113" s="32"/>
      <c r="C113" s="32"/>
      <c r="D113" s="32"/>
      <c r="E113" s="44"/>
      <c r="F113" s="47"/>
      <c r="G113" s="33"/>
      <c r="H113" s="39"/>
    </row>
    <row r="114" spans="1:8" s="10" customFormat="1" ht="15.95" customHeight="1" x14ac:dyDescent="0.2">
      <c r="A114" s="32"/>
      <c r="B114" s="32"/>
      <c r="C114" s="32"/>
      <c r="D114" s="32"/>
      <c r="E114" s="44"/>
      <c r="F114" s="47"/>
      <c r="G114" s="33"/>
      <c r="H114" s="39"/>
    </row>
    <row r="115" spans="1:8" s="10" customFormat="1" ht="15.95" customHeight="1" x14ac:dyDescent="0.2">
      <c r="A115" s="32"/>
      <c r="B115" s="32"/>
      <c r="C115" s="32"/>
      <c r="D115" s="32"/>
      <c r="E115" s="44"/>
      <c r="F115" s="47"/>
      <c r="G115" s="33"/>
      <c r="H115" s="39"/>
    </row>
    <row r="116" spans="1:8" s="10" customFormat="1" ht="15.95" customHeight="1" x14ac:dyDescent="0.2">
      <c r="A116" s="32"/>
      <c r="B116" s="32"/>
      <c r="C116" s="32"/>
      <c r="D116" s="32"/>
      <c r="E116" s="44"/>
      <c r="F116" s="47"/>
      <c r="G116" s="33"/>
      <c r="H116" s="39"/>
    </row>
    <row r="117" spans="1:8" s="10" customFormat="1" ht="15.95" customHeight="1" x14ac:dyDescent="0.2">
      <c r="A117" s="32"/>
      <c r="B117" s="32"/>
      <c r="C117" s="32"/>
      <c r="D117" s="32"/>
      <c r="E117" s="44"/>
      <c r="F117" s="47"/>
      <c r="G117" s="33"/>
      <c r="H117" s="39"/>
    </row>
    <row r="118" spans="1:8" s="10" customFormat="1" ht="15.95" customHeight="1" x14ac:dyDescent="0.2">
      <c r="A118" s="32"/>
      <c r="B118" s="32"/>
      <c r="C118" s="32"/>
      <c r="D118" s="32"/>
      <c r="E118" s="44"/>
      <c r="F118" s="47"/>
      <c r="G118" s="33"/>
      <c r="H118" s="39"/>
    </row>
    <row r="119" spans="1:8" s="10" customFormat="1" ht="15.95" customHeight="1" x14ac:dyDescent="0.2">
      <c r="A119" s="32"/>
      <c r="B119" s="32"/>
      <c r="C119" s="32"/>
      <c r="D119" s="32"/>
      <c r="E119" s="44"/>
      <c r="F119" s="47"/>
      <c r="G119" s="33"/>
      <c r="H119" s="39"/>
    </row>
    <row r="120" spans="1:8" s="10" customFormat="1" ht="15.95" customHeight="1" x14ac:dyDescent="0.2">
      <c r="A120" s="32"/>
      <c r="B120" s="32"/>
      <c r="C120" s="32"/>
      <c r="D120" s="32"/>
      <c r="E120" s="44"/>
      <c r="F120" s="47"/>
      <c r="G120" s="33"/>
      <c r="H120" s="39"/>
    </row>
    <row r="121" spans="1:8" s="10" customFormat="1" ht="15.95" customHeight="1" x14ac:dyDescent="0.2">
      <c r="A121" s="32"/>
      <c r="B121" s="32"/>
      <c r="C121" s="32"/>
      <c r="D121" s="32"/>
      <c r="E121" s="44"/>
      <c r="F121" s="47"/>
      <c r="G121" s="33"/>
      <c r="H121" s="39"/>
    </row>
    <row r="122" spans="1:8" s="10" customFormat="1" ht="15.95" customHeight="1" x14ac:dyDescent="0.2">
      <c r="A122" s="32"/>
      <c r="B122" s="32"/>
      <c r="C122" s="32"/>
      <c r="D122" s="32"/>
      <c r="E122" s="44"/>
      <c r="F122" s="47"/>
      <c r="G122" s="33"/>
      <c r="H122" s="39"/>
    </row>
    <row r="123" spans="1:8" s="10" customFormat="1" ht="15.95" customHeight="1" x14ac:dyDescent="0.2">
      <c r="A123" s="32"/>
      <c r="B123" s="32"/>
      <c r="C123" s="32"/>
      <c r="D123" s="32"/>
      <c r="E123" s="44"/>
      <c r="F123" s="47"/>
      <c r="G123" s="33"/>
      <c r="H123" s="39"/>
    </row>
    <row r="124" spans="1:8" s="10" customFormat="1" ht="15.95" customHeight="1" x14ac:dyDescent="0.2">
      <c r="A124" s="32"/>
      <c r="B124" s="32"/>
      <c r="C124" s="32"/>
      <c r="D124" s="32"/>
      <c r="E124" s="44"/>
      <c r="F124" s="47"/>
      <c r="G124" s="33"/>
      <c r="H124" s="39"/>
    </row>
    <row r="125" spans="1:8" s="10" customFormat="1" ht="15.95" customHeight="1" x14ac:dyDescent="0.2">
      <c r="A125" s="32"/>
      <c r="B125" s="32"/>
      <c r="C125" s="32"/>
      <c r="D125" s="32"/>
      <c r="E125" s="44"/>
      <c r="F125" s="47"/>
      <c r="G125" s="33"/>
      <c r="H125" s="39"/>
    </row>
    <row r="126" spans="1:8" s="10" customFormat="1" ht="15.95" customHeight="1" x14ac:dyDescent="0.2">
      <c r="A126" s="32"/>
      <c r="B126" s="32"/>
      <c r="C126" s="32"/>
      <c r="D126" s="32"/>
      <c r="E126" s="44"/>
      <c r="F126" s="47"/>
      <c r="G126" s="33"/>
      <c r="H126" s="39"/>
    </row>
    <row r="127" spans="1:8" s="10" customFormat="1" ht="15.95" customHeight="1" x14ac:dyDescent="0.2">
      <c r="A127" s="32"/>
      <c r="B127" s="32"/>
      <c r="C127" s="32"/>
      <c r="D127" s="32"/>
      <c r="E127" s="44"/>
      <c r="F127" s="47"/>
      <c r="G127" s="33"/>
      <c r="H127" s="39"/>
    </row>
    <row r="128" spans="1:8" s="10" customFormat="1" ht="15.95" customHeight="1" x14ac:dyDescent="0.2">
      <c r="A128" s="32"/>
      <c r="B128" s="32"/>
      <c r="C128" s="32"/>
      <c r="D128" s="32"/>
      <c r="E128" s="44"/>
      <c r="F128" s="47"/>
      <c r="G128" s="33"/>
      <c r="H128" s="39"/>
    </row>
    <row r="129" spans="1:8" s="10" customFormat="1" ht="15.95" customHeight="1" x14ac:dyDescent="0.2">
      <c r="A129" s="32"/>
      <c r="B129" s="32"/>
      <c r="C129" s="32"/>
      <c r="D129" s="32"/>
      <c r="E129" s="44"/>
      <c r="F129" s="47"/>
      <c r="G129" s="33"/>
      <c r="H129" s="39"/>
    </row>
    <row r="130" spans="1:8" s="10" customFormat="1" ht="15.95" customHeight="1" x14ac:dyDescent="0.2">
      <c r="A130" s="32"/>
      <c r="B130" s="32"/>
      <c r="C130" s="32"/>
      <c r="D130" s="32"/>
      <c r="E130" s="44"/>
      <c r="F130" s="47"/>
      <c r="G130" s="33"/>
      <c r="H130" s="39"/>
    </row>
    <row r="131" spans="1:8" s="10" customFormat="1" ht="15.95" customHeight="1" x14ac:dyDescent="0.2">
      <c r="A131" s="32"/>
      <c r="B131" s="32"/>
      <c r="C131" s="32"/>
      <c r="D131" s="32"/>
      <c r="E131" s="44"/>
      <c r="F131" s="47"/>
      <c r="G131" s="33"/>
      <c r="H131" s="39"/>
    </row>
    <row r="132" spans="1:8" s="10" customFormat="1" ht="15.95" customHeight="1" x14ac:dyDescent="0.2">
      <c r="A132" s="32"/>
      <c r="B132" s="32"/>
      <c r="C132" s="32"/>
      <c r="D132" s="32"/>
      <c r="E132" s="44"/>
      <c r="F132" s="47"/>
      <c r="G132" s="33"/>
      <c r="H132" s="39"/>
    </row>
    <row r="133" spans="1:8" s="10" customFormat="1" ht="15.95" customHeight="1" x14ac:dyDescent="0.2">
      <c r="A133" s="32"/>
      <c r="B133" s="32"/>
      <c r="C133" s="32"/>
      <c r="D133" s="32"/>
      <c r="E133" s="44"/>
      <c r="F133" s="47"/>
      <c r="G133" s="33"/>
      <c r="H133" s="39"/>
    </row>
    <row r="134" spans="1:8" s="10" customFormat="1" x14ac:dyDescent="0.2">
      <c r="A134" s="32"/>
      <c r="B134" s="32"/>
      <c r="C134" s="32"/>
      <c r="D134" s="32"/>
      <c r="E134" s="44"/>
      <c r="F134" s="47"/>
      <c r="G134" s="33"/>
      <c r="H134" s="39"/>
    </row>
    <row r="135" spans="1:8" s="10" customFormat="1" x14ac:dyDescent="0.2">
      <c r="A135" s="32"/>
      <c r="B135" s="32"/>
      <c r="C135" s="32"/>
      <c r="D135" s="32"/>
      <c r="E135" s="44"/>
      <c r="F135" s="47"/>
      <c r="G135" s="33"/>
      <c r="H135" s="39"/>
    </row>
    <row r="136" spans="1:8" s="10" customFormat="1" x14ac:dyDescent="0.2">
      <c r="A136" s="32"/>
      <c r="B136" s="32"/>
      <c r="C136" s="32"/>
      <c r="D136" s="32"/>
      <c r="E136" s="44"/>
      <c r="F136" s="47"/>
      <c r="G136" s="33"/>
      <c r="H136" s="39"/>
    </row>
    <row r="137" spans="1:8" s="10" customFormat="1" x14ac:dyDescent="0.2">
      <c r="A137" s="32"/>
      <c r="B137" s="32"/>
      <c r="C137" s="32"/>
      <c r="D137" s="32"/>
      <c r="E137" s="44"/>
      <c r="F137" s="47"/>
      <c r="G137" s="33"/>
      <c r="H137" s="39"/>
    </row>
    <row r="138" spans="1:8" s="10" customFormat="1" x14ac:dyDescent="0.2">
      <c r="A138" s="32"/>
      <c r="B138" s="32"/>
      <c r="C138" s="32"/>
      <c r="D138" s="32"/>
      <c r="E138" s="44"/>
      <c r="F138" s="47"/>
      <c r="G138" s="33"/>
      <c r="H138" s="39"/>
    </row>
    <row r="139" spans="1:8" s="10" customFormat="1" x14ac:dyDescent="0.2">
      <c r="A139" s="32"/>
      <c r="B139" s="32"/>
      <c r="C139" s="32"/>
      <c r="D139" s="32"/>
      <c r="E139" s="44"/>
      <c r="F139" s="47"/>
      <c r="G139" s="33"/>
      <c r="H139" s="39"/>
    </row>
    <row r="140" spans="1:8" s="10" customFormat="1" x14ac:dyDescent="0.2">
      <c r="A140" s="32"/>
      <c r="B140" s="32"/>
      <c r="C140" s="32"/>
      <c r="D140" s="32"/>
      <c r="E140" s="44"/>
      <c r="F140" s="47"/>
      <c r="G140" s="33"/>
      <c r="H140" s="39"/>
    </row>
    <row r="141" spans="1:8" s="10" customFormat="1" x14ac:dyDescent="0.2">
      <c r="A141" s="32"/>
      <c r="B141" s="32"/>
      <c r="C141" s="32"/>
      <c r="D141" s="32"/>
      <c r="E141" s="44"/>
      <c r="F141" s="47"/>
      <c r="G141" s="33"/>
      <c r="H141" s="39"/>
    </row>
    <row r="142" spans="1:8" s="10" customFormat="1" x14ac:dyDescent="0.2">
      <c r="A142" s="32"/>
      <c r="B142" s="32"/>
      <c r="C142" s="32"/>
      <c r="D142" s="32"/>
      <c r="E142" s="44"/>
      <c r="F142" s="47"/>
      <c r="G142" s="33"/>
      <c r="H142" s="39"/>
    </row>
    <row r="143" spans="1:8" s="10" customFormat="1" x14ac:dyDescent="0.2">
      <c r="A143" s="32"/>
      <c r="B143" s="32"/>
      <c r="C143" s="32"/>
      <c r="D143" s="32"/>
      <c r="E143" s="44"/>
      <c r="F143" s="47"/>
      <c r="G143" s="33"/>
      <c r="H143" s="39"/>
    </row>
    <row r="144" spans="1:8" s="10" customFormat="1" x14ac:dyDescent="0.2">
      <c r="A144" s="32"/>
      <c r="B144" s="32"/>
      <c r="C144" s="32"/>
      <c r="D144" s="32"/>
      <c r="E144" s="44"/>
      <c r="F144" s="47"/>
      <c r="G144" s="33"/>
      <c r="H144" s="39"/>
    </row>
    <row r="145" spans="1:8" s="10" customFormat="1" x14ac:dyDescent="0.2">
      <c r="A145" s="32"/>
      <c r="B145" s="32"/>
      <c r="C145" s="32"/>
      <c r="D145" s="32"/>
      <c r="E145" s="44"/>
      <c r="F145" s="47"/>
      <c r="G145" s="33"/>
      <c r="H145" s="39"/>
    </row>
    <row r="146" spans="1:8" s="10" customFormat="1" x14ac:dyDescent="0.2">
      <c r="A146" s="32"/>
      <c r="B146" s="32"/>
      <c r="C146" s="32"/>
      <c r="D146" s="32"/>
      <c r="E146" s="44"/>
      <c r="F146" s="47"/>
      <c r="G146" s="33"/>
      <c r="H146" s="39"/>
    </row>
    <row r="147" spans="1:8" s="10" customFormat="1" x14ac:dyDescent="0.2">
      <c r="A147" s="32"/>
      <c r="B147" s="32"/>
      <c r="C147" s="32"/>
      <c r="D147" s="32"/>
      <c r="E147" s="44"/>
      <c r="F147" s="47"/>
      <c r="G147" s="33"/>
      <c r="H147" s="39"/>
    </row>
    <row r="148" spans="1:8" s="10" customFormat="1" x14ac:dyDescent="0.2">
      <c r="A148" s="32"/>
      <c r="B148" s="32"/>
      <c r="C148" s="32"/>
      <c r="D148" s="32"/>
      <c r="E148" s="44"/>
      <c r="F148" s="47"/>
      <c r="G148" s="33"/>
      <c r="H148" s="39"/>
    </row>
    <row r="149" spans="1:8" s="10" customFormat="1" x14ac:dyDescent="0.2">
      <c r="A149" s="32"/>
      <c r="B149" s="32"/>
      <c r="C149" s="32"/>
      <c r="D149" s="32"/>
      <c r="E149" s="44"/>
      <c r="F149" s="47"/>
      <c r="G149" s="33"/>
      <c r="H149" s="39"/>
    </row>
    <row r="150" spans="1:8" s="10" customFormat="1" x14ac:dyDescent="0.2">
      <c r="A150" s="32"/>
      <c r="B150" s="32"/>
      <c r="C150" s="32"/>
      <c r="D150" s="32"/>
      <c r="E150" s="44"/>
      <c r="F150" s="47"/>
      <c r="G150" s="33"/>
      <c r="H150" s="39"/>
    </row>
    <row r="151" spans="1:8" s="10" customFormat="1" x14ac:dyDescent="0.2">
      <c r="A151" s="32"/>
      <c r="B151" s="32"/>
      <c r="C151" s="32"/>
      <c r="D151" s="32"/>
      <c r="E151" s="44"/>
      <c r="F151" s="47"/>
      <c r="G151" s="33"/>
      <c r="H151" s="39"/>
    </row>
    <row r="152" spans="1:8" s="10" customFormat="1" x14ac:dyDescent="0.2">
      <c r="A152" s="32"/>
      <c r="B152" s="32"/>
      <c r="C152" s="32"/>
      <c r="D152" s="32"/>
      <c r="E152" s="44"/>
      <c r="F152" s="47"/>
      <c r="G152" s="33"/>
      <c r="H152" s="39"/>
    </row>
    <row r="153" spans="1:8" s="10" customFormat="1" x14ac:dyDescent="0.2">
      <c r="A153" s="32"/>
      <c r="B153" s="32"/>
      <c r="C153" s="32"/>
      <c r="D153" s="32"/>
      <c r="E153" s="44"/>
      <c r="F153" s="47"/>
      <c r="G153" s="33"/>
      <c r="H153" s="39"/>
    </row>
    <row r="154" spans="1:8" s="10" customFormat="1" x14ac:dyDescent="0.2">
      <c r="A154" s="32"/>
      <c r="B154" s="32"/>
      <c r="C154" s="32"/>
      <c r="D154" s="32"/>
      <c r="E154" s="44"/>
      <c r="F154" s="47"/>
      <c r="G154" s="33"/>
      <c r="H154" s="39"/>
    </row>
    <row r="155" spans="1:8" s="10" customFormat="1" x14ac:dyDescent="0.2">
      <c r="A155" s="32"/>
      <c r="B155" s="32"/>
      <c r="C155" s="32"/>
      <c r="D155" s="32"/>
      <c r="E155" s="44"/>
      <c r="F155" s="47"/>
      <c r="G155" s="33"/>
      <c r="H155" s="39"/>
    </row>
    <row r="156" spans="1:8" s="10" customFormat="1" x14ac:dyDescent="0.2">
      <c r="A156" s="32"/>
      <c r="B156" s="32"/>
      <c r="C156" s="32"/>
      <c r="D156" s="32"/>
      <c r="E156" s="44"/>
      <c r="F156" s="47"/>
      <c r="G156" s="33"/>
      <c r="H156" s="39"/>
    </row>
    <row r="157" spans="1:8" s="10" customFormat="1" x14ac:dyDescent="0.2">
      <c r="A157" s="32"/>
      <c r="B157" s="32"/>
      <c r="C157" s="32"/>
      <c r="D157" s="32"/>
      <c r="E157" s="44"/>
      <c r="F157" s="47"/>
      <c r="G157" s="33"/>
      <c r="H157" s="39"/>
    </row>
    <row r="158" spans="1:8" s="10" customFormat="1" x14ac:dyDescent="0.2">
      <c r="A158" s="32"/>
      <c r="B158" s="32"/>
      <c r="C158" s="32"/>
      <c r="D158" s="32"/>
      <c r="E158" s="44"/>
      <c r="F158" s="47"/>
      <c r="G158" s="33"/>
      <c r="H158" s="39"/>
    </row>
    <row r="159" spans="1:8" s="10" customFormat="1" x14ac:dyDescent="0.2">
      <c r="A159" s="32"/>
      <c r="B159" s="32"/>
      <c r="C159" s="32"/>
      <c r="D159" s="32"/>
      <c r="E159" s="44"/>
      <c r="F159" s="47"/>
      <c r="G159" s="33"/>
      <c r="H159" s="39"/>
    </row>
    <row r="160" spans="1:8" s="10" customFormat="1" x14ac:dyDescent="0.2">
      <c r="A160" s="32"/>
      <c r="B160" s="32"/>
      <c r="C160" s="32"/>
      <c r="D160" s="32"/>
      <c r="E160" s="44"/>
      <c r="F160" s="47"/>
      <c r="G160" s="33"/>
      <c r="H160" s="39"/>
    </row>
    <row r="161" spans="1:8" s="10" customFormat="1" x14ac:dyDescent="0.2">
      <c r="A161" s="32"/>
      <c r="B161" s="32"/>
      <c r="C161" s="32"/>
      <c r="D161" s="32"/>
      <c r="E161" s="44"/>
      <c r="F161" s="47"/>
      <c r="G161" s="33"/>
      <c r="H161" s="39"/>
    </row>
    <row r="162" spans="1:8" s="10" customFormat="1" x14ac:dyDescent="0.2">
      <c r="A162" s="32"/>
      <c r="B162" s="32"/>
      <c r="C162" s="32"/>
      <c r="D162" s="32"/>
      <c r="E162" s="44"/>
      <c r="F162" s="47"/>
      <c r="G162" s="33"/>
      <c r="H162" s="39"/>
    </row>
    <row r="163" spans="1:8" s="10" customFormat="1" x14ac:dyDescent="0.2">
      <c r="A163" s="32"/>
      <c r="B163" s="32"/>
      <c r="C163" s="32"/>
      <c r="D163" s="32"/>
      <c r="E163" s="44"/>
      <c r="F163" s="47"/>
      <c r="G163" s="33"/>
      <c r="H163" s="39"/>
    </row>
    <row r="164" spans="1:8" s="10" customFormat="1" x14ac:dyDescent="0.2">
      <c r="A164" s="23"/>
      <c r="B164" s="23"/>
      <c r="C164" s="23"/>
      <c r="D164" s="28"/>
      <c r="F164" s="48"/>
      <c r="G164" s="37"/>
      <c r="H164" s="24"/>
    </row>
    <row r="165" spans="1:8" s="10" customFormat="1" x14ac:dyDescent="0.2">
      <c r="A165" s="23"/>
      <c r="B165" s="23"/>
      <c r="C165" s="23"/>
      <c r="D165" s="28"/>
      <c r="F165" s="48"/>
      <c r="G165" s="37"/>
      <c r="H165" s="24"/>
    </row>
    <row r="166" spans="1:8" s="10" customFormat="1" x14ac:dyDescent="0.2">
      <c r="A166" s="23"/>
      <c r="B166" s="23"/>
      <c r="C166" s="23"/>
      <c r="D166" s="28"/>
      <c r="F166" s="48"/>
      <c r="G166" s="37"/>
      <c r="H166" s="24"/>
    </row>
    <row r="167" spans="1:8" s="10" customFormat="1" x14ac:dyDescent="0.2">
      <c r="A167" s="23"/>
      <c r="B167" s="23"/>
      <c r="C167" s="23"/>
      <c r="D167" s="28"/>
      <c r="F167" s="48"/>
      <c r="G167" s="37"/>
      <c r="H167" s="24"/>
    </row>
    <row r="168" spans="1:8" s="10" customFormat="1" x14ac:dyDescent="0.2">
      <c r="A168" s="23"/>
      <c r="B168" s="23"/>
      <c r="C168" s="23"/>
      <c r="D168" s="28"/>
      <c r="F168" s="48"/>
      <c r="G168" s="37"/>
      <c r="H168" s="24"/>
    </row>
    <row r="169" spans="1:8" s="10" customFormat="1" x14ac:dyDescent="0.2">
      <c r="A169" s="23"/>
      <c r="B169" s="23"/>
      <c r="C169" s="23"/>
      <c r="D169" s="28"/>
      <c r="F169" s="48"/>
      <c r="G169" s="37"/>
      <c r="H169" s="24"/>
    </row>
    <row r="170" spans="1:8" s="10" customFormat="1" x14ac:dyDescent="0.2">
      <c r="A170" s="23"/>
      <c r="B170" s="23"/>
      <c r="C170" s="23"/>
      <c r="D170" s="28"/>
      <c r="F170" s="48"/>
      <c r="G170" s="37"/>
      <c r="H170" s="24"/>
    </row>
    <row r="171" spans="1:8" s="10" customFormat="1" x14ac:dyDescent="0.2">
      <c r="A171" s="23"/>
      <c r="B171" s="23"/>
      <c r="C171" s="23"/>
      <c r="D171" s="28"/>
      <c r="F171" s="48"/>
      <c r="G171" s="37"/>
      <c r="H171" s="24"/>
    </row>
    <row r="172" spans="1:8" s="10" customFormat="1" x14ac:dyDescent="0.2">
      <c r="A172" s="23"/>
      <c r="B172" s="23"/>
      <c r="C172" s="23"/>
      <c r="D172" s="28"/>
      <c r="F172" s="48"/>
      <c r="G172" s="37"/>
      <c r="H172" s="24"/>
    </row>
    <row r="173" spans="1:8" s="10" customFormat="1" x14ac:dyDescent="0.2">
      <c r="A173" s="23"/>
      <c r="B173" s="23"/>
      <c r="C173" s="23"/>
      <c r="D173" s="28"/>
      <c r="F173" s="48"/>
      <c r="G173" s="37"/>
      <c r="H173" s="24"/>
    </row>
    <row r="174" spans="1:8" s="10" customFormat="1" x14ac:dyDescent="0.2">
      <c r="A174" s="23"/>
      <c r="B174" s="23"/>
      <c r="C174" s="23"/>
      <c r="D174" s="28"/>
      <c r="F174" s="48"/>
      <c r="G174" s="37"/>
      <c r="H174" s="24"/>
    </row>
    <row r="175" spans="1:8" s="10" customFormat="1" x14ac:dyDescent="0.2">
      <c r="A175" s="23"/>
      <c r="B175" s="23"/>
      <c r="C175" s="23"/>
      <c r="D175" s="28"/>
      <c r="F175" s="48"/>
      <c r="G175" s="37"/>
      <c r="H175" s="24"/>
    </row>
    <row r="176" spans="1:8" s="10" customFormat="1" x14ac:dyDescent="0.2">
      <c r="A176" s="23"/>
      <c r="B176" s="23"/>
      <c r="C176" s="23"/>
      <c r="D176" s="28"/>
      <c r="F176" s="48"/>
      <c r="G176" s="37"/>
      <c r="H176" s="24"/>
    </row>
    <row r="177" spans="1:8" s="10" customFormat="1" x14ac:dyDescent="0.2">
      <c r="A177" s="23"/>
      <c r="B177" s="23"/>
      <c r="C177" s="23"/>
      <c r="D177" s="28"/>
      <c r="F177" s="48"/>
      <c r="G177" s="37"/>
      <c r="H177" s="24"/>
    </row>
    <row r="178" spans="1:8" s="10" customFormat="1" x14ac:dyDescent="0.2">
      <c r="A178" s="23"/>
      <c r="B178" s="23"/>
      <c r="C178" s="23"/>
      <c r="D178" s="28"/>
      <c r="F178" s="48"/>
      <c r="G178" s="37"/>
      <c r="H178" s="24"/>
    </row>
    <row r="179" spans="1:8" s="10" customFormat="1" x14ac:dyDescent="0.2">
      <c r="A179" s="23"/>
      <c r="B179" s="23"/>
      <c r="C179" s="23"/>
      <c r="D179" s="28"/>
      <c r="F179" s="48"/>
      <c r="G179" s="37"/>
      <c r="H179" s="24"/>
    </row>
    <row r="180" spans="1:8" s="10" customFormat="1" x14ac:dyDescent="0.2">
      <c r="A180" s="23"/>
      <c r="B180" s="23"/>
      <c r="C180" s="23"/>
      <c r="D180" s="28"/>
      <c r="F180" s="48"/>
      <c r="G180" s="37"/>
      <c r="H180" s="24"/>
    </row>
    <row r="181" spans="1:8" s="10" customFormat="1" x14ac:dyDescent="0.2">
      <c r="A181" s="23"/>
      <c r="B181" s="23"/>
      <c r="C181" s="23"/>
      <c r="D181" s="28"/>
      <c r="F181" s="48"/>
      <c r="G181" s="37"/>
      <c r="H181" s="24"/>
    </row>
    <row r="182" spans="1:8" s="10" customFormat="1" x14ac:dyDescent="0.2">
      <c r="A182" s="23"/>
      <c r="B182" s="23"/>
      <c r="C182" s="23"/>
      <c r="D182" s="28"/>
      <c r="F182" s="48"/>
      <c r="G182" s="37"/>
      <c r="H182" s="24"/>
    </row>
    <row r="183" spans="1:8" s="10" customFormat="1" x14ac:dyDescent="0.2">
      <c r="A183" s="23"/>
      <c r="B183" s="23"/>
      <c r="C183" s="23"/>
      <c r="D183" s="28"/>
      <c r="F183" s="48"/>
      <c r="G183" s="37"/>
      <c r="H183" s="24"/>
    </row>
    <row r="184" spans="1:8" s="10" customFormat="1" x14ac:dyDescent="0.2">
      <c r="A184" s="23"/>
      <c r="B184" s="23"/>
      <c r="C184" s="23"/>
      <c r="D184" s="28"/>
      <c r="F184" s="48"/>
      <c r="G184" s="37"/>
      <c r="H184" s="24"/>
    </row>
    <row r="185" spans="1:8" s="10" customFormat="1" x14ac:dyDescent="0.2">
      <c r="A185" s="23"/>
      <c r="B185" s="23"/>
      <c r="C185" s="23"/>
      <c r="D185" s="28"/>
      <c r="F185" s="48"/>
      <c r="G185" s="37"/>
      <c r="H185" s="24"/>
    </row>
    <row r="186" spans="1:8" s="10" customFormat="1" x14ac:dyDescent="0.2">
      <c r="A186" s="23"/>
      <c r="B186" s="23"/>
      <c r="C186" s="23"/>
      <c r="D186" s="28"/>
      <c r="F186" s="48"/>
      <c r="G186" s="37"/>
      <c r="H186" s="24"/>
    </row>
    <row r="187" spans="1:8" s="10" customFormat="1" x14ac:dyDescent="0.2">
      <c r="A187" s="23"/>
      <c r="B187" s="23"/>
      <c r="C187" s="23"/>
      <c r="D187" s="28"/>
      <c r="F187" s="48"/>
      <c r="G187" s="37"/>
      <c r="H187" s="24"/>
    </row>
    <row r="188" spans="1:8" s="10" customFormat="1" x14ac:dyDescent="0.2">
      <c r="A188" s="23"/>
      <c r="B188" s="23"/>
      <c r="C188" s="23"/>
      <c r="D188" s="28"/>
      <c r="F188" s="48"/>
      <c r="G188" s="37"/>
      <c r="H188" s="24"/>
    </row>
    <row r="189" spans="1:8" s="10" customFormat="1" x14ac:dyDescent="0.2">
      <c r="A189" s="23"/>
      <c r="B189" s="23"/>
      <c r="C189" s="23"/>
      <c r="D189" s="28"/>
      <c r="F189" s="48"/>
      <c r="G189" s="37"/>
      <c r="H189" s="24"/>
    </row>
    <row r="190" spans="1:8" s="10" customFormat="1" x14ac:dyDescent="0.2">
      <c r="A190" s="23"/>
      <c r="B190" s="23"/>
      <c r="C190" s="23"/>
      <c r="D190" s="28"/>
      <c r="F190" s="48"/>
      <c r="G190" s="37"/>
      <c r="H190" s="24"/>
    </row>
    <row r="191" spans="1:8" s="10" customFormat="1" x14ac:dyDescent="0.2">
      <c r="A191" s="23"/>
      <c r="B191" s="23"/>
      <c r="C191" s="23"/>
      <c r="D191" s="28"/>
      <c r="F191" s="48"/>
      <c r="G191" s="37"/>
      <c r="H191" s="24"/>
    </row>
    <row r="192" spans="1:8" s="10" customFormat="1" x14ac:dyDescent="0.2">
      <c r="A192" s="23"/>
      <c r="B192" s="23"/>
      <c r="C192" s="23"/>
      <c r="D192" s="28"/>
      <c r="F192" s="48"/>
      <c r="G192" s="37"/>
      <c r="H192" s="24"/>
    </row>
    <row r="193" spans="1:8" s="10" customFormat="1" x14ac:dyDescent="0.2">
      <c r="A193" s="23"/>
      <c r="B193" s="23"/>
      <c r="C193" s="23"/>
      <c r="D193" s="28"/>
      <c r="F193" s="48"/>
      <c r="G193" s="37"/>
      <c r="H193" s="24"/>
    </row>
    <row r="194" spans="1:8" s="10" customFormat="1" x14ac:dyDescent="0.2">
      <c r="A194" s="23"/>
      <c r="B194" s="23"/>
      <c r="C194" s="23"/>
      <c r="D194" s="28"/>
      <c r="F194" s="48"/>
      <c r="G194" s="37"/>
      <c r="H194" s="24"/>
    </row>
    <row r="195" spans="1:8" s="10" customFormat="1" x14ac:dyDescent="0.2">
      <c r="A195" s="23"/>
      <c r="B195" s="23"/>
      <c r="C195" s="23"/>
      <c r="D195" s="28"/>
      <c r="F195" s="48"/>
      <c r="G195" s="37"/>
      <c r="H195" s="24"/>
    </row>
    <row r="196" spans="1:8" s="10" customFormat="1" x14ac:dyDescent="0.2">
      <c r="A196" s="23"/>
      <c r="B196" s="23"/>
      <c r="C196" s="23"/>
      <c r="D196" s="28"/>
      <c r="F196" s="48"/>
      <c r="G196" s="37"/>
      <c r="H196" s="24"/>
    </row>
    <row r="197" spans="1:8" s="10" customFormat="1" x14ac:dyDescent="0.2">
      <c r="A197" s="23"/>
      <c r="B197" s="23"/>
      <c r="C197" s="23"/>
      <c r="D197" s="28"/>
      <c r="F197" s="48"/>
      <c r="G197" s="37"/>
      <c r="H197" s="24"/>
    </row>
    <row r="198" spans="1:8" s="10" customFormat="1" x14ac:dyDescent="0.2">
      <c r="A198" s="23"/>
      <c r="B198" s="23"/>
      <c r="C198" s="23"/>
      <c r="D198" s="28"/>
      <c r="F198" s="48"/>
      <c r="G198" s="37"/>
      <c r="H198" s="24"/>
    </row>
    <row r="199" spans="1:8" s="10" customFormat="1" x14ac:dyDescent="0.2">
      <c r="A199" s="23"/>
      <c r="B199" s="23"/>
      <c r="C199" s="23"/>
      <c r="D199" s="28"/>
      <c r="F199" s="48"/>
      <c r="G199" s="37"/>
      <c r="H199" s="24"/>
    </row>
    <row r="200" spans="1:8" s="10" customFormat="1" x14ac:dyDescent="0.2">
      <c r="A200" s="23"/>
      <c r="B200" s="23"/>
      <c r="C200" s="23"/>
      <c r="D200" s="28"/>
      <c r="F200" s="48"/>
      <c r="G200" s="37"/>
      <c r="H200" s="24"/>
    </row>
    <row r="201" spans="1:8" s="10" customFormat="1" x14ac:dyDescent="0.2">
      <c r="A201" s="23"/>
      <c r="B201" s="23"/>
      <c r="C201" s="23"/>
      <c r="D201" s="28"/>
      <c r="F201" s="48"/>
      <c r="G201" s="37"/>
      <c r="H201" s="24"/>
    </row>
    <row r="202" spans="1:8" s="10" customFormat="1" x14ac:dyDescent="0.2">
      <c r="A202" s="23"/>
      <c r="B202" s="23"/>
      <c r="C202" s="23"/>
      <c r="D202" s="28"/>
      <c r="F202" s="48"/>
      <c r="G202" s="37"/>
      <c r="H202" s="24"/>
    </row>
    <row r="203" spans="1:8" s="10" customFormat="1" x14ac:dyDescent="0.2">
      <c r="A203" s="23"/>
      <c r="B203" s="23"/>
      <c r="C203" s="23"/>
      <c r="D203" s="28"/>
      <c r="F203" s="48"/>
      <c r="G203" s="37"/>
      <c r="H203" s="24"/>
    </row>
    <row r="204" spans="1:8" s="10" customFormat="1" x14ac:dyDescent="0.2">
      <c r="A204" s="23"/>
      <c r="B204" s="23"/>
      <c r="C204" s="23"/>
      <c r="D204" s="28"/>
      <c r="F204" s="48"/>
      <c r="G204" s="37"/>
      <c r="H204" s="24"/>
    </row>
    <row r="205" spans="1:8" s="10" customFormat="1" x14ac:dyDescent="0.2">
      <c r="A205" s="23"/>
      <c r="B205" s="23"/>
      <c r="C205" s="23"/>
      <c r="D205" s="28"/>
      <c r="F205" s="48"/>
      <c r="G205" s="37"/>
      <c r="H205" s="24"/>
    </row>
    <row r="206" spans="1:8" s="10" customFormat="1" x14ac:dyDescent="0.2">
      <c r="A206" s="23"/>
      <c r="B206" s="23"/>
      <c r="C206" s="23"/>
      <c r="D206" s="28"/>
      <c r="F206" s="48"/>
      <c r="G206" s="37"/>
      <c r="H206" s="24"/>
    </row>
    <row r="207" spans="1:8" s="10" customFormat="1" x14ac:dyDescent="0.2">
      <c r="A207" s="23"/>
      <c r="B207" s="23"/>
      <c r="C207" s="23"/>
      <c r="D207" s="28"/>
      <c r="F207" s="48"/>
      <c r="G207" s="37"/>
      <c r="H207" s="24"/>
    </row>
    <row r="208" spans="1:8" s="10" customFormat="1" x14ac:dyDescent="0.2">
      <c r="A208" s="23"/>
      <c r="B208" s="23"/>
      <c r="C208" s="23"/>
      <c r="D208" s="28"/>
      <c r="F208" s="48"/>
      <c r="G208" s="37"/>
      <c r="H208" s="24"/>
    </row>
    <row r="209" spans="1:8" s="10" customFormat="1" x14ac:dyDescent="0.2">
      <c r="A209" s="23"/>
      <c r="B209" s="23"/>
      <c r="C209" s="23"/>
      <c r="D209" s="28"/>
      <c r="F209" s="48"/>
      <c r="G209" s="37"/>
      <c r="H209" s="24"/>
    </row>
    <row r="210" spans="1:8" s="10" customFormat="1" x14ac:dyDescent="0.2">
      <c r="A210" s="23"/>
      <c r="B210" s="23"/>
      <c r="C210" s="23"/>
      <c r="D210" s="28"/>
      <c r="F210" s="48"/>
      <c r="G210" s="37"/>
      <c r="H210" s="24"/>
    </row>
    <row r="211" spans="1:8" s="10" customFormat="1" x14ac:dyDescent="0.2">
      <c r="A211" s="23"/>
      <c r="B211" s="23"/>
      <c r="C211" s="23"/>
      <c r="D211" s="28"/>
      <c r="F211" s="48"/>
      <c r="G211" s="37"/>
      <c r="H211" s="24"/>
    </row>
    <row r="212" spans="1:8" s="10" customFormat="1" x14ac:dyDescent="0.2">
      <c r="A212" s="23"/>
      <c r="B212" s="23"/>
      <c r="C212" s="23"/>
      <c r="D212" s="28"/>
      <c r="F212" s="48"/>
      <c r="G212" s="37"/>
      <c r="H212" s="24"/>
    </row>
    <row r="213" spans="1:8" s="10" customFormat="1" x14ac:dyDescent="0.2">
      <c r="A213" s="23"/>
      <c r="B213" s="23"/>
      <c r="C213" s="23"/>
      <c r="D213" s="28"/>
      <c r="F213" s="48"/>
      <c r="G213" s="37"/>
      <c r="H213" s="24"/>
    </row>
    <row r="214" spans="1:8" s="10" customFormat="1" x14ac:dyDescent="0.2">
      <c r="A214" s="23"/>
      <c r="B214" s="23"/>
      <c r="C214" s="23"/>
      <c r="D214" s="28"/>
      <c r="F214" s="48"/>
      <c r="G214" s="37"/>
      <c r="H214" s="24"/>
    </row>
    <row r="215" spans="1:8" s="10" customFormat="1" x14ac:dyDescent="0.2">
      <c r="A215" s="23"/>
      <c r="B215" s="23"/>
      <c r="C215" s="23"/>
      <c r="D215" s="28"/>
      <c r="F215" s="48"/>
      <c r="G215" s="37"/>
      <c r="H215" s="24"/>
    </row>
    <row r="216" spans="1:8" s="10" customFormat="1" x14ac:dyDescent="0.2">
      <c r="A216" s="23"/>
      <c r="B216" s="23"/>
      <c r="C216" s="23"/>
      <c r="D216" s="28"/>
      <c r="F216" s="48"/>
      <c r="G216" s="37"/>
      <c r="H216" s="24"/>
    </row>
    <row r="217" spans="1:8" s="10" customFormat="1" x14ac:dyDescent="0.2">
      <c r="A217" s="23"/>
      <c r="B217" s="23"/>
      <c r="C217" s="23"/>
      <c r="D217" s="28"/>
      <c r="F217" s="48"/>
      <c r="G217" s="37"/>
      <c r="H217" s="24"/>
    </row>
    <row r="218" spans="1:8" s="10" customFormat="1" x14ac:dyDescent="0.2">
      <c r="A218" s="23"/>
      <c r="B218" s="23"/>
      <c r="C218" s="23"/>
      <c r="D218" s="28"/>
      <c r="F218" s="48"/>
      <c r="G218" s="37"/>
      <c r="H218" s="24"/>
    </row>
    <row r="219" spans="1:8" s="10" customFormat="1" x14ac:dyDescent="0.2">
      <c r="A219" s="23"/>
      <c r="B219" s="23"/>
      <c r="C219" s="23"/>
      <c r="D219" s="28"/>
      <c r="F219" s="48"/>
      <c r="G219" s="37"/>
      <c r="H219" s="24"/>
    </row>
    <row r="220" spans="1:8" s="10" customFormat="1" x14ac:dyDescent="0.2">
      <c r="A220" s="23"/>
      <c r="B220" s="23"/>
      <c r="C220" s="23"/>
      <c r="D220" s="28"/>
      <c r="F220" s="48"/>
      <c r="G220" s="37"/>
      <c r="H220" s="24"/>
    </row>
    <row r="221" spans="1:8" s="10" customFormat="1" x14ac:dyDescent="0.2">
      <c r="A221" s="23"/>
      <c r="B221" s="23"/>
      <c r="C221" s="23"/>
      <c r="D221" s="28"/>
      <c r="F221" s="48"/>
      <c r="G221" s="37"/>
      <c r="H221" s="24"/>
    </row>
    <row r="222" spans="1:8" s="10" customFormat="1" x14ac:dyDescent="0.2">
      <c r="A222" s="23"/>
      <c r="B222" s="23"/>
      <c r="C222" s="23"/>
      <c r="D222" s="28"/>
      <c r="F222" s="48"/>
      <c r="G222" s="37"/>
      <c r="H222" s="24"/>
    </row>
    <row r="223" spans="1:8" s="10" customFormat="1" x14ac:dyDescent="0.2">
      <c r="A223" s="23"/>
      <c r="B223" s="23"/>
      <c r="C223" s="23"/>
      <c r="D223" s="28"/>
      <c r="F223" s="48"/>
      <c r="G223" s="37"/>
      <c r="H223" s="24"/>
    </row>
    <row r="224" spans="1:8" s="10" customFormat="1" x14ac:dyDescent="0.2">
      <c r="A224" s="23"/>
      <c r="B224" s="23"/>
      <c r="C224" s="23"/>
      <c r="D224" s="28"/>
      <c r="F224" s="48"/>
      <c r="G224" s="37"/>
      <c r="H224" s="24"/>
    </row>
    <row r="225" spans="1:8" s="10" customFormat="1" x14ac:dyDescent="0.2">
      <c r="A225" s="23"/>
      <c r="B225" s="23"/>
      <c r="C225" s="23"/>
      <c r="D225" s="28"/>
      <c r="F225" s="48"/>
      <c r="G225" s="37"/>
      <c r="H225" s="24"/>
    </row>
    <row r="226" spans="1:8" s="10" customFormat="1" x14ac:dyDescent="0.2">
      <c r="A226" s="23"/>
      <c r="B226" s="23"/>
      <c r="C226" s="23"/>
      <c r="D226" s="28"/>
      <c r="F226" s="48"/>
      <c r="G226" s="37"/>
      <c r="H226" s="24"/>
    </row>
    <row r="227" spans="1:8" s="10" customFormat="1" x14ac:dyDescent="0.2">
      <c r="A227" s="23"/>
      <c r="B227" s="23"/>
      <c r="C227" s="23"/>
      <c r="D227" s="28"/>
      <c r="F227" s="48"/>
      <c r="G227" s="37"/>
      <c r="H227" s="24"/>
    </row>
    <row r="228" spans="1:8" s="10" customFormat="1" x14ac:dyDescent="0.2">
      <c r="A228" s="23"/>
      <c r="B228" s="23"/>
      <c r="C228" s="23"/>
      <c r="D228" s="28"/>
      <c r="F228" s="48"/>
      <c r="G228" s="37"/>
      <c r="H228" s="24"/>
    </row>
    <row r="229" spans="1:8" s="10" customFormat="1" x14ac:dyDescent="0.2">
      <c r="A229" s="23"/>
      <c r="B229" s="23"/>
      <c r="C229" s="23"/>
      <c r="D229" s="28"/>
      <c r="F229" s="48"/>
      <c r="G229" s="37"/>
      <c r="H229" s="24"/>
    </row>
    <row r="230" spans="1:8" s="10" customFormat="1" x14ac:dyDescent="0.2">
      <c r="A230" s="23"/>
      <c r="B230" s="23"/>
      <c r="C230" s="23"/>
      <c r="D230" s="28"/>
      <c r="F230" s="48"/>
      <c r="G230" s="37"/>
      <c r="H230" s="24"/>
    </row>
    <row r="231" spans="1:8" s="10" customFormat="1" x14ac:dyDescent="0.2">
      <c r="A231" s="23"/>
      <c r="B231" s="23"/>
      <c r="C231" s="23"/>
      <c r="D231" s="28"/>
      <c r="F231" s="48"/>
      <c r="G231" s="37"/>
      <c r="H231" s="24"/>
    </row>
    <row r="232" spans="1:8" s="10" customFormat="1" x14ac:dyDescent="0.2">
      <c r="A232" s="23"/>
      <c r="B232" s="23"/>
      <c r="C232" s="23"/>
      <c r="D232" s="28"/>
      <c r="F232" s="48"/>
      <c r="G232" s="37"/>
      <c r="H232" s="24"/>
    </row>
    <row r="233" spans="1:8" s="10" customFormat="1" x14ac:dyDescent="0.2">
      <c r="A233" s="23"/>
      <c r="B233" s="23"/>
      <c r="C233" s="23"/>
      <c r="D233" s="28"/>
      <c r="F233" s="48"/>
      <c r="G233" s="37"/>
      <c r="H233" s="24"/>
    </row>
    <row r="234" spans="1:8" s="10" customFormat="1" x14ac:dyDescent="0.2">
      <c r="A234" s="23"/>
      <c r="B234" s="23"/>
      <c r="C234" s="23"/>
      <c r="D234" s="28"/>
      <c r="F234" s="48"/>
      <c r="G234" s="37"/>
      <c r="H234" s="24"/>
    </row>
    <row r="235" spans="1:8" s="10" customFormat="1" x14ac:dyDescent="0.2">
      <c r="A235" s="23"/>
      <c r="B235" s="23"/>
      <c r="C235" s="23"/>
      <c r="D235" s="28"/>
      <c r="F235" s="48"/>
      <c r="G235" s="37"/>
      <c r="H235" s="24"/>
    </row>
    <row r="236" spans="1:8" s="10" customFormat="1" x14ac:dyDescent="0.2">
      <c r="A236" s="23"/>
      <c r="B236" s="23"/>
      <c r="C236" s="23"/>
      <c r="D236" s="28"/>
      <c r="F236" s="48"/>
      <c r="G236" s="37"/>
      <c r="H236" s="24"/>
    </row>
    <row r="237" spans="1:8" s="10" customFormat="1" x14ac:dyDescent="0.2">
      <c r="A237" s="23"/>
      <c r="B237" s="23"/>
      <c r="C237" s="23"/>
      <c r="D237" s="28"/>
      <c r="F237" s="48"/>
      <c r="G237" s="37"/>
      <c r="H237" s="24"/>
    </row>
    <row r="238" spans="1:8" s="10" customFormat="1" x14ac:dyDescent="0.2">
      <c r="A238" s="23"/>
      <c r="B238" s="23"/>
      <c r="C238" s="23"/>
      <c r="D238" s="28"/>
      <c r="F238" s="48"/>
      <c r="G238" s="37"/>
      <c r="H238" s="24"/>
    </row>
    <row r="239" spans="1:8" s="10" customFormat="1" x14ac:dyDescent="0.2">
      <c r="A239" s="23"/>
      <c r="B239" s="23"/>
      <c r="C239" s="23"/>
      <c r="D239" s="28"/>
      <c r="F239" s="48"/>
      <c r="G239" s="37"/>
      <c r="H239" s="24"/>
    </row>
    <row r="240" spans="1:8" s="10" customFormat="1" x14ac:dyDescent="0.2">
      <c r="A240" s="23"/>
      <c r="B240" s="23"/>
      <c r="C240" s="23"/>
      <c r="D240" s="28"/>
      <c r="F240" s="48"/>
      <c r="G240" s="37"/>
      <c r="H240" s="24"/>
    </row>
    <row r="241" spans="1:8" s="10" customFormat="1" x14ac:dyDescent="0.2">
      <c r="A241" s="23"/>
      <c r="B241" s="23"/>
      <c r="C241" s="23"/>
      <c r="D241" s="28"/>
      <c r="F241" s="48"/>
      <c r="G241" s="37"/>
      <c r="H241" s="24"/>
    </row>
    <row r="242" spans="1:8" s="10" customFormat="1" x14ac:dyDescent="0.2">
      <c r="A242" s="23"/>
      <c r="B242" s="23"/>
      <c r="C242" s="23"/>
      <c r="D242" s="28"/>
      <c r="F242" s="48"/>
      <c r="G242" s="37"/>
      <c r="H242" s="24"/>
    </row>
    <row r="243" spans="1:8" s="10" customFormat="1" x14ac:dyDescent="0.2">
      <c r="A243" s="23"/>
      <c r="B243" s="23"/>
      <c r="C243" s="23"/>
      <c r="D243" s="28"/>
      <c r="F243" s="48"/>
      <c r="G243" s="37"/>
      <c r="H243" s="24"/>
    </row>
    <row r="244" spans="1:8" s="10" customFormat="1" x14ac:dyDescent="0.2">
      <c r="A244" s="23"/>
      <c r="B244" s="23"/>
      <c r="C244" s="23"/>
      <c r="D244" s="28"/>
      <c r="F244" s="48"/>
      <c r="G244" s="37"/>
      <c r="H244" s="24"/>
    </row>
    <row r="245" spans="1:8" s="10" customFormat="1" x14ac:dyDescent="0.2">
      <c r="A245" s="23"/>
      <c r="B245" s="23"/>
      <c r="C245" s="23"/>
      <c r="D245" s="28"/>
      <c r="F245" s="48"/>
      <c r="G245" s="37"/>
      <c r="H245" s="24"/>
    </row>
    <row r="246" spans="1:8" s="10" customFormat="1" x14ac:dyDescent="0.2">
      <c r="A246" s="23"/>
      <c r="B246" s="23"/>
      <c r="C246" s="23"/>
      <c r="D246" s="28"/>
      <c r="F246" s="48"/>
      <c r="G246" s="37"/>
      <c r="H246" s="24"/>
    </row>
    <row r="247" spans="1:8" s="10" customFormat="1" x14ac:dyDescent="0.2">
      <c r="A247" s="23"/>
      <c r="B247" s="23"/>
      <c r="C247" s="23"/>
      <c r="D247" s="28"/>
      <c r="F247" s="48"/>
      <c r="G247" s="37"/>
      <c r="H247" s="24"/>
    </row>
    <row r="248" spans="1:8" s="10" customFormat="1" x14ac:dyDescent="0.2">
      <c r="A248" s="23"/>
      <c r="B248" s="23"/>
      <c r="C248" s="23"/>
      <c r="D248" s="28"/>
      <c r="F248" s="48"/>
      <c r="G248" s="37"/>
      <c r="H248" s="24"/>
    </row>
    <row r="249" spans="1:8" s="10" customFormat="1" x14ac:dyDescent="0.2">
      <c r="A249" s="23"/>
      <c r="B249" s="23"/>
      <c r="C249" s="23"/>
      <c r="D249" s="28"/>
      <c r="F249" s="48"/>
      <c r="G249" s="37"/>
      <c r="H249" s="24"/>
    </row>
    <row r="250" spans="1:8" s="10" customFormat="1" x14ac:dyDescent="0.2">
      <c r="A250" s="23"/>
      <c r="B250" s="23"/>
      <c r="C250" s="23"/>
      <c r="D250" s="28"/>
      <c r="F250" s="48"/>
      <c r="G250" s="37"/>
      <c r="H250" s="24"/>
    </row>
    <row r="251" spans="1:8" s="10" customFormat="1" x14ac:dyDescent="0.2">
      <c r="A251" s="23"/>
      <c r="B251" s="23"/>
      <c r="C251" s="23"/>
      <c r="D251" s="28"/>
      <c r="F251" s="48"/>
      <c r="G251" s="37"/>
      <c r="H251" s="24"/>
    </row>
    <row r="252" spans="1:8" s="10" customFormat="1" x14ac:dyDescent="0.2">
      <c r="A252" s="23"/>
      <c r="B252" s="23"/>
      <c r="C252" s="23"/>
      <c r="D252" s="28"/>
      <c r="F252" s="48"/>
      <c r="G252" s="37"/>
      <c r="H252" s="24"/>
    </row>
    <row r="253" spans="1:8" s="10" customFormat="1" x14ac:dyDescent="0.2">
      <c r="A253" s="23"/>
      <c r="B253" s="23"/>
      <c r="C253" s="23"/>
      <c r="D253" s="28"/>
      <c r="F253" s="48"/>
      <c r="G253" s="37"/>
      <c r="H253" s="24"/>
    </row>
    <row r="254" spans="1:8" s="10" customFormat="1" x14ac:dyDescent="0.2">
      <c r="A254" s="23"/>
      <c r="B254" s="23"/>
      <c r="C254" s="23"/>
      <c r="D254" s="28"/>
      <c r="F254" s="48"/>
      <c r="G254" s="37"/>
      <c r="H254" s="24"/>
    </row>
    <row r="255" spans="1:8" s="10" customFormat="1" x14ac:dyDescent="0.2">
      <c r="A255" s="23"/>
      <c r="B255" s="23"/>
      <c r="C255" s="23"/>
      <c r="D255" s="28"/>
      <c r="F255" s="48"/>
      <c r="G255" s="37"/>
      <c r="H255" s="24"/>
    </row>
    <row r="256" spans="1:8" s="10" customFormat="1" x14ac:dyDescent="0.2">
      <c r="A256" s="23"/>
      <c r="B256" s="23"/>
      <c r="C256" s="23"/>
      <c r="D256" s="28"/>
      <c r="F256" s="48"/>
      <c r="G256" s="37"/>
      <c r="H256" s="24"/>
    </row>
    <row r="257" spans="1:8" s="10" customFormat="1" x14ac:dyDescent="0.2">
      <c r="A257" s="23"/>
      <c r="B257" s="23"/>
      <c r="C257" s="23"/>
      <c r="D257" s="28"/>
      <c r="F257" s="48"/>
      <c r="G257" s="37"/>
      <c r="H257" s="24"/>
    </row>
    <row r="258" spans="1:8" s="10" customFormat="1" x14ac:dyDescent="0.2">
      <c r="A258" s="23"/>
      <c r="B258" s="23"/>
      <c r="C258" s="23"/>
      <c r="D258" s="28"/>
      <c r="F258" s="48"/>
      <c r="G258" s="37"/>
      <c r="H258" s="24"/>
    </row>
    <row r="259" spans="1:8" s="10" customFormat="1" x14ac:dyDescent="0.2">
      <c r="A259" s="23"/>
      <c r="B259" s="23"/>
      <c r="C259" s="23"/>
      <c r="D259" s="28"/>
      <c r="F259" s="48"/>
      <c r="G259" s="37"/>
      <c r="H259" s="24"/>
    </row>
    <row r="260" spans="1:8" s="10" customFormat="1" x14ac:dyDescent="0.2">
      <c r="A260" s="23"/>
      <c r="B260" s="23"/>
      <c r="C260" s="23"/>
      <c r="D260" s="28"/>
      <c r="F260" s="48"/>
      <c r="G260" s="37"/>
      <c r="H260" s="24"/>
    </row>
    <row r="261" spans="1:8" s="10" customFormat="1" x14ac:dyDescent="0.2">
      <c r="A261" s="23"/>
      <c r="B261" s="23"/>
      <c r="C261" s="23"/>
      <c r="D261" s="28"/>
      <c r="F261" s="48"/>
      <c r="G261" s="37"/>
      <c r="H261" s="24"/>
    </row>
    <row r="262" spans="1:8" s="10" customFormat="1" x14ac:dyDescent="0.2">
      <c r="A262" s="23"/>
      <c r="B262" s="23"/>
      <c r="C262" s="23"/>
      <c r="D262" s="28"/>
      <c r="F262" s="48"/>
      <c r="G262" s="37"/>
      <c r="H262" s="24"/>
    </row>
    <row r="263" spans="1:8" s="10" customFormat="1" x14ac:dyDescent="0.2">
      <c r="A263" s="23"/>
      <c r="B263" s="23"/>
      <c r="C263" s="23"/>
      <c r="D263" s="28"/>
      <c r="F263" s="48"/>
      <c r="G263" s="37"/>
      <c r="H263" s="24"/>
    </row>
    <row r="264" spans="1:8" s="10" customFormat="1" x14ac:dyDescent="0.2">
      <c r="A264" s="23"/>
      <c r="B264" s="23"/>
      <c r="C264" s="23"/>
      <c r="D264" s="28"/>
      <c r="F264" s="48"/>
      <c r="G264" s="37"/>
      <c r="H264" s="24"/>
    </row>
    <row r="265" spans="1:8" s="10" customFormat="1" x14ac:dyDescent="0.2">
      <c r="A265" s="23"/>
      <c r="B265" s="23"/>
      <c r="C265" s="23"/>
      <c r="D265" s="28"/>
      <c r="F265" s="48"/>
      <c r="G265" s="37"/>
      <c r="H265" s="24"/>
    </row>
    <row r="266" spans="1:8" s="10" customFormat="1" x14ac:dyDescent="0.2">
      <c r="A266" s="23"/>
      <c r="B266" s="23"/>
      <c r="C266" s="23"/>
      <c r="D266" s="28"/>
      <c r="F266" s="48"/>
      <c r="G266" s="37"/>
      <c r="H266" s="24"/>
    </row>
    <row r="267" spans="1:8" s="10" customFormat="1" x14ac:dyDescent="0.2">
      <c r="A267" s="23"/>
      <c r="B267" s="23"/>
      <c r="C267" s="23"/>
      <c r="D267" s="28"/>
      <c r="F267" s="48"/>
      <c r="G267" s="37"/>
      <c r="H267" s="24"/>
    </row>
    <row r="268" spans="1:8" s="10" customFormat="1" x14ac:dyDescent="0.2">
      <c r="A268" s="23"/>
      <c r="B268" s="23"/>
      <c r="C268" s="23"/>
      <c r="D268" s="28"/>
      <c r="F268" s="48"/>
      <c r="G268" s="37"/>
      <c r="H268" s="24"/>
    </row>
    <row r="269" spans="1:8" s="10" customFormat="1" x14ac:dyDescent="0.2">
      <c r="A269" s="23"/>
      <c r="B269" s="23"/>
      <c r="C269" s="23"/>
      <c r="D269" s="28"/>
      <c r="F269" s="48"/>
      <c r="G269" s="37"/>
      <c r="H269" s="24"/>
    </row>
    <row r="270" spans="1:8" s="10" customFormat="1" x14ac:dyDescent="0.2">
      <c r="A270" s="23"/>
      <c r="B270" s="23"/>
      <c r="C270" s="23"/>
      <c r="D270" s="28"/>
      <c r="F270" s="48"/>
      <c r="G270" s="37"/>
      <c r="H270" s="24"/>
    </row>
    <row r="271" spans="1:8" s="10" customFormat="1" x14ac:dyDescent="0.2">
      <c r="A271" s="23"/>
      <c r="B271" s="23"/>
      <c r="C271" s="23"/>
      <c r="D271" s="28"/>
      <c r="F271" s="48"/>
      <c r="G271" s="37"/>
      <c r="H271" s="24"/>
    </row>
    <row r="272" spans="1:8" s="10" customFormat="1" x14ac:dyDescent="0.2">
      <c r="A272" s="23"/>
      <c r="B272" s="23"/>
      <c r="C272" s="23"/>
      <c r="D272" s="28"/>
      <c r="F272" s="48"/>
      <c r="G272" s="37"/>
      <c r="H272" s="24"/>
    </row>
    <row r="273" spans="1:8" s="10" customFormat="1" x14ac:dyDescent="0.2">
      <c r="A273" s="23"/>
      <c r="B273" s="23"/>
      <c r="C273" s="23"/>
      <c r="D273" s="28"/>
      <c r="F273" s="48"/>
      <c r="G273" s="37"/>
      <c r="H273" s="24"/>
    </row>
    <row r="274" spans="1:8" s="10" customFormat="1" x14ac:dyDescent="0.2">
      <c r="A274" s="23"/>
      <c r="B274" s="23"/>
      <c r="C274" s="23"/>
      <c r="D274" s="28"/>
      <c r="F274" s="48"/>
      <c r="G274" s="37"/>
      <c r="H274" s="24"/>
    </row>
    <row r="275" spans="1:8" s="10" customFormat="1" x14ac:dyDescent="0.2">
      <c r="A275" s="23"/>
      <c r="B275" s="23"/>
      <c r="C275" s="23"/>
      <c r="D275" s="28"/>
      <c r="F275" s="48"/>
      <c r="G275" s="37"/>
      <c r="H275" s="24"/>
    </row>
    <row r="276" spans="1:8" s="10" customFormat="1" x14ac:dyDescent="0.2">
      <c r="A276" s="23"/>
      <c r="B276" s="23"/>
      <c r="C276" s="23"/>
      <c r="D276" s="28"/>
      <c r="F276" s="48"/>
      <c r="G276" s="37"/>
      <c r="H276" s="24"/>
    </row>
    <row r="277" spans="1:8" s="10" customFormat="1" x14ac:dyDescent="0.2">
      <c r="A277" s="23"/>
      <c r="B277" s="23"/>
      <c r="C277" s="23"/>
      <c r="D277" s="28"/>
      <c r="F277" s="48"/>
      <c r="G277" s="37"/>
      <c r="H277" s="24"/>
    </row>
    <row r="278" spans="1:8" s="10" customFormat="1" x14ac:dyDescent="0.2">
      <c r="A278" s="23"/>
      <c r="B278" s="23"/>
      <c r="C278" s="23"/>
      <c r="D278" s="28"/>
      <c r="F278" s="48"/>
      <c r="G278" s="37"/>
      <c r="H278" s="24"/>
    </row>
    <row r="279" spans="1:8" s="10" customFormat="1" x14ac:dyDescent="0.2">
      <c r="A279" s="23"/>
      <c r="B279" s="23"/>
      <c r="C279" s="23"/>
      <c r="D279" s="28"/>
      <c r="F279" s="48"/>
      <c r="G279" s="37"/>
      <c r="H279" s="24"/>
    </row>
    <row r="280" spans="1:8" s="10" customFormat="1" x14ac:dyDescent="0.2">
      <c r="A280" s="23"/>
      <c r="B280" s="23"/>
      <c r="C280" s="23"/>
      <c r="D280" s="28"/>
      <c r="F280" s="48"/>
      <c r="G280" s="37"/>
      <c r="H280" s="24"/>
    </row>
    <row r="281" spans="1:8" s="10" customFormat="1" x14ac:dyDescent="0.2">
      <c r="A281" s="23"/>
      <c r="B281" s="23"/>
      <c r="C281" s="23"/>
      <c r="D281" s="28"/>
      <c r="F281" s="48"/>
      <c r="G281" s="37"/>
      <c r="H281" s="24"/>
    </row>
    <row r="282" spans="1:8" s="10" customFormat="1" x14ac:dyDescent="0.2">
      <c r="A282" s="23"/>
      <c r="B282" s="23"/>
      <c r="C282" s="23"/>
      <c r="D282" s="28"/>
      <c r="F282" s="48"/>
      <c r="G282" s="37"/>
      <c r="H282" s="24"/>
    </row>
    <row r="283" spans="1:8" s="10" customFormat="1" x14ac:dyDescent="0.2">
      <c r="A283" s="23"/>
      <c r="B283" s="23"/>
      <c r="C283" s="23"/>
      <c r="D283" s="28"/>
      <c r="F283" s="48"/>
      <c r="G283" s="37"/>
      <c r="H283" s="24"/>
    </row>
    <row r="284" spans="1:8" s="10" customFormat="1" x14ac:dyDescent="0.2">
      <c r="A284" s="23"/>
      <c r="B284" s="23"/>
      <c r="C284" s="23"/>
      <c r="D284" s="28"/>
      <c r="F284" s="48"/>
      <c r="G284" s="37"/>
      <c r="H284" s="24"/>
    </row>
    <row r="285" spans="1:8" s="10" customFormat="1" x14ac:dyDescent="0.2">
      <c r="A285" s="23"/>
      <c r="B285" s="23"/>
      <c r="C285" s="23"/>
      <c r="D285" s="28"/>
      <c r="F285" s="48"/>
      <c r="G285" s="37"/>
      <c r="H285" s="24"/>
    </row>
    <row r="286" spans="1:8" s="10" customFormat="1" x14ac:dyDescent="0.2">
      <c r="A286" s="23"/>
      <c r="B286" s="23"/>
      <c r="C286" s="23"/>
      <c r="D286" s="28"/>
      <c r="F286" s="48"/>
      <c r="G286" s="37"/>
      <c r="H286" s="24"/>
    </row>
    <row r="287" spans="1:8" s="10" customFormat="1" x14ac:dyDescent="0.2">
      <c r="A287" s="23"/>
      <c r="B287" s="23"/>
      <c r="C287" s="23"/>
      <c r="D287" s="28"/>
      <c r="F287" s="48"/>
      <c r="G287" s="37"/>
      <c r="H287" s="24"/>
    </row>
    <row r="288" spans="1:8" s="10" customFormat="1" x14ac:dyDescent="0.2">
      <c r="A288" s="23"/>
      <c r="B288" s="23"/>
      <c r="C288" s="23"/>
      <c r="D288" s="28"/>
      <c r="F288" s="48"/>
      <c r="G288" s="37"/>
      <c r="H288" s="24"/>
    </row>
    <row r="289" spans="1:8" s="10" customFormat="1" x14ac:dyDescent="0.2">
      <c r="A289" s="23"/>
      <c r="B289" s="23"/>
      <c r="C289" s="23"/>
      <c r="D289" s="28"/>
      <c r="F289" s="48"/>
      <c r="G289" s="37"/>
      <c r="H289" s="24"/>
    </row>
    <row r="290" spans="1:8" s="10" customFormat="1" x14ac:dyDescent="0.2">
      <c r="A290" s="23"/>
      <c r="B290" s="23"/>
      <c r="C290" s="23"/>
      <c r="D290" s="28"/>
      <c r="F290" s="48"/>
      <c r="G290" s="37"/>
      <c r="H290" s="24"/>
    </row>
    <row r="291" spans="1:8" s="10" customFormat="1" x14ac:dyDescent="0.2">
      <c r="A291" s="23"/>
      <c r="B291" s="23"/>
      <c r="C291" s="23"/>
      <c r="D291" s="28"/>
      <c r="F291" s="48"/>
      <c r="G291" s="37"/>
      <c r="H291" s="24"/>
    </row>
    <row r="292" spans="1:8" s="10" customFormat="1" x14ac:dyDescent="0.2">
      <c r="A292" s="23"/>
      <c r="B292" s="23"/>
      <c r="C292" s="23"/>
      <c r="D292" s="28"/>
      <c r="F292" s="48"/>
      <c r="G292" s="37"/>
      <c r="H292" s="24"/>
    </row>
    <row r="293" spans="1:8" s="10" customFormat="1" x14ac:dyDescent="0.2">
      <c r="A293" s="23"/>
      <c r="B293" s="23"/>
      <c r="C293" s="23"/>
      <c r="D293" s="28"/>
      <c r="F293" s="48"/>
      <c r="G293" s="37"/>
      <c r="H293" s="24"/>
    </row>
    <row r="294" spans="1:8" s="10" customFormat="1" x14ac:dyDescent="0.2">
      <c r="A294" s="23"/>
      <c r="B294" s="23"/>
      <c r="C294" s="23"/>
      <c r="D294" s="28"/>
      <c r="F294" s="48"/>
      <c r="G294" s="37"/>
      <c r="H294" s="24"/>
    </row>
    <row r="295" spans="1:8" s="10" customFormat="1" x14ac:dyDescent="0.2">
      <c r="A295" s="23"/>
      <c r="B295" s="23"/>
      <c r="C295" s="23"/>
      <c r="D295" s="28"/>
      <c r="F295" s="48"/>
      <c r="G295" s="37"/>
      <c r="H295" s="24"/>
    </row>
    <row r="296" spans="1:8" s="10" customFormat="1" x14ac:dyDescent="0.2">
      <c r="A296" s="23"/>
      <c r="B296" s="23"/>
      <c r="C296" s="23"/>
      <c r="D296" s="28"/>
      <c r="F296" s="48"/>
      <c r="G296" s="37"/>
      <c r="H296" s="24"/>
    </row>
    <row r="297" spans="1:8" s="10" customFormat="1" x14ac:dyDescent="0.2">
      <c r="A297" s="23"/>
      <c r="B297" s="23"/>
      <c r="C297" s="23"/>
      <c r="D297" s="28"/>
      <c r="F297" s="48"/>
      <c r="G297" s="37"/>
      <c r="H297" s="24"/>
    </row>
    <row r="298" spans="1:8" s="10" customFormat="1" x14ac:dyDescent="0.2">
      <c r="A298" s="23"/>
      <c r="B298" s="23"/>
      <c r="C298" s="23"/>
      <c r="D298" s="28"/>
      <c r="F298" s="48"/>
      <c r="G298" s="37"/>
      <c r="H298" s="24"/>
    </row>
    <row r="299" spans="1:8" s="10" customFormat="1" x14ac:dyDescent="0.2">
      <c r="A299" s="23"/>
      <c r="B299" s="23"/>
      <c r="C299" s="23"/>
      <c r="D299" s="28"/>
      <c r="F299" s="48"/>
      <c r="G299" s="37"/>
      <c r="H299" s="24"/>
    </row>
    <row r="300" spans="1:8" s="10" customFormat="1" x14ac:dyDescent="0.2">
      <c r="A300" s="23"/>
      <c r="B300" s="23"/>
      <c r="C300" s="23"/>
      <c r="D300" s="28"/>
      <c r="F300" s="48"/>
      <c r="G300" s="37"/>
      <c r="H300" s="24"/>
    </row>
    <row r="301" spans="1:8" s="10" customFormat="1" x14ac:dyDescent="0.2">
      <c r="A301" s="23"/>
      <c r="B301" s="23"/>
      <c r="C301" s="23"/>
      <c r="D301" s="28"/>
      <c r="F301" s="48"/>
      <c r="G301" s="37"/>
      <c r="H301" s="24"/>
    </row>
    <row r="302" spans="1:8" s="10" customFormat="1" x14ac:dyDescent="0.2">
      <c r="A302" s="23"/>
      <c r="B302" s="23"/>
      <c r="C302" s="23"/>
      <c r="D302" s="28"/>
      <c r="F302" s="48"/>
      <c r="G302" s="37"/>
      <c r="H302" s="24"/>
    </row>
    <row r="303" spans="1:8" s="10" customFormat="1" x14ac:dyDescent="0.2">
      <c r="A303" s="23"/>
      <c r="B303" s="23"/>
      <c r="C303" s="23"/>
      <c r="D303" s="28"/>
      <c r="F303" s="48"/>
      <c r="G303" s="37"/>
      <c r="H303" s="24"/>
    </row>
    <row r="304" spans="1:8" s="10" customFormat="1" x14ac:dyDescent="0.2">
      <c r="A304" s="23"/>
      <c r="B304" s="23"/>
      <c r="C304" s="23"/>
      <c r="D304" s="28"/>
      <c r="F304" s="48"/>
      <c r="G304" s="37"/>
      <c r="H304" s="24"/>
    </row>
    <row r="305" spans="1:8" s="10" customFormat="1" x14ac:dyDescent="0.2">
      <c r="A305" s="23"/>
      <c r="B305" s="23"/>
      <c r="C305" s="23"/>
      <c r="D305" s="28"/>
      <c r="F305" s="48"/>
      <c r="G305" s="37"/>
      <c r="H305" s="24"/>
    </row>
    <row r="306" spans="1:8" s="10" customFormat="1" x14ac:dyDescent="0.2">
      <c r="A306" s="23"/>
      <c r="B306" s="23"/>
      <c r="C306" s="23"/>
      <c r="D306" s="28"/>
      <c r="F306" s="48"/>
      <c r="G306" s="37"/>
      <c r="H306" s="24"/>
    </row>
    <row r="307" spans="1:8" s="10" customFormat="1" x14ac:dyDescent="0.2">
      <c r="A307" s="23"/>
      <c r="B307" s="23"/>
      <c r="C307" s="23"/>
      <c r="D307" s="28"/>
      <c r="F307" s="48"/>
      <c r="G307" s="37"/>
      <c r="H307" s="24"/>
    </row>
    <row r="308" spans="1:8" s="10" customFormat="1" x14ac:dyDescent="0.2">
      <c r="A308" s="23"/>
      <c r="B308" s="23"/>
      <c r="C308" s="23"/>
      <c r="D308" s="28"/>
      <c r="F308" s="48"/>
      <c r="G308" s="37"/>
      <c r="H308" s="24"/>
    </row>
    <row r="309" spans="1:8" s="10" customFormat="1" x14ac:dyDescent="0.2">
      <c r="A309" s="23"/>
      <c r="B309" s="23"/>
      <c r="C309" s="23"/>
      <c r="D309" s="28"/>
      <c r="F309" s="48"/>
      <c r="G309" s="37"/>
      <c r="H309" s="24"/>
    </row>
    <row r="310" spans="1:8" s="10" customFormat="1" x14ac:dyDescent="0.2">
      <c r="A310" s="23"/>
      <c r="B310" s="23"/>
      <c r="C310" s="23"/>
      <c r="D310" s="28"/>
      <c r="F310" s="48"/>
      <c r="G310" s="37"/>
      <c r="H310" s="24"/>
    </row>
    <row r="311" spans="1:8" s="10" customFormat="1" x14ac:dyDescent="0.2">
      <c r="A311" s="23"/>
      <c r="B311" s="23"/>
      <c r="C311" s="23"/>
      <c r="D311" s="28"/>
      <c r="F311" s="48"/>
      <c r="G311" s="37"/>
      <c r="H311" s="24"/>
    </row>
    <row r="312" spans="1:8" s="10" customFormat="1" x14ac:dyDescent="0.2">
      <c r="A312" s="23"/>
      <c r="B312" s="23"/>
      <c r="C312" s="23"/>
      <c r="D312" s="28"/>
      <c r="F312" s="48"/>
      <c r="G312" s="37"/>
      <c r="H312" s="24"/>
    </row>
    <row r="313" spans="1:8" s="10" customFormat="1" x14ac:dyDescent="0.2">
      <c r="A313" s="23"/>
      <c r="B313" s="23"/>
      <c r="C313" s="23"/>
      <c r="D313" s="28"/>
      <c r="F313" s="48"/>
      <c r="G313" s="37"/>
      <c r="H313" s="24"/>
    </row>
    <row r="314" spans="1:8" s="10" customFormat="1" x14ac:dyDescent="0.2">
      <c r="A314" s="23"/>
      <c r="B314" s="23"/>
      <c r="C314" s="23"/>
      <c r="D314" s="28"/>
      <c r="F314" s="48"/>
      <c r="G314" s="37"/>
      <c r="H314" s="24"/>
    </row>
    <row r="315" spans="1:8" s="10" customFormat="1" x14ac:dyDescent="0.2">
      <c r="A315" s="23"/>
      <c r="B315" s="23"/>
      <c r="C315" s="23"/>
      <c r="D315" s="28"/>
      <c r="F315" s="48"/>
      <c r="G315" s="37"/>
      <c r="H315" s="24"/>
    </row>
    <row r="316" spans="1:8" s="10" customFormat="1" x14ac:dyDescent="0.2">
      <c r="A316" s="23"/>
      <c r="B316" s="23"/>
      <c r="C316" s="23"/>
      <c r="D316" s="28"/>
      <c r="F316" s="48"/>
      <c r="G316" s="37"/>
      <c r="H316" s="24"/>
    </row>
    <row r="317" spans="1:8" s="10" customFormat="1" x14ac:dyDescent="0.2">
      <c r="A317" s="23"/>
      <c r="B317" s="23"/>
      <c r="C317" s="23"/>
      <c r="D317" s="28"/>
      <c r="F317" s="48"/>
      <c r="G317" s="37"/>
      <c r="H317" s="24"/>
    </row>
    <row r="318" spans="1:8" s="10" customFormat="1" x14ac:dyDescent="0.2">
      <c r="A318" s="23"/>
      <c r="B318" s="23"/>
      <c r="C318" s="23"/>
      <c r="D318" s="28"/>
      <c r="F318" s="48"/>
      <c r="G318" s="37"/>
      <c r="H318" s="24"/>
    </row>
    <row r="319" spans="1:8" s="10" customFormat="1" x14ac:dyDescent="0.2">
      <c r="A319" s="23"/>
      <c r="B319" s="23"/>
      <c r="C319" s="23"/>
      <c r="D319" s="28"/>
      <c r="F319" s="48"/>
      <c r="G319" s="37"/>
      <c r="H319" s="24"/>
    </row>
    <row r="320" spans="1:8" s="10" customFormat="1" x14ac:dyDescent="0.2">
      <c r="A320" s="23"/>
      <c r="B320" s="23"/>
      <c r="C320" s="23"/>
      <c r="D320" s="28"/>
      <c r="F320" s="48"/>
      <c r="G320" s="37"/>
      <c r="H320" s="24"/>
    </row>
    <row r="321" spans="1:8" s="10" customFormat="1" x14ac:dyDescent="0.2">
      <c r="A321" s="23"/>
      <c r="B321" s="23"/>
      <c r="C321" s="23"/>
      <c r="D321" s="28"/>
      <c r="F321" s="48"/>
      <c r="G321" s="37"/>
      <c r="H321" s="24"/>
    </row>
    <row r="322" spans="1:8" s="10" customFormat="1" x14ac:dyDescent="0.2">
      <c r="A322" s="23"/>
      <c r="B322" s="23"/>
      <c r="C322" s="23"/>
      <c r="D322" s="28"/>
      <c r="F322" s="48"/>
      <c r="G322" s="37"/>
      <c r="H322" s="24"/>
    </row>
    <row r="323" spans="1:8" s="10" customFormat="1" x14ac:dyDescent="0.2">
      <c r="A323" s="23"/>
      <c r="B323" s="23"/>
      <c r="C323" s="23"/>
      <c r="D323" s="28"/>
      <c r="F323" s="48"/>
      <c r="G323" s="37"/>
      <c r="H323" s="24"/>
    </row>
    <row r="324" spans="1:8" s="10" customFormat="1" x14ac:dyDescent="0.2">
      <c r="A324" s="23"/>
      <c r="B324" s="23"/>
      <c r="C324" s="23"/>
      <c r="D324" s="28"/>
      <c r="F324" s="48"/>
      <c r="G324" s="37"/>
      <c r="H324" s="24"/>
    </row>
    <row r="325" spans="1:8" s="10" customFormat="1" x14ac:dyDescent="0.2">
      <c r="A325" s="23"/>
      <c r="B325" s="23"/>
      <c r="C325" s="23"/>
      <c r="D325" s="28"/>
      <c r="F325" s="48"/>
      <c r="G325" s="37"/>
      <c r="H325" s="24"/>
    </row>
    <row r="326" spans="1:8" s="10" customFormat="1" x14ac:dyDescent="0.2">
      <c r="A326" s="23"/>
      <c r="B326" s="23"/>
      <c r="C326" s="23"/>
      <c r="D326" s="28"/>
      <c r="F326" s="48"/>
      <c r="G326" s="37"/>
      <c r="H326" s="24"/>
    </row>
    <row r="327" spans="1:8" s="10" customFormat="1" x14ac:dyDescent="0.2">
      <c r="A327" s="23"/>
      <c r="B327" s="23"/>
      <c r="C327" s="23"/>
      <c r="D327" s="28"/>
      <c r="F327" s="48"/>
      <c r="G327" s="37"/>
      <c r="H327" s="24"/>
    </row>
    <row r="328" spans="1:8" s="10" customFormat="1" x14ac:dyDescent="0.2">
      <c r="A328" s="23"/>
      <c r="B328" s="23"/>
      <c r="C328" s="23"/>
      <c r="D328" s="28"/>
      <c r="F328" s="48"/>
      <c r="G328" s="37"/>
      <c r="H328" s="24"/>
    </row>
    <row r="329" spans="1:8" s="10" customFormat="1" x14ac:dyDescent="0.2">
      <c r="A329" s="23"/>
      <c r="B329" s="23"/>
      <c r="C329" s="23"/>
      <c r="D329" s="28"/>
      <c r="F329" s="48"/>
      <c r="G329" s="37"/>
      <c r="H329" s="24"/>
    </row>
    <row r="330" spans="1:8" s="10" customFormat="1" x14ac:dyDescent="0.2">
      <c r="A330" s="23"/>
      <c r="B330" s="23"/>
      <c r="C330" s="23"/>
      <c r="D330" s="28"/>
      <c r="F330" s="48"/>
      <c r="G330" s="37"/>
      <c r="H330" s="24"/>
    </row>
    <row r="331" spans="1:8" s="10" customFormat="1" x14ac:dyDescent="0.2">
      <c r="A331" s="23"/>
      <c r="B331" s="23"/>
      <c r="C331" s="23"/>
      <c r="D331" s="28"/>
      <c r="F331" s="48"/>
      <c r="G331" s="37"/>
      <c r="H331" s="24"/>
    </row>
    <row r="332" spans="1:8" s="10" customFormat="1" x14ac:dyDescent="0.2">
      <c r="A332" s="23"/>
      <c r="B332" s="23"/>
      <c r="C332" s="23"/>
      <c r="D332" s="28"/>
      <c r="F332" s="48"/>
      <c r="G332" s="37"/>
      <c r="H332" s="24"/>
    </row>
    <row r="333" spans="1:8" s="10" customFormat="1" x14ac:dyDescent="0.2">
      <c r="A333" s="23"/>
      <c r="B333" s="23"/>
      <c r="C333" s="23"/>
      <c r="D333" s="28"/>
      <c r="F333" s="48"/>
      <c r="G333" s="37"/>
      <c r="H333" s="24"/>
    </row>
    <row r="334" spans="1:8" s="10" customFormat="1" x14ac:dyDescent="0.2">
      <c r="A334" s="23"/>
      <c r="B334" s="23"/>
      <c r="C334" s="23"/>
      <c r="D334" s="28"/>
      <c r="F334" s="48"/>
      <c r="G334" s="37"/>
      <c r="H334" s="24"/>
    </row>
    <row r="335" spans="1:8" s="10" customFormat="1" x14ac:dyDescent="0.2">
      <c r="A335" s="23"/>
      <c r="B335" s="23"/>
      <c r="C335" s="23"/>
      <c r="D335" s="28"/>
      <c r="F335" s="48"/>
      <c r="G335" s="37"/>
      <c r="H335" s="24"/>
    </row>
    <row r="336" spans="1:8" s="10" customFormat="1" x14ac:dyDescent="0.2">
      <c r="A336" s="23"/>
      <c r="B336" s="23"/>
      <c r="C336" s="23"/>
      <c r="D336" s="28"/>
      <c r="F336" s="48"/>
      <c r="G336" s="37"/>
      <c r="H336" s="24"/>
    </row>
    <row r="337" spans="1:8" s="10" customFormat="1" x14ac:dyDescent="0.2">
      <c r="A337" s="23"/>
      <c r="B337" s="23"/>
      <c r="C337" s="23"/>
      <c r="D337" s="28"/>
      <c r="F337" s="48"/>
      <c r="G337" s="37"/>
      <c r="H337" s="24"/>
    </row>
    <row r="338" spans="1:8" s="10" customFormat="1" x14ac:dyDescent="0.2">
      <c r="A338" s="23"/>
      <c r="B338" s="23"/>
      <c r="C338" s="23"/>
      <c r="D338" s="28"/>
      <c r="F338" s="48"/>
      <c r="G338" s="37"/>
      <c r="H338" s="24"/>
    </row>
    <row r="339" spans="1:8" s="10" customFormat="1" x14ac:dyDescent="0.2">
      <c r="A339" s="23"/>
      <c r="B339" s="23"/>
      <c r="C339" s="23"/>
      <c r="D339" s="28"/>
      <c r="F339" s="48"/>
      <c r="G339" s="37"/>
      <c r="H339" s="24"/>
    </row>
    <row r="340" spans="1:8" s="10" customFormat="1" x14ac:dyDescent="0.2">
      <c r="A340" s="23"/>
      <c r="B340" s="23"/>
      <c r="C340" s="23"/>
      <c r="D340" s="28"/>
      <c r="F340" s="48"/>
      <c r="G340" s="37"/>
      <c r="H340" s="24"/>
    </row>
    <row r="341" spans="1:8" s="10" customFormat="1" x14ac:dyDescent="0.2">
      <c r="A341" s="23"/>
      <c r="B341" s="23"/>
      <c r="C341" s="23"/>
      <c r="D341" s="28"/>
      <c r="F341" s="48"/>
      <c r="G341" s="37"/>
      <c r="H341" s="24"/>
    </row>
    <row r="342" spans="1:8" s="10" customFormat="1" x14ac:dyDescent="0.2">
      <c r="A342" s="23"/>
      <c r="B342" s="23"/>
      <c r="C342" s="23"/>
      <c r="D342" s="28"/>
      <c r="F342" s="48"/>
      <c r="G342" s="37"/>
      <c r="H342" s="24"/>
    </row>
    <row r="343" spans="1:8" s="10" customFormat="1" x14ac:dyDescent="0.2">
      <c r="A343" s="23"/>
      <c r="B343" s="23"/>
      <c r="C343" s="23"/>
      <c r="D343" s="28"/>
      <c r="F343" s="48"/>
      <c r="G343" s="37"/>
      <c r="H343" s="24"/>
    </row>
    <row r="344" spans="1:8" s="10" customFormat="1" x14ac:dyDescent="0.2">
      <c r="A344" s="23"/>
      <c r="B344" s="23"/>
      <c r="C344" s="23"/>
      <c r="D344" s="28"/>
      <c r="F344" s="48"/>
      <c r="G344" s="37"/>
      <c r="H344" s="24"/>
    </row>
    <row r="345" spans="1:8" s="10" customFormat="1" x14ac:dyDescent="0.2">
      <c r="A345" s="23"/>
      <c r="B345" s="23"/>
      <c r="C345" s="23"/>
      <c r="D345" s="28"/>
      <c r="F345" s="48"/>
      <c r="G345" s="37"/>
      <c r="H345" s="24"/>
    </row>
    <row r="346" spans="1:8" s="10" customFormat="1" x14ac:dyDescent="0.2">
      <c r="A346" s="23"/>
      <c r="B346" s="23"/>
      <c r="C346" s="23"/>
      <c r="D346" s="28"/>
      <c r="F346" s="48"/>
      <c r="G346" s="37"/>
      <c r="H346" s="24"/>
    </row>
    <row r="347" spans="1:8" s="10" customFormat="1" x14ac:dyDescent="0.2">
      <c r="A347" s="23"/>
      <c r="B347" s="23"/>
      <c r="C347" s="23"/>
      <c r="D347" s="28"/>
      <c r="F347" s="48"/>
      <c r="G347" s="37"/>
      <c r="H347" s="24"/>
    </row>
  </sheetData>
  <mergeCells count="2">
    <mergeCell ref="A1:H3"/>
    <mergeCell ref="A5:H5"/>
  </mergeCells>
  <dataValidations count="2">
    <dataValidation type="list" allowBlank="1" showInputMessage="1" showErrorMessage="1" sqref="C100" xr:uid="{764AAE13-BA8E-4A0C-A3E1-3589D54CF7DD}">
      <formula1>Intervenant</formula1>
    </dataValidation>
    <dataValidation type="list" allowBlank="1" showInputMessage="1" showErrorMessage="1" sqref="F100:F119" xr:uid="{D069C16A-3933-4B36-92EB-C9E291254D50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95C1C5ED-0F2B-488A-938D-844125D0EAFA}">
          <x14:formula1>
            <xm:f>Données!$H$2:$H$4</xm:f>
          </x14:formula1>
          <xm:sqref>C7:C99</xm:sqref>
        </x14:dataValidation>
        <x14:dataValidation type="list" allowBlank="1" showInputMessage="1" showErrorMessage="1" xr:uid="{2CE0E05A-BB9E-4266-9D6F-B6105A11553C}">
          <x14:formula1>
            <xm:f>Données!$A$2:$A$58</xm:f>
          </x14:formula1>
          <xm:sqref>D7:D63 D65:D99</xm:sqref>
        </x14:dataValidation>
        <x14:dataValidation type="list" allowBlank="1" showInputMessage="1" showErrorMessage="1" xr:uid="{8F5BC31E-7C5A-40D5-9751-EB75FE8CDC53}">
          <x14:formula1>
            <xm:f>Données!$F$2:$F$5</xm:f>
          </x14:formula1>
          <xm:sqref>G7:G99</xm:sqref>
        </x14:dataValidation>
        <x14:dataValidation type="list" allowBlank="1" showInputMessage="1" showErrorMessage="1" xr:uid="{5D17C2CF-B0BE-4385-9CB0-F2F9F3FEB494}">
          <x14:formula1>
            <xm:f>Données!$A$2:$A$115</xm:f>
          </x14:formula1>
          <xm:sqref>D64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C15370-7FC7-4ACA-8A21-819B097AD8CC}">
  <dimension ref="A1:AZ347"/>
  <sheetViews>
    <sheetView topLeftCell="A64" workbookViewId="0">
      <selection activeCell="D64" sqref="D64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21" customWidth="1"/>
    <col min="5" max="5" width="32" style="1" bestFit="1" customWidth="1"/>
    <col min="6" max="6" width="27.125" style="49" bestFit="1" customWidth="1"/>
    <col min="7" max="7" width="24.625" style="8" bestFit="1" customWidth="1"/>
    <col min="8" max="8" width="20.625" style="13" customWidth="1"/>
    <col min="9" max="52" width="10.875" style="10"/>
    <col min="53" max="16384" width="10.875" style="1"/>
  </cols>
  <sheetData>
    <row r="1" spans="1:52" s="10" customFormat="1" ht="21" customHeight="1" x14ac:dyDescent="0.2">
      <c r="A1" s="62" t="s">
        <v>127</v>
      </c>
      <c r="B1" s="62"/>
      <c r="C1" s="62"/>
      <c r="D1" s="62"/>
      <c r="E1" s="62"/>
      <c r="F1" s="62"/>
      <c r="G1" s="62"/>
      <c r="H1" s="62"/>
    </row>
    <row r="2" spans="1:52" s="10" customFormat="1" ht="21.95" customHeight="1" x14ac:dyDescent="0.2">
      <c r="A2" s="62"/>
      <c r="B2" s="62"/>
      <c r="C2" s="62"/>
      <c r="D2" s="62"/>
      <c r="E2" s="62"/>
      <c r="F2" s="62"/>
      <c r="G2" s="62"/>
      <c r="H2" s="62"/>
    </row>
    <row r="3" spans="1:52" s="10" customFormat="1" ht="21.95" customHeight="1" x14ac:dyDescent="0.2">
      <c r="A3" s="62"/>
      <c r="B3" s="62"/>
      <c r="C3" s="62"/>
      <c r="D3" s="62"/>
      <c r="E3" s="62"/>
      <c r="F3" s="62"/>
      <c r="G3" s="62"/>
      <c r="H3" s="62"/>
    </row>
    <row r="4" spans="1:52" s="10" customFormat="1" ht="21.95" customHeight="1" x14ac:dyDescent="0.25">
      <c r="A4" s="26"/>
      <c r="B4" s="26"/>
      <c r="C4" s="26"/>
      <c r="D4" s="25"/>
      <c r="E4" s="43"/>
      <c r="F4" s="45"/>
      <c r="G4" s="35"/>
      <c r="H4" s="22"/>
    </row>
    <row r="5" spans="1:52" ht="21.95" customHeight="1" x14ac:dyDescent="0.2">
      <c r="A5" s="60" t="s">
        <v>7</v>
      </c>
      <c r="B5" s="61"/>
      <c r="C5" s="61"/>
      <c r="D5" s="61"/>
      <c r="E5" s="61"/>
      <c r="F5" s="61"/>
      <c r="G5" s="61"/>
      <c r="H5" s="61"/>
    </row>
    <row r="6" spans="1:52" s="3" customFormat="1" ht="72" customHeight="1" x14ac:dyDescent="0.25">
      <c r="A6" s="6" t="s">
        <v>8</v>
      </c>
      <c r="B6" s="6" t="s">
        <v>114</v>
      </c>
      <c r="C6" s="6" t="s">
        <v>110</v>
      </c>
      <c r="D6" s="18" t="s">
        <v>109</v>
      </c>
      <c r="E6" s="6" t="s">
        <v>0</v>
      </c>
      <c r="F6" s="46" t="s">
        <v>36</v>
      </c>
      <c r="G6" s="36" t="s">
        <v>101</v>
      </c>
      <c r="H6" s="12" t="s">
        <v>102</v>
      </c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</row>
    <row r="7" spans="1:52" ht="15.95" customHeight="1" x14ac:dyDescent="0.2">
      <c r="A7" s="9"/>
      <c r="B7" s="50"/>
      <c r="C7" s="9"/>
      <c r="D7" s="9"/>
      <c r="E7" s="40"/>
      <c r="F7" s="9"/>
      <c r="G7" s="5"/>
      <c r="H7" s="4"/>
    </row>
    <row r="8" spans="1:52" ht="15.95" customHeight="1" x14ac:dyDescent="0.2">
      <c r="A8" s="17"/>
      <c r="B8" s="19"/>
      <c r="C8" s="19"/>
      <c r="D8" s="19"/>
      <c r="E8" s="41" t="str">
        <f>IF(BS_Décembre[[#This Row],[N° ARTICLE]]=0,"",VLOOKUP(BS_Décembre[[#This Row],[N° ARTICLE]],Données!A3:C59,2,FALSE))</f>
        <v/>
      </c>
      <c r="F8" s="19" t="str">
        <f>IF(BS_Décembre[[#This Row],[N° ARTICLE]]=0,"",VLOOKUP(BS_Décembre[[#This Row],[N° ARTICLE]],Données!A3:C59,3))</f>
        <v/>
      </c>
      <c r="G8" s="14"/>
      <c r="H8" s="16"/>
    </row>
    <row r="9" spans="1:52" ht="15.95" customHeight="1" x14ac:dyDescent="0.2">
      <c r="A9" s="9"/>
      <c r="B9" s="20"/>
      <c r="C9" s="20"/>
      <c r="D9" s="20"/>
      <c r="E9" s="40" t="str">
        <f>IF(BS_Décembre[[#This Row],[N° ARTICLE]]=0,"",VLOOKUP(BS_Décembre[[#This Row],[N° ARTICLE]],Données!A4:C60,2,FALSE))</f>
        <v/>
      </c>
      <c r="F9" s="20" t="str">
        <f>IF(BS_Décembre[[#This Row],[N° ARTICLE]]=0,"",VLOOKUP(BS_Décembre[[#This Row],[N° ARTICLE]],Données!A4:C60,3))</f>
        <v/>
      </c>
      <c r="G9" s="5"/>
      <c r="H9" s="4"/>
    </row>
    <row r="10" spans="1:52" s="10" customFormat="1" ht="15.95" customHeight="1" x14ac:dyDescent="0.2">
      <c r="A10" s="17"/>
      <c r="B10" s="19"/>
      <c r="C10" s="19"/>
      <c r="D10" s="19"/>
      <c r="E10" s="41" t="str">
        <f>IF(BS_Décembre[[#This Row],[N° ARTICLE]]=0,"",VLOOKUP(BS_Décembre[[#This Row],[N° ARTICLE]],Données!A5:C61,2,FALSE))</f>
        <v/>
      </c>
      <c r="F10" s="19" t="str">
        <f>IF(BS_Décembre[[#This Row],[N° ARTICLE]]=0,"",VLOOKUP(BS_Décembre[[#This Row],[N° ARTICLE]],Données!A5:C61,3))</f>
        <v/>
      </c>
      <c r="G10" s="14"/>
      <c r="H10" s="16"/>
    </row>
    <row r="11" spans="1:52" ht="15.95" customHeight="1" x14ac:dyDescent="0.2">
      <c r="A11" s="9"/>
      <c r="B11" s="20"/>
      <c r="C11" s="20"/>
      <c r="D11" s="20"/>
      <c r="E11" s="40" t="str">
        <f>IF(BS_Décembre[[#This Row],[N° ARTICLE]]=0,"",VLOOKUP(BS_Décembre[[#This Row],[N° ARTICLE]],Données!A6:C62,2,FALSE))</f>
        <v/>
      </c>
      <c r="F11" s="20" t="str">
        <f>IF(BS_Décembre[[#This Row],[N° ARTICLE]]=0,"",VLOOKUP(BS_Décembre[[#This Row],[N° ARTICLE]],Données!A6:C62,3))</f>
        <v/>
      </c>
      <c r="G11" s="5"/>
      <c r="H11" s="4"/>
    </row>
    <row r="12" spans="1:52" s="10" customFormat="1" ht="15.95" customHeight="1" x14ac:dyDescent="0.2">
      <c r="A12" s="17"/>
      <c r="B12" s="51"/>
      <c r="C12" s="17"/>
      <c r="D12" s="17"/>
      <c r="E12" s="41"/>
      <c r="F12" s="17"/>
      <c r="G12" s="14"/>
      <c r="H12" s="16"/>
    </row>
    <row r="13" spans="1:52" ht="15.95" customHeight="1" x14ac:dyDescent="0.2">
      <c r="A13" s="9"/>
      <c r="B13" s="20"/>
      <c r="C13" s="20"/>
      <c r="D13" s="20"/>
      <c r="E13" s="40" t="str">
        <f>IF(BS_Décembre[[#This Row],[N° ARTICLE]]=0,"",VLOOKUP(BS_Décembre[[#This Row],[N° ARTICLE]],Données!A8:C64,2,FALSE))</f>
        <v/>
      </c>
      <c r="F13" s="20" t="str">
        <f>IF(BS_Décembre[[#This Row],[N° ARTICLE]]=0,"",VLOOKUP(BS_Décembre[[#This Row],[N° ARTICLE]],Données!A8:C64,3))</f>
        <v/>
      </c>
      <c r="G13" s="5"/>
      <c r="H13" s="4"/>
    </row>
    <row r="14" spans="1:52" s="10" customFormat="1" ht="15.95" customHeight="1" x14ac:dyDescent="0.2">
      <c r="A14" s="17"/>
      <c r="B14" s="19"/>
      <c r="C14" s="19"/>
      <c r="D14" s="19"/>
      <c r="E14" s="41" t="str">
        <f>IF(BS_Décembre[[#This Row],[N° ARTICLE]]=0,"",VLOOKUP(BS_Décembre[[#This Row],[N° ARTICLE]],Données!A9:C65,2,FALSE))</f>
        <v/>
      </c>
      <c r="F14" s="19" t="str">
        <f>IF(BS_Décembre[[#This Row],[N° ARTICLE]]=0,"",VLOOKUP(BS_Décembre[[#This Row],[N° ARTICLE]],Données!A9:C65,3))</f>
        <v/>
      </c>
      <c r="G14" s="14"/>
      <c r="H14" s="16"/>
    </row>
    <row r="15" spans="1:52" ht="15.95" customHeight="1" x14ac:dyDescent="0.2">
      <c r="A15" s="9"/>
      <c r="B15" s="20"/>
      <c r="C15" s="20"/>
      <c r="D15" s="20"/>
      <c r="E15" s="40" t="str">
        <f>IF(BS_Décembre[[#This Row],[N° ARTICLE]]=0,"",VLOOKUP(BS_Décembre[[#This Row],[N° ARTICLE]],Données!A10:C66,2,FALSE))</f>
        <v/>
      </c>
      <c r="F15" s="20" t="str">
        <f>IF(BS_Décembre[[#This Row],[N° ARTICLE]]=0,"",VLOOKUP(BS_Décembre[[#This Row],[N° ARTICLE]],Données!A10:C66,3))</f>
        <v/>
      </c>
      <c r="G15" s="5"/>
      <c r="H15" s="4"/>
    </row>
    <row r="16" spans="1:52" s="10" customFormat="1" ht="15.95" customHeight="1" x14ac:dyDescent="0.2">
      <c r="A16" s="17"/>
      <c r="B16" s="19"/>
      <c r="C16" s="19"/>
      <c r="D16" s="19"/>
      <c r="E16" s="41" t="str">
        <f>IF(BS_Décembre[[#This Row],[N° ARTICLE]]=0,"",VLOOKUP(BS_Décembre[[#This Row],[N° ARTICLE]],Données!A11:C67,2,FALSE))</f>
        <v/>
      </c>
      <c r="F16" s="19" t="str">
        <f>IF(BS_Décembre[[#This Row],[N° ARTICLE]]=0,"",VLOOKUP(BS_Décembre[[#This Row],[N° ARTICLE]],Données!A11:C67,3))</f>
        <v/>
      </c>
      <c r="G16" s="14"/>
      <c r="H16" s="16"/>
    </row>
    <row r="17" spans="1:8" ht="15.95" customHeight="1" x14ac:dyDescent="0.2">
      <c r="A17" s="9"/>
      <c r="B17" s="20"/>
      <c r="C17" s="20"/>
      <c r="D17" s="20"/>
      <c r="E17" s="40" t="str">
        <f>IF(BS_Décembre[[#This Row],[N° ARTICLE]]=0,"",VLOOKUP(BS_Décembre[[#This Row],[N° ARTICLE]],Données!A12:C68,2,FALSE))</f>
        <v/>
      </c>
      <c r="F17" s="20" t="str">
        <f>IF(BS_Décembre[[#This Row],[N° ARTICLE]]=0,"",VLOOKUP(BS_Décembre[[#This Row],[N° ARTICLE]],Données!A12:C68,3))</f>
        <v/>
      </c>
      <c r="G17" s="5"/>
      <c r="H17" s="4"/>
    </row>
    <row r="18" spans="1:8" s="10" customFormat="1" ht="15.95" customHeight="1" x14ac:dyDescent="0.2">
      <c r="A18" s="17"/>
      <c r="B18" s="19"/>
      <c r="C18" s="19"/>
      <c r="D18" s="19"/>
      <c r="E18" s="41" t="str">
        <f>IF(BS_Décembre[[#This Row],[N° ARTICLE]]=0,"",VLOOKUP(BS_Décembre[[#This Row],[N° ARTICLE]],Données!A13:C69,2,FALSE))</f>
        <v/>
      </c>
      <c r="F18" s="19" t="str">
        <f>IF(BS_Décembre[[#This Row],[N° ARTICLE]]=0,"",VLOOKUP(BS_Décembre[[#This Row],[N° ARTICLE]],Données!A13:C69,3))</f>
        <v/>
      </c>
      <c r="G18" s="14"/>
      <c r="H18" s="16"/>
    </row>
    <row r="19" spans="1:8" ht="15.95" customHeight="1" x14ac:dyDescent="0.2">
      <c r="A19" s="9"/>
      <c r="B19" s="20"/>
      <c r="C19" s="20"/>
      <c r="D19" s="20"/>
      <c r="E19" s="40" t="str">
        <f>IF(BS_Décembre[[#This Row],[N° ARTICLE]]=0,"",VLOOKUP(BS_Décembre[[#This Row],[N° ARTICLE]],Données!A14:C70,2,FALSE))</f>
        <v/>
      </c>
      <c r="F19" s="20" t="str">
        <f>IF(BS_Décembre[[#This Row],[N° ARTICLE]]=0,"",VLOOKUP(BS_Décembre[[#This Row],[N° ARTICLE]],Données!A14:C70,3))</f>
        <v/>
      </c>
      <c r="G19" s="5"/>
      <c r="H19" s="4"/>
    </row>
    <row r="20" spans="1:8" s="10" customFormat="1" ht="15.95" customHeight="1" x14ac:dyDescent="0.2">
      <c r="A20" s="17"/>
      <c r="B20" s="19"/>
      <c r="C20" s="19"/>
      <c r="D20" s="19"/>
      <c r="E20" s="41" t="str">
        <f>IF(BS_Décembre[[#This Row],[N° ARTICLE]]=0,"",VLOOKUP(BS_Décembre[[#This Row],[N° ARTICLE]],Données!A15:C71,2,FALSE))</f>
        <v/>
      </c>
      <c r="F20" s="19" t="str">
        <f>IF(BS_Décembre[[#This Row],[N° ARTICLE]]=0,"",VLOOKUP(BS_Décembre[[#This Row],[N° ARTICLE]],Données!A15:C71,3))</f>
        <v/>
      </c>
      <c r="G20" s="14"/>
      <c r="H20" s="16"/>
    </row>
    <row r="21" spans="1:8" ht="15.95" customHeight="1" x14ac:dyDescent="0.2">
      <c r="A21" s="9"/>
      <c r="B21" s="20"/>
      <c r="C21" s="20"/>
      <c r="D21" s="20"/>
      <c r="E21" s="40" t="str">
        <f>IF(BS_Décembre[[#This Row],[N° ARTICLE]]=0,"",VLOOKUP(BS_Décembre[[#This Row],[N° ARTICLE]],Données!A16:C72,2,FALSE))</f>
        <v/>
      </c>
      <c r="F21" s="20" t="str">
        <f>IF(BS_Décembre[[#This Row],[N° ARTICLE]]=0,"",VLOOKUP(BS_Décembre[[#This Row],[N° ARTICLE]],Données!A16:C72,3))</f>
        <v/>
      </c>
      <c r="G21" s="5"/>
      <c r="H21" s="4"/>
    </row>
    <row r="22" spans="1:8" s="10" customFormat="1" ht="15.95" customHeight="1" x14ac:dyDescent="0.2">
      <c r="A22" s="17"/>
      <c r="B22" s="19"/>
      <c r="C22" s="19"/>
      <c r="D22" s="19"/>
      <c r="E22" s="41" t="str">
        <f>IF(BS_Décembre[[#This Row],[N° ARTICLE]]=0,"",VLOOKUP(BS_Décembre[[#This Row],[N° ARTICLE]],Données!A17:C73,2,FALSE))</f>
        <v/>
      </c>
      <c r="F22" s="19" t="str">
        <f>IF(BS_Décembre[[#This Row],[N° ARTICLE]]=0,"",VLOOKUP(BS_Décembre[[#This Row],[N° ARTICLE]],Données!A17:C73,3))</f>
        <v/>
      </c>
      <c r="G22" s="14"/>
      <c r="H22" s="16"/>
    </row>
    <row r="23" spans="1:8" ht="15.95" customHeight="1" x14ac:dyDescent="0.2">
      <c r="A23" s="9"/>
      <c r="B23" s="20"/>
      <c r="C23" s="20"/>
      <c r="D23" s="20"/>
      <c r="E23" s="40" t="str">
        <f>IF(BS_Décembre[[#This Row],[N° ARTICLE]]=0,"",VLOOKUP(BS_Décembre[[#This Row],[N° ARTICLE]],Données!A18:C74,2,FALSE))</f>
        <v/>
      </c>
      <c r="F23" s="20" t="str">
        <f>IF(BS_Décembre[[#This Row],[N° ARTICLE]]=0,"",VLOOKUP(BS_Décembre[[#This Row],[N° ARTICLE]],Données!A18:C74,3))</f>
        <v/>
      </c>
      <c r="G23" s="5"/>
      <c r="H23" s="4"/>
    </row>
    <row r="24" spans="1:8" ht="15.95" customHeight="1" x14ac:dyDescent="0.2">
      <c r="A24" s="17"/>
      <c r="B24" s="19"/>
      <c r="C24" s="19"/>
      <c r="D24" s="19"/>
      <c r="E24" s="41" t="str">
        <f>IF(BS_Décembre[[#This Row],[N° ARTICLE]]=0,"",VLOOKUP(BS_Décembre[[#This Row],[N° ARTICLE]],Données!A19:C75,2,FALSE))</f>
        <v/>
      </c>
      <c r="F24" s="19" t="str">
        <f>IF(BS_Décembre[[#This Row],[N° ARTICLE]]=0,"",VLOOKUP(BS_Décembre[[#This Row],[N° ARTICLE]],Données!A19:C75,3))</f>
        <v/>
      </c>
      <c r="G24" s="14"/>
      <c r="H24" s="16"/>
    </row>
    <row r="25" spans="1:8" s="10" customFormat="1" ht="15.95" customHeight="1" x14ac:dyDescent="0.2">
      <c r="A25" s="9"/>
      <c r="B25" s="20"/>
      <c r="C25" s="20"/>
      <c r="D25" s="20"/>
      <c r="E25" s="40" t="str">
        <f>IF(BS_Décembre[[#This Row],[N° ARTICLE]]=0,"",VLOOKUP(BS_Décembre[[#This Row],[N° ARTICLE]],Données!A20:C76,2,FALSE))</f>
        <v/>
      </c>
      <c r="F25" s="20" t="str">
        <f>IF(BS_Décembre[[#This Row],[N° ARTICLE]]=0,"",VLOOKUP(BS_Décembre[[#This Row],[N° ARTICLE]],Données!A20:C76,3))</f>
        <v/>
      </c>
      <c r="G25" s="5"/>
      <c r="H25" s="4"/>
    </row>
    <row r="26" spans="1:8" ht="15.95" customHeight="1" x14ac:dyDescent="0.2">
      <c r="A26" s="17"/>
      <c r="B26" s="19"/>
      <c r="C26" s="19"/>
      <c r="D26" s="19"/>
      <c r="E26" s="41" t="str">
        <f>IF(BS_Décembre[[#This Row],[N° ARTICLE]]=0,"",VLOOKUP(BS_Décembre[[#This Row],[N° ARTICLE]],Données!A21:C77,2,FALSE))</f>
        <v/>
      </c>
      <c r="F26" s="19" t="str">
        <f>IF(BS_Décembre[[#This Row],[N° ARTICLE]]=0,"",VLOOKUP(BS_Décembre[[#This Row],[N° ARTICLE]],Données!A21:C77,3))</f>
        <v/>
      </c>
      <c r="G26" s="14"/>
      <c r="H26" s="16"/>
    </row>
    <row r="27" spans="1:8" s="10" customFormat="1" ht="15.95" customHeight="1" x14ac:dyDescent="0.2">
      <c r="A27" s="9"/>
      <c r="B27" s="20"/>
      <c r="C27" s="20"/>
      <c r="D27" s="20"/>
      <c r="E27" s="40" t="str">
        <f>IF(BS_Décembre[[#This Row],[N° ARTICLE]]=0,"",VLOOKUP(BS_Décembre[[#This Row],[N° ARTICLE]],Données!A22:C78,2,FALSE))</f>
        <v/>
      </c>
      <c r="F27" s="20" t="str">
        <f>IF(BS_Décembre[[#This Row],[N° ARTICLE]]=0,"",VLOOKUP(BS_Décembre[[#This Row],[N° ARTICLE]],Données!A22:C78,3))</f>
        <v/>
      </c>
      <c r="G27" s="5"/>
      <c r="H27" s="4"/>
    </row>
    <row r="28" spans="1:8" ht="15.95" customHeight="1" x14ac:dyDescent="0.2">
      <c r="A28" s="17"/>
      <c r="B28" s="19"/>
      <c r="C28" s="19"/>
      <c r="D28" s="19"/>
      <c r="E28" s="41" t="str">
        <f>IF(BS_Décembre[[#This Row],[N° ARTICLE]]=0,"",VLOOKUP(BS_Décembre[[#This Row],[N° ARTICLE]],Données!A23:C79,2,FALSE))</f>
        <v/>
      </c>
      <c r="F28" s="19" t="str">
        <f>IF(BS_Décembre[[#This Row],[N° ARTICLE]]=0,"",VLOOKUP(BS_Décembre[[#This Row],[N° ARTICLE]],Données!A23:C79,3))</f>
        <v/>
      </c>
      <c r="G28" s="14"/>
      <c r="H28" s="16"/>
    </row>
    <row r="29" spans="1:8" s="10" customFormat="1" ht="15.95" customHeight="1" x14ac:dyDescent="0.2">
      <c r="A29" s="9"/>
      <c r="B29" s="20"/>
      <c r="C29" s="20"/>
      <c r="D29" s="20"/>
      <c r="E29" s="40" t="str">
        <f>IF(BS_Décembre[[#This Row],[N° ARTICLE]]=0,"",VLOOKUP(BS_Décembre[[#This Row],[N° ARTICLE]],Données!A24:C80,2,FALSE))</f>
        <v/>
      </c>
      <c r="F29" s="20" t="str">
        <f>IF(BS_Décembre[[#This Row],[N° ARTICLE]]=0,"",VLOOKUP(BS_Décembre[[#This Row],[N° ARTICLE]],Données!A24:C80,3))</f>
        <v/>
      </c>
      <c r="G29" s="5"/>
      <c r="H29" s="4"/>
    </row>
    <row r="30" spans="1:8" ht="15.95" customHeight="1" x14ac:dyDescent="0.2">
      <c r="A30" s="17"/>
      <c r="B30" s="19"/>
      <c r="C30" s="19"/>
      <c r="D30" s="19"/>
      <c r="E30" s="41" t="str">
        <f>IF(BS_Décembre[[#This Row],[N° ARTICLE]]=0,"",VLOOKUP(BS_Décembre[[#This Row],[N° ARTICLE]],Données!A25:C81,2,FALSE))</f>
        <v/>
      </c>
      <c r="F30" s="19" t="str">
        <f>IF(BS_Décembre[[#This Row],[N° ARTICLE]]=0,"",VLOOKUP(BS_Décembre[[#This Row],[N° ARTICLE]],Données!A25:C81,3))</f>
        <v/>
      </c>
      <c r="G30" s="14"/>
      <c r="H30" s="16"/>
    </row>
    <row r="31" spans="1:8" s="10" customFormat="1" ht="15.95" customHeight="1" x14ac:dyDescent="0.2">
      <c r="A31" s="9"/>
      <c r="B31" s="20"/>
      <c r="C31" s="20"/>
      <c r="D31" s="20"/>
      <c r="E31" s="40" t="str">
        <f>IF(BS_Décembre[[#This Row],[N° ARTICLE]]=0,"",VLOOKUP(BS_Décembre[[#This Row],[N° ARTICLE]],Données!A26:C82,2,FALSE))</f>
        <v/>
      </c>
      <c r="F31" s="20" t="str">
        <f>IF(BS_Décembre[[#This Row],[N° ARTICLE]]=0,"",VLOOKUP(BS_Décembre[[#This Row],[N° ARTICLE]],Données!A26:C82,3))</f>
        <v/>
      </c>
      <c r="G31" s="5"/>
      <c r="H31" s="4"/>
    </row>
    <row r="32" spans="1:8" ht="15.95" customHeight="1" x14ac:dyDescent="0.2">
      <c r="A32" s="17"/>
      <c r="B32" s="19"/>
      <c r="C32" s="19"/>
      <c r="D32" s="19"/>
      <c r="E32" s="41" t="str">
        <f>IF(BS_Décembre[[#This Row],[N° ARTICLE]]=0,"",VLOOKUP(BS_Décembre[[#This Row],[N° ARTICLE]],Données!A27:C83,2,FALSE))</f>
        <v/>
      </c>
      <c r="F32" s="19" t="str">
        <f>IF(BS_Décembre[[#This Row],[N° ARTICLE]]=0,"",VLOOKUP(BS_Décembre[[#This Row],[N° ARTICLE]],Données!A27:C83,3))</f>
        <v/>
      </c>
      <c r="G32" s="14"/>
      <c r="H32" s="16"/>
    </row>
    <row r="33" spans="1:8" s="10" customFormat="1" ht="15.95" customHeight="1" x14ac:dyDescent="0.2">
      <c r="A33" s="9"/>
      <c r="B33" s="20"/>
      <c r="C33" s="20"/>
      <c r="D33" s="20"/>
      <c r="E33" s="40" t="str">
        <f>IF(BS_Décembre[[#This Row],[N° ARTICLE]]=0,"",VLOOKUP(BS_Décembre[[#This Row],[N° ARTICLE]],Données!A28:C84,2,FALSE))</f>
        <v/>
      </c>
      <c r="F33" s="20" t="str">
        <f>IF(BS_Décembre[[#This Row],[N° ARTICLE]]=0,"",VLOOKUP(BS_Décembre[[#This Row],[N° ARTICLE]],Données!A28:C84,3))</f>
        <v/>
      </c>
      <c r="G33" s="5"/>
      <c r="H33" s="4"/>
    </row>
    <row r="34" spans="1:8" ht="15.95" customHeight="1" x14ac:dyDescent="0.2">
      <c r="A34" s="17"/>
      <c r="B34" s="19"/>
      <c r="C34" s="19"/>
      <c r="D34" s="19"/>
      <c r="E34" s="41" t="str">
        <f>IF(BS_Décembre[[#This Row],[N° ARTICLE]]=0,"",VLOOKUP(BS_Décembre[[#This Row],[N° ARTICLE]],Données!A29:C85,2,FALSE))</f>
        <v/>
      </c>
      <c r="F34" s="19" t="str">
        <f>IF(BS_Décembre[[#This Row],[N° ARTICLE]]=0,"",VLOOKUP(BS_Décembre[[#This Row],[N° ARTICLE]],Données!A29:C85,3))</f>
        <v/>
      </c>
      <c r="G34" s="14"/>
      <c r="H34" s="16"/>
    </row>
    <row r="35" spans="1:8" s="10" customFormat="1" ht="15.95" customHeight="1" x14ac:dyDescent="0.2">
      <c r="A35" s="9"/>
      <c r="B35" s="20"/>
      <c r="C35" s="20"/>
      <c r="D35" s="20"/>
      <c r="E35" s="40" t="str">
        <f>IF(BS_Décembre[[#This Row],[N° ARTICLE]]=0,"",VLOOKUP(BS_Décembre[[#This Row],[N° ARTICLE]],Données!A30:C86,2,FALSE))</f>
        <v/>
      </c>
      <c r="F35" s="20" t="str">
        <f>IF(BS_Décembre[[#This Row],[N° ARTICLE]]=0,"",VLOOKUP(BS_Décembre[[#This Row],[N° ARTICLE]],Données!A30:C86,3))</f>
        <v/>
      </c>
      <c r="G35" s="5"/>
      <c r="H35" s="4"/>
    </row>
    <row r="36" spans="1:8" ht="15.95" customHeight="1" x14ac:dyDescent="0.2">
      <c r="A36" s="17"/>
      <c r="B36" s="19"/>
      <c r="C36" s="19"/>
      <c r="D36" s="19"/>
      <c r="E36" s="41" t="str">
        <f>IF(BS_Décembre[[#This Row],[N° ARTICLE]]=0,"",VLOOKUP(BS_Décembre[[#This Row],[N° ARTICLE]],Données!A31:C87,2,FALSE))</f>
        <v/>
      </c>
      <c r="F36" s="19" t="str">
        <f>IF(BS_Décembre[[#This Row],[N° ARTICLE]]=0,"",VLOOKUP(BS_Décembre[[#This Row],[N° ARTICLE]],Données!A31:C87,3))</f>
        <v/>
      </c>
      <c r="G36" s="14"/>
      <c r="H36" s="16"/>
    </row>
    <row r="37" spans="1:8" s="10" customFormat="1" ht="15.95" customHeight="1" x14ac:dyDescent="0.2">
      <c r="A37" s="9"/>
      <c r="B37" s="20"/>
      <c r="C37" s="20"/>
      <c r="D37" s="20"/>
      <c r="E37" s="40" t="str">
        <f>IF(BS_Décembre[[#This Row],[N° ARTICLE]]=0,"",VLOOKUP(BS_Décembre[[#This Row],[N° ARTICLE]],Données!A32:C88,2,FALSE))</f>
        <v/>
      </c>
      <c r="F37" s="20" t="str">
        <f>IF(BS_Décembre[[#This Row],[N° ARTICLE]]=0,"",VLOOKUP(BS_Décembre[[#This Row],[N° ARTICLE]],Données!A32:C88,3))</f>
        <v/>
      </c>
      <c r="G37" s="5"/>
      <c r="H37" s="4"/>
    </row>
    <row r="38" spans="1:8" ht="15.95" customHeight="1" x14ac:dyDescent="0.2">
      <c r="A38" s="17"/>
      <c r="B38" s="19"/>
      <c r="C38" s="19"/>
      <c r="D38" s="19"/>
      <c r="E38" s="41" t="str">
        <f>IF(BS_Décembre[[#This Row],[N° ARTICLE]]=0,"",VLOOKUP(BS_Décembre[[#This Row],[N° ARTICLE]],Données!A33:C89,2,FALSE))</f>
        <v/>
      </c>
      <c r="F38" s="19" t="str">
        <f>IF(BS_Décembre[[#This Row],[N° ARTICLE]]=0,"",VLOOKUP(BS_Décembre[[#This Row],[N° ARTICLE]],Données!A33:C89,3))</f>
        <v/>
      </c>
      <c r="G38" s="14"/>
      <c r="H38" s="16"/>
    </row>
    <row r="39" spans="1:8" s="10" customFormat="1" ht="15.95" customHeight="1" x14ac:dyDescent="0.2">
      <c r="A39" s="9"/>
      <c r="B39" s="20"/>
      <c r="C39" s="20"/>
      <c r="D39" s="20"/>
      <c r="E39" s="40" t="str">
        <f>IF(BS_Décembre[[#This Row],[N° ARTICLE]]=0,"",VLOOKUP(BS_Décembre[[#This Row],[N° ARTICLE]],Données!A34:C90,2,FALSE))</f>
        <v/>
      </c>
      <c r="F39" s="20" t="str">
        <f>IF(BS_Décembre[[#This Row],[N° ARTICLE]]=0,"",VLOOKUP(BS_Décembre[[#This Row],[N° ARTICLE]],Données!A34:C90,3))</f>
        <v/>
      </c>
      <c r="G39" s="5"/>
      <c r="H39" s="4"/>
    </row>
    <row r="40" spans="1:8" ht="15.95" customHeight="1" x14ac:dyDescent="0.2">
      <c r="A40" s="17"/>
      <c r="B40" s="19"/>
      <c r="C40" s="19"/>
      <c r="D40" s="19"/>
      <c r="E40" s="41" t="str">
        <f>IF(BS_Décembre[[#This Row],[N° ARTICLE]]=0,"",VLOOKUP(BS_Décembre[[#This Row],[N° ARTICLE]],Données!A35:C91,2,FALSE))</f>
        <v/>
      </c>
      <c r="F40" s="19" t="str">
        <f>IF(BS_Décembre[[#This Row],[N° ARTICLE]]=0,"",VLOOKUP(BS_Décembre[[#This Row],[N° ARTICLE]],Données!A35:C91,3))</f>
        <v/>
      </c>
      <c r="G40" s="14"/>
      <c r="H40" s="16"/>
    </row>
    <row r="41" spans="1:8" s="10" customFormat="1" ht="15.95" customHeight="1" x14ac:dyDescent="0.2">
      <c r="A41" s="9"/>
      <c r="B41" s="20"/>
      <c r="C41" s="20"/>
      <c r="D41" s="20"/>
      <c r="E41" s="40" t="str">
        <f>IF(BS_Décembre[[#This Row],[N° ARTICLE]]=0,"",VLOOKUP(BS_Décembre[[#This Row],[N° ARTICLE]],Données!A36:C92,2,FALSE))</f>
        <v/>
      </c>
      <c r="F41" s="20" t="str">
        <f>IF(BS_Décembre[[#This Row],[N° ARTICLE]]=0,"",VLOOKUP(BS_Décembre[[#This Row],[N° ARTICLE]],Données!A36:C92,3))</f>
        <v/>
      </c>
      <c r="G41" s="5"/>
      <c r="H41" s="4"/>
    </row>
    <row r="42" spans="1:8" ht="15.95" customHeight="1" x14ac:dyDescent="0.2">
      <c r="A42" s="17"/>
      <c r="B42" s="19"/>
      <c r="C42" s="19"/>
      <c r="D42" s="19"/>
      <c r="E42" s="41" t="str">
        <f>IF(BS_Décembre[[#This Row],[N° ARTICLE]]=0,"",VLOOKUP(BS_Décembre[[#This Row],[N° ARTICLE]],Données!A37:C93,2,FALSE))</f>
        <v/>
      </c>
      <c r="F42" s="19" t="str">
        <f>IF(BS_Décembre[[#This Row],[N° ARTICLE]]=0,"",VLOOKUP(BS_Décembre[[#This Row],[N° ARTICLE]],Données!A37:C93,3))</f>
        <v/>
      </c>
      <c r="G42" s="14"/>
      <c r="H42" s="16"/>
    </row>
    <row r="43" spans="1:8" s="10" customFormat="1" ht="15.95" customHeight="1" x14ac:dyDescent="0.2">
      <c r="A43" s="9"/>
      <c r="B43" s="20"/>
      <c r="C43" s="20"/>
      <c r="D43" s="20"/>
      <c r="E43" s="40" t="str">
        <f>IF(BS_Décembre[[#This Row],[N° ARTICLE]]=0,"",VLOOKUP(BS_Décembre[[#This Row],[N° ARTICLE]],Données!A38:C94,2,FALSE))</f>
        <v/>
      </c>
      <c r="F43" s="20" t="str">
        <f>IF(BS_Décembre[[#This Row],[N° ARTICLE]]=0,"",VLOOKUP(BS_Décembre[[#This Row],[N° ARTICLE]],Données!A38:C94,3))</f>
        <v/>
      </c>
      <c r="G43" s="5"/>
      <c r="H43" s="4"/>
    </row>
    <row r="44" spans="1:8" ht="15.95" customHeight="1" x14ac:dyDescent="0.2">
      <c r="A44" s="17"/>
      <c r="B44" s="19"/>
      <c r="C44" s="19"/>
      <c r="D44" s="19"/>
      <c r="E44" s="41" t="str">
        <f>IF(BS_Décembre[[#This Row],[N° ARTICLE]]=0,"",VLOOKUP(BS_Décembre[[#This Row],[N° ARTICLE]],Données!A39:C95,2,FALSE))</f>
        <v/>
      </c>
      <c r="F44" s="19" t="str">
        <f>IF(BS_Décembre[[#This Row],[N° ARTICLE]]=0,"",VLOOKUP(BS_Décembre[[#This Row],[N° ARTICLE]],Données!A39:C95,3))</f>
        <v/>
      </c>
      <c r="G44" s="14"/>
      <c r="H44" s="16"/>
    </row>
    <row r="45" spans="1:8" s="10" customFormat="1" ht="15.95" customHeight="1" x14ac:dyDescent="0.2">
      <c r="A45" s="9"/>
      <c r="B45" s="20"/>
      <c r="C45" s="20"/>
      <c r="D45" s="20"/>
      <c r="E45" s="40" t="str">
        <f>IF(BS_Décembre[[#This Row],[N° ARTICLE]]=0,"",VLOOKUP(BS_Décembre[[#This Row],[N° ARTICLE]],Données!A40:C96,2,FALSE))</f>
        <v/>
      </c>
      <c r="F45" s="20" t="str">
        <f>IF(BS_Décembre[[#This Row],[N° ARTICLE]]=0,"",VLOOKUP(BS_Décembre[[#This Row],[N° ARTICLE]],Données!A40:C96,3))</f>
        <v/>
      </c>
      <c r="G45" s="5"/>
      <c r="H45" s="4"/>
    </row>
    <row r="46" spans="1:8" ht="15.95" customHeight="1" x14ac:dyDescent="0.2">
      <c r="A46" s="17"/>
      <c r="B46" s="19"/>
      <c r="C46" s="19"/>
      <c r="D46" s="19"/>
      <c r="E46" s="41" t="str">
        <f>IF(BS_Décembre[[#This Row],[N° ARTICLE]]=0,"",VLOOKUP(BS_Décembre[[#This Row],[N° ARTICLE]],Données!A41:C97,2,FALSE))</f>
        <v/>
      </c>
      <c r="F46" s="19" t="str">
        <f>IF(BS_Décembre[[#This Row],[N° ARTICLE]]=0,"",VLOOKUP(BS_Décembre[[#This Row],[N° ARTICLE]],Données!A41:C97,3))</f>
        <v/>
      </c>
      <c r="G46" s="14"/>
      <c r="H46" s="16"/>
    </row>
    <row r="47" spans="1:8" s="10" customFormat="1" ht="15.95" customHeight="1" x14ac:dyDescent="0.2">
      <c r="A47" s="9"/>
      <c r="B47" s="20"/>
      <c r="C47" s="20"/>
      <c r="D47" s="20"/>
      <c r="E47" s="40" t="str">
        <f>IF(BS_Décembre[[#This Row],[N° ARTICLE]]=0,"",VLOOKUP(BS_Décembre[[#This Row],[N° ARTICLE]],Données!A42:C98,2,FALSE))</f>
        <v/>
      </c>
      <c r="F47" s="20" t="str">
        <f>IF(BS_Décembre[[#This Row],[N° ARTICLE]]=0,"",VLOOKUP(BS_Décembre[[#This Row],[N° ARTICLE]],Données!A42:C98,3))</f>
        <v/>
      </c>
      <c r="G47" s="5"/>
      <c r="H47" s="4"/>
    </row>
    <row r="48" spans="1:8" ht="15.95" customHeight="1" x14ac:dyDescent="0.2">
      <c r="A48" s="17"/>
      <c r="B48" s="19"/>
      <c r="C48" s="19"/>
      <c r="D48" s="19"/>
      <c r="E48" s="41" t="str">
        <f>IF(BS_Décembre[[#This Row],[N° ARTICLE]]=0,"",VLOOKUP(BS_Décembre[[#This Row],[N° ARTICLE]],Données!A43:C99,2,FALSE))</f>
        <v/>
      </c>
      <c r="F48" s="19" t="str">
        <f>IF(BS_Décembre[[#This Row],[N° ARTICLE]]=0,"",VLOOKUP(BS_Décembre[[#This Row],[N° ARTICLE]],Données!A43:C99,3))</f>
        <v/>
      </c>
      <c r="G48" s="14"/>
      <c r="H48" s="16"/>
    </row>
    <row r="49" spans="1:8" s="10" customFormat="1" ht="15.95" customHeight="1" x14ac:dyDescent="0.2">
      <c r="A49" s="9"/>
      <c r="B49" s="20"/>
      <c r="C49" s="20"/>
      <c r="D49" s="20"/>
      <c r="E49" s="40" t="str">
        <f>IF(BS_Décembre[[#This Row],[N° ARTICLE]]=0,"",VLOOKUP(BS_Décembre[[#This Row],[N° ARTICLE]],Données!A44:C100,2,FALSE))</f>
        <v/>
      </c>
      <c r="F49" s="20" t="str">
        <f>IF(BS_Décembre[[#This Row],[N° ARTICLE]]=0,"",VLOOKUP(BS_Décembre[[#This Row],[N° ARTICLE]],Données!A44:C100,3))</f>
        <v/>
      </c>
      <c r="G49" s="5"/>
      <c r="H49" s="4"/>
    </row>
    <row r="50" spans="1:8" ht="15.95" customHeight="1" x14ac:dyDescent="0.2">
      <c r="A50" s="17"/>
      <c r="B50" s="19"/>
      <c r="C50" s="19"/>
      <c r="D50" s="19"/>
      <c r="E50" s="41" t="str">
        <f>IF(BS_Décembre[[#This Row],[N° ARTICLE]]=0,"",VLOOKUP(BS_Décembre[[#This Row],[N° ARTICLE]],Données!A45:C101,2,FALSE))</f>
        <v/>
      </c>
      <c r="F50" s="19" t="str">
        <f>IF(BS_Décembre[[#This Row],[N° ARTICLE]]=0,"",VLOOKUP(BS_Décembre[[#This Row],[N° ARTICLE]],Données!A45:C101,3))</f>
        <v/>
      </c>
      <c r="G50" s="14"/>
      <c r="H50" s="16"/>
    </row>
    <row r="51" spans="1:8" s="10" customFormat="1" ht="15.95" customHeight="1" x14ac:dyDescent="0.2">
      <c r="A51" s="9"/>
      <c r="B51" s="20"/>
      <c r="C51" s="20"/>
      <c r="D51" s="20"/>
      <c r="E51" s="40" t="str">
        <f>IF(BS_Décembre[[#This Row],[N° ARTICLE]]=0,"",VLOOKUP(BS_Décembre[[#This Row],[N° ARTICLE]],Données!A46:C102,2,FALSE))</f>
        <v/>
      </c>
      <c r="F51" s="20" t="str">
        <f>IF(BS_Décembre[[#This Row],[N° ARTICLE]]=0,"",VLOOKUP(BS_Décembre[[#This Row],[N° ARTICLE]],Données!A46:C102,3))</f>
        <v/>
      </c>
      <c r="G51" s="5"/>
      <c r="H51" s="4"/>
    </row>
    <row r="52" spans="1:8" ht="15.95" customHeight="1" x14ac:dyDescent="0.2">
      <c r="A52" s="17"/>
      <c r="B52" s="19"/>
      <c r="C52" s="19"/>
      <c r="D52" s="19"/>
      <c r="E52" s="41" t="str">
        <f>IF(BS_Décembre[[#This Row],[N° ARTICLE]]=0,"",VLOOKUP(BS_Décembre[[#This Row],[N° ARTICLE]],Données!A47:C103,2,FALSE))</f>
        <v/>
      </c>
      <c r="F52" s="19" t="str">
        <f>IF(BS_Décembre[[#This Row],[N° ARTICLE]]=0,"",VLOOKUP(BS_Décembre[[#This Row],[N° ARTICLE]],Données!A47:C103,3))</f>
        <v/>
      </c>
      <c r="G52" s="14"/>
      <c r="H52" s="16"/>
    </row>
    <row r="53" spans="1:8" s="10" customFormat="1" ht="15.95" customHeight="1" x14ac:dyDescent="0.2">
      <c r="A53" s="9"/>
      <c r="B53" s="20"/>
      <c r="C53" s="20"/>
      <c r="D53" s="20"/>
      <c r="E53" s="40" t="str">
        <f>IF(BS_Décembre[[#This Row],[N° ARTICLE]]=0,"",VLOOKUP(BS_Décembre[[#This Row],[N° ARTICLE]],Données!A48:C104,2,FALSE))</f>
        <v/>
      </c>
      <c r="F53" s="20" t="str">
        <f>IF(BS_Décembre[[#This Row],[N° ARTICLE]]=0,"",VLOOKUP(BS_Décembre[[#This Row],[N° ARTICLE]],Données!A48:C104,3))</f>
        <v/>
      </c>
      <c r="G53" s="5"/>
      <c r="H53" s="4"/>
    </row>
    <row r="54" spans="1:8" ht="15.95" customHeight="1" x14ac:dyDescent="0.2">
      <c r="A54" s="17"/>
      <c r="B54" s="19"/>
      <c r="C54" s="19"/>
      <c r="D54" s="19"/>
      <c r="E54" s="41" t="str">
        <f>IF(BS_Décembre[[#This Row],[N° ARTICLE]]=0,"",VLOOKUP(BS_Décembre[[#This Row],[N° ARTICLE]],Données!A49:C105,2,FALSE))</f>
        <v/>
      </c>
      <c r="F54" s="19" t="str">
        <f>IF(BS_Décembre[[#This Row],[N° ARTICLE]]=0,"",VLOOKUP(BS_Décembre[[#This Row],[N° ARTICLE]],Données!A49:C105,3))</f>
        <v/>
      </c>
      <c r="G54" s="14"/>
      <c r="H54" s="16"/>
    </row>
    <row r="55" spans="1:8" s="10" customFormat="1" ht="15.95" customHeight="1" x14ac:dyDescent="0.2">
      <c r="A55" s="9"/>
      <c r="B55" s="20"/>
      <c r="C55" s="20"/>
      <c r="D55" s="20"/>
      <c r="E55" s="40" t="str">
        <f>IF(BS_Décembre[[#This Row],[N° ARTICLE]]=0,"",VLOOKUP(BS_Décembre[[#This Row],[N° ARTICLE]],Données!A50:C106,2,FALSE))</f>
        <v/>
      </c>
      <c r="F55" s="20" t="str">
        <f>IF(BS_Décembre[[#This Row],[N° ARTICLE]]=0,"",VLOOKUP(BS_Décembre[[#This Row],[N° ARTICLE]],Données!A50:C106,3))</f>
        <v/>
      </c>
      <c r="G55" s="5"/>
      <c r="H55" s="4"/>
    </row>
    <row r="56" spans="1:8" ht="15.95" customHeight="1" x14ac:dyDescent="0.2">
      <c r="A56" s="17"/>
      <c r="B56" s="19"/>
      <c r="C56" s="19"/>
      <c r="D56" s="19"/>
      <c r="E56" s="41" t="str">
        <f>IF(BS_Décembre[[#This Row],[N° ARTICLE]]=0,"",VLOOKUP(BS_Décembre[[#This Row],[N° ARTICLE]],Données!A51:C107,2,FALSE))</f>
        <v/>
      </c>
      <c r="F56" s="19" t="str">
        <f>IF(BS_Décembre[[#This Row],[N° ARTICLE]]=0,"",VLOOKUP(BS_Décembre[[#This Row],[N° ARTICLE]],Données!A51:C107,3))</f>
        <v/>
      </c>
      <c r="G56" s="14"/>
      <c r="H56" s="16"/>
    </row>
    <row r="57" spans="1:8" s="10" customFormat="1" ht="15.95" customHeight="1" x14ac:dyDescent="0.2">
      <c r="A57" s="9"/>
      <c r="B57" s="20"/>
      <c r="C57" s="20"/>
      <c r="D57" s="20"/>
      <c r="E57" s="40" t="str">
        <f>IF(BS_Décembre[[#This Row],[N° ARTICLE]]=0,"",VLOOKUP(BS_Décembre[[#This Row],[N° ARTICLE]],Données!A52:C108,2,FALSE))</f>
        <v/>
      </c>
      <c r="F57" s="20" t="str">
        <f>IF(BS_Décembre[[#This Row],[N° ARTICLE]]=0,"",VLOOKUP(BS_Décembre[[#This Row],[N° ARTICLE]],Données!A52:C108,3))</f>
        <v/>
      </c>
      <c r="G57" s="5"/>
      <c r="H57" s="4"/>
    </row>
    <row r="58" spans="1:8" ht="15.95" customHeight="1" x14ac:dyDescent="0.2">
      <c r="A58" s="17"/>
      <c r="B58" s="19"/>
      <c r="C58" s="19"/>
      <c r="D58" s="19"/>
      <c r="E58" s="41" t="str">
        <f>IF(BS_Décembre[[#This Row],[N° ARTICLE]]=0,"",VLOOKUP(BS_Décembre[[#This Row],[N° ARTICLE]],Données!A53:C109,2,FALSE))</f>
        <v/>
      </c>
      <c r="F58" s="19" t="str">
        <f>IF(BS_Décembre[[#This Row],[N° ARTICLE]]=0,"",VLOOKUP(BS_Décembre[[#This Row],[N° ARTICLE]],Données!A53:C109,3))</f>
        <v/>
      </c>
      <c r="G58" s="14"/>
      <c r="H58" s="16"/>
    </row>
    <row r="59" spans="1:8" s="10" customFormat="1" ht="15.95" customHeight="1" x14ac:dyDescent="0.2">
      <c r="A59" s="9"/>
      <c r="B59" s="20"/>
      <c r="C59" s="20"/>
      <c r="D59" s="20"/>
      <c r="E59" s="40" t="str">
        <f>IF(BS_Décembre[[#This Row],[N° ARTICLE]]=0,"",VLOOKUP(BS_Décembre[[#This Row],[N° ARTICLE]],Données!A54:C110,2,FALSE))</f>
        <v/>
      </c>
      <c r="F59" s="20" t="str">
        <f>IF(BS_Décembre[[#This Row],[N° ARTICLE]]=0,"",VLOOKUP(BS_Décembre[[#This Row],[N° ARTICLE]],Données!A54:C110,3))</f>
        <v/>
      </c>
      <c r="G59" s="5"/>
      <c r="H59" s="4"/>
    </row>
    <row r="60" spans="1:8" ht="15.95" customHeight="1" x14ac:dyDescent="0.2">
      <c r="A60" s="17"/>
      <c r="B60" s="19"/>
      <c r="C60" s="19"/>
      <c r="D60" s="19"/>
      <c r="E60" s="41" t="str">
        <f>IF(BS_Décembre[[#This Row],[N° ARTICLE]]=0,"",VLOOKUP(BS_Décembre[[#This Row],[N° ARTICLE]],Données!A55:C111,2,FALSE))</f>
        <v/>
      </c>
      <c r="F60" s="19" t="str">
        <f>IF(BS_Décembre[[#This Row],[N° ARTICLE]]=0,"",VLOOKUP(BS_Décembre[[#This Row],[N° ARTICLE]],Données!A55:C111,3))</f>
        <v/>
      </c>
      <c r="G60" s="14"/>
      <c r="H60" s="16"/>
    </row>
    <row r="61" spans="1:8" s="10" customFormat="1" ht="15.95" customHeight="1" x14ac:dyDescent="0.2">
      <c r="A61" s="9"/>
      <c r="B61" s="20"/>
      <c r="C61" s="20"/>
      <c r="D61" s="20"/>
      <c r="E61" s="40" t="str">
        <f>IF(BS_Décembre[[#This Row],[N° ARTICLE]]=0,"",VLOOKUP(BS_Décembre[[#This Row],[N° ARTICLE]],Données!A56:C112,2,FALSE))</f>
        <v/>
      </c>
      <c r="F61" s="20" t="str">
        <f>IF(BS_Décembre[[#This Row],[N° ARTICLE]]=0,"",VLOOKUP(BS_Décembre[[#This Row],[N° ARTICLE]],Données!A56:C112,3))</f>
        <v/>
      </c>
      <c r="G61" s="5"/>
      <c r="H61" s="4"/>
    </row>
    <row r="62" spans="1:8" ht="15.95" customHeight="1" x14ac:dyDescent="0.2">
      <c r="A62" s="17"/>
      <c r="B62" s="19"/>
      <c r="C62" s="19"/>
      <c r="D62" s="19"/>
      <c r="E62" s="41" t="str">
        <f>IF(BS_Décembre[[#This Row],[N° ARTICLE]]=0,"",VLOOKUP(BS_Décembre[[#This Row],[N° ARTICLE]],Données!A57:C113,2,FALSE))</f>
        <v/>
      </c>
      <c r="F62" s="19" t="str">
        <f>IF(BS_Décembre[[#This Row],[N° ARTICLE]]=0,"",VLOOKUP(BS_Décembre[[#This Row],[N° ARTICLE]],Données!A57:C113,3))</f>
        <v/>
      </c>
      <c r="G62" s="14"/>
      <c r="H62" s="16"/>
    </row>
    <row r="63" spans="1:8" ht="15.95" customHeight="1" x14ac:dyDescent="0.2">
      <c r="A63" s="9"/>
      <c r="B63" s="20"/>
      <c r="C63" s="20"/>
      <c r="D63" s="20"/>
      <c r="E63" s="40" t="str">
        <f>IF(BS_Décembre[[#This Row],[N° ARTICLE]]=0,"",VLOOKUP(BS_Décembre[[#This Row],[N° ARTICLE]],Données!A58:C114,2,FALSE))</f>
        <v/>
      </c>
      <c r="F63" s="20" t="str">
        <f>IF(BS_Décembre[[#This Row],[N° ARTICLE]]=0,"",VLOOKUP(BS_Décembre[[#This Row],[N° ARTICLE]],Données!A58:C114,3))</f>
        <v/>
      </c>
      <c r="G63" s="5"/>
      <c r="H63" s="4"/>
    </row>
    <row r="64" spans="1:8" s="10" customFormat="1" ht="15.95" customHeight="1" x14ac:dyDescent="0.2">
      <c r="A64" s="17"/>
      <c r="B64" s="19"/>
      <c r="C64" s="19"/>
      <c r="D64" s="19"/>
      <c r="E64" s="41" t="str">
        <f>IF(BS_Décembre[[#This Row],[N° ARTICLE]]=0,"",VLOOKUP(BS_Décembre[[#This Row],[N° ARTICLE]],Données!A59:C115,2,FALSE))</f>
        <v/>
      </c>
      <c r="F64" s="19" t="str">
        <f>IF(BS_Décembre[[#This Row],[N° ARTICLE]]=0,"",VLOOKUP(BS_Décembre[[#This Row],[N° ARTICLE]],Données!A59:C115,3))</f>
        <v/>
      </c>
      <c r="G64" s="14"/>
      <c r="H64" s="16"/>
    </row>
    <row r="65" spans="1:8" ht="15.95" customHeight="1" x14ac:dyDescent="0.2">
      <c r="A65" s="9"/>
      <c r="B65" s="20"/>
      <c r="C65" s="20"/>
      <c r="D65" s="20"/>
      <c r="E65" s="40" t="str">
        <f>IF(BS_Décembre[[#This Row],[N° ARTICLE]]=0,"",VLOOKUP(BS_Décembre[[#This Row],[N° ARTICLE]],Données!A60:C116,2,FALSE))</f>
        <v/>
      </c>
      <c r="F65" s="20" t="str">
        <f>IF(BS_Décembre[[#This Row],[N° ARTICLE]]=0,"",VLOOKUP(BS_Décembre[[#This Row],[N° ARTICLE]],Données!A60:C116,3))</f>
        <v/>
      </c>
      <c r="G65" s="5"/>
      <c r="H65" s="4"/>
    </row>
    <row r="66" spans="1:8" ht="15.95" customHeight="1" x14ac:dyDescent="0.2">
      <c r="A66" s="17"/>
      <c r="B66" s="19"/>
      <c r="C66" s="19"/>
      <c r="D66" s="19"/>
      <c r="E66" s="41" t="str">
        <f>IF(BS_Décembre[[#This Row],[N° ARTICLE]]=0,"",VLOOKUP(BS_Décembre[[#This Row],[N° ARTICLE]],Données!A61:C117,2,FALSE))</f>
        <v/>
      </c>
      <c r="F66" s="19" t="str">
        <f>IF(BS_Décembre[[#This Row],[N° ARTICLE]]=0,"",VLOOKUP(BS_Décembre[[#This Row],[N° ARTICLE]],Données!A61:C117,3))</f>
        <v/>
      </c>
      <c r="G66" s="14"/>
      <c r="H66" s="16"/>
    </row>
    <row r="67" spans="1:8" s="10" customFormat="1" ht="15.95" customHeight="1" x14ac:dyDescent="0.2">
      <c r="A67" s="9"/>
      <c r="B67" s="20"/>
      <c r="C67" s="20"/>
      <c r="D67" s="20"/>
      <c r="E67" s="40" t="str">
        <f>IF(BS_Décembre[[#This Row],[N° ARTICLE]]=0,"",VLOOKUP(BS_Décembre[[#This Row],[N° ARTICLE]],Données!A62:C118,2,FALSE))</f>
        <v/>
      </c>
      <c r="F67" s="20" t="str">
        <f>IF(BS_Décembre[[#This Row],[N° ARTICLE]]=0,"",VLOOKUP(BS_Décembre[[#This Row],[N° ARTICLE]],Données!A62:C118,3))</f>
        <v/>
      </c>
      <c r="G67" s="5"/>
      <c r="H67" s="4"/>
    </row>
    <row r="68" spans="1:8" ht="15.95" customHeight="1" x14ac:dyDescent="0.2">
      <c r="A68" s="17"/>
      <c r="B68" s="19"/>
      <c r="C68" s="19"/>
      <c r="D68" s="19"/>
      <c r="E68" s="41" t="str">
        <f>IF(BS_Décembre[[#This Row],[N° ARTICLE]]=0,"",VLOOKUP(BS_Décembre[[#This Row],[N° ARTICLE]],Données!A63:C119,2,FALSE))</f>
        <v/>
      </c>
      <c r="F68" s="19" t="str">
        <f>IF(BS_Décembre[[#This Row],[N° ARTICLE]]=0,"",VLOOKUP(BS_Décembre[[#This Row],[N° ARTICLE]],Données!A63:C119,3))</f>
        <v/>
      </c>
      <c r="G68" s="14"/>
      <c r="H68" s="16"/>
    </row>
    <row r="69" spans="1:8" s="10" customFormat="1" ht="15.95" customHeight="1" x14ac:dyDescent="0.2">
      <c r="A69" s="9"/>
      <c r="B69" s="20"/>
      <c r="C69" s="20"/>
      <c r="D69" s="20"/>
      <c r="E69" s="40" t="str">
        <f>IF(BS_Décembre[[#This Row],[N° ARTICLE]]=0,"",VLOOKUP(BS_Décembre[[#This Row],[N° ARTICLE]],Données!A64:C120,2,FALSE))</f>
        <v/>
      </c>
      <c r="F69" s="20" t="str">
        <f>IF(BS_Décembre[[#This Row],[N° ARTICLE]]=0,"",VLOOKUP(BS_Décembre[[#This Row],[N° ARTICLE]],Données!A64:C120,3))</f>
        <v/>
      </c>
      <c r="G69" s="5"/>
      <c r="H69" s="4"/>
    </row>
    <row r="70" spans="1:8" ht="15.95" customHeight="1" x14ac:dyDescent="0.2">
      <c r="A70" s="17"/>
      <c r="B70" s="19"/>
      <c r="C70" s="19"/>
      <c r="D70" s="19"/>
      <c r="E70" s="41" t="str">
        <f>IF(BS_Décembre[[#This Row],[N° ARTICLE]]=0,"",VLOOKUP(BS_Décembre[[#This Row],[N° ARTICLE]],Données!A65:C121,2,FALSE))</f>
        <v/>
      </c>
      <c r="F70" s="19" t="str">
        <f>IF(BS_Décembre[[#This Row],[N° ARTICLE]]=0,"",VLOOKUP(BS_Décembre[[#This Row],[N° ARTICLE]],Données!A65:C121,3))</f>
        <v/>
      </c>
      <c r="G70" s="14"/>
      <c r="H70" s="16"/>
    </row>
    <row r="71" spans="1:8" s="10" customFormat="1" ht="15.95" customHeight="1" x14ac:dyDescent="0.2">
      <c r="A71" s="9"/>
      <c r="B71" s="20"/>
      <c r="C71" s="20"/>
      <c r="D71" s="20"/>
      <c r="E71" s="40" t="str">
        <f>IF(BS_Décembre[[#This Row],[N° ARTICLE]]=0,"",VLOOKUP(BS_Décembre[[#This Row],[N° ARTICLE]],Données!A66:C122,2,FALSE))</f>
        <v/>
      </c>
      <c r="F71" s="20" t="str">
        <f>IF(BS_Décembre[[#This Row],[N° ARTICLE]]=0,"",VLOOKUP(BS_Décembre[[#This Row],[N° ARTICLE]],Données!A66:C122,3))</f>
        <v/>
      </c>
      <c r="G71" s="5"/>
      <c r="H71" s="4"/>
    </row>
    <row r="72" spans="1:8" ht="15.95" customHeight="1" x14ac:dyDescent="0.2">
      <c r="A72" s="17"/>
      <c r="B72" s="19"/>
      <c r="C72" s="19"/>
      <c r="D72" s="19"/>
      <c r="E72" s="41" t="str">
        <f>IF(BS_Décembre[[#This Row],[N° ARTICLE]]=0,"",VLOOKUP(BS_Décembre[[#This Row],[N° ARTICLE]],Données!A67:C123,2,FALSE))</f>
        <v/>
      </c>
      <c r="F72" s="19" t="str">
        <f>IF(BS_Décembre[[#This Row],[N° ARTICLE]]=0,"",VLOOKUP(BS_Décembre[[#This Row],[N° ARTICLE]],Données!A67:C123,3))</f>
        <v/>
      </c>
      <c r="G72" s="14"/>
      <c r="H72" s="16"/>
    </row>
    <row r="73" spans="1:8" s="10" customFormat="1" ht="15.95" customHeight="1" x14ac:dyDescent="0.2">
      <c r="A73" s="9"/>
      <c r="B73" s="20"/>
      <c r="C73" s="20"/>
      <c r="D73" s="20"/>
      <c r="E73" s="40" t="str">
        <f>IF(BS_Décembre[[#This Row],[N° ARTICLE]]=0,"",VLOOKUP(BS_Décembre[[#This Row],[N° ARTICLE]],Données!A68:C124,2,FALSE))</f>
        <v/>
      </c>
      <c r="F73" s="20" t="str">
        <f>IF(BS_Décembre[[#This Row],[N° ARTICLE]]=0,"",VLOOKUP(BS_Décembre[[#This Row],[N° ARTICLE]],Données!A68:C124,3))</f>
        <v/>
      </c>
      <c r="G73" s="5"/>
      <c r="H73" s="4"/>
    </row>
    <row r="74" spans="1:8" ht="15.95" customHeight="1" x14ac:dyDescent="0.2">
      <c r="A74" s="17"/>
      <c r="B74" s="19"/>
      <c r="C74" s="19"/>
      <c r="D74" s="19"/>
      <c r="E74" s="41" t="str">
        <f>IF(BS_Décembre[[#This Row],[N° ARTICLE]]=0,"",VLOOKUP(BS_Décembre[[#This Row],[N° ARTICLE]],Données!A69:C125,2,FALSE))</f>
        <v/>
      </c>
      <c r="F74" s="19" t="str">
        <f>IF(BS_Décembre[[#This Row],[N° ARTICLE]]=0,"",VLOOKUP(BS_Décembre[[#This Row],[N° ARTICLE]],Données!A69:C125,3))</f>
        <v/>
      </c>
      <c r="G74" s="14"/>
      <c r="H74" s="16"/>
    </row>
    <row r="75" spans="1:8" s="10" customFormat="1" ht="15.95" customHeight="1" x14ac:dyDescent="0.2">
      <c r="A75" s="9"/>
      <c r="B75" s="20"/>
      <c r="C75" s="20"/>
      <c r="D75" s="20"/>
      <c r="E75" s="40" t="str">
        <f>IF(BS_Décembre[[#This Row],[N° ARTICLE]]=0,"",VLOOKUP(BS_Décembre[[#This Row],[N° ARTICLE]],Données!A70:C126,2,FALSE))</f>
        <v/>
      </c>
      <c r="F75" s="20" t="str">
        <f>IF(BS_Décembre[[#This Row],[N° ARTICLE]]=0,"",VLOOKUP(BS_Décembre[[#This Row],[N° ARTICLE]],Données!A70:C126,3))</f>
        <v/>
      </c>
      <c r="G75" s="5"/>
      <c r="H75" s="4"/>
    </row>
    <row r="76" spans="1:8" ht="15.95" customHeight="1" x14ac:dyDescent="0.2">
      <c r="A76" s="17"/>
      <c r="B76" s="19"/>
      <c r="C76" s="19"/>
      <c r="D76" s="19"/>
      <c r="E76" s="41" t="str">
        <f>IF(BS_Décembre[[#This Row],[N° ARTICLE]]=0,"",VLOOKUP(BS_Décembre[[#This Row],[N° ARTICLE]],Données!A71:C127,2,FALSE))</f>
        <v/>
      </c>
      <c r="F76" s="19" t="str">
        <f>IF(BS_Décembre[[#This Row],[N° ARTICLE]]=0,"",VLOOKUP(BS_Décembre[[#This Row],[N° ARTICLE]],Données!A71:C127,3))</f>
        <v/>
      </c>
      <c r="G76" s="14"/>
      <c r="H76" s="16"/>
    </row>
    <row r="77" spans="1:8" s="10" customFormat="1" ht="15.95" customHeight="1" x14ac:dyDescent="0.2">
      <c r="A77" s="9"/>
      <c r="B77" s="20"/>
      <c r="C77" s="20"/>
      <c r="D77" s="20"/>
      <c r="E77" s="40" t="str">
        <f>IF(BS_Décembre[[#This Row],[N° ARTICLE]]=0,"",VLOOKUP(BS_Décembre[[#This Row],[N° ARTICLE]],Données!A72:C128,2,FALSE))</f>
        <v/>
      </c>
      <c r="F77" s="20" t="str">
        <f>IF(BS_Décembre[[#This Row],[N° ARTICLE]]=0,"",VLOOKUP(BS_Décembre[[#This Row],[N° ARTICLE]],Données!A72:C128,3))</f>
        <v/>
      </c>
      <c r="G77" s="5"/>
      <c r="H77" s="4"/>
    </row>
    <row r="78" spans="1:8" ht="15.95" customHeight="1" x14ac:dyDescent="0.2">
      <c r="A78" s="17"/>
      <c r="B78" s="19"/>
      <c r="C78" s="19"/>
      <c r="D78" s="19"/>
      <c r="E78" s="41" t="str">
        <f>IF(BS_Décembre[[#This Row],[N° ARTICLE]]=0,"",VLOOKUP(BS_Décembre[[#This Row],[N° ARTICLE]],Données!A73:C129,2,FALSE))</f>
        <v/>
      </c>
      <c r="F78" s="19" t="str">
        <f>IF(BS_Décembre[[#This Row],[N° ARTICLE]]=0,"",VLOOKUP(BS_Décembre[[#This Row],[N° ARTICLE]],Données!A73:C129,3))</f>
        <v/>
      </c>
      <c r="G78" s="14"/>
      <c r="H78" s="16"/>
    </row>
    <row r="79" spans="1:8" s="10" customFormat="1" ht="15.95" customHeight="1" x14ac:dyDescent="0.2">
      <c r="A79" s="9"/>
      <c r="B79" s="20"/>
      <c r="C79" s="20"/>
      <c r="D79" s="20"/>
      <c r="E79" s="40" t="str">
        <f>IF(BS_Décembre[[#This Row],[N° ARTICLE]]=0,"",VLOOKUP(BS_Décembre[[#This Row],[N° ARTICLE]],Données!A74:C130,2,FALSE))</f>
        <v/>
      </c>
      <c r="F79" s="20" t="str">
        <f>IF(BS_Décembre[[#This Row],[N° ARTICLE]]=0,"",VLOOKUP(BS_Décembre[[#This Row],[N° ARTICLE]],Données!A74:C130,3))</f>
        <v/>
      </c>
      <c r="G79" s="5"/>
      <c r="H79" s="4"/>
    </row>
    <row r="80" spans="1:8" ht="15.95" customHeight="1" x14ac:dyDescent="0.2">
      <c r="A80" s="17"/>
      <c r="B80" s="19"/>
      <c r="C80" s="19"/>
      <c r="D80" s="19"/>
      <c r="E80" s="41" t="str">
        <f>IF(BS_Décembre[[#This Row],[N° ARTICLE]]=0,"",VLOOKUP(BS_Décembre[[#This Row],[N° ARTICLE]],Données!A75:C131,2,FALSE))</f>
        <v/>
      </c>
      <c r="F80" s="19" t="str">
        <f>IF(BS_Décembre[[#This Row],[N° ARTICLE]]=0,"",VLOOKUP(BS_Décembre[[#This Row],[N° ARTICLE]],Données!A75:C131,3))</f>
        <v/>
      </c>
      <c r="G80" s="14"/>
      <c r="H80" s="16"/>
    </row>
    <row r="81" spans="1:8" ht="15.95" customHeight="1" x14ac:dyDescent="0.2">
      <c r="A81" s="9"/>
      <c r="B81" s="20"/>
      <c r="C81" s="20"/>
      <c r="D81" s="20"/>
      <c r="E81" s="40" t="str">
        <f>IF(BS_Décembre[[#This Row],[N° ARTICLE]]=0,"",VLOOKUP(BS_Décembre[[#This Row],[N° ARTICLE]],Données!A76:C132,2,FALSE))</f>
        <v/>
      </c>
      <c r="F81" s="20" t="str">
        <f>IF(BS_Décembre[[#This Row],[N° ARTICLE]]=0,"",VLOOKUP(BS_Décembre[[#This Row],[N° ARTICLE]],Données!A76:C132,3))</f>
        <v/>
      </c>
      <c r="G81" s="5"/>
      <c r="H81" s="4"/>
    </row>
    <row r="82" spans="1:8" s="10" customFormat="1" ht="15.95" customHeight="1" x14ac:dyDescent="0.2">
      <c r="A82" s="17"/>
      <c r="B82" s="19"/>
      <c r="C82" s="19"/>
      <c r="D82" s="19"/>
      <c r="E82" s="41" t="str">
        <f>IF(BS_Décembre[[#This Row],[N° ARTICLE]]=0,"",VLOOKUP(BS_Décembre[[#This Row],[N° ARTICLE]],Données!A77:C133,2,FALSE))</f>
        <v/>
      </c>
      <c r="F82" s="19" t="str">
        <f>IF(BS_Décembre[[#This Row],[N° ARTICLE]]=0,"",VLOOKUP(BS_Décembre[[#This Row],[N° ARTICLE]],Données!A77:C133,3))</f>
        <v/>
      </c>
      <c r="G82" s="14"/>
      <c r="H82" s="16"/>
    </row>
    <row r="83" spans="1:8" ht="15.95" customHeight="1" x14ac:dyDescent="0.2">
      <c r="A83" s="9"/>
      <c r="B83" s="20"/>
      <c r="C83" s="20"/>
      <c r="D83" s="20"/>
      <c r="E83" s="40" t="str">
        <f>IF(BS_Décembre[[#This Row],[N° ARTICLE]]=0,"",VLOOKUP(BS_Décembre[[#This Row],[N° ARTICLE]],Données!A78:C134,2,FALSE))</f>
        <v/>
      </c>
      <c r="F83" s="20" t="str">
        <f>IF(BS_Décembre[[#This Row],[N° ARTICLE]]=0,"",VLOOKUP(BS_Décembre[[#This Row],[N° ARTICLE]],Données!A78:C134,3))</f>
        <v/>
      </c>
      <c r="G83" s="5"/>
      <c r="H83" s="4"/>
    </row>
    <row r="84" spans="1:8" s="10" customFormat="1" ht="15.95" customHeight="1" x14ac:dyDescent="0.2">
      <c r="A84" s="17"/>
      <c r="B84" s="19"/>
      <c r="C84" s="19"/>
      <c r="D84" s="19"/>
      <c r="E84" s="41" t="str">
        <f>IF(BS_Décembre[[#This Row],[N° ARTICLE]]=0,"",VLOOKUP(BS_Décembre[[#This Row],[N° ARTICLE]],Données!A79:C135,2,FALSE))</f>
        <v/>
      </c>
      <c r="F84" s="19" t="str">
        <f>IF(BS_Décembre[[#This Row],[N° ARTICLE]]=0,"",VLOOKUP(BS_Décembre[[#This Row],[N° ARTICLE]],Données!A79:C135,3))</f>
        <v/>
      </c>
      <c r="G84" s="14"/>
      <c r="H84" s="16"/>
    </row>
    <row r="85" spans="1:8" ht="15.95" customHeight="1" x14ac:dyDescent="0.2">
      <c r="A85" s="9"/>
      <c r="B85" s="20"/>
      <c r="C85" s="20"/>
      <c r="D85" s="20"/>
      <c r="E85" s="40" t="str">
        <f>IF(BS_Décembre[[#This Row],[N° ARTICLE]]=0,"",VLOOKUP(BS_Décembre[[#This Row],[N° ARTICLE]],Données!A80:C136,2,FALSE))</f>
        <v/>
      </c>
      <c r="F85" s="20" t="str">
        <f>IF(BS_Décembre[[#This Row],[N° ARTICLE]]=0,"",VLOOKUP(BS_Décembre[[#This Row],[N° ARTICLE]],Données!A80:C136,3))</f>
        <v/>
      </c>
      <c r="G85" s="5"/>
      <c r="H85" s="4"/>
    </row>
    <row r="86" spans="1:8" s="10" customFormat="1" ht="15.95" customHeight="1" x14ac:dyDescent="0.2">
      <c r="A86" s="17"/>
      <c r="B86" s="19"/>
      <c r="C86" s="19"/>
      <c r="D86" s="19"/>
      <c r="E86" s="41" t="str">
        <f>IF(BS_Décembre[[#This Row],[N° ARTICLE]]=0,"",VLOOKUP(BS_Décembre[[#This Row],[N° ARTICLE]],Données!A81:C137,2,FALSE))</f>
        <v/>
      </c>
      <c r="F86" s="19" t="str">
        <f>IF(BS_Décembre[[#This Row],[N° ARTICLE]]=0,"",VLOOKUP(BS_Décembre[[#This Row],[N° ARTICLE]],Données!A81:C137,3))</f>
        <v/>
      </c>
      <c r="G86" s="14"/>
      <c r="H86" s="16"/>
    </row>
    <row r="87" spans="1:8" ht="15.95" customHeight="1" x14ac:dyDescent="0.2">
      <c r="A87" s="9"/>
      <c r="B87" s="20"/>
      <c r="C87" s="20"/>
      <c r="D87" s="20"/>
      <c r="E87" s="40" t="str">
        <f>IF(BS_Décembre[[#This Row],[N° ARTICLE]]=0,"",VLOOKUP(BS_Décembre[[#This Row],[N° ARTICLE]],Données!A82:C138,2,FALSE))</f>
        <v/>
      </c>
      <c r="F87" s="20" t="str">
        <f>IF(BS_Décembre[[#This Row],[N° ARTICLE]]=0,"",VLOOKUP(BS_Décembre[[#This Row],[N° ARTICLE]],Données!A82:C138,3))</f>
        <v/>
      </c>
      <c r="G87" s="5"/>
      <c r="H87" s="4"/>
    </row>
    <row r="88" spans="1:8" s="10" customFormat="1" ht="15.95" customHeight="1" x14ac:dyDescent="0.2">
      <c r="A88" s="17"/>
      <c r="B88" s="19"/>
      <c r="C88" s="19"/>
      <c r="D88" s="19"/>
      <c r="E88" s="41" t="str">
        <f>IF(BS_Décembre[[#This Row],[N° ARTICLE]]=0,"",VLOOKUP(BS_Décembre[[#This Row],[N° ARTICLE]],Données!A83:C139,2,FALSE))</f>
        <v/>
      </c>
      <c r="F88" s="19" t="str">
        <f>IF(BS_Décembre[[#This Row],[N° ARTICLE]]=0,"",VLOOKUP(BS_Décembre[[#This Row],[N° ARTICLE]],Données!A83:C139,3))</f>
        <v/>
      </c>
      <c r="G88" s="14"/>
      <c r="H88" s="16"/>
    </row>
    <row r="89" spans="1:8" ht="15.95" customHeight="1" x14ac:dyDescent="0.2">
      <c r="A89" s="9"/>
      <c r="B89" s="20"/>
      <c r="C89" s="20"/>
      <c r="D89" s="20"/>
      <c r="E89" s="40" t="str">
        <f>IF(BS_Décembre[[#This Row],[N° ARTICLE]]=0,"",VLOOKUP(BS_Décembre[[#This Row],[N° ARTICLE]],Données!A84:C140,2,FALSE))</f>
        <v/>
      </c>
      <c r="F89" s="20" t="str">
        <f>IF(BS_Décembre[[#This Row],[N° ARTICLE]]=0,"",VLOOKUP(BS_Décembre[[#This Row],[N° ARTICLE]],Données!A84:C140,3))</f>
        <v/>
      </c>
      <c r="G89" s="5"/>
      <c r="H89" s="4"/>
    </row>
    <row r="90" spans="1:8" s="10" customFormat="1" ht="15.95" customHeight="1" x14ac:dyDescent="0.2">
      <c r="A90" s="17"/>
      <c r="B90" s="19"/>
      <c r="C90" s="19"/>
      <c r="D90" s="19"/>
      <c r="E90" s="41" t="str">
        <f>IF(BS_Décembre[[#This Row],[N° ARTICLE]]=0,"",VLOOKUP(BS_Décembre[[#This Row],[N° ARTICLE]],Données!A85:C141,2,FALSE))</f>
        <v/>
      </c>
      <c r="F90" s="19" t="str">
        <f>IF(BS_Décembre[[#This Row],[N° ARTICLE]]=0,"",VLOOKUP(BS_Décembre[[#This Row],[N° ARTICLE]],Données!A85:C141,3))</f>
        <v/>
      </c>
      <c r="G90" s="14"/>
      <c r="H90" s="16"/>
    </row>
    <row r="91" spans="1:8" ht="15.95" customHeight="1" x14ac:dyDescent="0.2">
      <c r="A91" s="9"/>
      <c r="B91" s="20"/>
      <c r="C91" s="20"/>
      <c r="D91" s="20"/>
      <c r="E91" s="40" t="str">
        <f>IF(BS_Décembre[[#This Row],[N° ARTICLE]]=0,"",VLOOKUP(BS_Décembre[[#This Row],[N° ARTICLE]],Données!A86:C142,2,FALSE))</f>
        <v/>
      </c>
      <c r="F91" s="20" t="str">
        <f>IF(BS_Décembre[[#This Row],[N° ARTICLE]]=0,"",VLOOKUP(BS_Décembre[[#This Row],[N° ARTICLE]],Données!A86:C142,3))</f>
        <v/>
      </c>
      <c r="G91" s="5"/>
      <c r="H91" s="4"/>
    </row>
    <row r="92" spans="1:8" ht="15.95" customHeight="1" x14ac:dyDescent="0.2">
      <c r="A92" s="17"/>
      <c r="B92" s="19"/>
      <c r="C92" s="19"/>
      <c r="D92" s="19"/>
      <c r="E92" s="41" t="str">
        <f>IF(BS_Décembre[[#This Row],[N° ARTICLE]]=0,"",VLOOKUP(BS_Décembre[[#This Row],[N° ARTICLE]],Données!A87:C143,2,FALSE))</f>
        <v/>
      </c>
      <c r="F92" s="19" t="str">
        <f>IF(BS_Décembre[[#This Row],[N° ARTICLE]]=0,"",VLOOKUP(BS_Décembre[[#This Row],[N° ARTICLE]],Données!A87:C143,3))</f>
        <v/>
      </c>
      <c r="G92" s="14"/>
      <c r="H92" s="16"/>
    </row>
    <row r="93" spans="1:8" s="10" customFormat="1" ht="15.95" customHeight="1" x14ac:dyDescent="0.2">
      <c r="A93" s="9"/>
      <c r="B93" s="20"/>
      <c r="C93" s="20"/>
      <c r="D93" s="20"/>
      <c r="E93" s="40" t="str">
        <f>IF(BS_Décembre[[#This Row],[N° ARTICLE]]=0,"",VLOOKUP(BS_Décembre[[#This Row],[N° ARTICLE]],Données!A88:C144,2,FALSE))</f>
        <v/>
      </c>
      <c r="F93" s="20" t="str">
        <f>IF(BS_Décembre[[#This Row],[N° ARTICLE]]=0,"",VLOOKUP(BS_Décembre[[#This Row],[N° ARTICLE]],Données!A88:C144,3))</f>
        <v/>
      </c>
      <c r="G93" s="5"/>
      <c r="H93" s="4"/>
    </row>
    <row r="94" spans="1:8" ht="15.95" customHeight="1" x14ac:dyDescent="0.2">
      <c r="A94" s="17"/>
      <c r="B94" s="19"/>
      <c r="C94" s="19"/>
      <c r="D94" s="19"/>
      <c r="E94" s="41" t="str">
        <f>IF(BS_Décembre[[#This Row],[N° ARTICLE]]=0,"",VLOOKUP(BS_Décembre[[#This Row],[N° ARTICLE]],Données!A89:C145,2,FALSE))</f>
        <v/>
      </c>
      <c r="F94" s="19" t="str">
        <f>IF(BS_Décembre[[#This Row],[N° ARTICLE]]=0,"",VLOOKUP(BS_Décembre[[#This Row],[N° ARTICLE]],Données!A89:C145,3))</f>
        <v/>
      </c>
      <c r="G94" s="14"/>
      <c r="H94" s="16"/>
    </row>
    <row r="95" spans="1:8" s="10" customFormat="1" ht="15.95" customHeight="1" x14ac:dyDescent="0.2">
      <c r="A95" s="9"/>
      <c r="B95" s="20"/>
      <c r="C95" s="20"/>
      <c r="D95" s="20"/>
      <c r="E95" s="40" t="str">
        <f>IF(BS_Décembre[[#This Row],[N° ARTICLE]]=0,"",VLOOKUP(BS_Décembre[[#This Row],[N° ARTICLE]],Données!A90:C146,2,FALSE))</f>
        <v/>
      </c>
      <c r="F95" s="20" t="str">
        <f>IF(BS_Décembre[[#This Row],[N° ARTICLE]]=0,"",VLOOKUP(BS_Décembre[[#This Row],[N° ARTICLE]],Données!A90:C146,3))</f>
        <v/>
      </c>
      <c r="G95" s="5"/>
      <c r="H95" s="4"/>
    </row>
    <row r="96" spans="1:8" ht="15.95" customHeight="1" x14ac:dyDescent="0.2">
      <c r="A96" s="17"/>
      <c r="B96" s="19"/>
      <c r="C96" s="19"/>
      <c r="D96" s="19"/>
      <c r="E96" s="41" t="str">
        <f>IF(BS_Décembre[[#This Row],[N° ARTICLE]]=0,"",VLOOKUP(BS_Décembre[[#This Row],[N° ARTICLE]],Données!A91:C147,2,FALSE))</f>
        <v/>
      </c>
      <c r="F96" s="19" t="str">
        <f>IF(BS_Décembre[[#This Row],[N° ARTICLE]]=0,"",VLOOKUP(BS_Décembre[[#This Row],[N° ARTICLE]],Données!A91:C147,3))</f>
        <v/>
      </c>
      <c r="G96" s="14"/>
      <c r="H96" s="16"/>
    </row>
    <row r="97" spans="1:8" s="10" customFormat="1" ht="15.95" customHeight="1" x14ac:dyDescent="0.2">
      <c r="A97" s="9"/>
      <c r="B97" s="20"/>
      <c r="C97" s="20"/>
      <c r="D97" s="20"/>
      <c r="E97" s="40" t="str">
        <f>IF(BS_Décembre[[#This Row],[N° ARTICLE]]=0,"",VLOOKUP(BS_Décembre[[#This Row],[N° ARTICLE]],Données!A92:C148,2,FALSE))</f>
        <v/>
      </c>
      <c r="F97" s="20" t="str">
        <f>IF(BS_Décembre[[#This Row],[N° ARTICLE]]=0,"",VLOOKUP(BS_Décembre[[#This Row],[N° ARTICLE]],Données!A92:C148,3))</f>
        <v/>
      </c>
      <c r="G97" s="5"/>
      <c r="H97" s="4"/>
    </row>
    <row r="98" spans="1:8" ht="15.95" customHeight="1" x14ac:dyDescent="0.2">
      <c r="A98" s="17"/>
      <c r="B98" s="19"/>
      <c r="C98" s="19"/>
      <c r="D98" s="19"/>
      <c r="E98" s="41" t="str">
        <f>IF(BS_Décembre[[#This Row],[N° ARTICLE]]=0,"",VLOOKUP(BS_Décembre[[#This Row],[N° ARTICLE]],Données!A93:C149,2,FALSE))</f>
        <v/>
      </c>
      <c r="F98" s="19" t="str">
        <f>IF(BS_Décembre[[#This Row],[N° ARTICLE]]=0,"",VLOOKUP(BS_Décembre[[#This Row],[N° ARTICLE]],Données!A93:C149,3))</f>
        <v/>
      </c>
      <c r="G98" s="14"/>
      <c r="H98" s="16"/>
    </row>
    <row r="99" spans="1:8" s="10" customFormat="1" ht="15.95" customHeight="1" x14ac:dyDescent="0.2">
      <c r="A99" s="29"/>
      <c r="B99" s="30"/>
      <c r="C99" s="30"/>
      <c r="D99" s="30"/>
      <c r="E99" s="42" t="str">
        <f>IF(BS_Décembre[[#This Row],[N° ARTICLE]]=0,"",VLOOKUP(BS_Décembre[[#This Row],[N° ARTICLE]],Données!A94:C150,2,FALSE))</f>
        <v/>
      </c>
      <c r="F99" s="30" t="str">
        <f>IF(BS_Décembre[[#This Row],[N° ARTICLE]]=0,"",VLOOKUP(BS_Décembre[[#This Row],[N° ARTICLE]],Données!A94:C150,3))</f>
        <v/>
      </c>
      <c r="G99" s="31"/>
      <c r="H99" s="38"/>
    </row>
    <row r="100" spans="1:8" s="10" customFormat="1" ht="15.95" customHeight="1" x14ac:dyDescent="0.2">
      <c r="A100" s="32"/>
      <c r="B100" s="32"/>
      <c r="C100" s="32"/>
      <c r="D100" s="32"/>
      <c r="E100" s="44"/>
      <c r="F100" s="47"/>
      <c r="G100" s="33"/>
      <c r="H100" s="39"/>
    </row>
    <row r="101" spans="1:8" s="10" customFormat="1" ht="15.95" customHeight="1" x14ac:dyDescent="0.2">
      <c r="A101" s="32"/>
      <c r="B101" s="32"/>
      <c r="C101" s="32"/>
      <c r="D101" s="32"/>
      <c r="E101" s="44"/>
      <c r="F101" s="47"/>
      <c r="G101" s="33"/>
      <c r="H101" s="39"/>
    </row>
    <row r="102" spans="1:8" s="10" customFormat="1" ht="15.95" customHeight="1" x14ac:dyDescent="0.2">
      <c r="A102" s="32"/>
      <c r="B102" s="32"/>
      <c r="C102" s="32"/>
      <c r="D102" s="32"/>
      <c r="E102" s="44"/>
      <c r="F102" s="47"/>
      <c r="G102" s="33"/>
      <c r="H102" s="39"/>
    </row>
    <row r="103" spans="1:8" s="10" customFormat="1" ht="15.95" customHeight="1" x14ac:dyDescent="0.2">
      <c r="A103" s="32"/>
      <c r="B103" s="32"/>
      <c r="C103" s="32"/>
      <c r="D103" s="32"/>
      <c r="E103" s="44"/>
      <c r="F103" s="47"/>
      <c r="G103" s="33"/>
      <c r="H103" s="39"/>
    </row>
    <row r="104" spans="1:8" s="10" customFormat="1" ht="15.95" customHeight="1" x14ac:dyDescent="0.2">
      <c r="A104" s="32"/>
      <c r="B104" s="32"/>
      <c r="C104" s="32"/>
      <c r="D104" s="32"/>
      <c r="E104" s="44"/>
      <c r="F104" s="47"/>
      <c r="G104" s="33"/>
      <c r="H104" s="39"/>
    </row>
    <row r="105" spans="1:8" s="10" customFormat="1" ht="15.95" customHeight="1" x14ac:dyDescent="0.2">
      <c r="A105" s="32"/>
      <c r="B105" s="32"/>
      <c r="C105" s="32"/>
      <c r="D105" s="32"/>
      <c r="E105" s="44"/>
      <c r="F105" s="47"/>
      <c r="G105" s="33"/>
      <c r="H105" s="39"/>
    </row>
    <row r="106" spans="1:8" s="10" customFormat="1" ht="15.95" customHeight="1" x14ac:dyDescent="0.2">
      <c r="A106" s="32"/>
      <c r="B106" s="32"/>
      <c r="C106" s="32"/>
      <c r="D106" s="32"/>
      <c r="E106" s="44"/>
      <c r="F106" s="47"/>
      <c r="G106" s="33"/>
      <c r="H106" s="39"/>
    </row>
    <row r="107" spans="1:8" s="10" customFormat="1" ht="15.95" customHeight="1" x14ac:dyDescent="0.2">
      <c r="A107" s="32"/>
      <c r="B107" s="32"/>
      <c r="C107" s="32"/>
      <c r="D107" s="32"/>
      <c r="E107" s="44"/>
      <c r="F107" s="47"/>
      <c r="G107" s="33"/>
      <c r="H107" s="39"/>
    </row>
    <row r="108" spans="1:8" s="10" customFormat="1" ht="15.95" customHeight="1" x14ac:dyDescent="0.2">
      <c r="A108" s="32"/>
      <c r="B108" s="32"/>
      <c r="C108" s="32"/>
      <c r="D108" s="32"/>
      <c r="E108" s="44"/>
      <c r="F108" s="47"/>
      <c r="G108" s="33"/>
      <c r="H108" s="39"/>
    </row>
    <row r="109" spans="1:8" s="10" customFormat="1" ht="15.95" customHeight="1" x14ac:dyDescent="0.2">
      <c r="A109" s="32"/>
      <c r="B109" s="32"/>
      <c r="C109" s="32"/>
      <c r="D109" s="32"/>
      <c r="E109" s="44"/>
      <c r="F109" s="47"/>
      <c r="G109" s="33"/>
      <c r="H109" s="39"/>
    </row>
    <row r="110" spans="1:8" s="10" customFormat="1" ht="15.95" customHeight="1" x14ac:dyDescent="0.2">
      <c r="A110" s="32"/>
      <c r="B110" s="32"/>
      <c r="C110" s="32"/>
      <c r="D110" s="32"/>
      <c r="E110" s="44"/>
      <c r="F110" s="47"/>
      <c r="G110" s="33"/>
      <c r="H110" s="39"/>
    </row>
    <row r="111" spans="1:8" s="10" customFormat="1" ht="15.95" customHeight="1" x14ac:dyDescent="0.2">
      <c r="A111" s="32"/>
      <c r="B111" s="32"/>
      <c r="C111" s="32"/>
      <c r="D111" s="32"/>
      <c r="E111" s="44"/>
      <c r="F111" s="47"/>
      <c r="G111" s="33"/>
      <c r="H111" s="39"/>
    </row>
    <row r="112" spans="1:8" s="10" customFormat="1" ht="15.95" customHeight="1" x14ac:dyDescent="0.2">
      <c r="A112" s="32"/>
      <c r="B112" s="32"/>
      <c r="C112" s="32"/>
      <c r="D112" s="32"/>
      <c r="E112" s="44"/>
      <c r="F112" s="47"/>
      <c r="G112" s="33"/>
      <c r="H112" s="39"/>
    </row>
    <row r="113" spans="1:8" s="10" customFormat="1" ht="15.95" customHeight="1" x14ac:dyDescent="0.2">
      <c r="A113" s="32"/>
      <c r="B113" s="32"/>
      <c r="C113" s="32"/>
      <c r="D113" s="32"/>
      <c r="E113" s="44"/>
      <c r="F113" s="47"/>
      <c r="G113" s="33"/>
      <c r="H113" s="39"/>
    </row>
    <row r="114" spans="1:8" s="10" customFormat="1" ht="15.95" customHeight="1" x14ac:dyDescent="0.2">
      <c r="A114" s="32"/>
      <c r="B114" s="32"/>
      <c r="C114" s="32"/>
      <c r="D114" s="32"/>
      <c r="E114" s="44"/>
      <c r="F114" s="47"/>
      <c r="G114" s="33"/>
      <c r="H114" s="39"/>
    </row>
    <row r="115" spans="1:8" s="10" customFormat="1" ht="15.95" customHeight="1" x14ac:dyDescent="0.2">
      <c r="A115" s="32"/>
      <c r="B115" s="32"/>
      <c r="C115" s="32"/>
      <c r="D115" s="32"/>
      <c r="E115" s="44"/>
      <c r="F115" s="47"/>
      <c r="G115" s="33"/>
      <c r="H115" s="39"/>
    </row>
    <row r="116" spans="1:8" s="10" customFormat="1" ht="15.95" customHeight="1" x14ac:dyDescent="0.2">
      <c r="A116" s="32"/>
      <c r="B116" s="32"/>
      <c r="C116" s="32"/>
      <c r="D116" s="32"/>
      <c r="E116" s="44"/>
      <c r="F116" s="47"/>
      <c r="G116" s="33"/>
      <c r="H116" s="39"/>
    </row>
    <row r="117" spans="1:8" s="10" customFormat="1" ht="15.95" customHeight="1" x14ac:dyDescent="0.2">
      <c r="A117" s="32"/>
      <c r="B117" s="32"/>
      <c r="C117" s="32"/>
      <c r="D117" s="32"/>
      <c r="E117" s="44"/>
      <c r="F117" s="47"/>
      <c r="G117" s="33"/>
      <c r="H117" s="39"/>
    </row>
    <row r="118" spans="1:8" s="10" customFormat="1" ht="15.95" customHeight="1" x14ac:dyDescent="0.2">
      <c r="A118" s="32"/>
      <c r="B118" s="32"/>
      <c r="C118" s="32"/>
      <c r="D118" s="32"/>
      <c r="E118" s="44"/>
      <c r="F118" s="47"/>
      <c r="G118" s="33"/>
      <c r="H118" s="39"/>
    </row>
    <row r="119" spans="1:8" s="10" customFormat="1" ht="15.95" customHeight="1" x14ac:dyDescent="0.2">
      <c r="A119" s="32"/>
      <c r="B119" s="32"/>
      <c r="C119" s="32"/>
      <c r="D119" s="32"/>
      <c r="E119" s="44"/>
      <c r="F119" s="47"/>
      <c r="G119" s="33"/>
      <c r="H119" s="39"/>
    </row>
    <row r="120" spans="1:8" s="10" customFormat="1" ht="15.95" customHeight="1" x14ac:dyDescent="0.2">
      <c r="A120" s="32"/>
      <c r="B120" s="32"/>
      <c r="C120" s="32"/>
      <c r="D120" s="32"/>
      <c r="E120" s="44"/>
      <c r="F120" s="47"/>
      <c r="G120" s="33"/>
      <c r="H120" s="39"/>
    </row>
    <row r="121" spans="1:8" s="10" customFormat="1" ht="15.95" customHeight="1" x14ac:dyDescent="0.2">
      <c r="A121" s="32"/>
      <c r="B121" s="32"/>
      <c r="C121" s="32"/>
      <c r="D121" s="32"/>
      <c r="E121" s="44"/>
      <c r="F121" s="47"/>
      <c r="G121" s="33"/>
      <c r="H121" s="39"/>
    </row>
    <row r="122" spans="1:8" s="10" customFormat="1" ht="15.95" customHeight="1" x14ac:dyDescent="0.2">
      <c r="A122" s="32"/>
      <c r="B122" s="32"/>
      <c r="C122" s="32"/>
      <c r="D122" s="32"/>
      <c r="E122" s="44"/>
      <c r="F122" s="47"/>
      <c r="G122" s="33"/>
      <c r="H122" s="39"/>
    </row>
    <row r="123" spans="1:8" s="10" customFormat="1" ht="15.95" customHeight="1" x14ac:dyDescent="0.2">
      <c r="A123" s="32"/>
      <c r="B123" s="32"/>
      <c r="C123" s="32"/>
      <c r="D123" s="32"/>
      <c r="E123" s="44"/>
      <c r="F123" s="47"/>
      <c r="G123" s="33"/>
      <c r="H123" s="39"/>
    </row>
    <row r="124" spans="1:8" s="10" customFormat="1" ht="15.95" customHeight="1" x14ac:dyDescent="0.2">
      <c r="A124" s="32"/>
      <c r="B124" s="32"/>
      <c r="C124" s="32"/>
      <c r="D124" s="32"/>
      <c r="E124" s="44"/>
      <c r="F124" s="47"/>
      <c r="G124" s="33"/>
      <c r="H124" s="39"/>
    </row>
    <row r="125" spans="1:8" s="10" customFormat="1" ht="15.95" customHeight="1" x14ac:dyDescent="0.2">
      <c r="A125" s="32"/>
      <c r="B125" s="32"/>
      <c r="C125" s="32"/>
      <c r="D125" s="32"/>
      <c r="E125" s="44"/>
      <c r="F125" s="47"/>
      <c r="G125" s="33"/>
      <c r="H125" s="39"/>
    </row>
    <row r="126" spans="1:8" s="10" customFormat="1" ht="15.95" customHeight="1" x14ac:dyDescent="0.2">
      <c r="A126" s="32"/>
      <c r="B126" s="32"/>
      <c r="C126" s="32"/>
      <c r="D126" s="32"/>
      <c r="E126" s="44"/>
      <c r="F126" s="47"/>
      <c r="G126" s="33"/>
      <c r="H126" s="39"/>
    </row>
    <row r="127" spans="1:8" s="10" customFormat="1" ht="15.95" customHeight="1" x14ac:dyDescent="0.2">
      <c r="A127" s="32"/>
      <c r="B127" s="32"/>
      <c r="C127" s="32"/>
      <c r="D127" s="32"/>
      <c r="E127" s="44"/>
      <c r="F127" s="47"/>
      <c r="G127" s="33"/>
      <c r="H127" s="39"/>
    </row>
    <row r="128" spans="1:8" s="10" customFormat="1" ht="15.95" customHeight="1" x14ac:dyDescent="0.2">
      <c r="A128" s="32"/>
      <c r="B128" s="32"/>
      <c r="C128" s="32"/>
      <c r="D128" s="32"/>
      <c r="E128" s="44"/>
      <c r="F128" s="47"/>
      <c r="G128" s="33"/>
      <c r="H128" s="39"/>
    </row>
    <row r="129" spans="1:8" s="10" customFormat="1" ht="15.95" customHeight="1" x14ac:dyDescent="0.2">
      <c r="A129" s="32"/>
      <c r="B129" s="32"/>
      <c r="C129" s="32"/>
      <c r="D129" s="32"/>
      <c r="E129" s="44"/>
      <c r="F129" s="47"/>
      <c r="G129" s="33"/>
      <c r="H129" s="39"/>
    </row>
    <row r="130" spans="1:8" s="10" customFormat="1" ht="15.95" customHeight="1" x14ac:dyDescent="0.2">
      <c r="A130" s="32"/>
      <c r="B130" s="32"/>
      <c r="C130" s="32"/>
      <c r="D130" s="32"/>
      <c r="E130" s="44"/>
      <c r="F130" s="47"/>
      <c r="G130" s="33"/>
      <c r="H130" s="39"/>
    </row>
    <row r="131" spans="1:8" s="10" customFormat="1" ht="15.95" customHeight="1" x14ac:dyDescent="0.2">
      <c r="A131" s="32"/>
      <c r="B131" s="32"/>
      <c r="C131" s="32"/>
      <c r="D131" s="32"/>
      <c r="E131" s="44"/>
      <c r="F131" s="47"/>
      <c r="G131" s="33"/>
      <c r="H131" s="39"/>
    </row>
    <row r="132" spans="1:8" s="10" customFormat="1" ht="15.95" customHeight="1" x14ac:dyDescent="0.2">
      <c r="A132" s="32"/>
      <c r="B132" s="32"/>
      <c r="C132" s="32"/>
      <c r="D132" s="32"/>
      <c r="E132" s="44"/>
      <c r="F132" s="47"/>
      <c r="G132" s="33"/>
      <c r="H132" s="39"/>
    </row>
    <row r="133" spans="1:8" s="10" customFormat="1" ht="15.95" customHeight="1" x14ac:dyDescent="0.2">
      <c r="A133" s="32"/>
      <c r="B133" s="32"/>
      <c r="C133" s="32"/>
      <c r="D133" s="32"/>
      <c r="E133" s="44"/>
      <c r="F133" s="47"/>
      <c r="G133" s="33"/>
      <c r="H133" s="39"/>
    </row>
    <row r="134" spans="1:8" s="10" customFormat="1" x14ac:dyDescent="0.2">
      <c r="A134" s="32"/>
      <c r="B134" s="32"/>
      <c r="C134" s="32"/>
      <c r="D134" s="32"/>
      <c r="E134" s="44"/>
      <c r="F134" s="47"/>
      <c r="G134" s="33"/>
      <c r="H134" s="39"/>
    </row>
    <row r="135" spans="1:8" s="10" customFormat="1" x14ac:dyDescent="0.2">
      <c r="A135" s="32"/>
      <c r="B135" s="32"/>
      <c r="C135" s="32"/>
      <c r="D135" s="32"/>
      <c r="E135" s="44"/>
      <c r="F135" s="47"/>
      <c r="G135" s="33"/>
      <c r="H135" s="39"/>
    </row>
    <row r="136" spans="1:8" s="10" customFormat="1" x14ac:dyDescent="0.2">
      <c r="A136" s="32"/>
      <c r="B136" s="32"/>
      <c r="C136" s="32"/>
      <c r="D136" s="32"/>
      <c r="E136" s="44"/>
      <c r="F136" s="47"/>
      <c r="G136" s="33"/>
      <c r="H136" s="39"/>
    </row>
    <row r="137" spans="1:8" s="10" customFormat="1" x14ac:dyDescent="0.2">
      <c r="A137" s="32"/>
      <c r="B137" s="32"/>
      <c r="C137" s="32"/>
      <c r="D137" s="32"/>
      <c r="E137" s="44"/>
      <c r="F137" s="47"/>
      <c r="G137" s="33"/>
      <c r="H137" s="39"/>
    </row>
    <row r="138" spans="1:8" s="10" customFormat="1" x14ac:dyDescent="0.2">
      <c r="A138" s="32"/>
      <c r="B138" s="32"/>
      <c r="C138" s="32"/>
      <c r="D138" s="32"/>
      <c r="E138" s="44"/>
      <c r="F138" s="47"/>
      <c r="G138" s="33"/>
      <c r="H138" s="39"/>
    </row>
    <row r="139" spans="1:8" s="10" customFormat="1" x14ac:dyDescent="0.2">
      <c r="A139" s="32"/>
      <c r="B139" s="32"/>
      <c r="C139" s="32"/>
      <c r="D139" s="32"/>
      <c r="E139" s="44"/>
      <c r="F139" s="47"/>
      <c r="G139" s="33"/>
      <c r="H139" s="39"/>
    </row>
    <row r="140" spans="1:8" s="10" customFormat="1" x14ac:dyDescent="0.2">
      <c r="A140" s="32"/>
      <c r="B140" s="32"/>
      <c r="C140" s="32"/>
      <c r="D140" s="32"/>
      <c r="E140" s="44"/>
      <c r="F140" s="47"/>
      <c r="G140" s="33"/>
      <c r="H140" s="39"/>
    </row>
    <row r="141" spans="1:8" s="10" customFormat="1" x14ac:dyDescent="0.2">
      <c r="A141" s="32"/>
      <c r="B141" s="32"/>
      <c r="C141" s="32"/>
      <c r="D141" s="32"/>
      <c r="E141" s="44"/>
      <c r="F141" s="47"/>
      <c r="G141" s="33"/>
      <c r="H141" s="39"/>
    </row>
    <row r="142" spans="1:8" s="10" customFormat="1" x14ac:dyDescent="0.2">
      <c r="A142" s="32"/>
      <c r="B142" s="32"/>
      <c r="C142" s="32"/>
      <c r="D142" s="32"/>
      <c r="E142" s="44"/>
      <c r="F142" s="47"/>
      <c r="G142" s="33"/>
      <c r="H142" s="39"/>
    </row>
    <row r="143" spans="1:8" s="10" customFormat="1" x14ac:dyDescent="0.2">
      <c r="A143" s="32"/>
      <c r="B143" s="32"/>
      <c r="C143" s="32"/>
      <c r="D143" s="32"/>
      <c r="E143" s="44"/>
      <c r="F143" s="47"/>
      <c r="G143" s="33"/>
      <c r="H143" s="39"/>
    </row>
    <row r="144" spans="1:8" s="10" customFormat="1" x14ac:dyDescent="0.2">
      <c r="A144" s="32"/>
      <c r="B144" s="32"/>
      <c r="C144" s="32"/>
      <c r="D144" s="32"/>
      <c r="E144" s="44"/>
      <c r="F144" s="47"/>
      <c r="G144" s="33"/>
      <c r="H144" s="39"/>
    </row>
    <row r="145" spans="1:8" s="10" customFormat="1" x14ac:dyDescent="0.2">
      <c r="A145" s="32"/>
      <c r="B145" s="32"/>
      <c r="C145" s="32"/>
      <c r="D145" s="32"/>
      <c r="E145" s="44"/>
      <c r="F145" s="47"/>
      <c r="G145" s="33"/>
      <c r="H145" s="39"/>
    </row>
    <row r="146" spans="1:8" s="10" customFormat="1" x14ac:dyDescent="0.2">
      <c r="A146" s="32"/>
      <c r="B146" s="32"/>
      <c r="C146" s="32"/>
      <c r="D146" s="32"/>
      <c r="E146" s="44"/>
      <c r="F146" s="47"/>
      <c r="G146" s="33"/>
      <c r="H146" s="39"/>
    </row>
    <row r="147" spans="1:8" s="10" customFormat="1" x14ac:dyDescent="0.2">
      <c r="A147" s="32"/>
      <c r="B147" s="32"/>
      <c r="C147" s="32"/>
      <c r="D147" s="32"/>
      <c r="E147" s="44"/>
      <c r="F147" s="47"/>
      <c r="G147" s="33"/>
      <c r="H147" s="39"/>
    </row>
    <row r="148" spans="1:8" s="10" customFormat="1" x14ac:dyDescent="0.2">
      <c r="A148" s="32"/>
      <c r="B148" s="32"/>
      <c r="C148" s="32"/>
      <c r="D148" s="32"/>
      <c r="E148" s="44"/>
      <c r="F148" s="47"/>
      <c r="G148" s="33"/>
      <c r="H148" s="39"/>
    </row>
    <row r="149" spans="1:8" s="10" customFormat="1" x14ac:dyDescent="0.2">
      <c r="A149" s="32"/>
      <c r="B149" s="32"/>
      <c r="C149" s="32"/>
      <c r="D149" s="32"/>
      <c r="E149" s="44"/>
      <c r="F149" s="47"/>
      <c r="G149" s="33"/>
      <c r="H149" s="39"/>
    </row>
    <row r="150" spans="1:8" s="10" customFormat="1" x14ac:dyDescent="0.2">
      <c r="A150" s="32"/>
      <c r="B150" s="32"/>
      <c r="C150" s="32"/>
      <c r="D150" s="32"/>
      <c r="E150" s="44"/>
      <c r="F150" s="47"/>
      <c r="G150" s="33"/>
      <c r="H150" s="39"/>
    </row>
    <row r="151" spans="1:8" s="10" customFormat="1" x14ac:dyDescent="0.2">
      <c r="A151" s="32"/>
      <c r="B151" s="32"/>
      <c r="C151" s="32"/>
      <c r="D151" s="32"/>
      <c r="E151" s="44"/>
      <c r="F151" s="47"/>
      <c r="G151" s="33"/>
      <c r="H151" s="39"/>
    </row>
    <row r="152" spans="1:8" s="10" customFormat="1" x14ac:dyDescent="0.2">
      <c r="A152" s="32"/>
      <c r="B152" s="32"/>
      <c r="C152" s="32"/>
      <c r="D152" s="32"/>
      <c r="E152" s="44"/>
      <c r="F152" s="47"/>
      <c r="G152" s="33"/>
      <c r="H152" s="39"/>
    </row>
    <row r="153" spans="1:8" s="10" customFormat="1" x14ac:dyDescent="0.2">
      <c r="A153" s="32"/>
      <c r="B153" s="32"/>
      <c r="C153" s="32"/>
      <c r="D153" s="32"/>
      <c r="E153" s="44"/>
      <c r="F153" s="47"/>
      <c r="G153" s="33"/>
      <c r="H153" s="39"/>
    </row>
    <row r="154" spans="1:8" s="10" customFormat="1" x14ac:dyDescent="0.2">
      <c r="A154" s="32"/>
      <c r="B154" s="32"/>
      <c r="C154" s="32"/>
      <c r="D154" s="32"/>
      <c r="E154" s="44"/>
      <c r="F154" s="47"/>
      <c r="G154" s="33"/>
      <c r="H154" s="39"/>
    </row>
    <row r="155" spans="1:8" s="10" customFormat="1" x14ac:dyDescent="0.2">
      <c r="A155" s="32"/>
      <c r="B155" s="32"/>
      <c r="C155" s="32"/>
      <c r="D155" s="32"/>
      <c r="E155" s="44"/>
      <c r="F155" s="47"/>
      <c r="G155" s="33"/>
      <c r="H155" s="39"/>
    </row>
    <row r="156" spans="1:8" s="10" customFormat="1" x14ac:dyDescent="0.2">
      <c r="A156" s="32"/>
      <c r="B156" s="32"/>
      <c r="C156" s="32"/>
      <c r="D156" s="32"/>
      <c r="E156" s="44"/>
      <c r="F156" s="47"/>
      <c r="G156" s="33"/>
      <c r="H156" s="39"/>
    </row>
    <row r="157" spans="1:8" s="10" customFormat="1" x14ac:dyDescent="0.2">
      <c r="A157" s="32"/>
      <c r="B157" s="32"/>
      <c r="C157" s="32"/>
      <c r="D157" s="32"/>
      <c r="E157" s="44"/>
      <c r="F157" s="47"/>
      <c r="G157" s="33"/>
      <c r="H157" s="39"/>
    </row>
    <row r="158" spans="1:8" s="10" customFormat="1" x14ac:dyDescent="0.2">
      <c r="A158" s="32"/>
      <c r="B158" s="32"/>
      <c r="C158" s="32"/>
      <c r="D158" s="32"/>
      <c r="E158" s="44"/>
      <c r="F158" s="47"/>
      <c r="G158" s="33"/>
      <c r="H158" s="39"/>
    </row>
    <row r="159" spans="1:8" s="10" customFormat="1" x14ac:dyDescent="0.2">
      <c r="A159" s="32"/>
      <c r="B159" s="32"/>
      <c r="C159" s="32"/>
      <c r="D159" s="32"/>
      <c r="E159" s="44"/>
      <c r="F159" s="47"/>
      <c r="G159" s="33"/>
      <c r="H159" s="39"/>
    </row>
    <row r="160" spans="1:8" s="10" customFormat="1" x14ac:dyDescent="0.2">
      <c r="A160" s="32"/>
      <c r="B160" s="32"/>
      <c r="C160" s="32"/>
      <c r="D160" s="32"/>
      <c r="E160" s="44"/>
      <c r="F160" s="47"/>
      <c r="G160" s="33"/>
      <c r="H160" s="39"/>
    </row>
    <row r="161" spans="1:8" s="10" customFormat="1" x14ac:dyDescent="0.2">
      <c r="A161" s="32"/>
      <c r="B161" s="32"/>
      <c r="C161" s="32"/>
      <c r="D161" s="32"/>
      <c r="E161" s="44"/>
      <c r="F161" s="47"/>
      <c r="G161" s="33"/>
      <c r="H161" s="39"/>
    </row>
    <row r="162" spans="1:8" s="10" customFormat="1" x14ac:dyDescent="0.2">
      <c r="A162" s="32"/>
      <c r="B162" s="32"/>
      <c r="C162" s="32"/>
      <c r="D162" s="32"/>
      <c r="E162" s="44"/>
      <c r="F162" s="47"/>
      <c r="G162" s="33"/>
      <c r="H162" s="39"/>
    </row>
    <row r="163" spans="1:8" s="10" customFormat="1" x14ac:dyDescent="0.2">
      <c r="A163" s="32"/>
      <c r="B163" s="32"/>
      <c r="C163" s="32"/>
      <c r="D163" s="32"/>
      <c r="E163" s="44"/>
      <c r="F163" s="47"/>
      <c r="G163" s="33"/>
      <c r="H163" s="39"/>
    </row>
    <row r="164" spans="1:8" s="10" customFormat="1" x14ac:dyDescent="0.2">
      <c r="A164" s="23"/>
      <c r="B164" s="23"/>
      <c r="C164" s="23"/>
      <c r="D164" s="28"/>
      <c r="F164" s="48"/>
      <c r="G164" s="37"/>
      <c r="H164" s="24"/>
    </row>
    <row r="165" spans="1:8" s="10" customFormat="1" x14ac:dyDescent="0.2">
      <c r="A165" s="23"/>
      <c r="B165" s="23"/>
      <c r="C165" s="23"/>
      <c r="D165" s="28"/>
      <c r="F165" s="48"/>
      <c r="G165" s="37"/>
      <c r="H165" s="24"/>
    </row>
    <row r="166" spans="1:8" s="10" customFormat="1" x14ac:dyDescent="0.2">
      <c r="A166" s="23"/>
      <c r="B166" s="23"/>
      <c r="C166" s="23"/>
      <c r="D166" s="28"/>
      <c r="F166" s="48"/>
      <c r="G166" s="37"/>
      <c r="H166" s="24"/>
    </row>
    <row r="167" spans="1:8" s="10" customFormat="1" x14ac:dyDescent="0.2">
      <c r="A167" s="23"/>
      <c r="B167" s="23"/>
      <c r="C167" s="23"/>
      <c r="D167" s="28"/>
      <c r="F167" s="48"/>
      <c r="G167" s="37"/>
      <c r="H167" s="24"/>
    </row>
    <row r="168" spans="1:8" s="10" customFormat="1" x14ac:dyDescent="0.2">
      <c r="A168" s="23"/>
      <c r="B168" s="23"/>
      <c r="C168" s="23"/>
      <c r="D168" s="28"/>
      <c r="F168" s="48"/>
      <c r="G168" s="37"/>
      <c r="H168" s="24"/>
    </row>
    <row r="169" spans="1:8" s="10" customFormat="1" x14ac:dyDescent="0.2">
      <c r="A169" s="23"/>
      <c r="B169" s="23"/>
      <c r="C169" s="23"/>
      <c r="D169" s="28"/>
      <c r="F169" s="48"/>
      <c r="G169" s="37"/>
      <c r="H169" s="24"/>
    </row>
    <row r="170" spans="1:8" s="10" customFormat="1" x14ac:dyDescent="0.2">
      <c r="A170" s="23"/>
      <c r="B170" s="23"/>
      <c r="C170" s="23"/>
      <c r="D170" s="28"/>
      <c r="F170" s="48"/>
      <c r="G170" s="37"/>
      <c r="H170" s="24"/>
    </row>
    <row r="171" spans="1:8" s="10" customFormat="1" x14ac:dyDescent="0.2">
      <c r="A171" s="23"/>
      <c r="B171" s="23"/>
      <c r="C171" s="23"/>
      <c r="D171" s="28"/>
      <c r="F171" s="48"/>
      <c r="G171" s="37"/>
      <c r="H171" s="24"/>
    </row>
    <row r="172" spans="1:8" s="10" customFormat="1" x14ac:dyDescent="0.2">
      <c r="A172" s="23"/>
      <c r="B172" s="23"/>
      <c r="C172" s="23"/>
      <c r="D172" s="28"/>
      <c r="F172" s="48"/>
      <c r="G172" s="37"/>
      <c r="H172" s="24"/>
    </row>
    <row r="173" spans="1:8" s="10" customFormat="1" x14ac:dyDescent="0.2">
      <c r="A173" s="23"/>
      <c r="B173" s="23"/>
      <c r="C173" s="23"/>
      <c r="D173" s="28"/>
      <c r="F173" s="48"/>
      <c r="G173" s="37"/>
      <c r="H173" s="24"/>
    </row>
    <row r="174" spans="1:8" s="10" customFormat="1" x14ac:dyDescent="0.2">
      <c r="A174" s="23"/>
      <c r="B174" s="23"/>
      <c r="C174" s="23"/>
      <c r="D174" s="28"/>
      <c r="F174" s="48"/>
      <c r="G174" s="37"/>
      <c r="H174" s="24"/>
    </row>
    <row r="175" spans="1:8" s="10" customFormat="1" x14ac:dyDescent="0.2">
      <c r="A175" s="23"/>
      <c r="B175" s="23"/>
      <c r="C175" s="23"/>
      <c r="D175" s="28"/>
      <c r="F175" s="48"/>
      <c r="G175" s="37"/>
      <c r="H175" s="24"/>
    </row>
    <row r="176" spans="1:8" s="10" customFormat="1" x14ac:dyDescent="0.2">
      <c r="A176" s="23"/>
      <c r="B176" s="23"/>
      <c r="C176" s="23"/>
      <c r="D176" s="28"/>
      <c r="F176" s="48"/>
      <c r="G176" s="37"/>
      <c r="H176" s="24"/>
    </row>
    <row r="177" spans="1:8" s="10" customFormat="1" x14ac:dyDescent="0.2">
      <c r="A177" s="23"/>
      <c r="B177" s="23"/>
      <c r="C177" s="23"/>
      <c r="D177" s="28"/>
      <c r="F177" s="48"/>
      <c r="G177" s="37"/>
      <c r="H177" s="24"/>
    </row>
    <row r="178" spans="1:8" s="10" customFormat="1" x14ac:dyDescent="0.2">
      <c r="A178" s="23"/>
      <c r="B178" s="23"/>
      <c r="C178" s="23"/>
      <c r="D178" s="28"/>
      <c r="F178" s="48"/>
      <c r="G178" s="37"/>
      <c r="H178" s="24"/>
    </row>
    <row r="179" spans="1:8" s="10" customFormat="1" x14ac:dyDescent="0.2">
      <c r="A179" s="23"/>
      <c r="B179" s="23"/>
      <c r="C179" s="23"/>
      <c r="D179" s="28"/>
      <c r="F179" s="48"/>
      <c r="G179" s="37"/>
      <c r="H179" s="24"/>
    </row>
    <row r="180" spans="1:8" s="10" customFormat="1" x14ac:dyDescent="0.2">
      <c r="A180" s="23"/>
      <c r="B180" s="23"/>
      <c r="C180" s="23"/>
      <c r="D180" s="28"/>
      <c r="F180" s="48"/>
      <c r="G180" s="37"/>
      <c r="H180" s="24"/>
    </row>
    <row r="181" spans="1:8" s="10" customFormat="1" x14ac:dyDescent="0.2">
      <c r="A181" s="23"/>
      <c r="B181" s="23"/>
      <c r="C181" s="23"/>
      <c r="D181" s="28"/>
      <c r="F181" s="48"/>
      <c r="G181" s="37"/>
      <c r="H181" s="24"/>
    </row>
    <row r="182" spans="1:8" s="10" customFormat="1" x14ac:dyDescent="0.2">
      <c r="A182" s="23"/>
      <c r="B182" s="23"/>
      <c r="C182" s="23"/>
      <c r="D182" s="28"/>
      <c r="F182" s="48"/>
      <c r="G182" s="37"/>
      <c r="H182" s="24"/>
    </row>
    <row r="183" spans="1:8" s="10" customFormat="1" x14ac:dyDescent="0.2">
      <c r="A183" s="23"/>
      <c r="B183" s="23"/>
      <c r="C183" s="23"/>
      <c r="D183" s="28"/>
      <c r="F183" s="48"/>
      <c r="G183" s="37"/>
      <c r="H183" s="24"/>
    </row>
    <row r="184" spans="1:8" s="10" customFormat="1" x14ac:dyDescent="0.2">
      <c r="A184" s="23"/>
      <c r="B184" s="23"/>
      <c r="C184" s="23"/>
      <c r="D184" s="28"/>
      <c r="F184" s="48"/>
      <c r="G184" s="37"/>
      <c r="H184" s="24"/>
    </row>
    <row r="185" spans="1:8" s="10" customFormat="1" x14ac:dyDescent="0.2">
      <c r="A185" s="23"/>
      <c r="B185" s="23"/>
      <c r="C185" s="23"/>
      <c r="D185" s="28"/>
      <c r="F185" s="48"/>
      <c r="G185" s="37"/>
      <c r="H185" s="24"/>
    </row>
    <row r="186" spans="1:8" s="10" customFormat="1" x14ac:dyDescent="0.2">
      <c r="A186" s="23"/>
      <c r="B186" s="23"/>
      <c r="C186" s="23"/>
      <c r="D186" s="28"/>
      <c r="F186" s="48"/>
      <c r="G186" s="37"/>
      <c r="H186" s="24"/>
    </row>
    <row r="187" spans="1:8" s="10" customFormat="1" x14ac:dyDescent="0.2">
      <c r="A187" s="23"/>
      <c r="B187" s="23"/>
      <c r="C187" s="23"/>
      <c r="D187" s="28"/>
      <c r="F187" s="48"/>
      <c r="G187" s="37"/>
      <c r="H187" s="24"/>
    </row>
    <row r="188" spans="1:8" s="10" customFormat="1" x14ac:dyDescent="0.2">
      <c r="A188" s="23"/>
      <c r="B188" s="23"/>
      <c r="C188" s="23"/>
      <c r="D188" s="28"/>
      <c r="F188" s="48"/>
      <c r="G188" s="37"/>
      <c r="H188" s="24"/>
    </row>
    <row r="189" spans="1:8" s="10" customFormat="1" x14ac:dyDescent="0.2">
      <c r="A189" s="23"/>
      <c r="B189" s="23"/>
      <c r="C189" s="23"/>
      <c r="D189" s="28"/>
      <c r="F189" s="48"/>
      <c r="G189" s="37"/>
      <c r="H189" s="24"/>
    </row>
    <row r="190" spans="1:8" s="10" customFormat="1" x14ac:dyDescent="0.2">
      <c r="A190" s="23"/>
      <c r="B190" s="23"/>
      <c r="C190" s="23"/>
      <c r="D190" s="28"/>
      <c r="F190" s="48"/>
      <c r="G190" s="37"/>
      <c r="H190" s="24"/>
    </row>
    <row r="191" spans="1:8" s="10" customFormat="1" x14ac:dyDescent="0.2">
      <c r="A191" s="23"/>
      <c r="B191" s="23"/>
      <c r="C191" s="23"/>
      <c r="D191" s="28"/>
      <c r="F191" s="48"/>
      <c r="G191" s="37"/>
      <c r="H191" s="24"/>
    </row>
    <row r="192" spans="1:8" s="10" customFormat="1" x14ac:dyDescent="0.2">
      <c r="A192" s="23"/>
      <c r="B192" s="23"/>
      <c r="C192" s="23"/>
      <c r="D192" s="28"/>
      <c r="F192" s="48"/>
      <c r="G192" s="37"/>
      <c r="H192" s="24"/>
    </row>
    <row r="193" spans="1:8" s="10" customFormat="1" x14ac:dyDescent="0.2">
      <c r="A193" s="23"/>
      <c r="B193" s="23"/>
      <c r="C193" s="23"/>
      <c r="D193" s="28"/>
      <c r="F193" s="48"/>
      <c r="G193" s="37"/>
      <c r="H193" s="24"/>
    </row>
    <row r="194" spans="1:8" s="10" customFormat="1" x14ac:dyDescent="0.2">
      <c r="A194" s="23"/>
      <c r="B194" s="23"/>
      <c r="C194" s="23"/>
      <c r="D194" s="28"/>
      <c r="F194" s="48"/>
      <c r="G194" s="37"/>
      <c r="H194" s="24"/>
    </row>
    <row r="195" spans="1:8" s="10" customFormat="1" x14ac:dyDescent="0.2">
      <c r="A195" s="23"/>
      <c r="B195" s="23"/>
      <c r="C195" s="23"/>
      <c r="D195" s="28"/>
      <c r="F195" s="48"/>
      <c r="G195" s="37"/>
      <c r="H195" s="24"/>
    </row>
    <row r="196" spans="1:8" s="10" customFormat="1" x14ac:dyDescent="0.2">
      <c r="A196" s="23"/>
      <c r="B196" s="23"/>
      <c r="C196" s="23"/>
      <c r="D196" s="28"/>
      <c r="F196" s="48"/>
      <c r="G196" s="37"/>
      <c r="H196" s="24"/>
    </row>
    <row r="197" spans="1:8" s="10" customFormat="1" x14ac:dyDescent="0.2">
      <c r="A197" s="23"/>
      <c r="B197" s="23"/>
      <c r="C197" s="23"/>
      <c r="D197" s="28"/>
      <c r="F197" s="48"/>
      <c r="G197" s="37"/>
      <c r="H197" s="24"/>
    </row>
    <row r="198" spans="1:8" s="10" customFormat="1" x14ac:dyDescent="0.2">
      <c r="A198" s="23"/>
      <c r="B198" s="23"/>
      <c r="C198" s="23"/>
      <c r="D198" s="28"/>
      <c r="F198" s="48"/>
      <c r="G198" s="37"/>
      <c r="H198" s="24"/>
    </row>
    <row r="199" spans="1:8" s="10" customFormat="1" x14ac:dyDescent="0.2">
      <c r="A199" s="23"/>
      <c r="B199" s="23"/>
      <c r="C199" s="23"/>
      <c r="D199" s="28"/>
      <c r="F199" s="48"/>
      <c r="G199" s="37"/>
      <c r="H199" s="24"/>
    </row>
    <row r="200" spans="1:8" s="10" customFormat="1" x14ac:dyDescent="0.2">
      <c r="A200" s="23"/>
      <c r="B200" s="23"/>
      <c r="C200" s="23"/>
      <c r="D200" s="28"/>
      <c r="F200" s="48"/>
      <c r="G200" s="37"/>
      <c r="H200" s="24"/>
    </row>
    <row r="201" spans="1:8" s="10" customFormat="1" x14ac:dyDescent="0.2">
      <c r="A201" s="23"/>
      <c r="B201" s="23"/>
      <c r="C201" s="23"/>
      <c r="D201" s="28"/>
      <c r="F201" s="48"/>
      <c r="G201" s="37"/>
      <c r="H201" s="24"/>
    </row>
    <row r="202" spans="1:8" s="10" customFormat="1" x14ac:dyDescent="0.2">
      <c r="A202" s="23"/>
      <c r="B202" s="23"/>
      <c r="C202" s="23"/>
      <c r="D202" s="28"/>
      <c r="F202" s="48"/>
      <c r="G202" s="37"/>
      <c r="H202" s="24"/>
    </row>
    <row r="203" spans="1:8" s="10" customFormat="1" x14ac:dyDescent="0.2">
      <c r="A203" s="23"/>
      <c r="B203" s="23"/>
      <c r="C203" s="23"/>
      <c r="D203" s="28"/>
      <c r="F203" s="48"/>
      <c r="G203" s="37"/>
      <c r="H203" s="24"/>
    </row>
    <row r="204" spans="1:8" s="10" customFormat="1" x14ac:dyDescent="0.2">
      <c r="A204" s="23"/>
      <c r="B204" s="23"/>
      <c r="C204" s="23"/>
      <c r="D204" s="28"/>
      <c r="F204" s="48"/>
      <c r="G204" s="37"/>
      <c r="H204" s="24"/>
    </row>
    <row r="205" spans="1:8" s="10" customFormat="1" x14ac:dyDescent="0.2">
      <c r="A205" s="23"/>
      <c r="B205" s="23"/>
      <c r="C205" s="23"/>
      <c r="D205" s="28"/>
      <c r="F205" s="48"/>
      <c r="G205" s="37"/>
      <c r="H205" s="24"/>
    </row>
    <row r="206" spans="1:8" s="10" customFormat="1" x14ac:dyDescent="0.2">
      <c r="A206" s="23"/>
      <c r="B206" s="23"/>
      <c r="C206" s="23"/>
      <c r="D206" s="28"/>
      <c r="F206" s="48"/>
      <c r="G206" s="37"/>
      <c r="H206" s="24"/>
    </row>
    <row r="207" spans="1:8" s="10" customFormat="1" x14ac:dyDescent="0.2">
      <c r="A207" s="23"/>
      <c r="B207" s="23"/>
      <c r="C207" s="23"/>
      <c r="D207" s="28"/>
      <c r="F207" s="48"/>
      <c r="G207" s="37"/>
      <c r="H207" s="24"/>
    </row>
    <row r="208" spans="1:8" s="10" customFormat="1" x14ac:dyDescent="0.2">
      <c r="A208" s="23"/>
      <c r="B208" s="23"/>
      <c r="C208" s="23"/>
      <c r="D208" s="28"/>
      <c r="F208" s="48"/>
      <c r="G208" s="37"/>
      <c r="H208" s="24"/>
    </row>
    <row r="209" spans="1:8" s="10" customFormat="1" x14ac:dyDescent="0.2">
      <c r="A209" s="23"/>
      <c r="B209" s="23"/>
      <c r="C209" s="23"/>
      <c r="D209" s="28"/>
      <c r="F209" s="48"/>
      <c r="G209" s="37"/>
      <c r="H209" s="24"/>
    </row>
    <row r="210" spans="1:8" s="10" customFormat="1" x14ac:dyDescent="0.2">
      <c r="A210" s="23"/>
      <c r="B210" s="23"/>
      <c r="C210" s="23"/>
      <c r="D210" s="28"/>
      <c r="F210" s="48"/>
      <c r="G210" s="37"/>
      <c r="H210" s="24"/>
    </row>
    <row r="211" spans="1:8" s="10" customFormat="1" x14ac:dyDescent="0.2">
      <c r="A211" s="23"/>
      <c r="B211" s="23"/>
      <c r="C211" s="23"/>
      <c r="D211" s="28"/>
      <c r="F211" s="48"/>
      <c r="G211" s="37"/>
      <c r="H211" s="24"/>
    </row>
    <row r="212" spans="1:8" s="10" customFormat="1" x14ac:dyDescent="0.2">
      <c r="A212" s="23"/>
      <c r="B212" s="23"/>
      <c r="C212" s="23"/>
      <c r="D212" s="28"/>
      <c r="F212" s="48"/>
      <c r="G212" s="37"/>
      <c r="H212" s="24"/>
    </row>
    <row r="213" spans="1:8" s="10" customFormat="1" x14ac:dyDescent="0.2">
      <c r="A213" s="23"/>
      <c r="B213" s="23"/>
      <c r="C213" s="23"/>
      <c r="D213" s="28"/>
      <c r="F213" s="48"/>
      <c r="G213" s="37"/>
      <c r="H213" s="24"/>
    </row>
    <row r="214" spans="1:8" s="10" customFormat="1" x14ac:dyDescent="0.2">
      <c r="A214" s="23"/>
      <c r="B214" s="23"/>
      <c r="C214" s="23"/>
      <c r="D214" s="28"/>
      <c r="F214" s="48"/>
      <c r="G214" s="37"/>
      <c r="H214" s="24"/>
    </row>
    <row r="215" spans="1:8" s="10" customFormat="1" x14ac:dyDescent="0.2">
      <c r="A215" s="23"/>
      <c r="B215" s="23"/>
      <c r="C215" s="23"/>
      <c r="D215" s="28"/>
      <c r="F215" s="48"/>
      <c r="G215" s="37"/>
      <c r="H215" s="24"/>
    </row>
    <row r="216" spans="1:8" s="10" customFormat="1" x14ac:dyDescent="0.2">
      <c r="A216" s="23"/>
      <c r="B216" s="23"/>
      <c r="C216" s="23"/>
      <c r="D216" s="28"/>
      <c r="F216" s="48"/>
      <c r="G216" s="37"/>
      <c r="H216" s="24"/>
    </row>
    <row r="217" spans="1:8" s="10" customFormat="1" x14ac:dyDescent="0.2">
      <c r="A217" s="23"/>
      <c r="B217" s="23"/>
      <c r="C217" s="23"/>
      <c r="D217" s="28"/>
      <c r="F217" s="48"/>
      <c r="G217" s="37"/>
      <c r="H217" s="24"/>
    </row>
    <row r="218" spans="1:8" s="10" customFormat="1" x14ac:dyDescent="0.2">
      <c r="A218" s="23"/>
      <c r="B218" s="23"/>
      <c r="C218" s="23"/>
      <c r="D218" s="28"/>
      <c r="F218" s="48"/>
      <c r="G218" s="37"/>
      <c r="H218" s="24"/>
    </row>
    <row r="219" spans="1:8" s="10" customFormat="1" x14ac:dyDescent="0.2">
      <c r="A219" s="23"/>
      <c r="B219" s="23"/>
      <c r="C219" s="23"/>
      <c r="D219" s="28"/>
      <c r="F219" s="48"/>
      <c r="G219" s="37"/>
      <c r="H219" s="24"/>
    </row>
    <row r="220" spans="1:8" s="10" customFormat="1" x14ac:dyDescent="0.2">
      <c r="A220" s="23"/>
      <c r="B220" s="23"/>
      <c r="C220" s="23"/>
      <c r="D220" s="28"/>
      <c r="F220" s="48"/>
      <c r="G220" s="37"/>
      <c r="H220" s="24"/>
    </row>
    <row r="221" spans="1:8" s="10" customFormat="1" x14ac:dyDescent="0.2">
      <c r="A221" s="23"/>
      <c r="B221" s="23"/>
      <c r="C221" s="23"/>
      <c r="D221" s="28"/>
      <c r="F221" s="48"/>
      <c r="G221" s="37"/>
      <c r="H221" s="24"/>
    </row>
    <row r="222" spans="1:8" s="10" customFormat="1" x14ac:dyDescent="0.2">
      <c r="A222" s="23"/>
      <c r="B222" s="23"/>
      <c r="C222" s="23"/>
      <c r="D222" s="28"/>
      <c r="F222" s="48"/>
      <c r="G222" s="37"/>
      <c r="H222" s="24"/>
    </row>
    <row r="223" spans="1:8" s="10" customFormat="1" x14ac:dyDescent="0.2">
      <c r="A223" s="23"/>
      <c r="B223" s="23"/>
      <c r="C223" s="23"/>
      <c r="D223" s="28"/>
      <c r="F223" s="48"/>
      <c r="G223" s="37"/>
      <c r="H223" s="24"/>
    </row>
    <row r="224" spans="1:8" s="10" customFormat="1" x14ac:dyDescent="0.2">
      <c r="A224" s="23"/>
      <c r="B224" s="23"/>
      <c r="C224" s="23"/>
      <c r="D224" s="28"/>
      <c r="F224" s="48"/>
      <c r="G224" s="37"/>
      <c r="H224" s="24"/>
    </row>
    <row r="225" spans="1:8" s="10" customFormat="1" x14ac:dyDescent="0.2">
      <c r="A225" s="23"/>
      <c r="B225" s="23"/>
      <c r="C225" s="23"/>
      <c r="D225" s="28"/>
      <c r="F225" s="48"/>
      <c r="G225" s="37"/>
      <c r="H225" s="24"/>
    </row>
    <row r="226" spans="1:8" s="10" customFormat="1" x14ac:dyDescent="0.2">
      <c r="A226" s="23"/>
      <c r="B226" s="23"/>
      <c r="C226" s="23"/>
      <c r="D226" s="28"/>
      <c r="F226" s="48"/>
      <c r="G226" s="37"/>
      <c r="H226" s="24"/>
    </row>
    <row r="227" spans="1:8" s="10" customFormat="1" x14ac:dyDescent="0.2">
      <c r="A227" s="23"/>
      <c r="B227" s="23"/>
      <c r="C227" s="23"/>
      <c r="D227" s="28"/>
      <c r="F227" s="48"/>
      <c r="G227" s="37"/>
      <c r="H227" s="24"/>
    </row>
    <row r="228" spans="1:8" s="10" customFormat="1" x14ac:dyDescent="0.2">
      <c r="A228" s="23"/>
      <c r="B228" s="23"/>
      <c r="C228" s="23"/>
      <c r="D228" s="28"/>
      <c r="F228" s="48"/>
      <c r="G228" s="37"/>
      <c r="H228" s="24"/>
    </row>
    <row r="229" spans="1:8" s="10" customFormat="1" x14ac:dyDescent="0.2">
      <c r="A229" s="23"/>
      <c r="B229" s="23"/>
      <c r="C229" s="23"/>
      <c r="D229" s="28"/>
      <c r="F229" s="48"/>
      <c r="G229" s="37"/>
      <c r="H229" s="24"/>
    </row>
    <row r="230" spans="1:8" s="10" customFormat="1" x14ac:dyDescent="0.2">
      <c r="A230" s="23"/>
      <c r="B230" s="23"/>
      <c r="C230" s="23"/>
      <c r="D230" s="28"/>
      <c r="F230" s="48"/>
      <c r="G230" s="37"/>
      <c r="H230" s="24"/>
    </row>
    <row r="231" spans="1:8" s="10" customFormat="1" x14ac:dyDescent="0.2">
      <c r="A231" s="23"/>
      <c r="B231" s="23"/>
      <c r="C231" s="23"/>
      <c r="D231" s="28"/>
      <c r="F231" s="48"/>
      <c r="G231" s="37"/>
      <c r="H231" s="24"/>
    </row>
    <row r="232" spans="1:8" s="10" customFormat="1" x14ac:dyDescent="0.2">
      <c r="A232" s="23"/>
      <c r="B232" s="23"/>
      <c r="C232" s="23"/>
      <c r="D232" s="28"/>
      <c r="F232" s="48"/>
      <c r="G232" s="37"/>
      <c r="H232" s="24"/>
    </row>
    <row r="233" spans="1:8" s="10" customFormat="1" x14ac:dyDescent="0.2">
      <c r="A233" s="23"/>
      <c r="B233" s="23"/>
      <c r="C233" s="23"/>
      <c r="D233" s="28"/>
      <c r="F233" s="48"/>
      <c r="G233" s="37"/>
      <c r="H233" s="24"/>
    </row>
    <row r="234" spans="1:8" s="10" customFormat="1" x14ac:dyDescent="0.2">
      <c r="A234" s="23"/>
      <c r="B234" s="23"/>
      <c r="C234" s="23"/>
      <c r="D234" s="28"/>
      <c r="F234" s="48"/>
      <c r="G234" s="37"/>
      <c r="H234" s="24"/>
    </row>
    <row r="235" spans="1:8" s="10" customFormat="1" x14ac:dyDescent="0.2">
      <c r="A235" s="23"/>
      <c r="B235" s="23"/>
      <c r="C235" s="23"/>
      <c r="D235" s="28"/>
      <c r="F235" s="48"/>
      <c r="G235" s="37"/>
      <c r="H235" s="24"/>
    </row>
    <row r="236" spans="1:8" s="10" customFormat="1" x14ac:dyDescent="0.2">
      <c r="A236" s="23"/>
      <c r="B236" s="23"/>
      <c r="C236" s="23"/>
      <c r="D236" s="28"/>
      <c r="F236" s="48"/>
      <c r="G236" s="37"/>
      <c r="H236" s="24"/>
    </row>
    <row r="237" spans="1:8" s="10" customFormat="1" x14ac:dyDescent="0.2">
      <c r="A237" s="23"/>
      <c r="B237" s="23"/>
      <c r="C237" s="23"/>
      <c r="D237" s="28"/>
      <c r="F237" s="48"/>
      <c r="G237" s="37"/>
      <c r="H237" s="24"/>
    </row>
    <row r="238" spans="1:8" s="10" customFormat="1" x14ac:dyDescent="0.2">
      <c r="A238" s="23"/>
      <c r="B238" s="23"/>
      <c r="C238" s="23"/>
      <c r="D238" s="28"/>
      <c r="F238" s="48"/>
      <c r="G238" s="37"/>
      <c r="H238" s="24"/>
    </row>
    <row r="239" spans="1:8" s="10" customFormat="1" x14ac:dyDescent="0.2">
      <c r="A239" s="23"/>
      <c r="B239" s="23"/>
      <c r="C239" s="23"/>
      <c r="D239" s="28"/>
      <c r="F239" s="48"/>
      <c r="G239" s="37"/>
      <c r="H239" s="24"/>
    </row>
    <row r="240" spans="1:8" s="10" customFormat="1" x14ac:dyDescent="0.2">
      <c r="A240" s="23"/>
      <c r="B240" s="23"/>
      <c r="C240" s="23"/>
      <c r="D240" s="28"/>
      <c r="F240" s="48"/>
      <c r="G240" s="37"/>
      <c r="H240" s="24"/>
    </row>
    <row r="241" spans="1:8" s="10" customFormat="1" x14ac:dyDescent="0.2">
      <c r="A241" s="23"/>
      <c r="B241" s="23"/>
      <c r="C241" s="23"/>
      <c r="D241" s="28"/>
      <c r="F241" s="48"/>
      <c r="G241" s="37"/>
      <c r="H241" s="24"/>
    </row>
    <row r="242" spans="1:8" s="10" customFormat="1" x14ac:dyDescent="0.2">
      <c r="A242" s="23"/>
      <c r="B242" s="23"/>
      <c r="C242" s="23"/>
      <c r="D242" s="28"/>
      <c r="F242" s="48"/>
      <c r="G242" s="37"/>
      <c r="H242" s="24"/>
    </row>
    <row r="243" spans="1:8" s="10" customFormat="1" x14ac:dyDescent="0.2">
      <c r="A243" s="23"/>
      <c r="B243" s="23"/>
      <c r="C243" s="23"/>
      <c r="D243" s="28"/>
      <c r="F243" s="48"/>
      <c r="G243" s="37"/>
      <c r="H243" s="24"/>
    </row>
    <row r="244" spans="1:8" s="10" customFormat="1" x14ac:dyDescent="0.2">
      <c r="A244" s="23"/>
      <c r="B244" s="23"/>
      <c r="C244" s="23"/>
      <c r="D244" s="28"/>
      <c r="F244" s="48"/>
      <c r="G244" s="37"/>
      <c r="H244" s="24"/>
    </row>
    <row r="245" spans="1:8" s="10" customFormat="1" x14ac:dyDescent="0.2">
      <c r="A245" s="23"/>
      <c r="B245" s="23"/>
      <c r="C245" s="23"/>
      <c r="D245" s="28"/>
      <c r="F245" s="48"/>
      <c r="G245" s="37"/>
      <c r="H245" s="24"/>
    </row>
    <row r="246" spans="1:8" s="10" customFormat="1" x14ac:dyDescent="0.2">
      <c r="A246" s="23"/>
      <c r="B246" s="23"/>
      <c r="C246" s="23"/>
      <c r="D246" s="28"/>
      <c r="F246" s="48"/>
      <c r="G246" s="37"/>
      <c r="H246" s="24"/>
    </row>
    <row r="247" spans="1:8" s="10" customFormat="1" x14ac:dyDescent="0.2">
      <c r="A247" s="23"/>
      <c r="B247" s="23"/>
      <c r="C247" s="23"/>
      <c r="D247" s="28"/>
      <c r="F247" s="48"/>
      <c r="G247" s="37"/>
      <c r="H247" s="24"/>
    </row>
    <row r="248" spans="1:8" s="10" customFormat="1" x14ac:dyDescent="0.2">
      <c r="A248" s="23"/>
      <c r="B248" s="23"/>
      <c r="C248" s="23"/>
      <c r="D248" s="28"/>
      <c r="F248" s="48"/>
      <c r="G248" s="37"/>
      <c r="H248" s="24"/>
    </row>
    <row r="249" spans="1:8" s="10" customFormat="1" x14ac:dyDescent="0.2">
      <c r="A249" s="23"/>
      <c r="B249" s="23"/>
      <c r="C249" s="23"/>
      <c r="D249" s="28"/>
      <c r="F249" s="48"/>
      <c r="G249" s="37"/>
      <c r="H249" s="24"/>
    </row>
    <row r="250" spans="1:8" s="10" customFormat="1" x14ac:dyDescent="0.2">
      <c r="A250" s="23"/>
      <c r="B250" s="23"/>
      <c r="C250" s="23"/>
      <c r="D250" s="28"/>
      <c r="F250" s="48"/>
      <c r="G250" s="37"/>
      <c r="H250" s="24"/>
    </row>
    <row r="251" spans="1:8" s="10" customFormat="1" x14ac:dyDescent="0.2">
      <c r="A251" s="23"/>
      <c r="B251" s="23"/>
      <c r="C251" s="23"/>
      <c r="D251" s="28"/>
      <c r="F251" s="48"/>
      <c r="G251" s="37"/>
      <c r="H251" s="24"/>
    </row>
    <row r="252" spans="1:8" s="10" customFormat="1" x14ac:dyDescent="0.2">
      <c r="A252" s="23"/>
      <c r="B252" s="23"/>
      <c r="C252" s="23"/>
      <c r="D252" s="28"/>
      <c r="F252" s="48"/>
      <c r="G252" s="37"/>
      <c r="H252" s="24"/>
    </row>
    <row r="253" spans="1:8" s="10" customFormat="1" x14ac:dyDescent="0.2">
      <c r="A253" s="23"/>
      <c r="B253" s="23"/>
      <c r="C253" s="23"/>
      <c r="D253" s="28"/>
      <c r="F253" s="48"/>
      <c r="G253" s="37"/>
      <c r="H253" s="24"/>
    </row>
    <row r="254" spans="1:8" s="10" customFormat="1" x14ac:dyDescent="0.2">
      <c r="A254" s="23"/>
      <c r="B254" s="23"/>
      <c r="C254" s="23"/>
      <c r="D254" s="28"/>
      <c r="F254" s="48"/>
      <c r="G254" s="37"/>
      <c r="H254" s="24"/>
    </row>
    <row r="255" spans="1:8" s="10" customFormat="1" x14ac:dyDescent="0.2">
      <c r="A255" s="23"/>
      <c r="B255" s="23"/>
      <c r="C255" s="23"/>
      <c r="D255" s="28"/>
      <c r="F255" s="48"/>
      <c r="G255" s="37"/>
      <c r="H255" s="24"/>
    </row>
    <row r="256" spans="1:8" s="10" customFormat="1" x14ac:dyDescent="0.2">
      <c r="A256" s="23"/>
      <c r="B256" s="23"/>
      <c r="C256" s="23"/>
      <c r="D256" s="28"/>
      <c r="F256" s="48"/>
      <c r="G256" s="37"/>
      <c r="H256" s="24"/>
    </row>
    <row r="257" spans="1:8" s="10" customFormat="1" x14ac:dyDescent="0.2">
      <c r="A257" s="23"/>
      <c r="B257" s="23"/>
      <c r="C257" s="23"/>
      <c r="D257" s="28"/>
      <c r="F257" s="48"/>
      <c r="G257" s="37"/>
      <c r="H257" s="24"/>
    </row>
    <row r="258" spans="1:8" s="10" customFormat="1" x14ac:dyDescent="0.2">
      <c r="A258" s="23"/>
      <c r="B258" s="23"/>
      <c r="C258" s="23"/>
      <c r="D258" s="28"/>
      <c r="F258" s="48"/>
      <c r="G258" s="37"/>
      <c r="H258" s="24"/>
    </row>
    <row r="259" spans="1:8" s="10" customFormat="1" x14ac:dyDescent="0.2">
      <c r="A259" s="23"/>
      <c r="B259" s="23"/>
      <c r="C259" s="23"/>
      <c r="D259" s="28"/>
      <c r="F259" s="48"/>
      <c r="G259" s="37"/>
      <c r="H259" s="24"/>
    </row>
    <row r="260" spans="1:8" s="10" customFormat="1" x14ac:dyDescent="0.2">
      <c r="A260" s="23"/>
      <c r="B260" s="23"/>
      <c r="C260" s="23"/>
      <c r="D260" s="28"/>
      <c r="F260" s="48"/>
      <c r="G260" s="37"/>
      <c r="H260" s="24"/>
    </row>
    <row r="261" spans="1:8" s="10" customFormat="1" x14ac:dyDescent="0.2">
      <c r="A261" s="23"/>
      <c r="B261" s="23"/>
      <c r="C261" s="23"/>
      <c r="D261" s="28"/>
      <c r="F261" s="48"/>
      <c r="G261" s="37"/>
      <c r="H261" s="24"/>
    </row>
    <row r="262" spans="1:8" s="10" customFormat="1" x14ac:dyDescent="0.2">
      <c r="A262" s="23"/>
      <c r="B262" s="23"/>
      <c r="C262" s="23"/>
      <c r="D262" s="28"/>
      <c r="F262" s="48"/>
      <c r="G262" s="37"/>
      <c r="H262" s="24"/>
    </row>
    <row r="263" spans="1:8" s="10" customFormat="1" x14ac:dyDescent="0.2">
      <c r="A263" s="23"/>
      <c r="B263" s="23"/>
      <c r="C263" s="23"/>
      <c r="D263" s="28"/>
      <c r="F263" s="48"/>
      <c r="G263" s="37"/>
      <c r="H263" s="24"/>
    </row>
    <row r="264" spans="1:8" s="10" customFormat="1" x14ac:dyDescent="0.2">
      <c r="A264" s="23"/>
      <c r="B264" s="23"/>
      <c r="C264" s="23"/>
      <c r="D264" s="28"/>
      <c r="F264" s="48"/>
      <c r="G264" s="37"/>
      <c r="H264" s="24"/>
    </row>
    <row r="265" spans="1:8" s="10" customFormat="1" x14ac:dyDescent="0.2">
      <c r="A265" s="23"/>
      <c r="B265" s="23"/>
      <c r="C265" s="23"/>
      <c r="D265" s="28"/>
      <c r="F265" s="48"/>
      <c r="G265" s="37"/>
      <c r="H265" s="24"/>
    </row>
    <row r="266" spans="1:8" s="10" customFormat="1" x14ac:dyDescent="0.2">
      <c r="A266" s="23"/>
      <c r="B266" s="23"/>
      <c r="C266" s="23"/>
      <c r="D266" s="28"/>
      <c r="F266" s="48"/>
      <c r="G266" s="37"/>
      <c r="H266" s="24"/>
    </row>
    <row r="267" spans="1:8" s="10" customFormat="1" x14ac:dyDescent="0.2">
      <c r="A267" s="23"/>
      <c r="B267" s="23"/>
      <c r="C267" s="23"/>
      <c r="D267" s="28"/>
      <c r="F267" s="48"/>
      <c r="G267" s="37"/>
      <c r="H267" s="24"/>
    </row>
    <row r="268" spans="1:8" s="10" customFormat="1" x14ac:dyDescent="0.2">
      <c r="A268" s="23"/>
      <c r="B268" s="23"/>
      <c r="C268" s="23"/>
      <c r="D268" s="28"/>
      <c r="F268" s="48"/>
      <c r="G268" s="37"/>
      <c r="H268" s="24"/>
    </row>
    <row r="269" spans="1:8" s="10" customFormat="1" x14ac:dyDescent="0.2">
      <c r="A269" s="23"/>
      <c r="B269" s="23"/>
      <c r="C269" s="23"/>
      <c r="D269" s="28"/>
      <c r="F269" s="48"/>
      <c r="G269" s="37"/>
      <c r="H269" s="24"/>
    </row>
    <row r="270" spans="1:8" s="10" customFormat="1" x14ac:dyDescent="0.2">
      <c r="A270" s="23"/>
      <c r="B270" s="23"/>
      <c r="C270" s="23"/>
      <c r="D270" s="28"/>
      <c r="F270" s="48"/>
      <c r="G270" s="37"/>
      <c r="H270" s="24"/>
    </row>
    <row r="271" spans="1:8" s="10" customFormat="1" x14ac:dyDescent="0.2">
      <c r="A271" s="23"/>
      <c r="B271" s="23"/>
      <c r="C271" s="23"/>
      <c r="D271" s="28"/>
      <c r="F271" s="48"/>
      <c r="G271" s="37"/>
      <c r="H271" s="24"/>
    </row>
    <row r="272" spans="1:8" s="10" customFormat="1" x14ac:dyDescent="0.2">
      <c r="A272" s="23"/>
      <c r="B272" s="23"/>
      <c r="C272" s="23"/>
      <c r="D272" s="28"/>
      <c r="F272" s="48"/>
      <c r="G272" s="37"/>
      <c r="H272" s="24"/>
    </row>
    <row r="273" spans="1:8" s="10" customFormat="1" x14ac:dyDescent="0.2">
      <c r="A273" s="23"/>
      <c r="B273" s="23"/>
      <c r="C273" s="23"/>
      <c r="D273" s="28"/>
      <c r="F273" s="48"/>
      <c r="G273" s="37"/>
      <c r="H273" s="24"/>
    </row>
    <row r="274" spans="1:8" s="10" customFormat="1" x14ac:dyDescent="0.2">
      <c r="A274" s="23"/>
      <c r="B274" s="23"/>
      <c r="C274" s="23"/>
      <c r="D274" s="28"/>
      <c r="F274" s="48"/>
      <c r="G274" s="37"/>
      <c r="H274" s="24"/>
    </row>
    <row r="275" spans="1:8" s="10" customFormat="1" x14ac:dyDescent="0.2">
      <c r="A275" s="23"/>
      <c r="B275" s="23"/>
      <c r="C275" s="23"/>
      <c r="D275" s="28"/>
      <c r="F275" s="48"/>
      <c r="G275" s="37"/>
      <c r="H275" s="24"/>
    </row>
    <row r="276" spans="1:8" s="10" customFormat="1" x14ac:dyDescent="0.2">
      <c r="A276" s="23"/>
      <c r="B276" s="23"/>
      <c r="C276" s="23"/>
      <c r="D276" s="28"/>
      <c r="F276" s="48"/>
      <c r="G276" s="37"/>
      <c r="H276" s="24"/>
    </row>
    <row r="277" spans="1:8" s="10" customFormat="1" x14ac:dyDescent="0.2">
      <c r="A277" s="23"/>
      <c r="B277" s="23"/>
      <c r="C277" s="23"/>
      <c r="D277" s="28"/>
      <c r="F277" s="48"/>
      <c r="G277" s="37"/>
      <c r="H277" s="24"/>
    </row>
    <row r="278" spans="1:8" s="10" customFormat="1" x14ac:dyDescent="0.2">
      <c r="A278" s="23"/>
      <c r="B278" s="23"/>
      <c r="C278" s="23"/>
      <c r="D278" s="28"/>
      <c r="F278" s="48"/>
      <c r="G278" s="37"/>
      <c r="H278" s="24"/>
    </row>
    <row r="279" spans="1:8" s="10" customFormat="1" x14ac:dyDescent="0.2">
      <c r="A279" s="23"/>
      <c r="B279" s="23"/>
      <c r="C279" s="23"/>
      <c r="D279" s="28"/>
      <c r="F279" s="48"/>
      <c r="G279" s="37"/>
      <c r="H279" s="24"/>
    </row>
    <row r="280" spans="1:8" s="10" customFormat="1" x14ac:dyDescent="0.2">
      <c r="A280" s="23"/>
      <c r="B280" s="23"/>
      <c r="C280" s="23"/>
      <c r="D280" s="28"/>
      <c r="F280" s="48"/>
      <c r="G280" s="37"/>
      <c r="H280" s="24"/>
    </row>
    <row r="281" spans="1:8" s="10" customFormat="1" x14ac:dyDescent="0.2">
      <c r="A281" s="23"/>
      <c r="B281" s="23"/>
      <c r="C281" s="23"/>
      <c r="D281" s="28"/>
      <c r="F281" s="48"/>
      <c r="G281" s="37"/>
      <c r="H281" s="24"/>
    </row>
    <row r="282" spans="1:8" s="10" customFormat="1" x14ac:dyDescent="0.2">
      <c r="A282" s="23"/>
      <c r="B282" s="23"/>
      <c r="C282" s="23"/>
      <c r="D282" s="28"/>
      <c r="F282" s="48"/>
      <c r="G282" s="37"/>
      <c r="H282" s="24"/>
    </row>
    <row r="283" spans="1:8" s="10" customFormat="1" x14ac:dyDescent="0.2">
      <c r="A283" s="23"/>
      <c r="B283" s="23"/>
      <c r="C283" s="23"/>
      <c r="D283" s="28"/>
      <c r="F283" s="48"/>
      <c r="G283" s="37"/>
      <c r="H283" s="24"/>
    </row>
    <row r="284" spans="1:8" s="10" customFormat="1" x14ac:dyDescent="0.2">
      <c r="A284" s="23"/>
      <c r="B284" s="23"/>
      <c r="C284" s="23"/>
      <c r="D284" s="28"/>
      <c r="F284" s="48"/>
      <c r="G284" s="37"/>
      <c r="H284" s="24"/>
    </row>
    <row r="285" spans="1:8" s="10" customFormat="1" x14ac:dyDescent="0.2">
      <c r="A285" s="23"/>
      <c r="B285" s="23"/>
      <c r="C285" s="23"/>
      <c r="D285" s="28"/>
      <c r="F285" s="48"/>
      <c r="G285" s="37"/>
      <c r="H285" s="24"/>
    </row>
    <row r="286" spans="1:8" s="10" customFormat="1" x14ac:dyDescent="0.2">
      <c r="A286" s="23"/>
      <c r="B286" s="23"/>
      <c r="C286" s="23"/>
      <c r="D286" s="28"/>
      <c r="F286" s="48"/>
      <c r="G286" s="37"/>
      <c r="H286" s="24"/>
    </row>
    <row r="287" spans="1:8" s="10" customFormat="1" x14ac:dyDescent="0.2">
      <c r="A287" s="23"/>
      <c r="B287" s="23"/>
      <c r="C287" s="23"/>
      <c r="D287" s="28"/>
      <c r="F287" s="48"/>
      <c r="G287" s="37"/>
      <c r="H287" s="24"/>
    </row>
    <row r="288" spans="1:8" s="10" customFormat="1" x14ac:dyDescent="0.2">
      <c r="A288" s="23"/>
      <c r="B288" s="23"/>
      <c r="C288" s="23"/>
      <c r="D288" s="28"/>
      <c r="F288" s="48"/>
      <c r="G288" s="37"/>
      <c r="H288" s="24"/>
    </row>
    <row r="289" spans="1:8" s="10" customFormat="1" x14ac:dyDescent="0.2">
      <c r="A289" s="23"/>
      <c r="B289" s="23"/>
      <c r="C289" s="23"/>
      <c r="D289" s="28"/>
      <c r="F289" s="48"/>
      <c r="G289" s="37"/>
      <c r="H289" s="24"/>
    </row>
    <row r="290" spans="1:8" s="10" customFormat="1" x14ac:dyDescent="0.2">
      <c r="A290" s="23"/>
      <c r="B290" s="23"/>
      <c r="C290" s="23"/>
      <c r="D290" s="28"/>
      <c r="F290" s="48"/>
      <c r="G290" s="37"/>
      <c r="H290" s="24"/>
    </row>
    <row r="291" spans="1:8" s="10" customFormat="1" x14ac:dyDescent="0.2">
      <c r="A291" s="23"/>
      <c r="B291" s="23"/>
      <c r="C291" s="23"/>
      <c r="D291" s="28"/>
      <c r="F291" s="48"/>
      <c r="G291" s="37"/>
      <c r="H291" s="24"/>
    </row>
    <row r="292" spans="1:8" s="10" customFormat="1" x14ac:dyDescent="0.2">
      <c r="A292" s="23"/>
      <c r="B292" s="23"/>
      <c r="C292" s="23"/>
      <c r="D292" s="28"/>
      <c r="F292" s="48"/>
      <c r="G292" s="37"/>
      <c r="H292" s="24"/>
    </row>
    <row r="293" spans="1:8" s="10" customFormat="1" x14ac:dyDescent="0.2">
      <c r="A293" s="23"/>
      <c r="B293" s="23"/>
      <c r="C293" s="23"/>
      <c r="D293" s="28"/>
      <c r="F293" s="48"/>
      <c r="G293" s="37"/>
      <c r="H293" s="24"/>
    </row>
    <row r="294" spans="1:8" s="10" customFormat="1" x14ac:dyDescent="0.2">
      <c r="A294" s="23"/>
      <c r="B294" s="23"/>
      <c r="C294" s="23"/>
      <c r="D294" s="28"/>
      <c r="F294" s="48"/>
      <c r="G294" s="37"/>
      <c r="H294" s="24"/>
    </row>
    <row r="295" spans="1:8" s="10" customFormat="1" x14ac:dyDescent="0.2">
      <c r="A295" s="23"/>
      <c r="B295" s="23"/>
      <c r="C295" s="23"/>
      <c r="D295" s="28"/>
      <c r="F295" s="48"/>
      <c r="G295" s="37"/>
      <c r="H295" s="24"/>
    </row>
    <row r="296" spans="1:8" s="10" customFormat="1" x14ac:dyDescent="0.2">
      <c r="A296" s="23"/>
      <c r="B296" s="23"/>
      <c r="C296" s="23"/>
      <c r="D296" s="28"/>
      <c r="F296" s="48"/>
      <c r="G296" s="37"/>
      <c r="H296" s="24"/>
    </row>
    <row r="297" spans="1:8" s="10" customFormat="1" x14ac:dyDescent="0.2">
      <c r="A297" s="23"/>
      <c r="B297" s="23"/>
      <c r="C297" s="23"/>
      <c r="D297" s="28"/>
      <c r="F297" s="48"/>
      <c r="G297" s="37"/>
      <c r="H297" s="24"/>
    </row>
    <row r="298" spans="1:8" s="10" customFormat="1" x14ac:dyDescent="0.2">
      <c r="A298" s="23"/>
      <c r="B298" s="23"/>
      <c r="C298" s="23"/>
      <c r="D298" s="28"/>
      <c r="F298" s="48"/>
      <c r="G298" s="37"/>
      <c r="H298" s="24"/>
    </row>
    <row r="299" spans="1:8" s="10" customFormat="1" x14ac:dyDescent="0.2">
      <c r="A299" s="23"/>
      <c r="B299" s="23"/>
      <c r="C299" s="23"/>
      <c r="D299" s="28"/>
      <c r="F299" s="48"/>
      <c r="G299" s="37"/>
      <c r="H299" s="24"/>
    </row>
    <row r="300" spans="1:8" s="10" customFormat="1" x14ac:dyDescent="0.2">
      <c r="A300" s="23"/>
      <c r="B300" s="23"/>
      <c r="C300" s="23"/>
      <c r="D300" s="28"/>
      <c r="F300" s="48"/>
      <c r="G300" s="37"/>
      <c r="H300" s="24"/>
    </row>
    <row r="301" spans="1:8" s="10" customFormat="1" x14ac:dyDescent="0.2">
      <c r="A301" s="23"/>
      <c r="B301" s="23"/>
      <c r="C301" s="23"/>
      <c r="D301" s="28"/>
      <c r="F301" s="48"/>
      <c r="G301" s="37"/>
      <c r="H301" s="24"/>
    </row>
    <row r="302" spans="1:8" s="10" customFormat="1" x14ac:dyDescent="0.2">
      <c r="A302" s="23"/>
      <c r="B302" s="23"/>
      <c r="C302" s="23"/>
      <c r="D302" s="28"/>
      <c r="F302" s="48"/>
      <c r="G302" s="37"/>
      <c r="H302" s="24"/>
    </row>
    <row r="303" spans="1:8" s="10" customFormat="1" x14ac:dyDescent="0.2">
      <c r="A303" s="23"/>
      <c r="B303" s="23"/>
      <c r="C303" s="23"/>
      <c r="D303" s="28"/>
      <c r="F303" s="48"/>
      <c r="G303" s="37"/>
      <c r="H303" s="24"/>
    </row>
    <row r="304" spans="1:8" s="10" customFormat="1" x14ac:dyDescent="0.2">
      <c r="A304" s="23"/>
      <c r="B304" s="23"/>
      <c r="C304" s="23"/>
      <c r="D304" s="28"/>
      <c r="F304" s="48"/>
      <c r="G304" s="37"/>
      <c r="H304" s="24"/>
    </row>
    <row r="305" spans="1:8" s="10" customFormat="1" x14ac:dyDescent="0.2">
      <c r="A305" s="23"/>
      <c r="B305" s="23"/>
      <c r="C305" s="23"/>
      <c r="D305" s="28"/>
      <c r="F305" s="48"/>
      <c r="G305" s="37"/>
      <c r="H305" s="24"/>
    </row>
    <row r="306" spans="1:8" s="10" customFormat="1" x14ac:dyDescent="0.2">
      <c r="A306" s="23"/>
      <c r="B306" s="23"/>
      <c r="C306" s="23"/>
      <c r="D306" s="28"/>
      <c r="F306" s="48"/>
      <c r="G306" s="37"/>
      <c r="H306" s="24"/>
    </row>
    <row r="307" spans="1:8" s="10" customFormat="1" x14ac:dyDescent="0.2">
      <c r="A307" s="23"/>
      <c r="B307" s="23"/>
      <c r="C307" s="23"/>
      <c r="D307" s="28"/>
      <c r="F307" s="48"/>
      <c r="G307" s="37"/>
      <c r="H307" s="24"/>
    </row>
    <row r="308" spans="1:8" s="10" customFormat="1" x14ac:dyDescent="0.2">
      <c r="A308" s="23"/>
      <c r="B308" s="23"/>
      <c r="C308" s="23"/>
      <c r="D308" s="28"/>
      <c r="F308" s="48"/>
      <c r="G308" s="37"/>
      <c r="H308" s="24"/>
    </row>
    <row r="309" spans="1:8" s="10" customFormat="1" x14ac:dyDescent="0.2">
      <c r="A309" s="23"/>
      <c r="B309" s="23"/>
      <c r="C309" s="23"/>
      <c r="D309" s="28"/>
      <c r="F309" s="48"/>
      <c r="G309" s="37"/>
      <c r="H309" s="24"/>
    </row>
    <row r="310" spans="1:8" s="10" customFormat="1" x14ac:dyDescent="0.2">
      <c r="A310" s="23"/>
      <c r="B310" s="23"/>
      <c r="C310" s="23"/>
      <c r="D310" s="28"/>
      <c r="F310" s="48"/>
      <c r="G310" s="37"/>
      <c r="H310" s="24"/>
    </row>
    <row r="311" spans="1:8" s="10" customFormat="1" x14ac:dyDescent="0.2">
      <c r="A311" s="23"/>
      <c r="B311" s="23"/>
      <c r="C311" s="23"/>
      <c r="D311" s="28"/>
      <c r="F311" s="48"/>
      <c r="G311" s="37"/>
      <c r="H311" s="24"/>
    </row>
    <row r="312" spans="1:8" s="10" customFormat="1" x14ac:dyDescent="0.2">
      <c r="A312" s="23"/>
      <c r="B312" s="23"/>
      <c r="C312" s="23"/>
      <c r="D312" s="28"/>
      <c r="F312" s="48"/>
      <c r="G312" s="37"/>
      <c r="H312" s="24"/>
    </row>
    <row r="313" spans="1:8" s="10" customFormat="1" x14ac:dyDescent="0.2">
      <c r="A313" s="23"/>
      <c r="B313" s="23"/>
      <c r="C313" s="23"/>
      <c r="D313" s="28"/>
      <c r="F313" s="48"/>
      <c r="G313" s="37"/>
      <c r="H313" s="24"/>
    </row>
    <row r="314" spans="1:8" s="10" customFormat="1" x14ac:dyDescent="0.2">
      <c r="A314" s="23"/>
      <c r="B314" s="23"/>
      <c r="C314" s="23"/>
      <c r="D314" s="28"/>
      <c r="F314" s="48"/>
      <c r="G314" s="37"/>
      <c r="H314" s="24"/>
    </row>
    <row r="315" spans="1:8" s="10" customFormat="1" x14ac:dyDescent="0.2">
      <c r="A315" s="23"/>
      <c r="B315" s="23"/>
      <c r="C315" s="23"/>
      <c r="D315" s="28"/>
      <c r="F315" s="48"/>
      <c r="G315" s="37"/>
      <c r="H315" s="24"/>
    </row>
    <row r="316" spans="1:8" s="10" customFormat="1" x14ac:dyDescent="0.2">
      <c r="A316" s="23"/>
      <c r="B316" s="23"/>
      <c r="C316" s="23"/>
      <c r="D316" s="28"/>
      <c r="F316" s="48"/>
      <c r="G316" s="37"/>
      <c r="H316" s="24"/>
    </row>
    <row r="317" spans="1:8" s="10" customFormat="1" x14ac:dyDescent="0.2">
      <c r="A317" s="23"/>
      <c r="B317" s="23"/>
      <c r="C317" s="23"/>
      <c r="D317" s="28"/>
      <c r="F317" s="48"/>
      <c r="G317" s="37"/>
      <c r="H317" s="24"/>
    </row>
    <row r="318" spans="1:8" s="10" customFormat="1" x14ac:dyDescent="0.2">
      <c r="A318" s="23"/>
      <c r="B318" s="23"/>
      <c r="C318" s="23"/>
      <c r="D318" s="28"/>
      <c r="F318" s="48"/>
      <c r="G318" s="37"/>
      <c r="H318" s="24"/>
    </row>
    <row r="319" spans="1:8" s="10" customFormat="1" x14ac:dyDescent="0.2">
      <c r="A319" s="23"/>
      <c r="B319" s="23"/>
      <c r="C319" s="23"/>
      <c r="D319" s="28"/>
      <c r="F319" s="48"/>
      <c r="G319" s="37"/>
      <c r="H319" s="24"/>
    </row>
    <row r="320" spans="1:8" s="10" customFormat="1" x14ac:dyDescent="0.2">
      <c r="A320" s="23"/>
      <c r="B320" s="23"/>
      <c r="C320" s="23"/>
      <c r="D320" s="28"/>
      <c r="F320" s="48"/>
      <c r="G320" s="37"/>
      <c r="H320" s="24"/>
    </row>
    <row r="321" spans="1:8" s="10" customFormat="1" x14ac:dyDescent="0.2">
      <c r="A321" s="23"/>
      <c r="B321" s="23"/>
      <c r="C321" s="23"/>
      <c r="D321" s="28"/>
      <c r="F321" s="48"/>
      <c r="G321" s="37"/>
      <c r="H321" s="24"/>
    </row>
    <row r="322" spans="1:8" s="10" customFormat="1" x14ac:dyDescent="0.2">
      <c r="A322" s="23"/>
      <c r="B322" s="23"/>
      <c r="C322" s="23"/>
      <c r="D322" s="28"/>
      <c r="F322" s="48"/>
      <c r="G322" s="37"/>
      <c r="H322" s="24"/>
    </row>
    <row r="323" spans="1:8" s="10" customFormat="1" x14ac:dyDescent="0.2">
      <c r="A323" s="23"/>
      <c r="B323" s="23"/>
      <c r="C323" s="23"/>
      <c r="D323" s="28"/>
      <c r="F323" s="48"/>
      <c r="G323" s="37"/>
      <c r="H323" s="24"/>
    </row>
    <row r="324" spans="1:8" s="10" customFormat="1" x14ac:dyDescent="0.2">
      <c r="A324" s="23"/>
      <c r="B324" s="23"/>
      <c r="C324" s="23"/>
      <c r="D324" s="28"/>
      <c r="F324" s="48"/>
      <c r="G324" s="37"/>
      <c r="H324" s="24"/>
    </row>
    <row r="325" spans="1:8" s="10" customFormat="1" x14ac:dyDescent="0.2">
      <c r="A325" s="23"/>
      <c r="B325" s="23"/>
      <c r="C325" s="23"/>
      <c r="D325" s="28"/>
      <c r="F325" s="48"/>
      <c r="G325" s="37"/>
      <c r="H325" s="24"/>
    </row>
    <row r="326" spans="1:8" s="10" customFormat="1" x14ac:dyDescent="0.2">
      <c r="A326" s="23"/>
      <c r="B326" s="23"/>
      <c r="C326" s="23"/>
      <c r="D326" s="28"/>
      <c r="F326" s="48"/>
      <c r="G326" s="37"/>
      <c r="H326" s="24"/>
    </row>
    <row r="327" spans="1:8" s="10" customFormat="1" x14ac:dyDescent="0.2">
      <c r="A327" s="23"/>
      <c r="B327" s="23"/>
      <c r="C327" s="23"/>
      <c r="D327" s="28"/>
      <c r="F327" s="48"/>
      <c r="G327" s="37"/>
      <c r="H327" s="24"/>
    </row>
    <row r="328" spans="1:8" s="10" customFormat="1" x14ac:dyDescent="0.2">
      <c r="A328" s="23"/>
      <c r="B328" s="23"/>
      <c r="C328" s="23"/>
      <c r="D328" s="28"/>
      <c r="F328" s="48"/>
      <c r="G328" s="37"/>
      <c r="H328" s="24"/>
    </row>
    <row r="329" spans="1:8" s="10" customFormat="1" x14ac:dyDescent="0.2">
      <c r="A329" s="23"/>
      <c r="B329" s="23"/>
      <c r="C329" s="23"/>
      <c r="D329" s="28"/>
      <c r="F329" s="48"/>
      <c r="G329" s="37"/>
      <c r="H329" s="24"/>
    </row>
    <row r="330" spans="1:8" s="10" customFormat="1" x14ac:dyDescent="0.2">
      <c r="A330" s="23"/>
      <c r="B330" s="23"/>
      <c r="C330" s="23"/>
      <c r="D330" s="28"/>
      <c r="F330" s="48"/>
      <c r="G330" s="37"/>
      <c r="H330" s="24"/>
    </row>
    <row r="331" spans="1:8" s="10" customFormat="1" x14ac:dyDescent="0.2">
      <c r="A331" s="23"/>
      <c r="B331" s="23"/>
      <c r="C331" s="23"/>
      <c r="D331" s="28"/>
      <c r="F331" s="48"/>
      <c r="G331" s="37"/>
      <c r="H331" s="24"/>
    </row>
    <row r="332" spans="1:8" s="10" customFormat="1" x14ac:dyDescent="0.2">
      <c r="A332" s="23"/>
      <c r="B332" s="23"/>
      <c r="C332" s="23"/>
      <c r="D332" s="28"/>
      <c r="F332" s="48"/>
      <c r="G332" s="37"/>
      <c r="H332" s="24"/>
    </row>
    <row r="333" spans="1:8" s="10" customFormat="1" x14ac:dyDescent="0.2">
      <c r="A333" s="23"/>
      <c r="B333" s="23"/>
      <c r="C333" s="23"/>
      <c r="D333" s="28"/>
      <c r="F333" s="48"/>
      <c r="G333" s="37"/>
      <c r="H333" s="24"/>
    </row>
    <row r="334" spans="1:8" s="10" customFormat="1" x14ac:dyDescent="0.2">
      <c r="A334" s="23"/>
      <c r="B334" s="23"/>
      <c r="C334" s="23"/>
      <c r="D334" s="28"/>
      <c r="F334" s="48"/>
      <c r="G334" s="37"/>
      <c r="H334" s="24"/>
    </row>
    <row r="335" spans="1:8" s="10" customFormat="1" x14ac:dyDescent="0.2">
      <c r="A335" s="23"/>
      <c r="B335" s="23"/>
      <c r="C335" s="23"/>
      <c r="D335" s="28"/>
      <c r="F335" s="48"/>
      <c r="G335" s="37"/>
      <c r="H335" s="24"/>
    </row>
    <row r="336" spans="1:8" s="10" customFormat="1" x14ac:dyDescent="0.2">
      <c r="A336" s="23"/>
      <c r="B336" s="23"/>
      <c r="C336" s="23"/>
      <c r="D336" s="28"/>
      <c r="F336" s="48"/>
      <c r="G336" s="37"/>
      <c r="H336" s="24"/>
    </row>
    <row r="337" spans="1:8" s="10" customFormat="1" x14ac:dyDescent="0.2">
      <c r="A337" s="23"/>
      <c r="B337" s="23"/>
      <c r="C337" s="23"/>
      <c r="D337" s="28"/>
      <c r="F337" s="48"/>
      <c r="G337" s="37"/>
      <c r="H337" s="24"/>
    </row>
    <row r="338" spans="1:8" s="10" customFormat="1" x14ac:dyDescent="0.2">
      <c r="A338" s="23"/>
      <c r="B338" s="23"/>
      <c r="C338" s="23"/>
      <c r="D338" s="28"/>
      <c r="F338" s="48"/>
      <c r="G338" s="37"/>
      <c r="H338" s="24"/>
    </row>
    <row r="339" spans="1:8" s="10" customFormat="1" x14ac:dyDescent="0.2">
      <c r="A339" s="23"/>
      <c r="B339" s="23"/>
      <c r="C339" s="23"/>
      <c r="D339" s="28"/>
      <c r="F339" s="48"/>
      <c r="G339" s="37"/>
      <c r="H339" s="24"/>
    </row>
    <row r="340" spans="1:8" s="10" customFormat="1" x14ac:dyDescent="0.2">
      <c r="A340" s="23"/>
      <c r="B340" s="23"/>
      <c r="C340" s="23"/>
      <c r="D340" s="28"/>
      <c r="F340" s="48"/>
      <c r="G340" s="37"/>
      <c r="H340" s="24"/>
    </row>
    <row r="341" spans="1:8" s="10" customFormat="1" x14ac:dyDescent="0.2">
      <c r="A341" s="23"/>
      <c r="B341" s="23"/>
      <c r="C341" s="23"/>
      <c r="D341" s="28"/>
      <c r="F341" s="48"/>
      <c r="G341" s="37"/>
      <c r="H341" s="24"/>
    </row>
    <row r="342" spans="1:8" s="10" customFormat="1" x14ac:dyDescent="0.2">
      <c r="A342" s="23"/>
      <c r="B342" s="23"/>
      <c r="C342" s="23"/>
      <c r="D342" s="28"/>
      <c r="F342" s="48"/>
      <c r="G342" s="37"/>
      <c r="H342" s="24"/>
    </row>
    <row r="343" spans="1:8" s="10" customFormat="1" x14ac:dyDescent="0.2">
      <c r="A343" s="23"/>
      <c r="B343" s="23"/>
      <c r="C343" s="23"/>
      <c r="D343" s="28"/>
      <c r="F343" s="48"/>
      <c r="G343" s="37"/>
      <c r="H343" s="24"/>
    </row>
    <row r="344" spans="1:8" s="10" customFormat="1" x14ac:dyDescent="0.2">
      <c r="A344" s="23"/>
      <c r="B344" s="23"/>
      <c r="C344" s="23"/>
      <c r="D344" s="28"/>
      <c r="F344" s="48"/>
      <c r="G344" s="37"/>
      <c r="H344" s="24"/>
    </row>
    <row r="345" spans="1:8" s="10" customFormat="1" x14ac:dyDescent="0.2">
      <c r="A345" s="23"/>
      <c r="B345" s="23"/>
      <c r="C345" s="23"/>
      <c r="D345" s="28"/>
      <c r="F345" s="48"/>
      <c r="G345" s="37"/>
      <c r="H345" s="24"/>
    </row>
    <row r="346" spans="1:8" s="10" customFormat="1" x14ac:dyDescent="0.2">
      <c r="A346" s="23"/>
      <c r="B346" s="23"/>
      <c r="C346" s="23"/>
      <c r="D346" s="28"/>
      <c r="F346" s="48"/>
      <c r="G346" s="37"/>
      <c r="H346" s="24"/>
    </row>
    <row r="347" spans="1:8" s="10" customFormat="1" x14ac:dyDescent="0.2">
      <c r="A347" s="23"/>
      <c r="B347" s="23"/>
      <c r="C347" s="23"/>
      <c r="D347" s="28"/>
      <c r="F347" s="48"/>
      <c r="G347" s="37"/>
      <c r="H347" s="24"/>
    </row>
  </sheetData>
  <mergeCells count="2">
    <mergeCell ref="A1:H3"/>
    <mergeCell ref="A5:H5"/>
  </mergeCells>
  <dataValidations count="2">
    <dataValidation type="list" allowBlank="1" showInputMessage="1" showErrorMessage="1" sqref="F100:F119" xr:uid="{29F376B2-7C82-43E7-B12D-B55B8690A124}">
      <formula1>Marque_Chaudiére</formula1>
    </dataValidation>
    <dataValidation type="list" allowBlank="1" showInputMessage="1" showErrorMessage="1" sqref="C100" xr:uid="{CD5B9A36-23CB-4FD4-83DA-D90F1B5FAC4F}">
      <formula1>Intervenant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C1F6C2B-568C-4F03-9297-12ABED858EA0}">
          <x14:formula1>
            <xm:f>Données!$F$2:$F$5</xm:f>
          </x14:formula1>
          <xm:sqref>G7:G99</xm:sqref>
        </x14:dataValidation>
        <x14:dataValidation type="list" allowBlank="1" showInputMessage="1" showErrorMessage="1" xr:uid="{7C2354CF-38FC-4211-9981-1FD60D45ED35}">
          <x14:formula1>
            <xm:f>Données!$A$2:$A$58</xm:f>
          </x14:formula1>
          <xm:sqref>D7:D63 D65:D99</xm:sqref>
        </x14:dataValidation>
        <x14:dataValidation type="list" allowBlank="1" showInputMessage="1" showErrorMessage="1" xr:uid="{738DE222-0D19-4427-AAB6-5C69118B183C}">
          <x14:formula1>
            <xm:f>Données!$H$2:$H$4</xm:f>
          </x14:formula1>
          <xm:sqref>C7:C99</xm:sqref>
        </x14:dataValidation>
        <x14:dataValidation type="list" allowBlank="1" showInputMessage="1" showErrorMessage="1" xr:uid="{6D56396A-EFBF-478C-A30F-D452308B1754}">
          <x14:formula1>
            <xm:f>Données!$A$2:$A$115</xm:f>
          </x14:formula1>
          <xm:sqref>D64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790BD-CD39-4058-A894-A5C19873D58C}">
  <dimension ref="A1:AV408"/>
  <sheetViews>
    <sheetView topLeftCell="A5" workbookViewId="0">
      <selection activeCell="D7" sqref="D7:D160"/>
    </sheetView>
  </sheetViews>
  <sheetFormatPr baseColWidth="10" defaultColWidth="10.875" defaultRowHeight="15" x14ac:dyDescent="0.2"/>
  <cols>
    <col min="1" max="1" width="18.125" style="21" customWidth="1"/>
    <col min="2" max="2" width="32" style="1" bestFit="1" customWidth="1"/>
    <col min="3" max="3" width="27.125" style="49" bestFit="1" customWidth="1"/>
    <col min="4" max="4" width="20.625" style="13" customWidth="1"/>
    <col min="5" max="48" width="10.875" style="10"/>
    <col min="49" max="16384" width="10.875" style="1"/>
  </cols>
  <sheetData>
    <row r="1" spans="1:48" s="10" customFormat="1" ht="21" customHeight="1" x14ac:dyDescent="0.2">
      <c r="A1" s="62"/>
      <c r="B1" s="62"/>
      <c r="C1" s="62"/>
      <c r="D1" s="62"/>
    </row>
    <row r="2" spans="1:48" s="10" customFormat="1" ht="21.95" customHeight="1" x14ac:dyDescent="0.2">
      <c r="A2" s="62"/>
      <c r="B2" s="62"/>
      <c r="C2" s="62"/>
      <c r="D2" s="62"/>
    </row>
    <row r="3" spans="1:48" s="10" customFormat="1" ht="21.95" customHeight="1" x14ac:dyDescent="0.2">
      <c r="A3" s="62"/>
      <c r="B3" s="62"/>
      <c r="C3" s="62"/>
      <c r="D3" s="62"/>
    </row>
    <row r="4" spans="1:48" s="10" customFormat="1" ht="21.95" customHeight="1" x14ac:dyDescent="0.2">
      <c r="A4" s="25"/>
      <c r="B4" s="43"/>
      <c r="C4" s="45"/>
      <c r="D4" s="22"/>
    </row>
    <row r="5" spans="1:48" ht="21.95" customHeight="1" x14ac:dyDescent="0.2">
      <c r="A5" s="61"/>
      <c r="B5" s="61"/>
      <c r="C5" s="61"/>
      <c r="D5" s="61"/>
    </row>
    <row r="6" spans="1:48" s="3" customFormat="1" ht="72" customHeight="1" x14ac:dyDescent="0.25">
      <c r="A6" s="18" t="s">
        <v>109</v>
      </c>
      <c r="B6" s="6" t="s">
        <v>0</v>
      </c>
      <c r="C6" s="46" t="s">
        <v>36</v>
      </c>
      <c r="D6" s="12" t="s">
        <v>130</v>
      </c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15.95" customHeight="1" x14ac:dyDescent="0.2">
      <c r="A7" s="71">
        <v>120888</v>
      </c>
      <c r="B7" s="14" t="s">
        <v>131</v>
      </c>
      <c r="C7" s="15" t="s">
        <v>98</v>
      </c>
      <c r="D7" s="15" cm="1">
        <f t="array" ref="D7">SUM(_xlfn._xlws.FILTER(_synthese_quantite_sortie,_synthese_n_article=BS_Janvier4567891011131415[[#This Row],[N° ARTICLE]],0))</f>
        <v>0</v>
      </c>
    </row>
    <row r="8" spans="1:48" ht="15.95" customHeight="1" x14ac:dyDescent="0.2">
      <c r="A8" s="53">
        <v>706218</v>
      </c>
      <c r="B8" s="5" t="s">
        <v>13</v>
      </c>
      <c r="C8" s="7" t="s">
        <v>98</v>
      </c>
      <c r="D8" s="7" cm="1">
        <f t="array" ref="D8">SUM(_xlfn._xlws.FILTER(_synthese_quantite_sortie,_synthese_n_article=BS_Janvier4567891011131415[[#This Row],[N° ARTICLE]],0))</f>
        <v>0</v>
      </c>
    </row>
    <row r="9" spans="1:48" ht="15.95" customHeight="1" x14ac:dyDescent="0.2">
      <c r="A9" s="71">
        <v>709266</v>
      </c>
      <c r="B9" s="14" t="s">
        <v>132</v>
      </c>
      <c r="C9" s="15" t="s">
        <v>98</v>
      </c>
      <c r="D9" s="15" cm="1">
        <f t="array" ref="D9">SUM(_xlfn._xlws.FILTER(_synthese_quantite_sortie,_synthese_n_article=BS_Janvier4567891011131415[[#This Row],[N° ARTICLE]],0))</f>
        <v>0</v>
      </c>
    </row>
    <row r="10" spans="1:48" s="10" customFormat="1" ht="15.95" customHeight="1" x14ac:dyDescent="0.2">
      <c r="A10" s="53">
        <v>7600485</v>
      </c>
      <c r="B10" s="5" t="s">
        <v>16</v>
      </c>
      <c r="C10" s="7" t="s">
        <v>98</v>
      </c>
      <c r="D10" s="7" cm="1">
        <f t="array" ref="D10">SUM(_xlfn._xlws.FILTER(_synthese_quantite_sortie,_synthese_n_article=BS_Janvier4567891011131415[[#This Row],[N° ARTICLE]],0))</f>
        <v>0</v>
      </c>
    </row>
    <row r="11" spans="1:48" ht="15.95" customHeight="1" x14ac:dyDescent="0.2">
      <c r="A11" s="54" t="s">
        <v>97</v>
      </c>
      <c r="B11" s="14" t="s">
        <v>133</v>
      </c>
      <c r="C11" s="15" t="s">
        <v>98</v>
      </c>
      <c r="D11" s="15" cm="1">
        <f t="array" ref="D11">SUM(_xlfn._xlws.FILTER(_synthese_quantite_sortie,_synthese_n_article=BS_Janvier4567891011131415[[#This Row],[N° ARTICLE]],0))</f>
        <v>0</v>
      </c>
    </row>
    <row r="12" spans="1:48" s="10" customFormat="1" ht="15.95" customHeight="1" x14ac:dyDescent="0.2">
      <c r="A12" s="53" t="s">
        <v>134</v>
      </c>
      <c r="B12" s="5" t="s">
        <v>135</v>
      </c>
      <c r="C12" s="7" t="s">
        <v>98</v>
      </c>
      <c r="D12" s="7" cm="1">
        <f t="array" ref="D12">SUM(_xlfn._xlws.FILTER(_synthese_quantite_sortie,_synthese_n_article=BS_Janvier4567891011131415[[#This Row],[N° ARTICLE]],0))</f>
        <v>0</v>
      </c>
    </row>
    <row r="13" spans="1:48" ht="15.95" customHeight="1" x14ac:dyDescent="0.2">
      <c r="A13" s="54" t="s">
        <v>136</v>
      </c>
      <c r="B13" s="14" t="s">
        <v>137</v>
      </c>
      <c r="C13" s="15" t="s">
        <v>98</v>
      </c>
      <c r="D13" s="15" cm="1">
        <f t="array" ref="D13">SUM(_xlfn._xlws.FILTER(_synthese_quantite_sortie,_synthese_n_article=BS_Janvier4567891011131415[[#This Row],[N° ARTICLE]],0))</f>
        <v>0</v>
      </c>
    </row>
    <row r="14" spans="1:48" s="10" customFormat="1" ht="15.95" customHeight="1" x14ac:dyDescent="0.2">
      <c r="A14" s="53" t="s">
        <v>138</v>
      </c>
      <c r="B14" s="5" t="s">
        <v>139</v>
      </c>
      <c r="C14" s="7" t="s">
        <v>98</v>
      </c>
      <c r="D14" s="7" cm="1">
        <f t="array" ref="D14">SUM(_xlfn._xlws.FILTER(_synthese_quantite_sortie,_synthese_n_article=BS_Janvier4567891011131415[[#This Row],[N° ARTICLE]],0))</f>
        <v>0</v>
      </c>
    </row>
    <row r="15" spans="1:48" ht="15.95" customHeight="1" x14ac:dyDescent="0.2">
      <c r="A15" s="54" t="s">
        <v>9</v>
      </c>
      <c r="B15" s="14" t="s">
        <v>30</v>
      </c>
      <c r="C15" s="15" t="s">
        <v>98</v>
      </c>
      <c r="D15" s="15" cm="1">
        <f t="array" ref="D15">SUM(_xlfn._xlws.FILTER(_synthese_quantite_sortie,_synthese_n_article=BS_Janvier4567891011131415[[#This Row],[N° ARTICLE]],0))</f>
        <v>0</v>
      </c>
    </row>
    <row r="16" spans="1:48" s="10" customFormat="1" ht="15.95" customHeight="1" x14ac:dyDescent="0.2">
      <c r="A16" s="55" t="s">
        <v>10</v>
      </c>
      <c r="B16" s="5" t="s">
        <v>22</v>
      </c>
      <c r="C16" s="7" t="s">
        <v>98</v>
      </c>
      <c r="D16" s="7" cm="1">
        <f t="array" ref="D16">SUM(_xlfn._xlws.FILTER(_synthese_quantite_sortie,_synthese_n_article=BS_Janvier4567891011131415[[#This Row],[N° ARTICLE]],0))</f>
        <v>0</v>
      </c>
    </row>
    <row r="17" spans="1:4" ht="15.95" customHeight="1" x14ac:dyDescent="0.2">
      <c r="A17" s="54" t="s">
        <v>11</v>
      </c>
      <c r="B17" s="14" t="s">
        <v>31</v>
      </c>
      <c r="C17" s="15" t="s">
        <v>98</v>
      </c>
      <c r="D17" s="15" cm="1">
        <f t="array" ref="D17">SUM(_xlfn._xlws.FILTER(_synthese_quantite_sortie,_synthese_n_article=BS_Janvier4567891011131415[[#This Row],[N° ARTICLE]],0))</f>
        <v>0</v>
      </c>
    </row>
    <row r="18" spans="1:4" s="10" customFormat="1" ht="15.95" customHeight="1" x14ac:dyDescent="0.2">
      <c r="A18" s="55" t="s">
        <v>37</v>
      </c>
      <c r="B18" s="5" t="s">
        <v>68</v>
      </c>
      <c r="C18" s="7" t="s">
        <v>99</v>
      </c>
      <c r="D18" s="7" cm="1">
        <f t="array" ref="D18">SUM(_xlfn._xlws.FILTER(_synthese_quantite_sortie,_synthese_n_article=BS_Janvier4567891011131415[[#This Row],[N° ARTICLE]],0))</f>
        <v>0</v>
      </c>
    </row>
    <row r="19" spans="1:4" ht="15.95" customHeight="1" x14ac:dyDescent="0.2">
      <c r="A19" s="54" t="s">
        <v>38</v>
      </c>
      <c r="B19" s="14" t="s">
        <v>69</v>
      </c>
      <c r="C19" s="15" t="s">
        <v>99</v>
      </c>
      <c r="D19" s="15" cm="1">
        <f t="array" ref="D19">SUM(_xlfn._xlws.FILTER(_synthese_quantite_sortie,_synthese_n_article=BS_Janvier4567891011131415[[#This Row],[N° ARTICLE]],0))</f>
        <v>0</v>
      </c>
    </row>
    <row r="20" spans="1:4" s="10" customFormat="1" ht="15.95" customHeight="1" x14ac:dyDescent="0.2">
      <c r="A20" s="55" t="s">
        <v>39</v>
      </c>
      <c r="B20" s="5" t="s">
        <v>70</v>
      </c>
      <c r="C20" s="7" t="s">
        <v>99</v>
      </c>
      <c r="D20" s="7" cm="1">
        <f t="array" ref="D20">SUM(_xlfn._xlws.FILTER(_synthese_quantite_sortie,_synthese_n_article=BS_Janvier4567891011131415[[#This Row],[N° ARTICLE]],0))</f>
        <v>0</v>
      </c>
    </row>
    <row r="21" spans="1:4" ht="15.95" customHeight="1" x14ac:dyDescent="0.2">
      <c r="A21" s="54" t="s">
        <v>40</v>
      </c>
      <c r="B21" s="14" t="s">
        <v>71</v>
      </c>
      <c r="C21" s="15" t="s">
        <v>99</v>
      </c>
      <c r="D21" s="15" cm="1">
        <f t="array" ref="D21">SUM(_xlfn._xlws.FILTER(_synthese_quantite_sortie,_synthese_n_article=BS_Janvier4567891011131415[[#This Row],[N° ARTICLE]],0))</f>
        <v>0</v>
      </c>
    </row>
    <row r="22" spans="1:4" s="10" customFormat="1" ht="15.95" customHeight="1" x14ac:dyDescent="0.2">
      <c r="A22" s="55" t="s">
        <v>41</v>
      </c>
      <c r="B22" s="5" t="s">
        <v>72</v>
      </c>
      <c r="C22" s="7" t="s">
        <v>99</v>
      </c>
      <c r="D22" s="7" cm="1">
        <f t="array" ref="D22">SUM(_xlfn._xlws.FILTER(_synthese_quantite_sortie,_synthese_n_article=BS_Janvier4567891011131415[[#This Row],[N° ARTICLE]],0))</f>
        <v>0</v>
      </c>
    </row>
    <row r="23" spans="1:4" ht="15.95" customHeight="1" x14ac:dyDescent="0.2">
      <c r="A23" s="54" t="s">
        <v>42</v>
      </c>
      <c r="B23" s="14" t="s">
        <v>72</v>
      </c>
      <c r="C23" s="15" t="s">
        <v>99</v>
      </c>
      <c r="D23" s="15" cm="1">
        <f t="array" ref="D23">SUM(_xlfn._xlws.FILTER(_synthese_quantite_sortie,_synthese_n_article=BS_Janvier4567891011131415[[#This Row],[N° ARTICLE]],0))</f>
        <v>0</v>
      </c>
    </row>
    <row r="24" spans="1:4" ht="15.95" customHeight="1" x14ac:dyDescent="0.2">
      <c r="A24" s="53" t="s">
        <v>43</v>
      </c>
      <c r="B24" s="5" t="s">
        <v>73</v>
      </c>
      <c r="C24" s="7" t="s">
        <v>99</v>
      </c>
      <c r="D24" s="7" cm="1">
        <f t="array" ref="D24">SUM(_xlfn._xlws.FILTER(_synthese_quantite_sortie,_synthese_n_article=BS_Janvier4567891011131415[[#This Row],[N° ARTICLE]],0))</f>
        <v>0</v>
      </c>
    </row>
    <row r="25" spans="1:4" s="10" customFormat="1" ht="15.95" customHeight="1" x14ac:dyDescent="0.2">
      <c r="A25" s="54" t="s">
        <v>44</v>
      </c>
      <c r="B25" s="14" t="s">
        <v>74</v>
      </c>
      <c r="C25" s="15" t="s">
        <v>99</v>
      </c>
      <c r="D25" s="15" cm="1">
        <f t="array" ref="D25">SUM(_xlfn._xlws.FILTER(_synthese_quantite_sortie,_synthese_n_article=BS_Janvier4567891011131415[[#This Row],[N° ARTICLE]],0))</f>
        <v>0</v>
      </c>
    </row>
    <row r="26" spans="1:4" ht="15.95" customHeight="1" x14ac:dyDescent="0.2">
      <c r="A26" s="53" t="s">
        <v>45</v>
      </c>
      <c r="B26" s="5" t="s">
        <v>75</v>
      </c>
      <c r="C26" s="7" t="s">
        <v>99</v>
      </c>
      <c r="D26" s="7" cm="1">
        <f t="array" ref="D26">SUM(_xlfn._xlws.FILTER(_synthese_quantite_sortie,_synthese_n_article=BS_Janvier4567891011131415[[#This Row],[N° ARTICLE]],0))</f>
        <v>0</v>
      </c>
    </row>
    <row r="27" spans="1:4" s="10" customFormat="1" ht="15.95" customHeight="1" x14ac:dyDescent="0.2">
      <c r="A27" s="54" t="s">
        <v>46</v>
      </c>
      <c r="B27" s="14" t="s">
        <v>76</v>
      </c>
      <c r="C27" s="15" t="s">
        <v>99</v>
      </c>
      <c r="D27" s="15" cm="1">
        <f t="array" ref="D27">SUM(_xlfn._xlws.FILTER(_synthese_quantite_sortie,_synthese_n_article=BS_Janvier4567891011131415[[#This Row],[N° ARTICLE]],0))</f>
        <v>0</v>
      </c>
    </row>
    <row r="28" spans="1:4" ht="15.95" customHeight="1" x14ac:dyDescent="0.2">
      <c r="A28" s="53" t="s">
        <v>47</v>
      </c>
      <c r="B28" s="5" t="s">
        <v>77</v>
      </c>
      <c r="C28" s="7" t="s">
        <v>99</v>
      </c>
      <c r="D28" s="7" cm="1">
        <f t="array" ref="D28">SUM(_xlfn._xlws.FILTER(_synthese_quantite_sortie,_synthese_n_article=BS_Janvier4567891011131415[[#This Row],[N° ARTICLE]],0))</f>
        <v>0</v>
      </c>
    </row>
    <row r="29" spans="1:4" s="10" customFormat="1" ht="15.95" customHeight="1" x14ac:dyDescent="0.2">
      <c r="A29" s="54" t="s">
        <v>48</v>
      </c>
      <c r="B29" s="14" t="s">
        <v>78</v>
      </c>
      <c r="C29" s="15" t="s">
        <v>99</v>
      </c>
      <c r="D29" s="15" cm="1">
        <f t="array" ref="D29">SUM(_xlfn._xlws.FILTER(_synthese_quantite_sortie,_synthese_n_article=BS_Janvier4567891011131415[[#This Row],[N° ARTICLE]],0))</f>
        <v>0</v>
      </c>
    </row>
    <row r="30" spans="1:4" ht="15.95" customHeight="1" x14ac:dyDescent="0.2">
      <c r="A30" s="53" t="s">
        <v>49</v>
      </c>
      <c r="B30" s="5" t="s">
        <v>79</v>
      </c>
      <c r="C30" s="7" t="s">
        <v>99</v>
      </c>
      <c r="D30" s="7" cm="1">
        <f t="array" ref="D30">SUM(_xlfn._xlws.FILTER(_synthese_quantite_sortie,_synthese_n_article=BS_Janvier4567891011131415[[#This Row],[N° ARTICLE]],0))</f>
        <v>0</v>
      </c>
    </row>
    <row r="31" spans="1:4" s="10" customFormat="1" ht="15.95" customHeight="1" x14ac:dyDescent="0.2">
      <c r="A31" s="54" t="s">
        <v>50</v>
      </c>
      <c r="B31" s="14" t="s">
        <v>80</v>
      </c>
      <c r="C31" s="15" t="s">
        <v>99</v>
      </c>
      <c r="D31" s="15" cm="1">
        <f t="array" ref="D31">SUM(_xlfn._xlws.FILTER(_synthese_quantite_sortie,_synthese_n_article=BS_Janvier4567891011131415[[#This Row],[N° ARTICLE]],0))</f>
        <v>0</v>
      </c>
    </row>
    <row r="32" spans="1:4" ht="15.95" customHeight="1" x14ac:dyDescent="0.2">
      <c r="A32" s="53" t="s">
        <v>140</v>
      </c>
      <c r="B32" s="5" t="s">
        <v>141</v>
      </c>
      <c r="C32" s="7" t="s">
        <v>99</v>
      </c>
      <c r="D32" s="7" cm="1">
        <f t="array" ref="D32">SUM(_xlfn._xlws.FILTER(_synthese_quantite_sortie,_synthese_n_article=BS_Janvier4567891011131415[[#This Row],[N° ARTICLE]],0))</f>
        <v>0</v>
      </c>
    </row>
    <row r="33" spans="1:4" s="10" customFormat="1" ht="15.95" customHeight="1" x14ac:dyDescent="0.2">
      <c r="A33" s="54" t="s">
        <v>51</v>
      </c>
      <c r="B33" s="14" t="s">
        <v>81</v>
      </c>
      <c r="C33" s="15" t="s">
        <v>99</v>
      </c>
      <c r="D33" s="15" cm="1">
        <f t="array" ref="D33">SUM(_xlfn._xlws.FILTER(_synthese_quantite_sortie,_synthese_n_article=BS_Janvier4567891011131415[[#This Row],[N° ARTICLE]],0))</f>
        <v>0</v>
      </c>
    </row>
    <row r="34" spans="1:4" ht="15.95" customHeight="1" x14ac:dyDescent="0.2">
      <c r="A34" s="55" t="s">
        <v>52</v>
      </c>
      <c r="B34" s="5" t="s">
        <v>82</v>
      </c>
      <c r="C34" s="7" t="s">
        <v>99</v>
      </c>
      <c r="D34" s="7" cm="1">
        <f t="array" ref="D34">SUM(_xlfn._xlws.FILTER(_synthese_quantite_sortie,_synthese_n_article=BS_Janvier4567891011131415[[#This Row],[N° ARTICLE]],0))</f>
        <v>0</v>
      </c>
    </row>
    <row r="35" spans="1:4" s="10" customFormat="1" ht="15.95" customHeight="1" x14ac:dyDescent="0.2">
      <c r="A35" s="54" t="s">
        <v>53</v>
      </c>
      <c r="B35" s="14" t="s">
        <v>83</v>
      </c>
      <c r="C35" s="15" t="s">
        <v>99</v>
      </c>
      <c r="D35" s="15" cm="1">
        <f t="array" ref="D35">SUM(_xlfn._xlws.FILTER(_synthese_quantite_sortie,_synthese_n_article=BS_Janvier4567891011131415[[#This Row],[N° ARTICLE]],0))</f>
        <v>0</v>
      </c>
    </row>
    <row r="36" spans="1:4" ht="15.95" customHeight="1" x14ac:dyDescent="0.2">
      <c r="A36" s="55" t="s">
        <v>54</v>
      </c>
      <c r="B36" s="5" t="s">
        <v>84</v>
      </c>
      <c r="C36" s="7" t="s">
        <v>99</v>
      </c>
      <c r="D36" s="7" cm="1">
        <f t="array" ref="D36">SUM(_xlfn._xlws.FILTER(_synthese_quantite_sortie,_synthese_n_article=BS_Janvier4567891011131415[[#This Row],[N° ARTICLE]],0))</f>
        <v>0</v>
      </c>
    </row>
    <row r="37" spans="1:4" s="10" customFormat="1" ht="15.95" customHeight="1" x14ac:dyDescent="0.2">
      <c r="A37" s="54" t="s">
        <v>142</v>
      </c>
      <c r="B37" s="14" t="s">
        <v>143</v>
      </c>
      <c r="C37" s="15" t="s">
        <v>99</v>
      </c>
      <c r="D37" s="15" cm="1">
        <f t="array" ref="D37">SUM(_xlfn._xlws.FILTER(_synthese_quantite_sortie,_synthese_n_article=BS_Janvier4567891011131415[[#This Row],[N° ARTICLE]],0))</f>
        <v>0</v>
      </c>
    </row>
    <row r="38" spans="1:4" ht="15.95" customHeight="1" x14ac:dyDescent="0.2">
      <c r="A38" s="55" t="s">
        <v>55</v>
      </c>
      <c r="B38" s="5" t="s">
        <v>85</v>
      </c>
      <c r="C38" s="7" t="s">
        <v>99</v>
      </c>
      <c r="D38" s="7" cm="1">
        <f t="array" ref="D38">SUM(_xlfn._xlws.FILTER(_synthese_quantite_sortie,_synthese_n_article=BS_Janvier4567891011131415[[#This Row],[N° ARTICLE]],0))</f>
        <v>0</v>
      </c>
    </row>
    <row r="39" spans="1:4" s="10" customFormat="1" ht="15.95" customHeight="1" x14ac:dyDescent="0.2">
      <c r="A39" s="54" t="s">
        <v>144</v>
      </c>
      <c r="B39" s="14" t="s">
        <v>145</v>
      </c>
      <c r="C39" s="15" t="s">
        <v>99</v>
      </c>
      <c r="D39" s="15" cm="1">
        <f t="array" ref="D39">SUM(_xlfn._xlws.FILTER(_synthese_quantite_sortie,_synthese_n_article=BS_Janvier4567891011131415[[#This Row],[N° ARTICLE]],0))</f>
        <v>0</v>
      </c>
    </row>
    <row r="40" spans="1:4" ht="15.95" customHeight="1" x14ac:dyDescent="0.2">
      <c r="A40" s="55" t="s">
        <v>56</v>
      </c>
      <c r="B40" s="5" t="s">
        <v>86</v>
      </c>
      <c r="C40" s="7" t="s">
        <v>99</v>
      </c>
      <c r="D40" s="7" cm="1">
        <f t="array" ref="D40">SUM(_xlfn._xlws.FILTER(_synthese_quantite_sortie,_synthese_n_article=BS_Janvier4567891011131415[[#This Row],[N° ARTICLE]],0))</f>
        <v>0</v>
      </c>
    </row>
    <row r="41" spans="1:4" s="10" customFormat="1" ht="15.95" customHeight="1" x14ac:dyDescent="0.2">
      <c r="A41" s="54" t="s">
        <v>57</v>
      </c>
      <c r="B41" s="14" t="s">
        <v>87</v>
      </c>
      <c r="C41" s="15" t="s">
        <v>99</v>
      </c>
      <c r="D41" s="15" cm="1">
        <f t="array" ref="D41">SUM(_xlfn._xlws.FILTER(_synthese_quantite_sortie,_synthese_n_article=BS_Janvier4567891011131415[[#This Row],[N° ARTICLE]],0))</f>
        <v>0</v>
      </c>
    </row>
    <row r="42" spans="1:4" ht="15.95" customHeight="1" x14ac:dyDescent="0.2">
      <c r="A42" s="55" t="s">
        <v>58</v>
      </c>
      <c r="B42" s="5" t="s">
        <v>88</v>
      </c>
      <c r="C42" s="7" t="s">
        <v>99</v>
      </c>
      <c r="D42" s="7" cm="1">
        <f t="array" ref="D42">SUM(_xlfn._xlws.FILTER(_synthese_quantite_sortie,_synthese_n_article=BS_Janvier4567891011131415[[#This Row],[N° ARTICLE]],0))</f>
        <v>0</v>
      </c>
    </row>
    <row r="43" spans="1:4" s="10" customFormat="1" ht="15.95" customHeight="1" x14ac:dyDescent="0.2">
      <c r="A43" s="54" t="s">
        <v>59</v>
      </c>
      <c r="B43" s="14" t="s">
        <v>89</v>
      </c>
      <c r="C43" s="15" t="s">
        <v>99</v>
      </c>
      <c r="D43" s="15" cm="1">
        <f t="array" ref="D43">SUM(_xlfn._xlws.FILTER(_synthese_quantite_sortie,_synthese_n_article=BS_Janvier4567891011131415[[#This Row],[N° ARTICLE]],0))</f>
        <v>0</v>
      </c>
    </row>
    <row r="44" spans="1:4" ht="15.95" customHeight="1" x14ac:dyDescent="0.2">
      <c r="A44" s="55" t="s">
        <v>60</v>
      </c>
      <c r="B44" s="5" t="s">
        <v>90</v>
      </c>
      <c r="C44" s="7" t="s">
        <v>99</v>
      </c>
      <c r="D44" s="7" cm="1">
        <f t="array" ref="D44">SUM(_xlfn._xlws.FILTER(_synthese_quantite_sortie,_synthese_n_article=BS_Janvier4567891011131415[[#This Row],[N° ARTICLE]],0))</f>
        <v>0</v>
      </c>
    </row>
    <row r="45" spans="1:4" s="10" customFormat="1" ht="15.95" customHeight="1" x14ac:dyDescent="0.2">
      <c r="A45" s="54" t="s">
        <v>61</v>
      </c>
      <c r="B45" s="14" t="s">
        <v>79</v>
      </c>
      <c r="C45" s="15" t="s">
        <v>99</v>
      </c>
      <c r="D45" s="15" cm="1">
        <f t="array" ref="D45">SUM(_xlfn._xlws.FILTER(_synthese_quantite_sortie,_synthese_n_article=BS_Janvier4567891011131415[[#This Row],[N° ARTICLE]],0))</f>
        <v>0</v>
      </c>
    </row>
    <row r="46" spans="1:4" ht="15.95" customHeight="1" x14ac:dyDescent="0.2">
      <c r="A46" s="55" t="s">
        <v>146</v>
      </c>
      <c r="B46" s="5" t="s">
        <v>86</v>
      </c>
      <c r="C46" s="7" t="s">
        <v>99</v>
      </c>
      <c r="D46" s="7" cm="1">
        <f t="array" ref="D46">SUM(_xlfn._xlws.FILTER(_synthese_quantite_sortie,_synthese_n_article=BS_Janvier4567891011131415[[#This Row],[N° ARTICLE]],0))</f>
        <v>0</v>
      </c>
    </row>
    <row r="47" spans="1:4" s="10" customFormat="1" ht="15.95" customHeight="1" x14ac:dyDescent="0.2">
      <c r="A47" s="54" t="s">
        <v>62</v>
      </c>
      <c r="B47" s="14" t="s">
        <v>91</v>
      </c>
      <c r="C47" s="15" t="s">
        <v>99</v>
      </c>
      <c r="D47" s="15" cm="1">
        <f t="array" ref="D47">SUM(_xlfn._xlws.FILTER(_synthese_quantite_sortie,_synthese_n_article=BS_Janvier4567891011131415[[#This Row],[N° ARTICLE]],0))</f>
        <v>0</v>
      </c>
    </row>
    <row r="48" spans="1:4" ht="15.95" customHeight="1" x14ac:dyDescent="0.2">
      <c r="A48" s="53" t="s">
        <v>63</v>
      </c>
      <c r="B48" s="5" t="s">
        <v>92</v>
      </c>
      <c r="C48" s="7" t="s">
        <v>99</v>
      </c>
      <c r="D48" s="7" cm="1">
        <f t="array" ref="D48">SUM(_xlfn._xlws.FILTER(_synthese_quantite_sortie,_synthese_n_article=BS_Janvier4567891011131415[[#This Row],[N° ARTICLE]],0))</f>
        <v>0</v>
      </c>
    </row>
    <row r="49" spans="1:4" s="10" customFormat="1" ht="15.95" customHeight="1" x14ac:dyDescent="0.2">
      <c r="A49" s="54" t="s">
        <v>64</v>
      </c>
      <c r="B49" s="14" t="s">
        <v>92</v>
      </c>
      <c r="C49" s="15" t="s">
        <v>99</v>
      </c>
      <c r="D49" s="15" cm="1">
        <f t="array" ref="D49">SUM(_xlfn._xlws.FILTER(_synthese_quantite_sortie,_synthese_n_article=BS_Janvier4567891011131415[[#This Row],[N° ARTICLE]],0))</f>
        <v>0</v>
      </c>
    </row>
    <row r="50" spans="1:4" ht="15.95" customHeight="1" x14ac:dyDescent="0.2">
      <c r="A50" s="53" t="s">
        <v>65</v>
      </c>
      <c r="B50" s="5" t="s">
        <v>93</v>
      </c>
      <c r="C50" s="7" t="s">
        <v>99</v>
      </c>
      <c r="D50" s="7" cm="1">
        <f t="array" ref="D50">SUM(_xlfn._xlws.FILTER(_synthese_quantite_sortie,_synthese_n_article=BS_Janvier4567891011131415[[#This Row],[N° ARTICLE]],0))</f>
        <v>0</v>
      </c>
    </row>
    <row r="51" spans="1:4" s="10" customFormat="1" ht="15.95" customHeight="1" x14ac:dyDescent="0.2">
      <c r="A51" s="54" t="s">
        <v>66</v>
      </c>
      <c r="B51" s="14" t="s">
        <v>147</v>
      </c>
      <c r="C51" s="15" t="s">
        <v>99</v>
      </c>
      <c r="D51" s="15" cm="1">
        <f t="array" ref="D51">SUM(_xlfn._xlws.FILTER(_synthese_quantite_sortie,_synthese_n_article=BS_Janvier4567891011131415[[#This Row],[N° ARTICLE]],0))</f>
        <v>0</v>
      </c>
    </row>
    <row r="52" spans="1:4" ht="15.95" customHeight="1" x14ac:dyDescent="0.2">
      <c r="A52" s="53" t="s">
        <v>148</v>
      </c>
      <c r="B52" s="5" t="s">
        <v>91</v>
      </c>
      <c r="C52" s="7" t="s">
        <v>99</v>
      </c>
      <c r="D52" s="7" cm="1">
        <f t="array" ref="D52">SUM(_xlfn._xlws.FILTER(_synthese_quantite_sortie,_synthese_n_article=BS_Janvier4567891011131415[[#This Row],[N° ARTICLE]],0))</f>
        <v>0</v>
      </c>
    </row>
    <row r="53" spans="1:4" s="10" customFormat="1" ht="15.95" customHeight="1" x14ac:dyDescent="0.2">
      <c r="A53" s="54" t="s">
        <v>67</v>
      </c>
      <c r="B53" s="14" t="s">
        <v>94</v>
      </c>
      <c r="C53" s="15" t="s">
        <v>99</v>
      </c>
      <c r="D53" s="15" cm="1">
        <f t="array" ref="D53">SUM(_xlfn._xlws.FILTER(_synthese_quantite_sortie,_synthese_n_article=BS_Janvier4567891011131415[[#This Row],[N° ARTICLE]],0))</f>
        <v>0</v>
      </c>
    </row>
    <row r="54" spans="1:4" ht="15.95" customHeight="1" x14ac:dyDescent="0.2">
      <c r="A54" s="72">
        <v>7316262</v>
      </c>
      <c r="B54" s="5" t="s">
        <v>133</v>
      </c>
      <c r="C54" s="7" t="s">
        <v>100</v>
      </c>
      <c r="D54" s="7" cm="1">
        <f t="array" ref="D54">SUM(_xlfn._xlws.FILTER(_synthese_quantite_sortie,_synthese_n_article=BS_Janvier4567891011131415[[#This Row],[N° ARTICLE]],0))</f>
        <v>0</v>
      </c>
    </row>
    <row r="55" spans="1:4" s="10" customFormat="1" ht="15.95" customHeight="1" x14ac:dyDescent="0.2">
      <c r="A55" s="54">
        <v>7427232</v>
      </c>
      <c r="B55" s="14" t="s">
        <v>15</v>
      </c>
      <c r="C55" s="15" t="s">
        <v>100</v>
      </c>
      <c r="D55" s="15" cm="1">
        <f t="array" ref="D55">SUM(_xlfn._xlws.FILTER(_synthese_quantite_sortie,_synthese_n_article=BS_Janvier4567891011131415[[#This Row],[N° ARTICLE]],0))</f>
        <v>0</v>
      </c>
    </row>
    <row r="56" spans="1:4" ht="15.95" customHeight="1" x14ac:dyDescent="0.2">
      <c r="A56" s="55">
        <v>7819825</v>
      </c>
      <c r="B56" s="5" t="s">
        <v>17</v>
      </c>
      <c r="C56" s="7" t="s">
        <v>100</v>
      </c>
      <c r="D56" s="7" cm="1">
        <f t="array" ref="D56">SUM(_xlfn._xlws.FILTER(_synthese_quantite_sortie,_synthese_n_article=BS_Janvier4567891011131415[[#This Row],[N° ARTICLE]],0))</f>
        <v>0</v>
      </c>
    </row>
    <row r="57" spans="1:4" s="10" customFormat="1" ht="15.95" customHeight="1" x14ac:dyDescent="0.2">
      <c r="A57" s="54">
        <v>7819967</v>
      </c>
      <c r="B57" s="14" t="s">
        <v>14</v>
      </c>
      <c r="C57" s="15" t="s">
        <v>100</v>
      </c>
      <c r="D57" s="15" cm="1">
        <f t="array" ref="D57">SUM(_xlfn._xlws.FILTER(_synthese_quantite_sortie,_synthese_n_article=BS_Janvier4567891011131415[[#This Row],[N° ARTICLE]],0))</f>
        <v>0</v>
      </c>
    </row>
    <row r="58" spans="1:4" ht="15.95" customHeight="1" x14ac:dyDescent="0.2">
      <c r="A58" s="55">
        <v>7819971</v>
      </c>
      <c r="B58" s="5" t="s">
        <v>18</v>
      </c>
      <c r="C58" s="7" t="s">
        <v>100</v>
      </c>
      <c r="D58" s="7" cm="1">
        <f t="array" ref="D58">SUM(_xlfn._xlws.FILTER(_synthese_quantite_sortie,_synthese_n_article=BS_Janvier4567891011131415[[#This Row],[N° ARTICLE]],0))</f>
        <v>0</v>
      </c>
    </row>
    <row r="59" spans="1:4" s="10" customFormat="1" ht="15.95" customHeight="1" x14ac:dyDescent="0.2">
      <c r="A59" s="54">
        <v>7826504</v>
      </c>
      <c r="B59" s="14" t="s">
        <v>19</v>
      </c>
      <c r="C59" s="15" t="s">
        <v>100</v>
      </c>
      <c r="D59" s="15" cm="1">
        <f t="array" ref="D59">SUM(_xlfn._xlws.FILTER(_synthese_quantite_sortie,_synthese_n_article=BS_Janvier4567891011131415[[#This Row],[N° ARTICLE]],0))</f>
        <v>0</v>
      </c>
    </row>
    <row r="60" spans="1:4" ht="15.95" customHeight="1" x14ac:dyDescent="0.2">
      <c r="A60" s="55">
        <v>7826515</v>
      </c>
      <c r="B60" s="5" t="s">
        <v>19</v>
      </c>
      <c r="C60" s="7" t="s">
        <v>100</v>
      </c>
      <c r="D60" s="7" cm="1">
        <f t="array" ref="D60">SUM(_xlfn._xlws.FILTER(_synthese_quantite_sortie,_synthese_n_article=BS_Janvier4567891011131415[[#This Row],[N° ARTICLE]],0))</f>
        <v>0</v>
      </c>
    </row>
    <row r="61" spans="1:4" s="10" customFormat="1" ht="15.95" customHeight="1" x14ac:dyDescent="0.2">
      <c r="A61" s="71">
        <v>7826516</v>
      </c>
      <c r="B61" s="14" t="s">
        <v>19</v>
      </c>
      <c r="C61" s="15" t="s">
        <v>100</v>
      </c>
      <c r="D61" s="15" cm="1">
        <f t="array" ref="D61">SUM(_xlfn._xlws.FILTER(_synthese_quantite_sortie,_synthese_n_article=BS_Janvier4567891011131415[[#This Row],[N° ARTICLE]],0))</f>
        <v>0</v>
      </c>
    </row>
    <row r="62" spans="1:4" ht="15.95" customHeight="1" x14ac:dyDescent="0.2">
      <c r="A62" s="55">
        <v>7826529</v>
      </c>
      <c r="B62" s="5" t="s">
        <v>96</v>
      </c>
      <c r="C62" s="7" t="s">
        <v>100</v>
      </c>
      <c r="D62" s="7" cm="1">
        <f t="array" ref="D62">SUM(_xlfn._xlws.FILTER(_synthese_quantite_sortie,_synthese_n_article=BS_Janvier4567891011131415[[#This Row],[N° ARTICLE]],0))</f>
        <v>0</v>
      </c>
    </row>
    <row r="63" spans="1:4" ht="15.95" customHeight="1" x14ac:dyDescent="0.2">
      <c r="A63" s="71">
        <v>7826809</v>
      </c>
      <c r="B63" s="14" t="s">
        <v>30</v>
      </c>
      <c r="C63" s="15" t="s">
        <v>100</v>
      </c>
      <c r="D63" s="15" cm="1">
        <f t="array" ref="D63">SUM(_xlfn._xlws.FILTER(_synthese_quantite_sortie,_synthese_n_article=BS_Janvier4567891011131415[[#This Row],[N° ARTICLE]],0))</f>
        <v>0</v>
      </c>
    </row>
    <row r="64" spans="1:4" s="10" customFormat="1" ht="15.95" customHeight="1" x14ac:dyDescent="0.2">
      <c r="A64" s="53">
        <v>7827933</v>
      </c>
      <c r="B64" s="5" t="s">
        <v>20</v>
      </c>
      <c r="C64" s="7" t="s">
        <v>100</v>
      </c>
      <c r="D64" s="7" cm="1">
        <f t="array" ref="D64">SUM(_xlfn._xlws.FILTER(_synthese_quantite_sortie,_synthese_n_article=BS_Janvier4567891011131415[[#This Row],[N° ARTICLE]],0))</f>
        <v>0</v>
      </c>
    </row>
    <row r="65" spans="1:4" ht="15.95" customHeight="1" x14ac:dyDescent="0.2">
      <c r="A65" s="54">
        <v>7828718</v>
      </c>
      <c r="B65" s="14" t="s">
        <v>21</v>
      </c>
      <c r="C65" s="15" t="s">
        <v>100</v>
      </c>
      <c r="D65" s="15" cm="1">
        <f t="array" ref="D65">SUM(_xlfn._xlws.FILTER(_synthese_quantite_sortie,_synthese_n_article=BS_Janvier4567891011131415[[#This Row],[N° ARTICLE]],0))</f>
        <v>0</v>
      </c>
    </row>
    <row r="66" spans="1:4" ht="15.95" customHeight="1" x14ac:dyDescent="0.2">
      <c r="A66" s="53">
        <v>7831305</v>
      </c>
      <c r="B66" s="5" t="s">
        <v>22</v>
      </c>
      <c r="C66" s="7" t="s">
        <v>100</v>
      </c>
      <c r="D66" s="7" cm="1">
        <f t="array" ref="D66">SUM(_xlfn._xlws.FILTER(_synthese_quantite_sortie,_synthese_n_article=BS_Janvier4567891011131415[[#This Row],[N° ARTICLE]],0))</f>
        <v>0</v>
      </c>
    </row>
    <row r="67" spans="1:4" s="10" customFormat="1" ht="15.95" customHeight="1" x14ac:dyDescent="0.2">
      <c r="A67" s="71">
        <v>7834233</v>
      </c>
      <c r="B67" s="14" t="s">
        <v>26</v>
      </c>
      <c r="C67" s="15" t="s">
        <v>100</v>
      </c>
      <c r="D67" s="15" cm="1">
        <f t="array" ref="D67">SUM(_xlfn._xlws.FILTER(_synthese_quantite_sortie,_synthese_n_article=BS_Janvier4567891011131415[[#This Row],[N° ARTICLE]],0))</f>
        <v>0</v>
      </c>
    </row>
    <row r="68" spans="1:4" ht="15.95" customHeight="1" x14ac:dyDescent="0.2">
      <c r="A68" s="72">
        <v>7834234</v>
      </c>
      <c r="B68" s="5" t="s">
        <v>26</v>
      </c>
      <c r="C68" s="7" t="s">
        <v>100</v>
      </c>
      <c r="D68" s="7" cm="1">
        <f t="array" ref="D68">SUM(_xlfn._xlws.FILTER(_synthese_quantite_sortie,_synthese_n_article=BS_Janvier4567891011131415[[#This Row],[N° ARTICLE]],0))</f>
        <v>0</v>
      </c>
    </row>
    <row r="69" spans="1:4" s="10" customFormat="1" ht="15.95" customHeight="1" x14ac:dyDescent="0.2">
      <c r="A69" s="54">
        <v>7836177</v>
      </c>
      <c r="B69" s="14" t="s">
        <v>23</v>
      </c>
      <c r="C69" s="15" t="s">
        <v>100</v>
      </c>
      <c r="D69" s="15" cm="1">
        <f t="array" ref="D69">SUM(_xlfn._xlws.FILTER(_synthese_quantite_sortie,_synthese_n_article=BS_Janvier4567891011131415[[#This Row],[N° ARTICLE]],0))</f>
        <v>0</v>
      </c>
    </row>
    <row r="70" spans="1:4" ht="15.95" customHeight="1" x14ac:dyDescent="0.2">
      <c r="A70" s="53">
        <v>7836777</v>
      </c>
      <c r="B70" s="5" t="s">
        <v>24</v>
      </c>
      <c r="C70" s="7" t="s">
        <v>100</v>
      </c>
      <c r="D70" s="7" cm="1">
        <f t="array" ref="D70">SUM(_xlfn._xlws.FILTER(_synthese_quantite_sortie,_synthese_n_article=BS_Janvier4567891011131415[[#This Row],[N° ARTICLE]],0))</f>
        <v>0</v>
      </c>
    </row>
    <row r="71" spans="1:4" s="10" customFormat="1" ht="15.95" customHeight="1" x14ac:dyDescent="0.2">
      <c r="A71" s="54">
        <v>7838979</v>
      </c>
      <c r="B71" s="14" t="s">
        <v>25</v>
      </c>
      <c r="C71" s="15" t="s">
        <v>100</v>
      </c>
      <c r="D71" s="15" cm="1">
        <f t="array" ref="D71">SUM(_xlfn._xlws.FILTER(_synthese_quantite_sortie,_synthese_n_article=BS_Janvier4567891011131415[[#This Row],[N° ARTICLE]],0))</f>
        <v>0</v>
      </c>
    </row>
    <row r="72" spans="1:4" ht="15.95" customHeight="1" x14ac:dyDescent="0.2">
      <c r="A72" s="53">
        <v>7839451</v>
      </c>
      <c r="B72" s="5" t="s">
        <v>26</v>
      </c>
      <c r="C72" s="7" t="s">
        <v>100</v>
      </c>
      <c r="D72" s="7" cm="1">
        <f t="array" ref="D72">SUM(_xlfn._xlws.FILTER(_synthese_quantite_sortie,_synthese_n_article=BS_Janvier4567891011131415[[#This Row],[N° ARTICLE]],0))</f>
        <v>0</v>
      </c>
    </row>
    <row r="73" spans="1:4" s="10" customFormat="1" ht="15.95" customHeight="1" x14ac:dyDescent="0.2">
      <c r="A73" s="54">
        <v>7839971</v>
      </c>
      <c r="B73" s="14" t="s">
        <v>27</v>
      </c>
      <c r="C73" s="15" t="s">
        <v>100</v>
      </c>
      <c r="D73" s="15" cm="1">
        <f t="array" ref="D73">SUM(_xlfn._xlws.FILTER(_synthese_quantite_sortie,_synthese_n_article=BS_Janvier4567891011131415[[#This Row],[N° ARTICLE]],0))</f>
        <v>0</v>
      </c>
    </row>
    <row r="74" spans="1:4" ht="15.95" customHeight="1" x14ac:dyDescent="0.2">
      <c r="A74" s="55">
        <v>7840346</v>
      </c>
      <c r="B74" s="5" t="s">
        <v>28</v>
      </c>
      <c r="C74" s="7" t="s">
        <v>100</v>
      </c>
      <c r="D74" s="7" cm="1">
        <f t="array" ref="D74">SUM(_xlfn._xlws.FILTER(_synthese_quantite_sortie,_synthese_n_article=BS_Janvier4567891011131415[[#This Row],[N° ARTICLE]],0))</f>
        <v>0</v>
      </c>
    </row>
    <row r="75" spans="1:4" s="10" customFormat="1" ht="15.95" customHeight="1" x14ac:dyDescent="0.2">
      <c r="A75" s="71">
        <v>7840346</v>
      </c>
      <c r="B75" s="14" t="s">
        <v>28</v>
      </c>
      <c r="C75" s="15" t="s">
        <v>100</v>
      </c>
      <c r="D75" s="15" cm="1">
        <f t="array" ref="D75">SUM(_xlfn._xlws.FILTER(_synthese_quantite_sortie,_synthese_n_article=BS_Janvier4567891011131415[[#This Row],[N° ARTICLE]],0))</f>
        <v>0</v>
      </c>
    </row>
    <row r="76" spans="1:4" ht="15.95" customHeight="1" x14ac:dyDescent="0.2">
      <c r="A76" s="73">
        <v>7842396</v>
      </c>
      <c r="B76" s="5" t="s">
        <v>149</v>
      </c>
      <c r="C76" s="7" t="s">
        <v>100</v>
      </c>
      <c r="D76" s="7" cm="1">
        <f t="array" ref="D76">SUM(_xlfn._xlws.FILTER(_synthese_quantite_sortie,_synthese_n_article=BS_Janvier4567891011131415[[#This Row],[N° ARTICLE]],0))</f>
        <v>0</v>
      </c>
    </row>
    <row r="77" spans="1:4" s="10" customFormat="1" ht="15.95" customHeight="1" x14ac:dyDescent="0.2">
      <c r="A77" s="54">
        <v>7858539</v>
      </c>
      <c r="B77" s="14" t="s">
        <v>29</v>
      </c>
      <c r="C77" s="15" t="s">
        <v>100</v>
      </c>
      <c r="D77" s="15" cm="1">
        <f t="array" ref="D77">SUM(_xlfn._xlws.FILTER(_synthese_quantite_sortie,_synthese_n_article=BS_Janvier4567891011131415[[#This Row],[N° ARTICLE]],0))</f>
        <v>0</v>
      </c>
    </row>
    <row r="78" spans="1:4" ht="15.95" customHeight="1" x14ac:dyDescent="0.2">
      <c r="A78" s="55" t="s">
        <v>95</v>
      </c>
      <c r="B78" s="5" t="s">
        <v>12</v>
      </c>
      <c r="C78" s="7" t="s">
        <v>100</v>
      </c>
      <c r="D78" s="7" cm="1">
        <f t="array" ref="D78">SUM(_xlfn._xlws.FILTER(_synthese_quantite_sortie,_synthese_n_article=BS_Janvier4567891011131415[[#This Row],[N° ARTICLE]],0))</f>
        <v>0</v>
      </c>
    </row>
    <row r="79" spans="1:4" s="10" customFormat="1" ht="15.95" customHeight="1" x14ac:dyDescent="0.2">
      <c r="A79" s="54" t="s">
        <v>150</v>
      </c>
      <c r="B79" s="14" t="s">
        <v>151</v>
      </c>
      <c r="C79" s="15" t="s">
        <v>152</v>
      </c>
      <c r="D79" s="15" cm="1">
        <f t="array" ref="D79">SUM(_xlfn._xlws.FILTER(_synthese_quantite_sortie,_synthese_n_article=BS_Janvier4567891011131415[[#This Row],[N° ARTICLE]],0))</f>
        <v>0</v>
      </c>
    </row>
    <row r="80" spans="1:4" ht="15.95" customHeight="1" x14ac:dyDescent="0.2">
      <c r="A80" s="55" t="s">
        <v>153</v>
      </c>
      <c r="B80" s="5" t="s">
        <v>154</v>
      </c>
      <c r="C80" s="7" t="s">
        <v>152</v>
      </c>
      <c r="D80" s="7" cm="1">
        <f t="array" ref="D80">SUM(_xlfn._xlws.FILTER(_synthese_quantite_sortie,_synthese_n_article=BS_Janvier4567891011131415[[#This Row],[N° ARTICLE]],0))</f>
        <v>0</v>
      </c>
    </row>
    <row r="81" spans="1:4" ht="15.95" customHeight="1" x14ac:dyDescent="0.2">
      <c r="A81" s="54" t="s">
        <v>155</v>
      </c>
      <c r="B81" s="14" t="s">
        <v>156</v>
      </c>
      <c r="C81" s="15" t="s">
        <v>157</v>
      </c>
      <c r="D81" s="15" cm="1">
        <f t="array" ref="D81">SUM(_xlfn._xlws.FILTER(_synthese_quantite_sortie,_synthese_n_article=BS_Janvier4567891011131415[[#This Row],[N° ARTICLE]],0))</f>
        <v>0</v>
      </c>
    </row>
    <row r="82" spans="1:4" s="10" customFormat="1" ht="15.95" customHeight="1" x14ac:dyDescent="0.2">
      <c r="A82" s="55" t="s">
        <v>158</v>
      </c>
      <c r="B82" s="5" t="s">
        <v>159</v>
      </c>
      <c r="C82" s="7" t="s">
        <v>157</v>
      </c>
      <c r="D82" s="7" cm="1">
        <f t="array" ref="D82">SUM(_xlfn._xlws.FILTER(_synthese_quantite_sortie,_synthese_n_article=BS_Janvier4567891011131415[[#This Row],[N° ARTICLE]],0))</f>
        <v>0</v>
      </c>
    </row>
    <row r="83" spans="1:4" ht="15.95" customHeight="1" x14ac:dyDescent="0.2">
      <c r="A83" s="54" t="s">
        <v>160</v>
      </c>
      <c r="B83" s="14" t="s">
        <v>161</v>
      </c>
      <c r="C83" s="15" t="s">
        <v>157</v>
      </c>
      <c r="D83" s="15" cm="1">
        <f t="array" ref="D83">SUM(_xlfn._xlws.FILTER(_synthese_quantite_sortie,_synthese_n_article=BS_Janvier4567891011131415[[#This Row],[N° ARTICLE]],0))</f>
        <v>0</v>
      </c>
    </row>
    <row r="84" spans="1:4" s="10" customFormat="1" ht="15.95" customHeight="1" x14ac:dyDescent="0.2">
      <c r="A84" s="55" t="s">
        <v>162</v>
      </c>
      <c r="B84" s="5" t="s">
        <v>163</v>
      </c>
      <c r="C84" s="7" t="s">
        <v>157</v>
      </c>
      <c r="D84" s="7" cm="1">
        <f t="array" ref="D84">SUM(_xlfn._xlws.FILTER(_synthese_quantite_sortie,_synthese_n_article=BS_Janvier4567891011131415[[#This Row],[N° ARTICLE]],0))</f>
        <v>0</v>
      </c>
    </row>
    <row r="85" spans="1:4" ht="15.95" customHeight="1" x14ac:dyDescent="0.2">
      <c r="A85" s="54" t="s">
        <v>164</v>
      </c>
      <c r="B85" s="14" t="s">
        <v>165</v>
      </c>
      <c r="C85" s="15" t="s">
        <v>166</v>
      </c>
      <c r="D85" s="15" cm="1">
        <f t="array" ref="D85">SUM(_xlfn._xlws.FILTER(_synthese_quantite_sortie,_synthese_n_article=BS_Janvier4567891011131415[[#This Row],[N° ARTICLE]],0))</f>
        <v>0</v>
      </c>
    </row>
    <row r="86" spans="1:4" s="10" customFormat="1" ht="15.95" customHeight="1" x14ac:dyDescent="0.2">
      <c r="A86" s="55" t="s">
        <v>167</v>
      </c>
      <c r="B86" s="5" t="s">
        <v>168</v>
      </c>
      <c r="C86" s="7" t="s">
        <v>166</v>
      </c>
      <c r="D86" s="7" cm="1">
        <f t="array" ref="D86">SUM(_xlfn._xlws.FILTER(_synthese_quantite_sortie,_synthese_n_article=BS_Janvier4567891011131415[[#This Row],[N° ARTICLE]],0))</f>
        <v>0</v>
      </c>
    </row>
    <row r="87" spans="1:4" ht="15.95" customHeight="1" x14ac:dyDescent="0.2">
      <c r="A87" s="54" t="s">
        <v>169</v>
      </c>
      <c r="B87" s="14" t="s">
        <v>170</v>
      </c>
      <c r="C87" s="15" t="s">
        <v>166</v>
      </c>
      <c r="D87" s="15" cm="1">
        <f t="array" ref="D87">SUM(_xlfn._xlws.FILTER(_synthese_quantite_sortie,_synthese_n_article=BS_Janvier4567891011131415[[#This Row],[N° ARTICLE]],0))</f>
        <v>0</v>
      </c>
    </row>
    <row r="88" spans="1:4" s="10" customFormat="1" ht="15.95" customHeight="1" x14ac:dyDescent="0.2">
      <c r="A88" s="55" t="s">
        <v>171</v>
      </c>
      <c r="B88" s="5" t="s">
        <v>172</v>
      </c>
      <c r="C88" s="7" t="s">
        <v>166</v>
      </c>
      <c r="D88" s="7" cm="1">
        <f t="array" ref="D88">SUM(_xlfn._xlws.FILTER(_synthese_quantite_sortie,_synthese_n_article=BS_Janvier4567891011131415[[#This Row],[N° ARTICLE]],0))</f>
        <v>0</v>
      </c>
    </row>
    <row r="89" spans="1:4" ht="15.95" customHeight="1" x14ac:dyDescent="0.2">
      <c r="A89" s="54" t="s">
        <v>173</v>
      </c>
      <c r="B89" s="14" t="s">
        <v>174</v>
      </c>
      <c r="C89" s="15" t="s">
        <v>166</v>
      </c>
      <c r="D89" s="15" cm="1">
        <f t="array" ref="D89">SUM(_xlfn._xlws.FILTER(_synthese_quantite_sortie,_synthese_n_article=BS_Janvier4567891011131415[[#This Row],[N° ARTICLE]],0))</f>
        <v>0</v>
      </c>
    </row>
    <row r="90" spans="1:4" s="10" customFormat="1" ht="15.95" customHeight="1" x14ac:dyDescent="0.2">
      <c r="A90" s="55" t="s">
        <v>175</v>
      </c>
      <c r="B90" s="5" t="s">
        <v>176</v>
      </c>
      <c r="C90" s="7" t="s">
        <v>166</v>
      </c>
      <c r="D90" s="7" cm="1">
        <f t="array" ref="D90">SUM(_xlfn._xlws.FILTER(_synthese_quantite_sortie,_synthese_n_article=BS_Janvier4567891011131415[[#This Row],[N° ARTICLE]],0))</f>
        <v>0</v>
      </c>
    </row>
    <row r="91" spans="1:4" ht="15.95" customHeight="1" x14ac:dyDescent="0.2">
      <c r="A91" s="54" t="s">
        <v>177</v>
      </c>
      <c r="B91" s="14" t="s">
        <v>178</v>
      </c>
      <c r="C91" s="15" t="s">
        <v>166</v>
      </c>
      <c r="D91" s="15" cm="1">
        <f t="array" ref="D91">SUM(_xlfn._xlws.FILTER(_synthese_quantite_sortie,_synthese_n_article=BS_Janvier4567891011131415[[#This Row],[N° ARTICLE]],0))</f>
        <v>0</v>
      </c>
    </row>
    <row r="92" spans="1:4" ht="15.95" customHeight="1" x14ac:dyDescent="0.2">
      <c r="A92" s="55" t="s">
        <v>179</v>
      </c>
      <c r="B92" s="5" t="s">
        <v>180</v>
      </c>
      <c r="C92" s="7" t="s">
        <v>166</v>
      </c>
      <c r="D92" s="7" cm="1">
        <f t="array" ref="D92">SUM(_xlfn._xlws.FILTER(_synthese_quantite_sortie,_synthese_n_article=BS_Janvier4567891011131415[[#This Row],[N° ARTICLE]],0))</f>
        <v>0</v>
      </c>
    </row>
    <row r="93" spans="1:4" s="10" customFormat="1" ht="15.95" customHeight="1" x14ac:dyDescent="0.2">
      <c r="A93" s="54" t="s">
        <v>181</v>
      </c>
      <c r="B93" s="14" t="s">
        <v>182</v>
      </c>
      <c r="C93" s="15" t="s">
        <v>166</v>
      </c>
      <c r="D93" s="15" cm="1">
        <f t="array" ref="D93">SUM(_xlfn._xlws.FILTER(_synthese_quantite_sortie,_synthese_n_article=BS_Janvier4567891011131415[[#This Row],[N° ARTICLE]],0))</f>
        <v>0</v>
      </c>
    </row>
    <row r="94" spans="1:4" ht="15.95" customHeight="1" x14ac:dyDescent="0.2">
      <c r="A94" s="55" t="s">
        <v>183</v>
      </c>
      <c r="B94" s="5" t="s">
        <v>184</v>
      </c>
      <c r="C94" s="7" t="s">
        <v>166</v>
      </c>
      <c r="D94" s="7" cm="1">
        <f t="array" ref="D94">SUM(_xlfn._xlws.FILTER(_synthese_quantite_sortie,_synthese_n_article=BS_Janvier4567891011131415[[#This Row],[N° ARTICLE]],0))</f>
        <v>0</v>
      </c>
    </row>
    <row r="95" spans="1:4" s="10" customFormat="1" ht="15.95" customHeight="1" x14ac:dyDescent="0.2">
      <c r="A95" s="54" t="s">
        <v>185</v>
      </c>
      <c r="B95" s="14" t="s">
        <v>186</v>
      </c>
      <c r="C95" s="15" t="s">
        <v>166</v>
      </c>
      <c r="D95" s="15" cm="1">
        <f t="array" ref="D95">SUM(_xlfn._xlws.FILTER(_synthese_quantite_sortie,_synthese_n_article=BS_Janvier4567891011131415[[#This Row],[N° ARTICLE]],0))</f>
        <v>0</v>
      </c>
    </row>
    <row r="96" spans="1:4" ht="15.95" customHeight="1" x14ac:dyDescent="0.2">
      <c r="A96" s="55" t="s">
        <v>187</v>
      </c>
      <c r="B96" s="5" t="s">
        <v>188</v>
      </c>
      <c r="C96" s="7" t="s">
        <v>166</v>
      </c>
      <c r="D96" s="7" cm="1">
        <f t="array" ref="D96">SUM(_xlfn._xlws.FILTER(_synthese_quantite_sortie,_synthese_n_article=BS_Janvier4567891011131415[[#This Row],[N° ARTICLE]],0))</f>
        <v>0</v>
      </c>
    </row>
    <row r="97" spans="1:4" s="10" customFormat="1" ht="15.95" customHeight="1" x14ac:dyDescent="0.2">
      <c r="A97" s="54" t="s">
        <v>189</v>
      </c>
      <c r="B97" s="14" t="s">
        <v>190</v>
      </c>
      <c r="C97" s="15" t="s">
        <v>152</v>
      </c>
      <c r="D97" s="15" cm="1">
        <f t="array" ref="D97">SUM(_xlfn._xlws.FILTER(_synthese_quantite_sortie,_synthese_n_article=BS_Janvier4567891011131415[[#This Row],[N° ARTICLE]],0))</f>
        <v>0</v>
      </c>
    </row>
    <row r="98" spans="1:4" ht="15.95" customHeight="1" x14ac:dyDescent="0.2">
      <c r="A98" s="55" t="s">
        <v>191</v>
      </c>
      <c r="B98" s="5" t="s">
        <v>192</v>
      </c>
      <c r="C98" s="7" t="s">
        <v>152</v>
      </c>
      <c r="D98" s="7" cm="1">
        <f t="array" ref="D98">SUM(_xlfn._xlws.FILTER(_synthese_quantite_sortie,_synthese_n_article=BS_Janvier4567891011131415[[#This Row],[N° ARTICLE]],0))</f>
        <v>0</v>
      </c>
    </row>
    <row r="99" spans="1:4" s="10" customFormat="1" ht="15.95" customHeight="1" x14ac:dyDescent="0.2">
      <c r="A99" s="54" t="s">
        <v>193</v>
      </c>
      <c r="B99" s="14" t="s">
        <v>194</v>
      </c>
      <c r="C99" s="15" t="s">
        <v>152</v>
      </c>
      <c r="D99" s="15" cm="1">
        <f t="array" ref="D99">SUM(_xlfn._xlws.FILTER(_synthese_quantite_sortie,_synthese_n_article=BS_Janvier4567891011131415[[#This Row],[N° ARTICLE]],0))</f>
        <v>0</v>
      </c>
    </row>
    <row r="100" spans="1:4" s="10" customFormat="1" ht="15.95" customHeight="1" x14ac:dyDescent="0.2">
      <c r="A100" s="55" t="s">
        <v>195</v>
      </c>
      <c r="B100" s="5" t="s">
        <v>196</v>
      </c>
      <c r="C100" s="7" t="s">
        <v>152</v>
      </c>
      <c r="D100" s="7" cm="1">
        <f t="array" ref="D100">SUM(_xlfn._xlws.FILTER(_synthese_quantite_sortie,_synthese_n_article=BS_Janvier4567891011131415[[#This Row],[N° ARTICLE]],0))</f>
        <v>0</v>
      </c>
    </row>
    <row r="101" spans="1:4" s="10" customFormat="1" ht="15.95" customHeight="1" x14ac:dyDescent="0.2">
      <c r="A101" s="54" t="s">
        <v>197</v>
      </c>
      <c r="B101" s="14" t="s">
        <v>198</v>
      </c>
      <c r="C101" s="15" t="s">
        <v>152</v>
      </c>
      <c r="D101" s="15" cm="1">
        <f t="array" ref="D101">SUM(_xlfn._xlws.FILTER(_synthese_quantite_sortie,_synthese_n_article=BS_Janvier4567891011131415[[#This Row],[N° ARTICLE]],0))</f>
        <v>0</v>
      </c>
    </row>
    <row r="102" spans="1:4" s="10" customFormat="1" ht="15.95" customHeight="1" x14ac:dyDescent="0.2">
      <c r="A102" s="55" t="s">
        <v>199</v>
      </c>
      <c r="B102" s="5" t="s">
        <v>200</v>
      </c>
      <c r="C102" s="7" t="s">
        <v>152</v>
      </c>
      <c r="D102" s="7" cm="1">
        <f t="array" ref="D102">SUM(_xlfn._xlws.FILTER(_synthese_quantite_sortie,_synthese_n_article=BS_Janvier4567891011131415[[#This Row],[N° ARTICLE]],0))</f>
        <v>0</v>
      </c>
    </row>
    <row r="103" spans="1:4" s="10" customFormat="1" ht="15.95" customHeight="1" x14ac:dyDescent="0.2">
      <c r="A103" s="54" t="s">
        <v>201</v>
      </c>
      <c r="B103" s="14" t="s">
        <v>202</v>
      </c>
      <c r="C103" s="15" t="s">
        <v>152</v>
      </c>
      <c r="D103" s="15" cm="1">
        <f t="array" ref="D103">SUM(_xlfn._xlws.FILTER(_synthese_quantite_sortie,_synthese_n_article=BS_Janvier4567891011131415[[#This Row],[N° ARTICLE]],0))</f>
        <v>0</v>
      </c>
    </row>
    <row r="104" spans="1:4" s="10" customFormat="1" ht="15.95" customHeight="1" x14ac:dyDescent="0.2">
      <c r="A104" s="55" t="s">
        <v>203</v>
      </c>
      <c r="B104" s="5" t="s">
        <v>204</v>
      </c>
      <c r="C104" s="7" t="s">
        <v>152</v>
      </c>
      <c r="D104" s="7" cm="1">
        <f t="array" ref="D104">SUM(_xlfn._xlws.FILTER(_synthese_quantite_sortie,_synthese_n_article=BS_Janvier4567891011131415[[#This Row],[N° ARTICLE]],0))</f>
        <v>0</v>
      </c>
    </row>
    <row r="105" spans="1:4" s="10" customFormat="1" ht="15.95" customHeight="1" x14ac:dyDescent="0.2">
      <c r="A105" s="54" t="s">
        <v>205</v>
      </c>
      <c r="B105" s="14" t="s">
        <v>206</v>
      </c>
      <c r="C105" s="15" t="s">
        <v>152</v>
      </c>
      <c r="D105" s="15" cm="1">
        <f t="array" ref="D105">SUM(_xlfn._xlws.FILTER(_synthese_quantite_sortie,_synthese_n_article=BS_Janvier4567891011131415[[#This Row],[N° ARTICLE]],0))</f>
        <v>0</v>
      </c>
    </row>
    <row r="106" spans="1:4" s="10" customFormat="1" ht="15.95" customHeight="1" x14ac:dyDescent="0.2">
      <c r="A106" s="55" t="s">
        <v>207</v>
      </c>
      <c r="B106" s="5" t="s">
        <v>208</v>
      </c>
      <c r="C106" s="7" t="s">
        <v>152</v>
      </c>
      <c r="D106" s="7" cm="1">
        <f t="array" ref="D106">SUM(_xlfn._xlws.FILTER(_synthese_quantite_sortie,_synthese_n_article=BS_Janvier4567891011131415[[#This Row],[N° ARTICLE]],0))</f>
        <v>0</v>
      </c>
    </row>
    <row r="107" spans="1:4" s="10" customFormat="1" ht="15.95" customHeight="1" x14ac:dyDescent="0.2">
      <c r="A107" s="54" t="s">
        <v>209</v>
      </c>
      <c r="B107" s="14" t="s">
        <v>210</v>
      </c>
      <c r="C107" s="15" t="s">
        <v>152</v>
      </c>
      <c r="D107" s="15" cm="1">
        <f t="array" ref="D107">SUM(_xlfn._xlws.FILTER(_synthese_quantite_sortie,_synthese_n_article=BS_Janvier4567891011131415[[#This Row],[N° ARTICLE]],0))</f>
        <v>0</v>
      </c>
    </row>
    <row r="108" spans="1:4" s="10" customFormat="1" ht="15.95" customHeight="1" x14ac:dyDescent="0.2">
      <c r="A108" s="55" t="s">
        <v>211</v>
      </c>
      <c r="B108" s="5" t="s">
        <v>212</v>
      </c>
      <c r="C108" s="7" t="s">
        <v>152</v>
      </c>
      <c r="D108" s="7" cm="1">
        <f t="array" ref="D108">SUM(_xlfn._xlws.FILTER(_synthese_quantite_sortie,_synthese_n_article=BS_Janvier4567891011131415[[#This Row],[N° ARTICLE]],0))</f>
        <v>0</v>
      </c>
    </row>
    <row r="109" spans="1:4" s="10" customFormat="1" ht="15.95" customHeight="1" x14ac:dyDescent="0.2">
      <c r="A109" s="54" t="s">
        <v>213</v>
      </c>
      <c r="B109" s="14" t="s">
        <v>214</v>
      </c>
      <c r="C109" s="15" t="s">
        <v>152</v>
      </c>
      <c r="D109" s="15" cm="1">
        <f t="array" ref="D109">SUM(_xlfn._xlws.FILTER(_synthese_quantite_sortie,_synthese_n_article=BS_Janvier4567891011131415[[#This Row],[N° ARTICLE]],0))</f>
        <v>0</v>
      </c>
    </row>
    <row r="110" spans="1:4" s="10" customFormat="1" ht="15.95" customHeight="1" x14ac:dyDescent="0.2">
      <c r="A110" s="55" t="s">
        <v>215</v>
      </c>
      <c r="B110" s="5" t="s">
        <v>216</v>
      </c>
      <c r="C110" s="7" t="s">
        <v>152</v>
      </c>
      <c r="D110" s="7" cm="1">
        <f t="array" ref="D110">SUM(_xlfn._xlws.FILTER(_synthese_quantite_sortie,_synthese_n_article=BS_Janvier4567891011131415[[#This Row],[N° ARTICLE]],0))</f>
        <v>0</v>
      </c>
    </row>
    <row r="111" spans="1:4" s="10" customFormat="1" ht="15.95" customHeight="1" x14ac:dyDescent="0.2">
      <c r="A111" s="54" t="s">
        <v>217</v>
      </c>
      <c r="B111" s="14" t="s">
        <v>218</v>
      </c>
      <c r="C111" s="15" t="s">
        <v>152</v>
      </c>
      <c r="D111" s="15" cm="1">
        <f t="array" ref="D111">SUM(_xlfn._xlws.FILTER(_synthese_quantite_sortie,_synthese_n_article=BS_Janvier4567891011131415[[#This Row],[N° ARTICLE]],0))</f>
        <v>0</v>
      </c>
    </row>
    <row r="112" spans="1:4" s="10" customFormat="1" ht="15.95" customHeight="1" x14ac:dyDescent="0.2">
      <c r="A112" s="55" t="s">
        <v>219</v>
      </c>
      <c r="B112" s="5" t="s">
        <v>220</v>
      </c>
      <c r="C112" s="7" t="s">
        <v>152</v>
      </c>
      <c r="D112" s="7" cm="1">
        <f t="array" ref="D112">SUM(_xlfn._xlws.FILTER(_synthese_quantite_sortie,_synthese_n_article=BS_Janvier4567891011131415[[#This Row],[N° ARTICLE]],0))</f>
        <v>0</v>
      </c>
    </row>
    <row r="113" spans="1:4" s="10" customFormat="1" ht="15.95" customHeight="1" x14ac:dyDescent="0.2">
      <c r="A113" s="54" t="s">
        <v>221</v>
      </c>
      <c r="B113" s="14" t="s">
        <v>222</v>
      </c>
      <c r="C113" s="15" t="s">
        <v>152</v>
      </c>
      <c r="D113" s="15" cm="1">
        <f t="array" ref="D113">SUM(_xlfn._xlws.FILTER(_synthese_quantite_sortie,_synthese_n_article=BS_Janvier4567891011131415[[#This Row],[N° ARTICLE]],0))</f>
        <v>0</v>
      </c>
    </row>
    <row r="114" spans="1:4" s="10" customFormat="1" ht="15.95" customHeight="1" x14ac:dyDescent="0.2">
      <c r="A114" s="55" t="s">
        <v>223</v>
      </c>
      <c r="B114" s="5" t="s">
        <v>224</v>
      </c>
      <c r="C114" s="7" t="s">
        <v>152</v>
      </c>
      <c r="D114" s="7" cm="1">
        <f t="array" ref="D114">SUM(_xlfn._xlws.FILTER(_synthese_quantite_sortie,_synthese_n_article=BS_Janvier4567891011131415[[#This Row],[N° ARTICLE]],0))</f>
        <v>0</v>
      </c>
    </row>
    <row r="115" spans="1:4" s="10" customFormat="1" ht="15.95" customHeight="1" x14ac:dyDescent="0.2">
      <c r="A115" s="54" t="s">
        <v>225</v>
      </c>
      <c r="B115" s="14" t="s">
        <v>226</v>
      </c>
      <c r="C115" s="15" t="s">
        <v>157</v>
      </c>
      <c r="D115" s="15" cm="1">
        <f t="array" ref="D115">SUM(_xlfn._xlws.FILTER(_synthese_quantite_sortie,_synthese_n_article=BS_Janvier4567891011131415[[#This Row],[N° ARTICLE]],0))</f>
        <v>0</v>
      </c>
    </row>
    <row r="116" spans="1:4" s="10" customFormat="1" ht="15.95" customHeight="1" x14ac:dyDescent="0.2">
      <c r="A116" s="55" t="s">
        <v>227</v>
      </c>
      <c r="B116" s="5" t="s">
        <v>228</v>
      </c>
      <c r="C116" s="7" t="s">
        <v>157</v>
      </c>
      <c r="D116" s="7" cm="1">
        <f t="array" ref="D116">SUM(_xlfn._xlws.FILTER(_synthese_quantite_sortie,_synthese_n_article=BS_Janvier4567891011131415[[#This Row],[N° ARTICLE]],0))</f>
        <v>0</v>
      </c>
    </row>
    <row r="117" spans="1:4" s="10" customFormat="1" ht="15.95" customHeight="1" x14ac:dyDescent="0.2">
      <c r="A117" s="54" t="s">
        <v>229</v>
      </c>
      <c r="B117" s="14" t="s">
        <v>230</v>
      </c>
      <c r="C117" s="15" t="s">
        <v>157</v>
      </c>
      <c r="D117" s="15" cm="1">
        <f t="array" ref="D117">SUM(_xlfn._xlws.FILTER(_synthese_quantite_sortie,_synthese_n_article=BS_Janvier4567891011131415[[#This Row],[N° ARTICLE]],0))</f>
        <v>0</v>
      </c>
    </row>
    <row r="118" spans="1:4" s="10" customFormat="1" ht="15.95" customHeight="1" x14ac:dyDescent="0.2">
      <c r="A118" s="55" t="s">
        <v>231</v>
      </c>
      <c r="B118" s="5" t="s">
        <v>232</v>
      </c>
      <c r="C118" s="7" t="s">
        <v>157</v>
      </c>
      <c r="D118" s="7" cm="1">
        <f t="array" ref="D118">SUM(_xlfn._xlws.FILTER(_synthese_quantite_sortie,_synthese_n_article=BS_Janvier4567891011131415[[#This Row],[N° ARTICLE]],0))</f>
        <v>0</v>
      </c>
    </row>
    <row r="119" spans="1:4" s="10" customFormat="1" ht="15.95" customHeight="1" x14ac:dyDescent="0.2">
      <c r="A119" s="54" t="s">
        <v>233</v>
      </c>
      <c r="B119" s="14" t="s">
        <v>234</v>
      </c>
      <c r="C119" s="15" t="s">
        <v>157</v>
      </c>
      <c r="D119" s="15" cm="1">
        <f t="array" ref="D119">SUM(_xlfn._xlws.FILTER(_synthese_quantite_sortie,_synthese_n_article=BS_Janvier4567891011131415[[#This Row],[N° ARTICLE]],0))</f>
        <v>0</v>
      </c>
    </row>
    <row r="120" spans="1:4" s="10" customFormat="1" ht="15.95" customHeight="1" x14ac:dyDescent="0.2">
      <c r="A120" s="55" t="s">
        <v>235</v>
      </c>
      <c r="B120" s="5" t="s">
        <v>236</v>
      </c>
      <c r="C120" s="7" t="s">
        <v>157</v>
      </c>
      <c r="D120" s="7" cm="1">
        <f t="array" ref="D120">SUM(_xlfn._xlws.FILTER(_synthese_quantite_sortie,_synthese_n_article=BS_Janvier4567891011131415[[#This Row],[N° ARTICLE]],0))</f>
        <v>0</v>
      </c>
    </row>
    <row r="121" spans="1:4" s="10" customFormat="1" ht="15.95" customHeight="1" x14ac:dyDescent="0.2">
      <c r="A121" s="54"/>
      <c r="B121" s="14"/>
      <c r="C121" s="15"/>
      <c r="D121" s="15" cm="1">
        <f t="array" ref="D121">SUM(_xlfn._xlws.FILTER(_synthese_quantite_sortie,_synthese_n_article=BS_Janvier4567891011131415[[#This Row],[N° ARTICLE]],0))</f>
        <v>0</v>
      </c>
    </row>
    <row r="122" spans="1:4" s="10" customFormat="1" ht="15.95" customHeight="1" x14ac:dyDescent="0.2">
      <c r="A122" s="55"/>
      <c r="B122" s="5"/>
      <c r="C122" s="7"/>
      <c r="D122" s="7" cm="1">
        <f t="array" ref="D122">SUM(_xlfn._xlws.FILTER(_synthese_quantite_sortie,_synthese_n_article=BS_Janvier4567891011131415[[#This Row],[N° ARTICLE]],0))</f>
        <v>0</v>
      </c>
    </row>
    <row r="123" spans="1:4" s="10" customFormat="1" ht="15.95" customHeight="1" x14ac:dyDescent="0.2">
      <c r="A123" s="54"/>
      <c r="B123" s="14"/>
      <c r="C123" s="15"/>
      <c r="D123" s="15" cm="1">
        <f t="array" ref="D123">SUM(_xlfn._xlws.FILTER(_synthese_quantite_sortie,_synthese_n_article=BS_Janvier4567891011131415[[#This Row],[N° ARTICLE]],0))</f>
        <v>0</v>
      </c>
    </row>
    <row r="124" spans="1:4" s="10" customFormat="1" ht="15.95" customHeight="1" x14ac:dyDescent="0.2">
      <c r="A124" s="55"/>
      <c r="B124" s="5"/>
      <c r="C124" s="7"/>
      <c r="D124" s="7" cm="1">
        <f t="array" ref="D124">SUM(_xlfn._xlws.FILTER(_synthese_quantite_sortie,_synthese_n_article=BS_Janvier4567891011131415[[#This Row],[N° ARTICLE]],0))</f>
        <v>0</v>
      </c>
    </row>
    <row r="125" spans="1:4" s="10" customFormat="1" ht="15.95" customHeight="1" x14ac:dyDescent="0.2">
      <c r="A125" s="54"/>
      <c r="B125" s="14"/>
      <c r="C125" s="15"/>
      <c r="D125" s="15" cm="1">
        <f t="array" ref="D125">SUM(_xlfn._xlws.FILTER(_synthese_quantite_sortie,_synthese_n_article=BS_Janvier4567891011131415[[#This Row],[N° ARTICLE]],0))</f>
        <v>0</v>
      </c>
    </row>
    <row r="126" spans="1:4" s="10" customFormat="1" ht="15.95" customHeight="1" x14ac:dyDescent="0.2">
      <c r="A126" s="55"/>
      <c r="B126" s="5"/>
      <c r="C126" s="7"/>
      <c r="D126" s="7" cm="1">
        <f t="array" ref="D126">SUM(_xlfn._xlws.FILTER(_synthese_quantite_sortie,_synthese_n_article=BS_Janvier4567891011131415[[#This Row],[N° ARTICLE]],0))</f>
        <v>0</v>
      </c>
    </row>
    <row r="127" spans="1:4" s="10" customFormat="1" ht="15.95" customHeight="1" x14ac:dyDescent="0.2">
      <c r="A127" s="54"/>
      <c r="B127" s="14"/>
      <c r="C127" s="15"/>
      <c r="D127" s="15" cm="1">
        <f t="array" ref="D127">SUM(_xlfn._xlws.FILTER(_synthese_quantite_sortie,_synthese_n_article=BS_Janvier4567891011131415[[#This Row],[N° ARTICLE]],0))</f>
        <v>0</v>
      </c>
    </row>
    <row r="128" spans="1:4" s="10" customFormat="1" ht="15.95" customHeight="1" x14ac:dyDescent="0.2">
      <c r="A128" s="55"/>
      <c r="B128" s="5"/>
      <c r="C128" s="7"/>
      <c r="D128" s="7" cm="1">
        <f t="array" ref="D128">SUM(_xlfn._xlws.FILTER(_synthese_quantite_sortie,_synthese_n_article=BS_Janvier4567891011131415[[#This Row],[N° ARTICLE]],0))</f>
        <v>0</v>
      </c>
    </row>
    <row r="129" spans="1:4" s="10" customFormat="1" ht="15.95" customHeight="1" x14ac:dyDescent="0.2">
      <c r="A129" s="54"/>
      <c r="B129" s="14"/>
      <c r="C129" s="15"/>
      <c r="D129" s="15" cm="1">
        <f t="array" ref="D129">SUM(_xlfn._xlws.FILTER(_synthese_quantite_sortie,_synthese_n_article=BS_Janvier4567891011131415[[#This Row],[N° ARTICLE]],0))</f>
        <v>0</v>
      </c>
    </row>
    <row r="130" spans="1:4" s="10" customFormat="1" ht="15.95" customHeight="1" x14ac:dyDescent="0.2">
      <c r="A130" s="55"/>
      <c r="B130" s="5"/>
      <c r="C130" s="7"/>
      <c r="D130" s="7" cm="1">
        <f t="array" ref="D130">SUM(_xlfn._xlws.FILTER(_synthese_quantite_sortie,_synthese_n_article=BS_Janvier4567891011131415[[#This Row],[N° ARTICLE]],0))</f>
        <v>0</v>
      </c>
    </row>
    <row r="131" spans="1:4" s="10" customFormat="1" ht="15.95" customHeight="1" x14ac:dyDescent="0.2">
      <c r="A131" s="54"/>
      <c r="B131" s="14"/>
      <c r="C131" s="15"/>
      <c r="D131" s="15" cm="1">
        <f t="array" ref="D131">SUM(_xlfn._xlws.FILTER(_synthese_quantite_sortie,_synthese_n_article=BS_Janvier4567891011131415[[#This Row],[N° ARTICLE]],0))</f>
        <v>0</v>
      </c>
    </row>
    <row r="132" spans="1:4" s="10" customFormat="1" ht="15.95" customHeight="1" x14ac:dyDescent="0.2">
      <c r="A132" s="55"/>
      <c r="B132" s="5"/>
      <c r="C132" s="7"/>
      <c r="D132" s="7" cm="1">
        <f t="array" ref="D132">SUM(_xlfn._xlws.FILTER(_synthese_quantite_sortie,_synthese_n_article=BS_Janvier4567891011131415[[#This Row],[N° ARTICLE]],0))</f>
        <v>0</v>
      </c>
    </row>
    <row r="133" spans="1:4" s="10" customFormat="1" ht="15.95" customHeight="1" x14ac:dyDescent="0.2">
      <c r="A133" s="54"/>
      <c r="B133" s="14"/>
      <c r="C133" s="15"/>
      <c r="D133" s="15" cm="1">
        <f t="array" ref="D133">SUM(_xlfn._xlws.FILTER(_synthese_quantite_sortie,_synthese_n_article=BS_Janvier4567891011131415[[#This Row],[N° ARTICLE]],0))</f>
        <v>0</v>
      </c>
    </row>
    <row r="134" spans="1:4" s="10" customFormat="1" x14ac:dyDescent="0.2">
      <c r="A134" s="55"/>
      <c r="B134" s="5"/>
      <c r="C134" s="7"/>
      <c r="D134" s="7" cm="1">
        <f t="array" ref="D134">SUM(_xlfn._xlws.FILTER(_synthese_quantite_sortie,_synthese_n_article=BS_Janvier4567891011131415[[#This Row],[N° ARTICLE]],0))</f>
        <v>0</v>
      </c>
    </row>
    <row r="135" spans="1:4" s="10" customFormat="1" x14ac:dyDescent="0.2">
      <c r="A135" s="54"/>
      <c r="B135" s="14"/>
      <c r="C135" s="15"/>
      <c r="D135" s="15" cm="1">
        <f t="array" ref="D135">SUM(_xlfn._xlws.FILTER(_synthese_quantite_sortie,_synthese_n_article=BS_Janvier4567891011131415[[#This Row],[N° ARTICLE]],0))</f>
        <v>0</v>
      </c>
    </row>
    <row r="136" spans="1:4" s="10" customFormat="1" x14ac:dyDescent="0.2">
      <c r="A136" s="55"/>
      <c r="B136" s="5"/>
      <c r="C136" s="7"/>
      <c r="D136" s="7" cm="1">
        <f t="array" ref="D136">SUM(_xlfn._xlws.FILTER(_synthese_quantite_sortie,_synthese_n_article=BS_Janvier4567891011131415[[#This Row],[N° ARTICLE]],0))</f>
        <v>0</v>
      </c>
    </row>
    <row r="137" spans="1:4" s="10" customFormat="1" x14ac:dyDescent="0.2">
      <c r="A137" s="54"/>
      <c r="B137" s="14"/>
      <c r="C137" s="15"/>
      <c r="D137" s="15" cm="1">
        <f t="array" ref="D137">SUM(_xlfn._xlws.FILTER(_synthese_quantite_sortie,_synthese_n_article=BS_Janvier4567891011131415[[#This Row],[N° ARTICLE]],0))</f>
        <v>0</v>
      </c>
    </row>
    <row r="138" spans="1:4" s="10" customFormat="1" x14ac:dyDescent="0.2">
      <c r="A138" s="55"/>
      <c r="B138" s="5"/>
      <c r="C138" s="7"/>
      <c r="D138" s="7" cm="1">
        <f t="array" ref="D138">SUM(_xlfn._xlws.FILTER(_synthese_quantite_sortie,_synthese_n_article=BS_Janvier4567891011131415[[#This Row],[N° ARTICLE]],0))</f>
        <v>0</v>
      </c>
    </row>
    <row r="139" spans="1:4" s="10" customFormat="1" x14ac:dyDescent="0.2">
      <c r="A139" s="54"/>
      <c r="B139" s="14"/>
      <c r="C139" s="15"/>
      <c r="D139" s="15" cm="1">
        <f t="array" ref="D139">SUM(_xlfn._xlws.FILTER(_synthese_quantite_sortie,_synthese_n_article=BS_Janvier4567891011131415[[#This Row],[N° ARTICLE]],0))</f>
        <v>0</v>
      </c>
    </row>
    <row r="140" spans="1:4" s="10" customFormat="1" x14ac:dyDescent="0.2">
      <c r="A140" s="55"/>
      <c r="B140" s="5"/>
      <c r="C140" s="7"/>
      <c r="D140" s="7" cm="1">
        <f t="array" ref="D140">SUM(_xlfn._xlws.FILTER(_synthese_quantite_sortie,_synthese_n_article=BS_Janvier4567891011131415[[#This Row],[N° ARTICLE]],0))</f>
        <v>0</v>
      </c>
    </row>
    <row r="141" spans="1:4" s="10" customFormat="1" x14ac:dyDescent="0.2">
      <c r="A141" s="54"/>
      <c r="B141" s="14"/>
      <c r="C141" s="15"/>
      <c r="D141" s="15" cm="1">
        <f t="array" ref="D141">SUM(_xlfn._xlws.FILTER(_synthese_quantite_sortie,_synthese_n_article=BS_Janvier4567891011131415[[#This Row],[N° ARTICLE]],0))</f>
        <v>0</v>
      </c>
    </row>
    <row r="142" spans="1:4" s="10" customFormat="1" x14ac:dyDescent="0.2">
      <c r="A142" s="55"/>
      <c r="B142" s="5"/>
      <c r="C142" s="7"/>
      <c r="D142" s="7" cm="1">
        <f t="array" ref="D142">SUM(_xlfn._xlws.FILTER(_synthese_quantite_sortie,_synthese_n_article=BS_Janvier4567891011131415[[#This Row],[N° ARTICLE]],0))</f>
        <v>0</v>
      </c>
    </row>
    <row r="143" spans="1:4" s="10" customFormat="1" x14ac:dyDescent="0.2">
      <c r="A143" s="54"/>
      <c r="B143" s="14"/>
      <c r="C143" s="15"/>
      <c r="D143" s="15" cm="1">
        <f t="array" ref="D143">SUM(_xlfn._xlws.FILTER(_synthese_quantite_sortie,_synthese_n_article=BS_Janvier4567891011131415[[#This Row],[N° ARTICLE]],0))</f>
        <v>0</v>
      </c>
    </row>
    <row r="144" spans="1:4" s="10" customFormat="1" x14ac:dyDescent="0.2">
      <c r="A144" s="55"/>
      <c r="B144" s="5"/>
      <c r="C144" s="7"/>
      <c r="D144" s="7" cm="1">
        <f t="array" ref="D144">SUM(_xlfn._xlws.FILTER(_synthese_quantite_sortie,_synthese_n_article=BS_Janvier4567891011131415[[#This Row],[N° ARTICLE]],0))</f>
        <v>0</v>
      </c>
    </row>
    <row r="145" spans="1:4" s="10" customFormat="1" x14ac:dyDescent="0.2">
      <c r="A145" s="54"/>
      <c r="B145" s="14"/>
      <c r="C145" s="15"/>
      <c r="D145" s="15" cm="1">
        <f t="array" ref="D145">SUM(_xlfn._xlws.FILTER(_synthese_quantite_sortie,_synthese_n_article=BS_Janvier4567891011131415[[#This Row],[N° ARTICLE]],0))</f>
        <v>0</v>
      </c>
    </row>
    <row r="146" spans="1:4" s="10" customFormat="1" x14ac:dyDescent="0.2">
      <c r="A146" s="55"/>
      <c r="B146" s="5"/>
      <c r="C146" s="7"/>
      <c r="D146" s="7" cm="1">
        <f t="array" ref="D146">SUM(_xlfn._xlws.FILTER(_synthese_quantite_sortie,_synthese_n_article=BS_Janvier4567891011131415[[#This Row],[N° ARTICLE]],0))</f>
        <v>0</v>
      </c>
    </row>
    <row r="147" spans="1:4" s="10" customFormat="1" x14ac:dyDescent="0.2">
      <c r="A147" s="54"/>
      <c r="B147" s="14"/>
      <c r="C147" s="15"/>
      <c r="D147" s="15" cm="1">
        <f t="array" ref="D147">SUM(_xlfn._xlws.FILTER(_synthese_quantite_sortie,_synthese_n_article=BS_Janvier4567891011131415[[#This Row],[N° ARTICLE]],0))</f>
        <v>0</v>
      </c>
    </row>
    <row r="148" spans="1:4" s="10" customFormat="1" x14ac:dyDescent="0.2">
      <c r="A148" s="55"/>
      <c r="B148" s="5"/>
      <c r="C148" s="7"/>
      <c r="D148" s="7" cm="1">
        <f t="array" ref="D148">SUM(_xlfn._xlws.FILTER(_synthese_quantite_sortie,_synthese_n_article=BS_Janvier4567891011131415[[#This Row],[N° ARTICLE]],0))</f>
        <v>0</v>
      </c>
    </row>
    <row r="149" spans="1:4" s="10" customFormat="1" x14ac:dyDescent="0.2">
      <c r="A149" s="54"/>
      <c r="B149" s="14"/>
      <c r="C149" s="15"/>
      <c r="D149" s="15" cm="1">
        <f t="array" ref="D149">SUM(_xlfn._xlws.FILTER(_synthese_quantite_sortie,_synthese_n_article=BS_Janvier4567891011131415[[#This Row],[N° ARTICLE]],0))</f>
        <v>0</v>
      </c>
    </row>
    <row r="150" spans="1:4" s="10" customFormat="1" x14ac:dyDescent="0.2">
      <c r="A150" s="55"/>
      <c r="B150" s="5"/>
      <c r="C150" s="7"/>
      <c r="D150" s="7" cm="1">
        <f t="array" ref="D150">SUM(_xlfn._xlws.FILTER(_synthese_quantite_sortie,_synthese_n_article=BS_Janvier4567891011131415[[#This Row],[N° ARTICLE]],0))</f>
        <v>0</v>
      </c>
    </row>
    <row r="151" spans="1:4" s="10" customFormat="1" x14ac:dyDescent="0.2">
      <c r="A151" s="54"/>
      <c r="B151" s="14"/>
      <c r="C151" s="15"/>
      <c r="D151" s="15" cm="1">
        <f t="array" ref="D151">SUM(_xlfn._xlws.FILTER(_synthese_quantite_sortie,_synthese_n_article=BS_Janvier4567891011131415[[#This Row],[N° ARTICLE]],0))</f>
        <v>0</v>
      </c>
    </row>
    <row r="152" spans="1:4" s="10" customFormat="1" x14ac:dyDescent="0.2">
      <c r="A152" s="55"/>
      <c r="B152" s="5"/>
      <c r="C152" s="7"/>
      <c r="D152" s="7" cm="1">
        <f t="array" ref="D152">SUM(_xlfn._xlws.FILTER(_synthese_quantite_sortie,_synthese_n_article=BS_Janvier4567891011131415[[#This Row],[N° ARTICLE]],0))</f>
        <v>0</v>
      </c>
    </row>
    <row r="153" spans="1:4" s="10" customFormat="1" x14ac:dyDescent="0.2">
      <c r="A153" s="54"/>
      <c r="B153" s="14"/>
      <c r="C153" s="15"/>
      <c r="D153" s="15" cm="1">
        <f t="array" ref="D153">SUM(_xlfn._xlws.FILTER(_synthese_quantite_sortie,_synthese_n_article=BS_Janvier4567891011131415[[#This Row],[N° ARTICLE]],0))</f>
        <v>0</v>
      </c>
    </row>
    <row r="154" spans="1:4" s="10" customFormat="1" x14ac:dyDescent="0.2">
      <c r="A154" s="55"/>
      <c r="B154" s="5"/>
      <c r="C154" s="7"/>
      <c r="D154" s="7" cm="1">
        <f t="array" ref="D154">SUM(_xlfn._xlws.FILTER(_synthese_quantite_sortie,_synthese_n_article=BS_Janvier4567891011131415[[#This Row],[N° ARTICLE]],0))</f>
        <v>0</v>
      </c>
    </row>
    <row r="155" spans="1:4" s="10" customFormat="1" x14ac:dyDescent="0.2">
      <c r="A155" s="54"/>
      <c r="B155" s="14"/>
      <c r="C155" s="15"/>
      <c r="D155" s="15" cm="1">
        <f t="array" ref="D155">SUM(_xlfn._xlws.FILTER(_synthese_quantite_sortie,_synthese_n_article=BS_Janvier4567891011131415[[#This Row],[N° ARTICLE]],0))</f>
        <v>0</v>
      </c>
    </row>
    <row r="156" spans="1:4" s="10" customFormat="1" x14ac:dyDescent="0.2">
      <c r="A156" s="55"/>
      <c r="B156" s="5"/>
      <c r="C156" s="7"/>
      <c r="D156" s="7" cm="1">
        <f t="array" ref="D156">SUM(_xlfn._xlws.FILTER(_synthese_quantite_sortie,_synthese_n_article=BS_Janvier4567891011131415[[#This Row],[N° ARTICLE]],0))</f>
        <v>0</v>
      </c>
    </row>
    <row r="157" spans="1:4" s="10" customFormat="1" x14ac:dyDescent="0.2">
      <c r="A157" s="54"/>
      <c r="B157" s="14"/>
      <c r="C157" s="15"/>
      <c r="D157" s="15" cm="1">
        <f t="array" ref="D157">SUM(_xlfn._xlws.FILTER(_synthese_quantite_sortie,_synthese_n_article=BS_Janvier4567891011131415[[#This Row],[N° ARTICLE]],0))</f>
        <v>0</v>
      </c>
    </row>
    <row r="158" spans="1:4" s="10" customFormat="1" x14ac:dyDescent="0.2">
      <c r="A158" s="55"/>
      <c r="B158" s="5"/>
      <c r="C158" s="7"/>
      <c r="D158" s="7" cm="1">
        <f t="array" ref="D158">SUM(_xlfn._xlws.FILTER(_synthese_quantite_sortie,_synthese_n_article=BS_Janvier4567891011131415[[#This Row],[N° ARTICLE]],0))</f>
        <v>0</v>
      </c>
    </row>
    <row r="159" spans="1:4" s="10" customFormat="1" x14ac:dyDescent="0.2">
      <c r="A159" s="54"/>
      <c r="B159" s="14"/>
      <c r="C159" s="15"/>
      <c r="D159" s="15" cm="1">
        <f t="array" ref="D159">SUM(_xlfn._xlws.FILTER(_synthese_quantite_sortie,_synthese_n_article=BS_Janvier4567891011131415[[#This Row],[N° ARTICLE]],0))</f>
        <v>0</v>
      </c>
    </row>
    <row r="160" spans="1:4" s="10" customFormat="1" x14ac:dyDescent="0.2">
      <c r="A160" s="55"/>
      <c r="B160" s="5"/>
      <c r="C160" s="7"/>
      <c r="D160" s="7" cm="1">
        <f t="array" ref="D160">SUM(_xlfn._xlws.FILTER(_synthese_quantite_sortie,_synthese_n_article=BS_Janvier4567891011131415[[#This Row],[N° ARTICLE]],0))</f>
        <v>0</v>
      </c>
    </row>
    <row r="161" spans="1:4" s="10" customFormat="1" x14ac:dyDescent="0.2">
      <c r="A161" s="32"/>
      <c r="B161" s="44"/>
      <c r="C161" s="47"/>
      <c r="D161" s="39"/>
    </row>
    <row r="162" spans="1:4" s="10" customFormat="1" x14ac:dyDescent="0.2">
      <c r="A162" s="32"/>
      <c r="B162" s="44"/>
      <c r="C162" s="47"/>
      <c r="D162" s="39"/>
    </row>
    <row r="163" spans="1:4" s="10" customFormat="1" x14ac:dyDescent="0.2">
      <c r="A163" s="32"/>
      <c r="B163" s="44"/>
      <c r="C163" s="47"/>
      <c r="D163" s="39"/>
    </row>
    <row r="164" spans="1:4" s="10" customFormat="1" x14ac:dyDescent="0.2">
      <c r="A164" s="32"/>
      <c r="B164" s="44"/>
      <c r="C164" s="47"/>
      <c r="D164" s="39"/>
    </row>
    <row r="165" spans="1:4" s="10" customFormat="1" x14ac:dyDescent="0.2">
      <c r="A165" s="32"/>
      <c r="B165" s="44"/>
      <c r="C165" s="47"/>
      <c r="D165" s="39"/>
    </row>
    <row r="166" spans="1:4" s="10" customFormat="1" x14ac:dyDescent="0.2">
      <c r="A166" s="32"/>
      <c r="B166" s="44"/>
      <c r="C166" s="47"/>
      <c r="D166" s="39"/>
    </row>
    <row r="167" spans="1:4" s="10" customFormat="1" x14ac:dyDescent="0.2">
      <c r="A167" s="32"/>
      <c r="B167" s="44"/>
      <c r="C167" s="47"/>
      <c r="D167" s="39"/>
    </row>
    <row r="168" spans="1:4" s="10" customFormat="1" x14ac:dyDescent="0.2">
      <c r="A168" s="32"/>
      <c r="B168" s="44"/>
      <c r="C168" s="47"/>
      <c r="D168" s="39"/>
    </row>
    <row r="169" spans="1:4" s="10" customFormat="1" x14ac:dyDescent="0.2">
      <c r="A169" s="32"/>
      <c r="B169" s="44"/>
      <c r="C169" s="47"/>
      <c r="D169" s="39"/>
    </row>
    <row r="170" spans="1:4" s="10" customFormat="1" x14ac:dyDescent="0.2">
      <c r="A170" s="32"/>
      <c r="B170" s="44"/>
      <c r="C170" s="47"/>
      <c r="D170" s="39"/>
    </row>
    <row r="171" spans="1:4" s="10" customFormat="1" x14ac:dyDescent="0.2">
      <c r="A171" s="32"/>
      <c r="B171" s="44"/>
      <c r="C171" s="47"/>
      <c r="D171" s="39"/>
    </row>
    <row r="172" spans="1:4" s="10" customFormat="1" x14ac:dyDescent="0.2">
      <c r="A172" s="32"/>
      <c r="B172" s="44"/>
      <c r="C172" s="47"/>
      <c r="D172" s="39"/>
    </row>
    <row r="173" spans="1:4" s="10" customFormat="1" x14ac:dyDescent="0.2">
      <c r="A173" s="32"/>
      <c r="B173" s="44"/>
      <c r="C173" s="47"/>
      <c r="D173" s="39"/>
    </row>
    <row r="174" spans="1:4" s="10" customFormat="1" x14ac:dyDescent="0.2">
      <c r="A174" s="32"/>
      <c r="B174" s="44"/>
      <c r="C174" s="47"/>
      <c r="D174" s="39"/>
    </row>
    <row r="175" spans="1:4" s="10" customFormat="1" x14ac:dyDescent="0.2">
      <c r="A175" s="32"/>
      <c r="B175" s="44"/>
      <c r="C175" s="47"/>
      <c r="D175" s="39"/>
    </row>
    <row r="176" spans="1:4" s="10" customFormat="1" x14ac:dyDescent="0.2">
      <c r="A176" s="32"/>
      <c r="B176" s="44"/>
      <c r="C176" s="47"/>
      <c r="D176" s="39"/>
    </row>
    <row r="177" spans="1:4" s="10" customFormat="1" x14ac:dyDescent="0.2">
      <c r="A177" s="32"/>
      <c r="B177" s="44"/>
      <c r="C177" s="47"/>
      <c r="D177" s="39"/>
    </row>
    <row r="178" spans="1:4" s="10" customFormat="1" x14ac:dyDescent="0.2">
      <c r="A178" s="32"/>
      <c r="B178" s="44"/>
      <c r="C178" s="47"/>
      <c r="D178" s="39"/>
    </row>
    <row r="179" spans="1:4" s="10" customFormat="1" x14ac:dyDescent="0.2">
      <c r="A179" s="32"/>
      <c r="B179" s="44"/>
      <c r="C179" s="47"/>
      <c r="D179" s="39"/>
    </row>
    <row r="180" spans="1:4" s="10" customFormat="1" x14ac:dyDescent="0.2">
      <c r="A180" s="32"/>
      <c r="B180" s="44"/>
      <c r="C180" s="47"/>
      <c r="D180" s="39"/>
    </row>
    <row r="181" spans="1:4" s="10" customFormat="1" x14ac:dyDescent="0.2">
      <c r="A181" s="32"/>
      <c r="B181" s="44"/>
      <c r="C181" s="47"/>
      <c r="D181" s="39"/>
    </row>
    <row r="182" spans="1:4" s="10" customFormat="1" x14ac:dyDescent="0.2">
      <c r="A182" s="32"/>
      <c r="B182" s="44"/>
      <c r="C182" s="47"/>
      <c r="D182" s="39"/>
    </row>
    <row r="183" spans="1:4" s="10" customFormat="1" x14ac:dyDescent="0.2">
      <c r="A183" s="32"/>
      <c r="B183" s="44"/>
      <c r="C183" s="47"/>
      <c r="D183" s="39"/>
    </row>
    <row r="184" spans="1:4" s="10" customFormat="1" x14ac:dyDescent="0.2">
      <c r="A184" s="32"/>
      <c r="B184" s="44"/>
      <c r="C184" s="47"/>
      <c r="D184" s="39"/>
    </row>
    <row r="185" spans="1:4" s="10" customFormat="1" x14ac:dyDescent="0.2">
      <c r="A185" s="32"/>
      <c r="B185" s="44"/>
      <c r="C185" s="47"/>
      <c r="D185" s="39"/>
    </row>
    <row r="186" spans="1:4" s="10" customFormat="1" x14ac:dyDescent="0.2">
      <c r="A186" s="32"/>
      <c r="B186" s="44"/>
      <c r="C186" s="47"/>
      <c r="D186" s="39"/>
    </row>
    <row r="187" spans="1:4" s="10" customFormat="1" x14ac:dyDescent="0.2">
      <c r="A187" s="32"/>
      <c r="B187" s="44"/>
      <c r="C187" s="47"/>
      <c r="D187" s="39"/>
    </row>
    <row r="188" spans="1:4" s="10" customFormat="1" x14ac:dyDescent="0.2">
      <c r="A188" s="32"/>
      <c r="B188" s="44"/>
      <c r="C188" s="47"/>
      <c r="D188" s="39"/>
    </row>
    <row r="189" spans="1:4" s="10" customFormat="1" x14ac:dyDescent="0.2">
      <c r="A189" s="32"/>
      <c r="B189" s="44"/>
      <c r="C189" s="47"/>
      <c r="D189" s="39"/>
    </row>
    <row r="190" spans="1:4" s="10" customFormat="1" x14ac:dyDescent="0.2">
      <c r="A190" s="32"/>
      <c r="B190" s="44"/>
      <c r="C190" s="47"/>
      <c r="D190" s="39"/>
    </row>
    <row r="191" spans="1:4" s="10" customFormat="1" x14ac:dyDescent="0.2">
      <c r="A191" s="32"/>
      <c r="B191" s="44"/>
      <c r="C191" s="47"/>
      <c r="D191" s="39"/>
    </row>
    <row r="192" spans="1:4" s="10" customFormat="1" x14ac:dyDescent="0.2">
      <c r="A192" s="32"/>
      <c r="B192" s="44"/>
      <c r="C192" s="47"/>
      <c r="D192" s="39"/>
    </row>
    <row r="193" spans="1:4" s="10" customFormat="1" x14ac:dyDescent="0.2">
      <c r="A193" s="32"/>
      <c r="B193" s="44"/>
      <c r="C193" s="47"/>
      <c r="D193" s="39"/>
    </row>
    <row r="194" spans="1:4" s="10" customFormat="1" x14ac:dyDescent="0.2">
      <c r="A194" s="32"/>
      <c r="B194" s="44"/>
      <c r="C194" s="47"/>
      <c r="D194" s="39"/>
    </row>
    <row r="195" spans="1:4" s="10" customFormat="1" x14ac:dyDescent="0.2">
      <c r="A195" s="32"/>
      <c r="B195" s="44"/>
      <c r="C195" s="47"/>
      <c r="D195" s="39"/>
    </row>
    <row r="196" spans="1:4" s="10" customFormat="1" x14ac:dyDescent="0.2">
      <c r="A196" s="32"/>
      <c r="B196" s="44"/>
      <c r="C196" s="47"/>
      <c r="D196" s="39"/>
    </row>
    <row r="197" spans="1:4" s="10" customFormat="1" x14ac:dyDescent="0.2">
      <c r="A197" s="32"/>
      <c r="B197" s="44"/>
      <c r="C197" s="47"/>
      <c r="D197" s="39"/>
    </row>
    <row r="198" spans="1:4" s="10" customFormat="1" x14ac:dyDescent="0.2">
      <c r="A198" s="32"/>
      <c r="B198" s="44"/>
      <c r="C198" s="47"/>
      <c r="D198" s="39"/>
    </row>
    <row r="199" spans="1:4" s="10" customFormat="1" x14ac:dyDescent="0.2">
      <c r="A199" s="32"/>
      <c r="B199" s="44"/>
      <c r="C199" s="47"/>
      <c r="D199" s="39"/>
    </row>
    <row r="200" spans="1:4" s="10" customFormat="1" x14ac:dyDescent="0.2">
      <c r="A200" s="32"/>
      <c r="B200" s="44"/>
      <c r="C200" s="47"/>
      <c r="D200" s="39"/>
    </row>
    <row r="201" spans="1:4" s="10" customFormat="1" x14ac:dyDescent="0.2">
      <c r="A201" s="32"/>
      <c r="B201" s="44"/>
      <c r="C201" s="47"/>
      <c r="D201" s="39"/>
    </row>
    <row r="202" spans="1:4" s="10" customFormat="1" x14ac:dyDescent="0.2">
      <c r="A202" s="32"/>
      <c r="B202" s="44"/>
      <c r="C202" s="47"/>
      <c r="D202" s="39"/>
    </row>
    <row r="203" spans="1:4" s="10" customFormat="1" x14ac:dyDescent="0.2">
      <c r="A203" s="32"/>
      <c r="B203" s="44"/>
      <c r="C203" s="47"/>
      <c r="D203" s="39"/>
    </row>
    <row r="204" spans="1:4" s="10" customFormat="1" x14ac:dyDescent="0.2">
      <c r="A204" s="32"/>
      <c r="B204" s="44"/>
      <c r="C204" s="47"/>
      <c r="D204" s="39"/>
    </row>
    <row r="205" spans="1:4" s="10" customFormat="1" x14ac:dyDescent="0.2">
      <c r="A205" s="32"/>
      <c r="B205" s="44"/>
      <c r="C205" s="47"/>
      <c r="D205" s="39"/>
    </row>
    <row r="206" spans="1:4" s="10" customFormat="1" x14ac:dyDescent="0.2">
      <c r="A206" s="32"/>
      <c r="B206" s="44"/>
      <c r="C206" s="47"/>
      <c r="D206" s="39"/>
    </row>
    <row r="207" spans="1:4" s="10" customFormat="1" x14ac:dyDescent="0.2">
      <c r="A207" s="32"/>
      <c r="B207" s="44"/>
      <c r="C207" s="47"/>
      <c r="D207" s="39"/>
    </row>
    <row r="208" spans="1:4" s="10" customFormat="1" x14ac:dyDescent="0.2">
      <c r="A208" s="32"/>
      <c r="B208" s="44"/>
      <c r="C208" s="47"/>
      <c r="D208" s="39"/>
    </row>
    <row r="209" spans="1:4" s="10" customFormat="1" x14ac:dyDescent="0.2">
      <c r="A209" s="32"/>
      <c r="B209" s="44"/>
      <c r="C209" s="47"/>
      <c r="D209" s="39"/>
    </row>
    <row r="210" spans="1:4" s="10" customFormat="1" x14ac:dyDescent="0.2">
      <c r="A210" s="32"/>
      <c r="B210" s="44"/>
      <c r="C210" s="47"/>
      <c r="D210" s="39"/>
    </row>
    <row r="211" spans="1:4" s="10" customFormat="1" x14ac:dyDescent="0.2">
      <c r="A211" s="32"/>
      <c r="B211" s="44"/>
      <c r="C211" s="47"/>
      <c r="D211" s="39"/>
    </row>
    <row r="212" spans="1:4" s="10" customFormat="1" x14ac:dyDescent="0.2">
      <c r="A212" s="32"/>
      <c r="B212" s="44"/>
      <c r="C212" s="47"/>
      <c r="D212" s="39"/>
    </row>
    <row r="213" spans="1:4" s="10" customFormat="1" x14ac:dyDescent="0.2">
      <c r="A213" s="32"/>
      <c r="B213" s="44"/>
      <c r="C213" s="47"/>
      <c r="D213" s="39"/>
    </row>
    <row r="214" spans="1:4" s="10" customFormat="1" x14ac:dyDescent="0.2">
      <c r="A214" s="32"/>
      <c r="B214" s="44"/>
      <c r="C214" s="47"/>
      <c r="D214" s="39"/>
    </row>
    <row r="215" spans="1:4" s="10" customFormat="1" x14ac:dyDescent="0.2">
      <c r="A215" s="32"/>
      <c r="B215" s="44"/>
      <c r="C215" s="47"/>
      <c r="D215" s="39"/>
    </row>
    <row r="216" spans="1:4" s="10" customFormat="1" x14ac:dyDescent="0.2">
      <c r="A216" s="32"/>
      <c r="B216" s="44"/>
      <c r="C216" s="47"/>
      <c r="D216" s="39"/>
    </row>
    <row r="217" spans="1:4" s="10" customFormat="1" x14ac:dyDescent="0.2">
      <c r="A217" s="32"/>
      <c r="B217" s="44"/>
      <c r="C217" s="47"/>
      <c r="D217" s="39"/>
    </row>
    <row r="218" spans="1:4" s="10" customFormat="1" x14ac:dyDescent="0.2">
      <c r="A218" s="32"/>
      <c r="B218" s="44"/>
      <c r="C218" s="47"/>
      <c r="D218" s="39"/>
    </row>
    <row r="219" spans="1:4" s="10" customFormat="1" x14ac:dyDescent="0.2">
      <c r="A219" s="32"/>
      <c r="B219" s="44"/>
      <c r="C219" s="47"/>
      <c r="D219" s="39"/>
    </row>
    <row r="220" spans="1:4" s="10" customFormat="1" x14ac:dyDescent="0.2">
      <c r="A220" s="32"/>
      <c r="B220" s="44"/>
      <c r="C220" s="47"/>
      <c r="D220" s="39"/>
    </row>
    <row r="221" spans="1:4" s="10" customFormat="1" x14ac:dyDescent="0.2">
      <c r="A221" s="32"/>
      <c r="B221" s="44"/>
      <c r="C221" s="47"/>
      <c r="D221" s="39"/>
    </row>
    <row r="222" spans="1:4" s="10" customFormat="1" x14ac:dyDescent="0.2">
      <c r="A222" s="32"/>
      <c r="B222" s="44"/>
      <c r="C222" s="47"/>
      <c r="D222" s="39"/>
    </row>
    <row r="223" spans="1:4" s="10" customFormat="1" x14ac:dyDescent="0.2">
      <c r="A223" s="32"/>
      <c r="B223" s="44"/>
      <c r="C223" s="47"/>
      <c r="D223" s="39"/>
    </row>
    <row r="224" spans="1:4" s="10" customFormat="1" x14ac:dyDescent="0.2">
      <c r="A224" s="32"/>
      <c r="B224" s="44"/>
      <c r="C224" s="47"/>
      <c r="D224" s="39"/>
    </row>
    <row r="225" spans="1:4" s="10" customFormat="1" x14ac:dyDescent="0.2">
      <c r="A225" s="28"/>
      <c r="C225" s="48"/>
      <c r="D225" s="24"/>
    </row>
    <row r="226" spans="1:4" s="10" customFormat="1" x14ac:dyDescent="0.2">
      <c r="A226" s="28"/>
      <c r="C226" s="48"/>
      <c r="D226" s="24"/>
    </row>
    <row r="227" spans="1:4" s="10" customFormat="1" x14ac:dyDescent="0.2">
      <c r="A227" s="28"/>
      <c r="C227" s="48"/>
      <c r="D227" s="24"/>
    </row>
    <row r="228" spans="1:4" s="10" customFormat="1" x14ac:dyDescent="0.2">
      <c r="A228" s="28"/>
      <c r="C228" s="48"/>
      <c r="D228" s="24"/>
    </row>
    <row r="229" spans="1:4" s="10" customFormat="1" x14ac:dyDescent="0.2">
      <c r="A229" s="28"/>
      <c r="C229" s="48"/>
      <c r="D229" s="24"/>
    </row>
    <row r="230" spans="1:4" s="10" customFormat="1" x14ac:dyDescent="0.2">
      <c r="A230" s="28"/>
      <c r="C230" s="48"/>
      <c r="D230" s="24"/>
    </row>
    <row r="231" spans="1:4" s="10" customFormat="1" x14ac:dyDescent="0.2">
      <c r="A231" s="28"/>
      <c r="C231" s="48"/>
      <c r="D231" s="24"/>
    </row>
    <row r="232" spans="1:4" s="10" customFormat="1" x14ac:dyDescent="0.2">
      <c r="A232" s="28"/>
      <c r="C232" s="48"/>
      <c r="D232" s="24"/>
    </row>
    <row r="233" spans="1:4" s="10" customFormat="1" x14ac:dyDescent="0.2">
      <c r="A233" s="28"/>
      <c r="C233" s="48"/>
      <c r="D233" s="24"/>
    </row>
    <row r="234" spans="1:4" s="10" customFormat="1" x14ac:dyDescent="0.2">
      <c r="A234" s="28"/>
      <c r="C234" s="48"/>
      <c r="D234" s="24"/>
    </row>
    <row r="235" spans="1:4" s="10" customFormat="1" x14ac:dyDescent="0.2">
      <c r="A235" s="28"/>
      <c r="C235" s="48"/>
      <c r="D235" s="24"/>
    </row>
    <row r="236" spans="1:4" s="10" customFormat="1" x14ac:dyDescent="0.2">
      <c r="A236" s="28"/>
      <c r="C236" s="48"/>
      <c r="D236" s="24"/>
    </row>
    <row r="237" spans="1:4" s="10" customFormat="1" x14ac:dyDescent="0.2">
      <c r="A237" s="28"/>
      <c r="C237" s="48"/>
      <c r="D237" s="24"/>
    </row>
    <row r="238" spans="1:4" s="10" customFormat="1" x14ac:dyDescent="0.2">
      <c r="A238" s="28"/>
      <c r="C238" s="48"/>
      <c r="D238" s="24"/>
    </row>
    <row r="239" spans="1:4" s="10" customFormat="1" x14ac:dyDescent="0.2">
      <c r="A239" s="28"/>
      <c r="C239" s="48"/>
      <c r="D239" s="24"/>
    </row>
    <row r="240" spans="1:4" s="10" customFormat="1" x14ac:dyDescent="0.2">
      <c r="A240" s="28"/>
      <c r="C240" s="48"/>
      <c r="D240" s="24"/>
    </row>
    <row r="241" spans="1:4" s="10" customFormat="1" x14ac:dyDescent="0.2">
      <c r="A241" s="28"/>
      <c r="C241" s="48"/>
      <c r="D241" s="24"/>
    </row>
    <row r="242" spans="1:4" s="10" customFormat="1" x14ac:dyDescent="0.2">
      <c r="A242" s="28"/>
      <c r="C242" s="48"/>
      <c r="D242" s="24"/>
    </row>
    <row r="243" spans="1:4" s="10" customFormat="1" x14ac:dyDescent="0.2">
      <c r="A243" s="28"/>
      <c r="C243" s="48"/>
      <c r="D243" s="24"/>
    </row>
    <row r="244" spans="1:4" s="10" customFormat="1" x14ac:dyDescent="0.2">
      <c r="A244" s="28"/>
      <c r="C244" s="48"/>
      <c r="D244" s="24"/>
    </row>
    <row r="245" spans="1:4" s="10" customFormat="1" x14ac:dyDescent="0.2">
      <c r="A245" s="28"/>
      <c r="C245" s="48"/>
      <c r="D245" s="24"/>
    </row>
    <row r="246" spans="1:4" s="10" customFormat="1" x14ac:dyDescent="0.2">
      <c r="A246" s="28"/>
      <c r="C246" s="48"/>
      <c r="D246" s="24"/>
    </row>
    <row r="247" spans="1:4" s="10" customFormat="1" x14ac:dyDescent="0.2">
      <c r="A247" s="28"/>
      <c r="C247" s="48"/>
      <c r="D247" s="24"/>
    </row>
    <row r="248" spans="1:4" s="10" customFormat="1" x14ac:dyDescent="0.2">
      <c r="A248" s="28"/>
      <c r="C248" s="48"/>
      <c r="D248" s="24"/>
    </row>
    <row r="249" spans="1:4" s="10" customFormat="1" x14ac:dyDescent="0.2">
      <c r="A249" s="28"/>
      <c r="C249" s="48"/>
      <c r="D249" s="24"/>
    </row>
    <row r="250" spans="1:4" s="10" customFormat="1" x14ac:dyDescent="0.2">
      <c r="A250" s="28"/>
      <c r="C250" s="48"/>
      <c r="D250" s="24"/>
    </row>
    <row r="251" spans="1:4" s="10" customFormat="1" x14ac:dyDescent="0.2">
      <c r="A251" s="28"/>
      <c r="C251" s="48"/>
      <c r="D251" s="24"/>
    </row>
    <row r="252" spans="1:4" s="10" customFormat="1" x14ac:dyDescent="0.2">
      <c r="A252" s="28"/>
      <c r="C252" s="48"/>
      <c r="D252" s="24"/>
    </row>
    <row r="253" spans="1:4" s="10" customFormat="1" x14ac:dyDescent="0.2">
      <c r="A253" s="28"/>
      <c r="C253" s="48"/>
      <c r="D253" s="24"/>
    </row>
    <row r="254" spans="1:4" s="10" customFormat="1" x14ac:dyDescent="0.2">
      <c r="A254" s="28"/>
      <c r="C254" s="48"/>
      <c r="D254" s="24"/>
    </row>
    <row r="255" spans="1:4" s="10" customFormat="1" x14ac:dyDescent="0.2">
      <c r="A255" s="28"/>
      <c r="C255" s="48"/>
      <c r="D255" s="24"/>
    </row>
    <row r="256" spans="1:4" s="10" customFormat="1" x14ac:dyDescent="0.2">
      <c r="A256" s="28"/>
      <c r="C256" s="48"/>
      <c r="D256" s="24"/>
    </row>
    <row r="257" spans="1:4" s="10" customFormat="1" x14ac:dyDescent="0.2">
      <c r="A257" s="28"/>
      <c r="C257" s="48"/>
      <c r="D257" s="24"/>
    </row>
    <row r="258" spans="1:4" s="10" customFormat="1" x14ac:dyDescent="0.2">
      <c r="A258" s="28"/>
      <c r="C258" s="48"/>
      <c r="D258" s="24"/>
    </row>
    <row r="259" spans="1:4" s="10" customFormat="1" x14ac:dyDescent="0.2">
      <c r="A259" s="28"/>
      <c r="C259" s="48"/>
      <c r="D259" s="24"/>
    </row>
    <row r="260" spans="1:4" s="10" customFormat="1" x14ac:dyDescent="0.2">
      <c r="A260" s="28"/>
      <c r="C260" s="48"/>
      <c r="D260" s="24"/>
    </row>
    <row r="261" spans="1:4" s="10" customFormat="1" x14ac:dyDescent="0.2">
      <c r="A261" s="28"/>
      <c r="C261" s="48"/>
      <c r="D261" s="24"/>
    </row>
    <row r="262" spans="1:4" s="10" customFormat="1" x14ac:dyDescent="0.2">
      <c r="A262" s="28"/>
      <c r="C262" s="48"/>
      <c r="D262" s="24"/>
    </row>
    <row r="263" spans="1:4" s="10" customFormat="1" x14ac:dyDescent="0.2">
      <c r="A263" s="28"/>
      <c r="C263" s="48"/>
      <c r="D263" s="24"/>
    </row>
    <row r="264" spans="1:4" s="10" customFormat="1" x14ac:dyDescent="0.2">
      <c r="A264" s="28"/>
      <c r="C264" s="48"/>
      <c r="D264" s="24"/>
    </row>
    <row r="265" spans="1:4" s="10" customFormat="1" x14ac:dyDescent="0.2">
      <c r="A265" s="28"/>
      <c r="C265" s="48"/>
      <c r="D265" s="24"/>
    </row>
    <row r="266" spans="1:4" s="10" customFormat="1" x14ac:dyDescent="0.2">
      <c r="A266" s="28"/>
      <c r="C266" s="48"/>
      <c r="D266" s="24"/>
    </row>
    <row r="267" spans="1:4" s="10" customFormat="1" x14ac:dyDescent="0.2">
      <c r="A267" s="28"/>
      <c r="C267" s="48"/>
      <c r="D267" s="24"/>
    </row>
    <row r="268" spans="1:4" s="10" customFormat="1" x14ac:dyDescent="0.2">
      <c r="A268" s="28"/>
      <c r="C268" s="48"/>
      <c r="D268" s="24"/>
    </row>
    <row r="269" spans="1:4" s="10" customFormat="1" x14ac:dyDescent="0.2">
      <c r="A269" s="28"/>
      <c r="C269" s="48"/>
      <c r="D269" s="24"/>
    </row>
    <row r="270" spans="1:4" s="10" customFormat="1" x14ac:dyDescent="0.2">
      <c r="A270" s="28"/>
      <c r="C270" s="48"/>
      <c r="D270" s="24"/>
    </row>
    <row r="271" spans="1:4" s="10" customFormat="1" x14ac:dyDescent="0.2">
      <c r="A271" s="28"/>
      <c r="C271" s="48"/>
      <c r="D271" s="24"/>
    </row>
    <row r="272" spans="1:4" s="10" customFormat="1" x14ac:dyDescent="0.2">
      <c r="A272" s="28"/>
      <c r="C272" s="48"/>
      <c r="D272" s="24"/>
    </row>
    <row r="273" spans="1:4" s="10" customFormat="1" x14ac:dyDescent="0.2">
      <c r="A273" s="28"/>
      <c r="C273" s="48"/>
      <c r="D273" s="24"/>
    </row>
    <row r="274" spans="1:4" s="10" customFormat="1" x14ac:dyDescent="0.2">
      <c r="A274" s="28"/>
      <c r="C274" s="48"/>
      <c r="D274" s="24"/>
    </row>
    <row r="275" spans="1:4" s="10" customFormat="1" x14ac:dyDescent="0.2">
      <c r="A275" s="28"/>
      <c r="C275" s="48"/>
      <c r="D275" s="24"/>
    </row>
    <row r="276" spans="1:4" s="10" customFormat="1" x14ac:dyDescent="0.2">
      <c r="A276" s="28"/>
      <c r="C276" s="48"/>
      <c r="D276" s="24"/>
    </row>
    <row r="277" spans="1:4" s="10" customFormat="1" x14ac:dyDescent="0.2">
      <c r="A277" s="28"/>
      <c r="C277" s="48"/>
      <c r="D277" s="24"/>
    </row>
    <row r="278" spans="1:4" s="10" customFormat="1" x14ac:dyDescent="0.2">
      <c r="A278" s="28"/>
      <c r="C278" s="48"/>
      <c r="D278" s="24"/>
    </row>
    <row r="279" spans="1:4" s="10" customFormat="1" x14ac:dyDescent="0.2">
      <c r="A279" s="28"/>
      <c r="C279" s="48"/>
      <c r="D279" s="24"/>
    </row>
    <row r="280" spans="1:4" s="10" customFormat="1" x14ac:dyDescent="0.2">
      <c r="A280" s="28"/>
      <c r="C280" s="48"/>
      <c r="D280" s="24"/>
    </row>
    <row r="281" spans="1:4" s="10" customFormat="1" x14ac:dyDescent="0.2">
      <c r="A281" s="28"/>
      <c r="C281" s="48"/>
      <c r="D281" s="24"/>
    </row>
    <row r="282" spans="1:4" s="10" customFormat="1" x14ac:dyDescent="0.2">
      <c r="A282" s="28"/>
      <c r="C282" s="48"/>
      <c r="D282" s="24"/>
    </row>
    <row r="283" spans="1:4" s="10" customFormat="1" x14ac:dyDescent="0.2">
      <c r="A283" s="28"/>
      <c r="C283" s="48"/>
      <c r="D283" s="24"/>
    </row>
    <row r="284" spans="1:4" s="10" customFormat="1" x14ac:dyDescent="0.2">
      <c r="A284" s="28"/>
      <c r="C284" s="48"/>
      <c r="D284" s="24"/>
    </row>
    <row r="285" spans="1:4" s="10" customFormat="1" x14ac:dyDescent="0.2">
      <c r="A285" s="28"/>
      <c r="C285" s="48"/>
      <c r="D285" s="24"/>
    </row>
    <row r="286" spans="1:4" s="10" customFormat="1" x14ac:dyDescent="0.2">
      <c r="A286" s="28"/>
      <c r="C286" s="48"/>
      <c r="D286" s="24"/>
    </row>
    <row r="287" spans="1:4" s="10" customFormat="1" x14ac:dyDescent="0.2">
      <c r="A287" s="28"/>
      <c r="C287" s="48"/>
      <c r="D287" s="24"/>
    </row>
    <row r="288" spans="1:4" s="10" customFormat="1" x14ac:dyDescent="0.2">
      <c r="A288" s="28"/>
      <c r="C288" s="48"/>
      <c r="D288" s="24"/>
    </row>
    <row r="289" spans="1:4" s="10" customFormat="1" x14ac:dyDescent="0.2">
      <c r="A289" s="28"/>
      <c r="C289" s="48"/>
      <c r="D289" s="24"/>
    </row>
    <row r="290" spans="1:4" s="10" customFormat="1" x14ac:dyDescent="0.2">
      <c r="A290" s="28"/>
      <c r="C290" s="48"/>
      <c r="D290" s="24"/>
    </row>
    <row r="291" spans="1:4" s="10" customFormat="1" x14ac:dyDescent="0.2">
      <c r="A291" s="28"/>
      <c r="C291" s="48"/>
      <c r="D291" s="24"/>
    </row>
    <row r="292" spans="1:4" s="10" customFormat="1" x14ac:dyDescent="0.2">
      <c r="A292" s="28"/>
      <c r="C292" s="48"/>
      <c r="D292" s="24"/>
    </row>
    <row r="293" spans="1:4" s="10" customFormat="1" x14ac:dyDescent="0.2">
      <c r="A293" s="28"/>
      <c r="C293" s="48"/>
      <c r="D293" s="24"/>
    </row>
    <row r="294" spans="1:4" s="10" customFormat="1" x14ac:dyDescent="0.2">
      <c r="A294" s="28"/>
      <c r="C294" s="48"/>
      <c r="D294" s="24"/>
    </row>
    <row r="295" spans="1:4" s="10" customFormat="1" x14ac:dyDescent="0.2">
      <c r="A295" s="28"/>
      <c r="C295" s="48"/>
      <c r="D295" s="24"/>
    </row>
    <row r="296" spans="1:4" s="10" customFormat="1" x14ac:dyDescent="0.2">
      <c r="A296" s="28"/>
      <c r="C296" s="48"/>
      <c r="D296" s="24"/>
    </row>
    <row r="297" spans="1:4" s="10" customFormat="1" x14ac:dyDescent="0.2">
      <c r="A297" s="28"/>
      <c r="C297" s="48"/>
      <c r="D297" s="24"/>
    </row>
    <row r="298" spans="1:4" s="10" customFormat="1" x14ac:dyDescent="0.2">
      <c r="A298" s="28"/>
      <c r="C298" s="48"/>
      <c r="D298" s="24"/>
    </row>
    <row r="299" spans="1:4" s="10" customFormat="1" x14ac:dyDescent="0.2">
      <c r="A299" s="28"/>
      <c r="C299" s="48"/>
      <c r="D299" s="24"/>
    </row>
    <row r="300" spans="1:4" s="10" customFormat="1" x14ac:dyDescent="0.2">
      <c r="A300" s="28"/>
      <c r="C300" s="48"/>
      <c r="D300" s="24"/>
    </row>
    <row r="301" spans="1:4" s="10" customFormat="1" x14ac:dyDescent="0.2">
      <c r="A301" s="28"/>
      <c r="C301" s="48"/>
      <c r="D301" s="24"/>
    </row>
    <row r="302" spans="1:4" s="10" customFormat="1" x14ac:dyDescent="0.2">
      <c r="A302" s="28"/>
      <c r="C302" s="48"/>
      <c r="D302" s="24"/>
    </row>
    <row r="303" spans="1:4" s="10" customFormat="1" x14ac:dyDescent="0.2">
      <c r="A303" s="28"/>
      <c r="C303" s="48"/>
      <c r="D303" s="24"/>
    </row>
    <row r="304" spans="1:4" s="10" customFormat="1" x14ac:dyDescent="0.2">
      <c r="A304" s="28"/>
      <c r="C304" s="48"/>
      <c r="D304" s="24"/>
    </row>
    <row r="305" spans="1:4" s="10" customFormat="1" x14ac:dyDescent="0.2">
      <c r="A305" s="28"/>
      <c r="C305" s="48"/>
      <c r="D305" s="24"/>
    </row>
    <row r="306" spans="1:4" s="10" customFormat="1" x14ac:dyDescent="0.2">
      <c r="A306" s="28"/>
      <c r="C306" s="48"/>
      <c r="D306" s="24"/>
    </row>
    <row r="307" spans="1:4" s="10" customFormat="1" x14ac:dyDescent="0.2">
      <c r="A307" s="28"/>
      <c r="C307" s="48"/>
      <c r="D307" s="24"/>
    </row>
    <row r="308" spans="1:4" s="10" customFormat="1" x14ac:dyDescent="0.2">
      <c r="A308" s="28"/>
      <c r="C308" s="48"/>
      <c r="D308" s="24"/>
    </row>
    <row r="309" spans="1:4" s="10" customFormat="1" x14ac:dyDescent="0.2">
      <c r="A309" s="28"/>
      <c r="C309" s="48"/>
      <c r="D309" s="24"/>
    </row>
    <row r="310" spans="1:4" s="10" customFormat="1" x14ac:dyDescent="0.2">
      <c r="A310" s="28"/>
      <c r="C310" s="48"/>
      <c r="D310" s="24"/>
    </row>
    <row r="311" spans="1:4" s="10" customFormat="1" x14ac:dyDescent="0.2">
      <c r="A311" s="28"/>
      <c r="C311" s="48"/>
      <c r="D311" s="24"/>
    </row>
    <row r="312" spans="1:4" s="10" customFormat="1" x14ac:dyDescent="0.2">
      <c r="A312" s="28"/>
      <c r="C312" s="48"/>
      <c r="D312" s="24"/>
    </row>
    <row r="313" spans="1:4" s="10" customFormat="1" x14ac:dyDescent="0.2">
      <c r="A313" s="28"/>
      <c r="C313" s="48"/>
      <c r="D313" s="24"/>
    </row>
    <row r="314" spans="1:4" s="10" customFormat="1" x14ac:dyDescent="0.2">
      <c r="A314" s="28"/>
      <c r="C314" s="48"/>
      <c r="D314" s="24"/>
    </row>
    <row r="315" spans="1:4" s="10" customFormat="1" x14ac:dyDescent="0.2">
      <c r="A315" s="28"/>
      <c r="C315" s="48"/>
      <c r="D315" s="24"/>
    </row>
    <row r="316" spans="1:4" s="10" customFormat="1" x14ac:dyDescent="0.2">
      <c r="A316" s="28"/>
      <c r="C316" s="48"/>
      <c r="D316" s="24"/>
    </row>
    <row r="317" spans="1:4" s="10" customFormat="1" x14ac:dyDescent="0.2">
      <c r="A317" s="28"/>
      <c r="C317" s="48"/>
      <c r="D317" s="24"/>
    </row>
    <row r="318" spans="1:4" s="10" customFormat="1" x14ac:dyDescent="0.2">
      <c r="A318" s="28"/>
      <c r="C318" s="48"/>
      <c r="D318" s="24"/>
    </row>
    <row r="319" spans="1:4" s="10" customFormat="1" x14ac:dyDescent="0.2">
      <c r="A319" s="28"/>
      <c r="C319" s="48"/>
      <c r="D319" s="24"/>
    </row>
    <row r="320" spans="1:4" s="10" customFormat="1" x14ac:dyDescent="0.2">
      <c r="A320" s="28"/>
      <c r="C320" s="48"/>
      <c r="D320" s="24"/>
    </row>
    <row r="321" spans="1:4" s="10" customFormat="1" x14ac:dyDescent="0.2">
      <c r="A321" s="28"/>
      <c r="C321" s="48"/>
      <c r="D321" s="24"/>
    </row>
    <row r="322" spans="1:4" s="10" customFormat="1" x14ac:dyDescent="0.2">
      <c r="A322" s="28"/>
      <c r="C322" s="48"/>
      <c r="D322" s="24"/>
    </row>
    <row r="323" spans="1:4" s="10" customFormat="1" x14ac:dyDescent="0.2">
      <c r="A323" s="28"/>
      <c r="C323" s="48"/>
      <c r="D323" s="24"/>
    </row>
    <row r="324" spans="1:4" s="10" customFormat="1" x14ac:dyDescent="0.2">
      <c r="A324" s="28"/>
      <c r="C324" s="48"/>
      <c r="D324" s="24"/>
    </row>
    <row r="325" spans="1:4" s="10" customFormat="1" x14ac:dyDescent="0.2">
      <c r="A325" s="28"/>
      <c r="C325" s="48"/>
      <c r="D325" s="24"/>
    </row>
    <row r="326" spans="1:4" s="10" customFormat="1" x14ac:dyDescent="0.2">
      <c r="A326" s="28"/>
      <c r="C326" s="48"/>
      <c r="D326" s="24"/>
    </row>
    <row r="327" spans="1:4" s="10" customFormat="1" x14ac:dyDescent="0.2">
      <c r="A327" s="28"/>
      <c r="C327" s="48"/>
      <c r="D327" s="24"/>
    </row>
    <row r="328" spans="1:4" s="10" customFormat="1" x14ac:dyDescent="0.2">
      <c r="A328" s="28"/>
      <c r="C328" s="48"/>
      <c r="D328" s="24"/>
    </row>
    <row r="329" spans="1:4" s="10" customFormat="1" x14ac:dyDescent="0.2">
      <c r="A329" s="28"/>
      <c r="C329" s="48"/>
      <c r="D329" s="24"/>
    </row>
    <row r="330" spans="1:4" s="10" customFormat="1" x14ac:dyDescent="0.2">
      <c r="A330" s="28"/>
      <c r="C330" s="48"/>
      <c r="D330" s="24"/>
    </row>
    <row r="331" spans="1:4" s="10" customFormat="1" x14ac:dyDescent="0.2">
      <c r="A331" s="28"/>
      <c r="C331" s="48"/>
      <c r="D331" s="24"/>
    </row>
    <row r="332" spans="1:4" s="10" customFormat="1" x14ac:dyDescent="0.2">
      <c r="A332" s="28"/>
      <c r="C332" s="48"/>
      <c r="D332" s="24"/>
    </row>
    <row r="333" spans="1:4" s="10" customFormat="1" x14ac:dyDescent="0.2">
      <c r="A333" s="28"/>
      <c r="C333" s="48"/>
      <c r="D333" s="24"/>
    </row>
    <row r="334" spans="1:4" s="10" customFormat="1" x14ac:dyDescent="0.2">
      <c r="A334" s="28"/>
      <c r="C334" s="48"/>
      <c r="D334" s="24"/>
    </row>
    <row r="335" spans="1:4" s="10" customFormat="1" x14ac:dyDescent="0.2">
      <c r="A335" s="28"/>
      <c r="C335" s="48"/>
      <c r="D335" s="24"/>
    </row>
    <row r="336" spans="1:4" s="10" customFormat="1" x14ac:dyDescent="0.2">
      <c r="A336" s="28"/>
      <c r="C336" s="48"/>
      <c r="D336" s="24"/>
    </row>
    <row r="337" spans="1:4" s="10" customFormat="1" x14ac:dyDescent="0.2">
      <c r="A337" s="28"/>
      <c r="C337" s="48"/>
      <c r="D337" s="24"/>
    </row>
    <row r="338" spans="1:4" s="10" customFormat="1" x14ac:dyDescent="0.2">
      <c r="A338" s="28"/>
      <c r="C338" s="48"/>
      <c r="D338" s="24"/>
    </row>
    <row r="339" spans="1:4" s="10" customFormat="1" x14ac:dyDescent="0.2">
      <c r="A339" s="28"/>
      <c r="C339" s="48"/>
      <c r="D339" s="24"/>
    </row>
    <row r="340" spans="1:4" s="10" customFormat="1" x14ac:dyDescent="0.2">
      <c r="A340" s="28"/>
      <c r="C340" s="48"/>
      <c r="D340" s="24"/>
    </row>
    <row r="341" spans="1:4" s="10" customFormat="1" x14ac:dyDescent="0.2">
      <c r="A341" s="28"/>
      <c r="C341" s="48"/>
      <c r="D341" s="24"/>
    </row>
    <row r="342" spans="1:4" s="10" customFormat="1" x14ac:dyDescent="0.2">
      <c r="A342" s="28"/>
      <c r="C342" s="48"/>
      <c r="D342" s="24"/>
    </row>
    <row r="343" spans="1:4" s="10" customFormat="1" x14ac:dyDescent="0.2">
      <c r="A343" s="28"/>
      <c r="C343" s="48"/>
      <c r="D343" s="24"/>
    </row>
    <row r="344" spans="1:4" s="10" customFormat="1" x14ac:dyDescent="0.2">
      <c r="A344" s="28"/>
      <c r="C344" s="48"/>
      <c r="D344" s="24"/>
    </row>
    <row r="345" spans="1:4" s="10" customFormat="1" x14ac:dyDescent="0.2">
      <c r="A345" s="28"/>
      <c r="C345" s="48"/>
      <c r="D345" s="24"/>
    </row>
    <row r="346" spans="1:4" s="10" customFormat="1" x14ac:dyDescent="0.2">
      <c r="A346" s="28"/>
      <c r="C346" s="48"/>
      <c r="D346" s="24"/>
    </row>
    <row r="347" spans="1:4" s="10" customFormat="1" x14ac:dyDescent="0.2">
      <c r="A347" s="28"/>
      <c r="C347" s="48"/>
      <c r="D347" s="24"/>
    </row>
    <row r="348" spans="1:4" x14ac:dyDescent="0.2">
      <c r="A348" s="28"/>
      <c r="B348" s="10"/>
      <c r="C348" s="48"/>
      <c r="D348" s="24"/>
    </row>
    <row r="349" spans="1:4" x14ac:dyDescent="0.2">
      <c r="A349" s="28"/>
      <c r="B349" s="10"/>
      <c r="C349" s="48"/>
      <c r="D349" s="24"/>
    </row>
    <row r="350" spans="1:4" x14ac:dyDescent="0.2">
      <c r="A350" s="28"/>
      <c r="B350" s="10"/>
      <c r="C350" s="48"/>
      <c r="D350" s="24"/>
    </row>
    <row r="351" spans="1:4" x14ac:dyDescent="0.2">
      <c r="A351" s="28"/>
      <c r="B351" s="10"/>
      <c r="C351" s="48"/>
      <c r="D351" s="24"/>
    </row>
    <row r="352" spans="1:4" x14ac:dyDescent="0.2">
      <c r="A352" s="28"/>
      <c r="B352" s="10"/>
      <c r="C352" s="48"/>
      <c r="D352" s="24"/>
    </row>
    <row r="353" spans="1:4" x14ac:dyDescent="0.2">
      <c r="A353" s="28"/>
      <c r="B353" s="10"/>
      <c r="C353" s="48"/>
      <c r="D353" s="24"/>
    </row>
    <row r="354" spans="1:4" x14ac:dyDescent="0.2">
      <c r="A354" s="28"/>
      <c r="B354" s="10"/>
      <c r="C354" s="48"/>
      <c r="D354" s="24"/>
    </row>
    <row r="355" spans="1:4" x14ac:dyDescent="0.2">
      <c r="A355" s="28"/>
      <c r="B355" s="10"/>
      <c r="C355" s="48"/>
      <c r="D355" s="24"/>
    </row>
    <row r="356" spans="1:4" x14ac:dyDescent="0.2">
      <c r="A356" s="28"/>
      <c r="B356" s="10"/>
      <c r="C356" s="48"/>
      <c r="D356" s="24"/>
    </row>
    <row r="357" spans="1:4" x14ac:dyDescent="0.2">
      <c r="A357" s="28"/>
      <c r="B357" s="10"/>
      <c r="C357" s="48"/>
      <c r="D357" s="24"/>
    </row>
    <row r="358" spans="1:4" x14ac:dyDescent="0.2">
      <c r="A358" s="28"/>
      <c r="B358" s="10"/>
      <c r="C358" s="48"/>
      <c r="D358" s="24"/>
    </row>
    <row r="359" spans="1:4" x14ac:dyDescent="0.2">
      <c r="A359" s="28"/>
      <c r="B359" s="10"/>
      <c r="C359" s="48"/>
      <c r="D359" s="24"/>
    </row>
    <row r="360" spans="1:4" x14ac:dyDescent="0.2">
      <c r="A360" s="28"/>
      <c r="B360" s="10"/>
      <c r="C360" s="48"/>
      <c r="D360" s="24"/>
    </row>
    <row r="361" spans="1:4" x14ac:dyDescent="0.2">
      <c r="A361" s="28"/>
      <c r="B361" s="10"/>
      <c r="C361" s="48"/>
      <c r="D361" s="24"/>
    </row>
    <row r="362" spans="1:4" x14ac:dyDescent="0.2">
      <c r="A362" s="28"/>
      <c r="B362" s="10"/>
      <c r="C362" s="48"/>
      <c r="D362" s="24"/>
    </row>
    <row r="363" spans="1:4" x14ac:dyDescent="0.2">
      <c r="A363" s="28"/>
      <c r="B363" s="10"/>
      <c r="C363" s="48"/>
      <c r="D363" s="24"/>
    </row>
    <row r="364" spans="1:4" x14ac:dyDescent="0.2">
      <c r="A364" s="28"/>
      <c r="B364" s="10"/>
      <c r="C364" s="48"/>
      <c r="D364" s="24"/>
    </row>
    <row r="365" spans="1:4" x14ac:dyDescent="0.2">
      <c r="A365" s="28"/>
      <c r="B365" s="10"/>
      <c r="C365" s="48"/>
      <c r="D365" s="24"/>
    </row>
    <row r="366" spans="1:4" x14ac:dyDescent="0.2">
      <c r="A366" s="28"/>
      <c r="B366" s="10"/>
      <c r="C366" s="48"/>
      <c r="D366" s="24"/>
    </row>
    <row r="367" spans="1:4" x14ac:dyDescent="0.2">
      <c r="A367" s="28"/>
      <c r="B367" s="10"/>
      <c r="C367" s="48"/>
      <c r="D367" s="24"/>
    </row>
    <row r="368" spans="1:4" x14ac:dyDescent="0.2">
      <c r="A368" s="28"/>
      <c r="B368" s="10"/>
      <c r="C368" s="48"/>
      <c r="D368" s="24"/>
    </row>
    <row r="369" spans="1:4" x14ac:dyDescent="0.2">
      <c r="A369" s="28"/>
      <c r="B369" s="10"/>
      <c r="C369" s="48"/>
      <c r="D369" s="24"/>
    </row>
    <row r="370" spans="1:4" x14ac:dyDescent="0.2">
      <c r="A370" s="28"/>
      <c r="B370" s="10"/>
      <c r="C370" s="48"/>
      <c r="D370" s="24"/>
    </row>
    <row r="371" spans="1:4" x14ac:dyDescent="0.2">
      <c r="A371" s="28"/>
      <c r="B371" s="10"/>
      <c r="C371" s="48"/>
      <c r="D371" s="24"/>
    </row>
    <row r="372" spans="1:4" x14ac:dyDescent="0.2">
      <c r="A372" s="28"/>
      <c r="B372" s="10"/>
      <c r="C372" s="48"/>
      <c r="D372" s="24"/>
    </row>
    <row r="373" spans="1:4" x14ac:dyDescent="0.2">
      <c r="A373" s="28"/>
      <c r="B373" s="10"/>
      <c r="C373" s="48"/>
      <c r="D373" s="24"/>
    </row>
    <row r="374" spans="1:4" x14ac:dyDescent="0.2">
      <c r="A374" s="28"/>
      <c r="B374" s="10"/>
      <c r="C374" s="48"/>
      <c r="D374" s="24"/>
    </row>
    <row r="375" spans="1:4" x14ac:dyDescent="0.2">
      <c r="A375" s="28"/>
      <c r="B375" s="10"/>
      <c r="C375" s="48"/>
      <c r="D375" s="24"/>
    </row>
    <row r="376" spans="1:4" x14ac:dyDescent="0.2">
      <c r="A376" s="28"/>
      <c r="B376" s="10"/>
      <c r="C376" s="48"/>
      <c r="D376" s="24"/>
    </row>
    <row r="377" spans="1:4" x14ac:dyDescent="0.2">
      <c r="A377" s="28"/>
      <c r="B377" s="10"/>
      <c r="C377" s="48"/>
      <c r="D377" s="24"/>
    </row>
    <row r="378" spans="1:4" x14ac:dyDescent="0.2">
      <c r="A378" s="28"/>
      <c r="B378" s="10"/>
      <c r="C378" s="48"/>
      <c r="D378" s="24"/>
    </row>
    <row r="379" spans="1:4" x14ac:dyDescent="0.2">
      <c r="A379" s="28"/>
      <c r="B379" s="10"/>
      <c r="C379" s="48"/>
      <c r="D379" s="24"/>
    </row>
    <row r="380" spans="1:4" x14ac:dyDescent="0.2">
      <c r="A380" s="28"/>
      <c r="B380" s="10"/>
      <c r="C380" s="48"/>
      <c r="D380" s="24"/>
    </row>
    <row r="381" spans="1:4" x14ac:dyDescent="0.2">
      <c r="A381" s="28"/>
      <c r="B381" s="10"/>
      <c r="C381" s="48"/>
      <c r="D381" s="24"/>
    </row>
    <row r="382" spans="1:4" x14ac:dyDescent="0.2">
      <c r="A382" s="28"/>
      <c r="B382" s="10"/>
      <c r="C382" s="48"/>
      <c r="D382" s="24"/>
    </row>
    <row r="383" spans="1:4" x14ac:dyDescent="0.2">
      <c r="A383" s="28"/>
      <c r="B383" s="10"/>
      <c r="C383" s="48"/>
      <c r="D383" s="24"/>
    </row>
    <row r="384" spans="1:4" x14ac:dyDescent="0.2">
      <c r="A384" s="28"/>
      <c r="B384" s="10"/>
      <c r="C384" s="48"/>
      <c r="D384" s="24"/>
    </row>
    <row r="385" spans="1:4" x14ac:dyDescent="0.2">
      <c r="A385" s="28"/>
      <c r="B385" s="10"/>
      <c r="C385" s="48"/>
      <c r="D385" s="24"/>
    </row>
    <row r="386" spans="1:4" x14ac:dyDescent="0.2">
      <c r="A386" s="28"/>
      <c r="B386" s="10"/>
      <c r="C386" s="48"/>
      <c r="D386" s="24"/>
    </row>
    <row r="387" spans="1:4" x14ac:dyDescent="0.2">
      <c r="A387" s="28"/>
      <c r="B387" s="10"/>
      <c r="C387" s="48"/>
      <c r="D387" s="24"/>
    </row>
    <row r="388" spans="1:4" x14ac:dyDescent="0.2">
      <c r="A388" s="28"/>
      <c r="B388" s="10"/>
      <c r="C388" s="48"/>
      <c r="D388" s="24"/>
    </row>
    <row r="389" spans="1:4" x14ac:dyDescent="0.2">
      <c r="A389" s="28"/>
      <c r="B389" s="10"/>
      <c r="C389" s="48"/>
      <c r="D389" s="24"/>
    </row>
    <row r="390" spans="1:4" x14ac:dyDescent="0.2">
      <c r="A390" s="28"/>
      <c r="B390" s="10"/>
      <c r="C390" s="48"/>
      <c r="D390" s="24"/>
    </row>
    <row r="391" spans="1:4" x14ac:dyDescent="0.2">
      <c r="A391" s="28"/>
      <c r="B391" s="10"/>
      <c r="C391" s="48"/>
      <c r="D391" s="24"/>
    </row>
    <row r="392" spans="1:4" x14ac:dyDescent="0.2">
      <c r="A392" s="28"/>
      <c r="B392" s="10"/>
      <c r="C392" s="48"/>
      <c r="D392" s="24"/>
    </row>
    <row r="393" spans="1:4" x14ac:dyDescent="0.2">
      <c r="A393" s="28"/>
      <c r="B393" s="10"/>
      <c r="C393" s="48"/>
      <c r="D393" s="24"/>
    </row>
    <row r="394" spans="1:4" x14ac:dyDescent="0.2">
      <c r="A394" s="28"/>
      <c r="B394" s="10"/>
      <c r="C394" s="48"/>
      <c r="D394" s="24"/>
    </row>
    <row r="395" spans="1:4" x14ac:dyDescent="0.2">
      <c r="A395" s="28"/>
      <c r="B395" s="10"/>
      <c r="C395" s="48"/>
      <c r="D395" s="24"/>
    </row>
    <row r="396" spans="1:4" x14ac:dyDescent="0.2">
      <c r="A396" s="28"/>
      <c r="B396" s="10"/>
      <c r="C396" s="48"/>
      <c r="D396" s="24"/>
    </row>
    <row r="397" spans="1:4" x14ac:dyDescent="0.2">
      <c r="A397" s="28"/>
      <c r="B397" s="10"/>
      <c r="C397" s="48"/>
      <c r="D397" s="24"/>
    </row>
    <row r="398" spans="1:4" x14ac:dyDescent="0.2">
      <c r="A398" s="28"/>
      <c r="B398" s="10"/>
      <c r="C398" s="48"/>
      <c r="D398" s="24"/>
    </row>
    <row r="399" spans="1:4" x14ac:dyDescent="0.2">
      <c r="A399" s="28"/>
      <c r="B399" s="10"/>
      <c r="C399" s="48"/>
      <c r="D399" s="24"/>
    </row>
    <row r="400" spans="1:4" x14ac:dyDescent="0.2">
      <c r="A400" s="28"/>
      <c r="B400" s="10"/>
      <c r="C400" s="48"/>
      <c r="D400" s="24"/>
    </row>
    <row r="401" spans="1:4" x14ac:dyDescent="0.2">
      <c r="A401" s="28"/>
      <c r="B401" s="10"/>
      <c r="C401" s="48"/>
      <c r="D401" s="24"/>
    </row>
    <row r="402" spans="1:4" x14ac:dyDescent="0.2">
      <c r="A402" s="28"/>
      <c r="B402" s="10"/>
      <c r="C402" s="48"/>
      <c r="D402" s="24"/>
    </row>
    <row r="403" spans="1:4" x14ac:dyDescent="0.2">
      <c r="A403" s="28"/>
      <c r="B403" s="10"/>
      <c r="C403" s="48"/>
      <c r="D403" s="24"/>
    </row>
    <row r="404" spans="1:4" x14ac:dyDescent="0.2">
      <c r="A404" s="28"/>
      <c r="B404" s="10"/>
      <c r="C404" s="48"/>
      <c r="D404" s="24"/>
    </row>
    <row r="405" spans="1:4" x14ac:dyDescent="0.2">
      <c r="A405" s="28"/>
      <c r="B405" s="10"/>
      <c r="C405" s="48"/>
      <c r="D405" s="24"/>
    </row>
    <row r="406" spans="1:4" x14ac:dyDescent="0.2">
      <c r="A406" s="28"/>
      <c r="B406" s="10"/>
      <c r="C406" s="48"/>
      <c r="D406" s="24"/>
    </row>
    <row r="407" spans="1:4" x14ac:dyDescent="0.2">
      <c r="A407" s="28"/>
      <c r="B407" s="10"/>
      <c r="C407" s="48"/>
      <c r="D407" s="24"/>
    </row>
    <row r="408" spans="1:4" x14ac:dyDescent="0.2">
      <c r="A408" s="28"/>
      <c r="B408" s="10"/>
      <c r="C408" s="48"/>
      <c r="D408" s="24"/>
    </row>
  </sheetData>
  <mergeCells count="2">
    <mergeCell ref="A1:D3"/>
    <mergeCell ref="A5:D5"/>
  </mergeCells>
  <dataValidations count="2">
    <dataValidation type="list" allowBlank="1" showInputMessage="1" showErrorMessage="1" sqref="C161:C180" xr:uid="{10C45189-849C-4909-81DA-84DDFB17F3DA}">
      <formula1>Marque_Chaudiére</formula1>
    </dataValidation>
    <dataValidation type="list" allowBlank="1" showInputMessage="1" showErrorMessage="1" sqref="C7:C160" xr:uid="{1CFC159C-D86A-4A4A-85F8-33504552C871}">
      <formula1>Marque</formula1>
    </dataValidation>
  </dataValidation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34511-D268-4546-ABC3-BC3821AB37BA}">
  <dimension ref="A1:I155"/>
  <sheetViews>
    <sheetView topLeftCell="A84" workbookViewId="0">
      <selection activeCell="F15" sqref="F15"/>
    </sheetView>
  </sheetViews>
  <sheetFormatPr baseColWidth="10" defaultRowHeight="15.75" x14ac:dyDescent="0.25"/>
  <cols>
    <col min="1" max="1" width="12.875" style="57" customWidth="1"/>
    <col min="2" max="2" width="30" style="57" customWidth="1"/>
    <col min="3" max="4" width="14" style="57" customWidth="1"/>
    <col min="5" max="5" width="5.625" style="11" customWidth="1"/>
    <col min="6" max="6" width="26.5" style="11" customWidth="1"/>
    <col min="7" max="7" width="5.625" style="11" customWidth="1"/>
    <col min="8" max="8" width="14" style="11" customWidth="1"/>
    <col min="9" max="9" width="5.625" style="11" customWidth="1"/>
    <col min="10" max="16384" width="11" style="11"/>
  </cols>
  <sheetData>
    <row r="1" spans="1:9" ht="31.5" x14ac:dyDescent="0.25">
      <c r="A1" s="52" t="s">
        <v>109</v>
      </c>
      <c r="B1" s="36" t="s">
        <v>0</v>
      </c>
      <c r="C1" s="36" t="s">
        <v>36</v>
      </c>
      <c r="D1" s="58"/>
      <c r="E1" s="34"/>
      <c r="F1" s="18" t="s">
        <v>103</v>
      </c>
      <c r="G1" s="34"/>
      <c r="H1" s="6" t="s">
        <v>110</v>
      </c>
      <c r="I1" s="34"/>
    </row>
    <row r="2" spans="1:9" ht="15.75" customHeight="1" x14ac:dyDescent="0.25">
      <c r="A2" s="79">
        <v>120888</v>
      </c>
      <c r="B2" s="14" t="s">
        <v>131</v>
      </c>
      <c r="C2" s="15" t="s">
        <v>98</v>
      </c>
      <c r="D2" s="59"/>
      <c r="F2" s="17" t="s">
        <v>104</v>
      </c>
      <c r="H2" s="17" t="s">
        <v>113</v>
      </c>
    </row>
    <row r="3" spans="1:9" ht="15.75" customHeight="1" x14ac:dyDescent="0.25">
      <c r="A3" s="56">
        <v>706218</v>
      </c>
      <c r="B3" s="14" t="s">
        <v>13</v>
      </c>
      <c r="C3" s="15" t="s">
        <v>98</v>
      </c>
      <c r="D3" s="59"/>
      <c r="F3" s="17" t="s">
        <v>105</v>
      </c>
      <c r="H3" s="17" t="s">
        <v>111</v>
      </c>
    </row>
    <row r="4" spans="1:9" ht="15.75" customHeight="1" x14ac:dyDescent="0.25">
      <c r="A4" s="79">
        <v>709266</v>
      </c>
      <c r="B4" s="14" t="s">
        <v>132</v>
      </c>
      <c r="C4" s="15" t="s">
        <v>98</v>
      </c>
      <c r="D4" s="59"/>
      <c r="F4" s="17" t="s">
        <v>106</v>
      </c>
      <c r="H4" s="17" t="s">
        <v>112</v>
      </c>
    </row>
    <row r="5" spans="1:9" ht="15.75" customHeight="1" x14ac:dyDescent="0.25">
      <c r="A5" s="56">
        <v>7600485</v>
      </c>
      <c r="B5" s="14" t="s">
        <v>16</v>
      </c>
      <c r="C5" s="15" t="s">
        <v>98</v>
      </c>
      <c r="D5" s="59"/>
      <c r="F5" s="17" t="s">
        <v>107</v>
      </c>
    </row>
    <row r="6" spans="1:9" ht="15.75" customHeight="1" x14ac:dyDescent="0.25">
      <c r="A6" s="56" t="s">
        <v>97</v>
      </c>
      <c r="B6" s="14" t="s">
        <v>133</v>
      </c>
      <c r="C6" s="15" t="s">
        <v>98</v>
      </c>
      <c r="D6" s="59"/>
    </row>
    <row r="7" spans="1:9" ht="15.75" customHeight="1" x14ac:dyDescent="0.25">
      <c r="A7" s="56" t="s">
        <v>134</v>
      </c>
      <c r="B7" s="14" t="s">
        <v>135</v>
      </c>
      <c r="C7" s="15" t="s">
        <v>98</v>
      </c>
      <c r="D7" s="59"/>
    </row>
    <row r="8" spans="1:9" ht="15.75" customHeight="1" x14ac:dyDescent="0.25">
      <c r="A8" s="56" t="s">
        <v>136</v>
      </c>
      <c r="B8" s="14" t="s">
        <v>137</v>
      </c>
      <c r="C8" s="15" t="s">
        <v>98</v>
      </c>
      <c r="D8" s="59"/>
    </row>
    <row r="9" spans="1:9" ht="15.75" customHeight="1" x14ac:dyDescent="0.25">
      <c r="A9" s="56" t="s">
        <v>138</v>
      </c>
      <c r="B9" s="14" t="s">
        <v>139</v>
      </c>
      <c r="C9" s="15" t="s">
        <v>98</v>
      </c>
      <c r="D9" s="59"/>
    </row>
    <row r="10" spans="1:9" ht="15.75" customHeight="1" x14ac:dyDescent="0.25">
      <c r="A10" s="56" t="s">
        <v>9</v>
      </c>
      <c r="B10" s="14" t="s">
        <v>30</v>
      </c>
      <c r="C10" s="15" t="s">
        <v>98</v>
      </c>
      <c r="D10" s="59"/>
    </row>
    <row r="11" spans="1:9" ht="15.75" customHeight="1" x14ac:dyDescent="0.25">
      <c r="A11" s="56" t="s">
        <v>10</v>
      </c>
      <c r="B11" s="14" t="s">
        <v>22</v>
      </c>
      <c r="C11" s="15" t="s">
        <v>98</v>
      </c>
      <c r="D11" s="59"/>
    </row>
    <row r="12" spans="1:9" ht="15.75" customHeight="1" x14ac:dyDescent="0.25">
      <c r="A12" s="56" t="s">
        <v>11</v>
      </c>
      <c r="B12" s="14" t="s">
        <v>31</v>
      </c>
      <c r="C12" s="15" t="s">
        <v>98</v>
      </c>
      <c r="D12" s="59"/>
    </row>
    <row r="13" spans="1:9" ht="15.75" customHeight="1" x14ac:dyDescent="0.25">
      <c r="A13" s="56" t="s">
        <v>37</v>
      </c>
      <c r="B13" s="14" t="s">
        <v>68</v>
      </c>
      <c r="C13" s="15" t="s">
        <v>99</v>
      </c>
      <c r="D13" s="59"/>
    </row>
    <row r="14" spans="1:9" ht="15.75" customHeight="1" x14ac:dyDescent="0.25">
      <c r="A14" s="56" t="s">
        <v>38</v>
      </c>
      <c r="B14" s="14" t="s">
        <v>69</v>
      </c>
      <c r="C14" s="15" t="s">
        <v>99</v>
      </c>
      <c r="D14" s="59"/>
    </row>
    <row r="15" spans="1:9" ht="15.75" customHeight="1" x14ac:dyDescent="0.25">
      <c r="A15" s="56" t="s">
        <v>39</v>
      </c>
      <c r="B15" s="14" t="s">
        <v>70</v>
      </c>
      <c r="C15" s="15" t="s">
        <v>99</v>
      </c>
      <c r="D15" s="59"/>
    </row>
    <row r="16" spans="1:9" ht="15.75" customHeight="1" x14ac:dyDescent="0.25">
      <c r="A16" s="56" t="s">
        <v>40</v>
      </c>
      <c r="B16" s="14" t="s">
        <v>71</v>
      </c>
      <c r="C16" s="15" t="s">
        <v>99</v>
      </c>
      <c r="D16" s="59"/>
    </row>
    <row r="17" spans="1:4" ht="15.75" customHeight="1" x14ac:dyDescent="0.25">
      <c r="A17" s="56" t="s">
        <v>41</v>
      </c>
      <c r="B17" s="14" t="s">
        <v>72</v>
      </c>
      <c r="C17" s="15" t="s">
        <v>99</v>
      </c>
      <c r="D17" s="59"/>
    </row>
    <row r="18" spans="1:4" ht="15.75" customHeight="1" x14ac:dyDescent="0.25">
      <c r="A18" s="56" t="s">
        <v>42</v>
      </c>
      <c r="B18" s="14" t="s">
        <v>72</v>
      </c>
      <c r="C18" s="15" t="s">
        <v>99</v>
      </c>
      <c r="D18" s="59"/>
    </row>
    <row r="19" spans="1:4" ht="15.75" customHeight="1" x14ac:dyDescent="0.25">
      <c r="A19" s="56" t="s">
        <v>43</v>
      </c>
      <c r="B19" s="14" t="s">
        <v>73</v>
      </c>
      <c r="C19" s="15" t="s">
        <v>99</v>
      </c>
      <c r="D19" s="59"/>
    </row>
    <row r="20" spans="1:4" ht="15.75" customHeight="1" x14ac:dyDescent="0.25">
      <c r="A20" s="56" t="s">
        <v>44</v>
      </c>
      <c r="B20" s="14" t="s">
        <v>74</v>
      </c>
      <c r="C20" s="15" t="s">
        <v>99</v>
      </c>
      <c r="D20" s="59"/>
    </row>
    <row r="21" spans="1:4" ht="15.75" customHeight="1" x14ac:dyDescent="0.25">
      <c r="A21" s="56" t="s">
        <v>45</v>
      </c>
      <c r="B21" s="14" t="s">
        <v>75</v>
      </c>
      <c r="C21" s="15" t="s">
        <v>99</v>
      </c>
      <c r="D21" s="59"/>
    </row>
    <row r="22" spans="1:4" ht="15.75" customHeight="1" x14ac:dyDescent="0.25">
      <c r="A22" s="56" t="s">
        <v>46</v>
      </c>
      <c r="B22" s="14" t="s">
        <v>76</v>
      </c>
      <c r="C22" s="15" t="s">
        <v>99</v>
      </c>
      <c r="D22" s="59"/>
    </row>
    <row r="23" spans="1:4" ht="15.75" customHeight="1" x14ac:dyDescent="0.25">
      <c r="A23" s="56" t="s">
        <v>47</v>
      </c>
      <c r="B23" s="14" t="s">
        <v>77</v>
      </c>
      <c r="C23" s="15" t="s">
        <v>99</v>
      </c>
      <c r="D23" s="59"/>
    </row>
    <row r="24" spans="1:4" ht="15.75" customHeight="1" x14ac:dyDescent="0.25">
      <c r="A24" s="56" t="s">
        <v>48</v>
      </c>
      <c r="B24" s="14" t="s">
        <v>78</v>
      </c>
      <c r="C24" s="15" t="s">
        <v>99</v>
      </c>
      <c r="D24" s="59"/>
    </row>
    <row r="25" spans="1:4" ht="15.75" customHeight="1" x14ac:dyDescent="0.25">
      <c r="A25" s="56" t="s">
        <v>49</v>
      </c>
      <c r="B25" s="14" t="s">
        <v>79</v>
      </c>
      <c r="C25" s="15" t="s">
        <v>99</v>
      </c>
      <c r="D25" s="59"/>
    </row>
    <row r="26" spans="1:4" ht="15.75" customHeight="1" x14ac:dyDescent="0.25">
      <c r="A26" s="56" t="s">
        <v>50</v>
      </c>
      <c r="B26" s="14" t="s">
        <v>80</v>
      </c>
      <c r="C26" s="15" t="s">
        <v>99</v>
      </c>
      <c r="D26" s="59"/>
    </row>
    <row r="27" spans="1:4" ht="15.75" customHeight="1" x14ac:dyDescent="0.25">
      <c r="A27" s="56" t="s">
        <v>140</v>
      </c>
      <c r="B27" s="14" t="s">
        <v>141</v>
      </c>
      <c r="C27" s="15" t="s">
        <v>99</v>
      </c>
      <c r="D27" s="59"/>
    </row>
    <row r="28" spans="1:4" ht="15.75" customHeight="1" x14ac:dyDescent="0.25">
      <c r="A28" s="56" t="s">
        <v>51</v>
      </c>
      <c r="B28" s="14" t="s">
        <v>81</v>
      </c>
      <c r="C28" s="15" t="s">
        <v>99</v>
      </c>
      <c r="D28" s="59"/>
    </row>
    <row r="29" spans="1:4" ht="15.75" customHeight="1" x14ac:dyDescent="0.25">
      <c r="A29" s="56" t="s">
        <v>52</v>
      </c>
      <c r="B29" s="14" t="s">
        <v>82</v>
      </c>
      <c r="C29" s="15" t="s">
        <v>99</v>
      </c>
      <c r="D29" s="59"/>
    </row>
    <row r="30" spans="1:4" ht="15.75" customHeight="1" x14ac:dyDescent="0.25">
      <c r="A30" s="56" t="s">
        <v>53</v>
      </c>
      <c r="B30" s="14" t="s">
        <v>83</v>
      </c>
      <c r="C30" s="15" t="s">
        <v>99</v>
      </c>
      <c r="D30" s="59"/>
    </row>
    <row r="31" spans="1:4" ht="15.75" customHeight="1" x14ac:dyDescent="0.25">
      <c r="A31" s="56" t="s">
        <v>54</v>
      </c>
      <c r="B31" s="14" t="s">
        <v>84</v>
      </c>
      <c r="C31" s="15" t="s">
        <v>99</v>
      </c>
      <c r="D31" s="59"/>
    </row>
    <row r="32" spans="1:4" ht="15.75" customHeight="1" x14ac:dyDescent="0.25">
      <c r="A32" s="56" t="s">
        <v>142</v>
      </c>
      <c r="B32" s="14" t="s">
        <v>143</v>
      </c>
      <c r="C32" s="15" t="s">
        <v>99</v>
      </c>
      <c r="D32" s="59"/>
    </row>
    <row r="33" spans="1:4" ht="15.75" customHeight="1" x14ac:dyDescent="0.25">
      <c r="A33" s="56" t="s">
        <v>55</v>
      </c>
      <c r="B33" s="14" t="s">
        <v>85</v>
      </c>
      <c r="C33" s="15" t="s">
        <v>99</v>
      </c>
      <c r="D33" s="59"/>
    </row>
    <row r="34" spans="1:4" ht="15.75" customHeight="1" x14ac:dyDescent="0.25">
      <c r="A34" s="56" t="s">
        <v>144</v>
      </c>
      <c r="B34" s="14" t="s">
        <v>145</v>
      </c>
      <c r="C34" s="15" t="s">
        <v>99</v>
      </c>
      <c r="D34" s="59"/>
    </row>
    <row r="35" spans="1:4" ht="15.75" customHeight="1" x14ac:dyDescent="0.25">
      <c r="A35" s="56" t="s">
        <v>56</v>
      </c>
      <c r="B35" s="14" t="s">
        <v>86</v>
      </c>
      <c r="C35" s="15" t="s">
        <v>99</v>
      </c>
      <c r="D35" s="59"/>
    </row>
    <row r="36" spans="1:4" ht="15.75" customHeight="1" x14ac:dyDescent="0.25">
      <c r="A36" s="56" t="s">
        <v>57</v>
      </c>
      <c r="B36" s="14" t="s">
        <v>87</v>
      </c>
      <c r="C36" s="15" t="s">
        <v>99</v>
      </c>
      <c r="D36" s="59"/>
    </row>
    <row r="37" spans="1:4" ht="15.75" customHeight="1" x14ac:dyDescent="0.25">
      <c r="A37" s="56" t="s">
        <v>58</v>
      </c>
      <c r="B37" s="14" t="s">
        <v>88</v>
      </c>
      <c r="C37" s="15" t="s">
        <v>99</v>
      </c>
      <c r="D37" s="59"/>
    </row>
    <row r="38" spans="1:4" ht="15.75" customHeight="1" x14ac:dyDescent="0.25">
      <c r="A38" s="56" t="s">
        <v>59</v>
      </c>
      <c r="B38" s="14" t="s">
        <v>89</v>
      </c>
      <c r="C38" s="15" t="s">
        <v>99</v>
      </c>
      <c r="D38" s="59"/>
    </row>
    <row r="39" spans="1:4" ht="15.75" customHeight="1" x14ac:dyDescent="0.25">
      <c r="A39" s="56" t="s">
        <v>60</v>
      </c>
      <c r="B39" s="14" t="s">
        <v>90</v>
      </c>
      <c r="C39" s="15" t="s">
        <v>99</v>
      </c>
      <c r="D39" s="59"/>
    </row>
    <row r="40" spans="1:4" ht="15.75" customHeight="1" x14ac:dyDescent="0.25">
      <c r="A40" s="56" t="s">
        <v>61</v>
      </c>
      <c r="B40" s="14" t="s">
        <v>79</v>
      </c>
      <c r="C40" s="15" t="s">
        <v>99</v>
      </c>
      <c r="D40" s="59"/>
    </row>
    <row r="41" spans="1:4" ht="15.75" customHeight="1" x14ac:dyDescent="0.25">
      <c r="A41" s="56" t="s">
        <v>146</v>
      </c>
      <c r="B41" s="14" t="s">
        <v>86</v>
      </c>
      <c r="C41" s="15" t="s">
        <v>99</v>
      </c>
      <c r="D41" s="59"/>
    </row>
    <row r="42" spans="1:4" ht="15.75" customHeight="1" x14ac:dyDescent="0.25">
      <c r="A42" s="56" t="s">
        <v>62</v>
      </c>
      <c r="B42" s="14" t="s">
        <v>91</v>
      </c>
      <c r="C42" s="15" t="s">
        <v>99</v>
      </c>
      <c r="D42" s="59"/>
    </row>
    <row r="43" spans="1:4" ht="15.75" customHeight="1" x14ac:dyDescent="0.25">
      <c r="A43" s="56" t="s">
        <v>63</v>
      </c>
      <c r="B43" s="14" t="s">
        <v>92</v>
      </c>
      <c r="C43" s="15" t="s">
        <v>99</v>
      </c>
      <c r="D43" s="59"/>
    </row>
    <row r="44" spans="1:4" ht="15.75" customHeight="1" x14ac:dyDescent="0.25">
      <c r="A44" s="56" t="s">
        <v>64</v>
      </c>
      <c r="B44" s="14" t="s">
        <v>92</v>
      </c>
      <c r="C44" s="15" t="s">
        <v>99</v>
      </c>
      <c r="D44" s="59"/>
    </row>
    <row r="45" spans="1:4" ht="15.75" customHeight="1" x14ac:dyDescent="0.25">
      <c r="A45" s="56" t="s">
        <v>65</v>
      </c>
      <c r="B45" s="14" t="s">
        <v>93</v>
      </c>
      <c r="C45" s="15" t="s">
        <v>99</v>
      </c>
      <c r="D45" s="59"/>
    </row>
    <row r="46" spans="1:4" ht="15.75" customHeight="1" x14ac:dyDescent="0.25">
      <c r="A46" s="56" t="s">
        <v>66</v>
      </c>
      <c r="B46" s="14" t="s">
        <v>147</v>
      </c>
      <c r="C46" s="15" t="s">
        <v>99</v>
      </c>
      <c r="D46" s="59"/>
    </row>
    <row r="47" spans="1:4" ht="15.75" customHeight="1" x14ac:dyDescent="0.25">
      <c r="A47" s="56" t="s">
        <v>148</v>
      </c>
      <c r="B47" s="14" t="s">
        <v>91</v>
      </c>
      <c r="C47" s="15" t="s">
        <v>99</v>
      </c>
      <c r="D47" s="59"/>
    </row>
    <row r="48" spans="1:4" ht="15.75" customHeight="1" x14ac:dyDescent="0.25">
      <c r="A48" s="56" t="s">
        <v>67</v>
      </c>
      <c r="B48" s="14" t="s">
        <v>94</v>
      </c>
      <c r="C48" s="15" t="s">
        <v>99</v>
      </c>
      <c r="D48" s="59"/>
    </row>
    <row r="49" spans="1:4" ht="15.75" customHeight="1" x14ac:dyDescent="0.25">
      <c r="A49" s="79">
        <v>7316262</v>
      </c>
      <c r="B49" s="14" t="s">
        <v>133</v>
      </c>
      <c r="C49" s="15" t="s">
        <v>100</v>
      </c>
      <c r="D49" s="59"/>
    </row>
    <row r="50" spans="1:4" ht="15.75" customHeight="1" x14ac:dyDescent="0.25">
      <c r="A50" s="56">
        <v>7427232</v>
      </c>
      <c r="B50" s="14" t="s">
        <v>15</v>
      </c>
      <c r="C50" s="15" t="s">
        <v>100</v>
      </c>
      <c r="D50" s="59"/>
    </row>
    <row r="51" spans="1:4" ht="15.75" customHeight="1" x14ac:dyDescent="0.25">
      <c r="A51" s="56">
        <v>7819825</v>
      </c>
      <c r="B51" s="14" t="s">
        <v>17</v>
      </c>
      <c r="C51" s="15" t="s">
        <v>100</v>
      </c>
      <c r="D51" s="59"/>
    </row>
    <row r="52" spans="1:4" ht="15.75" customHeight="1" x14ac:dyDescent="0.25">
      <c r="A52" s="56">
        <v>7819967</v>
      </c>
      <c r="B52" s="14" t="s">
        <v>14</v>
      </c>
      <c r="C52" s="15" t="s">
        <v>100</v>
      </c>
      <c r="D52" s="59"/>
    </row>
    <row r="53" spans="1:4" ht="15.75" customHeight="1" x14ac:dyDescent="0.25">
      <c r="A53" s="56">
        <v>7819971</v>
      </c>
      <c r="B53" s="14" t="s">
        <v>18</v>
      </c>
      <c r="C53" s="15" t="s">
        <v>100</v>
      </c>
      <c r="D53" s="59"/>
    </row>
    <row r="54" spans="1:4" ht="15.75" customHeight="1" x14ac:dyDescent="0.25">
      <c r="A54" s="56">
        <v>7826504</v>
      </c>
      <c r="B54" s="14" t="s">
        <v>19</v>
      </c>
      <c r="C54" s="15" t="s">
        <v>100</v>
      </c>
      <c r="D54" s="59"/>
    </row>
    <row r="55" spans="1:4" ht="15.75" customHeight="1" x14ac:dyDescent="0.25">
      <c r="A55" s="56">
        <v>7826515</v>
      </c>
      <c r="B55" s="14" t="s">
        <v>19</v>
      </c>
      <c r="C55" s="15" t="s">
        <v>100</v>
      </c>
      <c r="D55" s="59"/>
    </row>
    <row r="56" spans="1:4" ht="15.75" customHeight="1" x14ac:dyDescent="0.25">
      <c r="A56" s="79">
        <v>7826516</v>
      </c>
      <c r="B56" s="14" t="s">
        <v>19</v>
      </c>
      <c r="C56" s="15" t="s">
        <v>100</v>
      </c>
      <c r="D56" s="59"/>
    </row>
    <row r="57" spans="1:4" ht="15.75" customHeight="1" x14ac:dyDescent="0.25">
      <c r="A57" s="56">
        <v>7826529</v>
      </c>
      <c r="B57" s="14" t="s">
        <v>96</v>
      </c>
      <c r="C57" s="15" t="s">
        <v>100</v>
      </c>
      <c r="D57" s="59"/>
    </row>
    <row r="58" spans="1:4" ht="15.75" customHeight="1" x14ac:dyDescent="0.25">
      <c r="A58" s="79">
        <v>7826809</v>
      </c>
      <c r="B58" s="14" t="s">
        <v>30</v>
      </c>
      <c r="C58" s="15" t="s">
        <v>100</v>
      </c>
      <c r="D58" s="59"/>
    </row>
    <row r="59" spans="1:4" ht="15.75" customHeight="1" x14ac:dyDescent="0.25">
      <c r="A59" s="56">
        <v>7827933</v>
      </c>
      <c r="B59" s="14" t="s">
        <v>20</v>
      </c>
      <c r="C59" s="15" t="s">
        <v>100</v>
      </c>
    </row>
    <row r="60" spans="1:4" ht="15.75" customHeight="1" x14ac:dyDescent="0.25">
      <c r="A60" s="56">
        <v>7828718</v>
      </c>
      <c r="B60" s="14" t="s">
        <v>21</v>
      </c>
      <c r="C60" s="15" t="s">
        <v>100</v>
      </c>
    </row>
    <row r="61" spans="1:4" ht="15.75" customHeight="1" x14ac:dyDescent="0.25">
      <c r="A61" s="56">
        <v>7831305</v>
      </c>
      <c r="B61" s="14" t="s">
        <v>22</v>
      </c>
      <c r="C61" s="15" t="s">
        <v>100</v>
      </c>
    </row>
    <row r="62" spans="1:4" ht="15.75" customHeight="1" x14ac:dyDescent="0.25">
      <c r="A62" s="79">
        <v>7834233</v>
      </c>
      <c r="B62" s="14" t="s">
        <v>26</v>
      </c>
      <c r="C62" s="15" t="s">
        <v>100</v>
      </c>
    </row>
    <row r="63" spans="1:4" ht="15.75" customHeight="1" x14ac:dyDescent="0.25">
      <c r="A63" s="79">
        <v>7834234</v>
      </c>
      <c r="B63" s="14" t="s">
        <v>26</v>
      </c>
      <c r="C63" s="15" t="s">
        <v>100</v>
      </c>
    </row>
    <row r="64" spans="1:4" ht="15.75" customHeight="1" x14ac:dyDescent="0.25">
      <c r="A64" s="56">
        <v>7836177</v>
      </c>
      <c r="B64" s="14" t="s">
        <v>23</v>
      </c>
      <c r="C64" s="15" t="s">
        <v>100</v>
      </c>
    </row>
    <row r="65" spans="1:3" x14ac:dyDescent="0.25">
      <c r="A65" s="56">
        <v>7836777</v>
      </c>
      <c r="B65" s="14" t="s">
        <v>24</v>
      </c>
      <c r="C65" s="15" t="s">
        <v>100</v>
      </c>
    </row>
    <row r="66" spans="1:3" x14ac:dyDescent="0.25">
      <c r="A66" s="56">
        <v>7838979</v>
      </c>
      <c r="B66" s="14" t="s">
        <v>25</v>
      </c>
      <c r="C66" s="15" t="s">
        <v>100</v>
      </c>
    </row>
    <row r="67" spans="1:3" x14ac:dyDescent="0.25">
      <c r="A67" s="56">
        <v>7839451</v>
      </c>
      <c r="B67" s="14" t="s">
        <v>26</v>
      </c>
      <c r="C67" s="15" t="s">
        <v>100</v>
      </c>
    </row>
    <row r="68" spans="1:3" x14ac:dyDescent="0.25">
      <c r="A68" s="56">
        <v>7839971</v>
      </c>
      <c r="B68" s="14" t="s">
        <v>27</v>
      </c>
      <c r="C68" s="15" t="s">
        <v>100</v>
      </c>
    </row>
    <row r="69" spans="1:3" x14ac:dyDescent="0.25">
      <c r="A69" s="56">
        <v>7840346</v>
      </c>
      <c r="B69" s="14" t="s">
        <v>28</v>
      </c>
      <c r="C69" s="15" t="s">
        <v>100</v>
      </c>
    </row>
    <row r="70" spans="1:3" x14ac:dyDescent="0.25">
      <c r="A70" s="79">
        <v>7840346</v>
      </c>
      <c r="B70" s="14" t="s">
        <v>28</v>
      </c>
      <c r="C70" s="15" t="s">
        <v>100</v>
      </c>
    </row>
    <row r="71" spans="1:3" x14ac:dyDescent="0.25">
      <c r="A71" s="79">
        <v>7842396</v>
      </c>
      <c r="B71" s="14" t="s">
        <v>149</v>
      </c>
      <c r="C71" s="15" t="s">
        <v>100</v>
      </c>
    </row>
    <row r="72" spans="1:3" x14ac:dyDescent="0.25">
      <c r="A72" s="56">
        <v>7858539</v>
      </c>
      <c r="B72" s="14" t="s">
        <v>29</v>
      </c>
      <c r="C72" s="15" t="s">
        <v>100</v>
      </c>
    </row>
    <row r="73" spans="1:3" x14ac:dyDescent="0.25">
      <c r="A73" s="56" t="s">
        <v>95</v>
      </c>
      <c r="B73" s="14" t="s">
        <v>12</v>
      </c>
      <c r="C73" s="15" t="s">
        <v>100</v>
      </c>
    </row>
    <row r="74" spans="1:3" x14ac:dyDescent="0.25">
      <c r="A74" s="56" t="s">
        <v>150</v>
      </c>
      <c r="B74" s="14" t="s">
        <v>151</v>
      </c>
      <c r="C74" s="15" t="s">
        <v>152</v>
      </c>
    </row>
    <row r="75" spans="1:3" x14ac:dyDescent="0.25">
      <c r="A75" s="56" t="s">
        <v>153</v>
      </c>
      <c r="B75" s="14" t="s">
        <v>154</v>
      </c>
      <c r="C75" s="15" t="s">
        <v>152</v>
      </c>
    </row>
    <row r="76" spans="1:3" x14ac:dyDescent="0.25">
      <c r="A76" s="56" t="s">
        <v>155</v>
      </c>
      <c r="B76" s="14" t="s">
        <v>156</v>
      </c>
      <c r="C76" s="15" t="s">
        <v>157</v>
      </c>
    </row>
    <row r="77" spans="1:3" x14ac:dyDescent="0.25">
      <c r="A77" s="56" t="s">
        <v>158</v>
      </c>
      <c r="B77" s="14" t="s">
        <v>159</v>
      </c>
      <c r="C77" s="15" t="s">
        <v>157</v>
      </c>
    </row>
    <row r="78" spans="1:3" x14ac:dyDescent="0.25">
      <c r="A78" s="56" t="s">
        <v>160</v>
      </c>
      <c r="B78" s="14" t="s">
        <v>161</v>
      </c>
      <c r="C78" s="15" t="s">
        <v>157</v>
      </c>
    </row>
    <row r="79" spans="1:3" x14ac:dyDescent="0.25">
      <c r="A79" s="56" t="s">
        <v>162</v>
      </c>
      <c r="B79" s="14" t="s">
        <v>163</v>
      </c>
      <c r="C79" s="15" t="s">
        <v>157</v>
      </c>
    </row>
    <row r="80" spans="1:3" x14ac:dyDescent="0.25">
      <c r="A80" s="56" t="s">
        <v>164</v>
      </c>
      <c r="B80" s="14" t="s">
        <v>165</v>
      </c>
      <c r="C80" s="15" t="s">
        <v>166</v>
      </c>
    </row>
    <row r="81" spans="1:3" x14ac:dyDescent="0.25">
      <c r="A81" s="56" t="s">
        <v>167</v>
      </c>
      <c r="B81" s="14" t="s">
        <v>168</v>
      </c>
      <c r="C81" s="15" t="s">
        <v>166</v>
      </c>
    </row>
    <row r="82" spans="1:3" x14ac:dyDescent="0.25">
      <c r="A82" s="56" t="s">
        <v>169</v>
      </c>
      <c r="B82" s="14" t="s">
        <v>170</v>
      </c>
      <c r="C82" s="15" t="s">
        <v>166</v>
      </c>
    </row>
    <row r="83" spans="1:3" x14ac:dyDescent="0.25">
      <c r="A83" s="56" t="s">
        <v>171</v>
      </c>
      <c r="B83" s="14" t="s">
        <v>172</v>
      </c>
      <c r="C83" s="15" t="s">
        <v>166</v>
      </c>
    </row>
    <row r="84" spans="1:3" x14ac:dyDescent="0.25">
      <c r="A84" s="56" t="s">
        <v>173</v>
      </c>
      <c r="B84" s="14" t="s">
        <v>174</v>
      </c>
      <c r="C84" s="15" t="s">
        <v>166</v>
      </c>
    </row>
    <row r="85" spans="1:3" x14ac:dyDescent="0.25">
      <c r="A85" s="56" t="s">
        <v>175</v>
      </c>
      <c r="B85" s="14" t="s">
        <v>176</v>
      </c>
      <c r="C85" s="15" t="s">
        <v>166</v>
      </c>
    </row>
    <row r="86" spans="1:3" x14ac:dyDescent="0.25">
      <c r="A86" s="56" t="s">
        <v>177</v>
      </c>
      <c r="B86" s="14" t="s">
        <v>178</v>
      </c>
      <c r="C86" s="15" t="s">
        <v>166</v>
      </c>
    </row>
    <row r="87" spans="1:3" x14ac:dyDescent="0.25">
      <c r="A87" s="56" t="s">
        <v>179</v>
      </c>
      <c r="B87" s="14" t="s">
        <v>180</v>
      </c>
      <c r="C87" s="15" t="s">
        <v>166</v>
      </c>
    </row>
    <row r="88" spans="1:3" x14ac:dyDescent="0.25">
      <c r="A88" s="56" t="s">
        <v>181</v>
      </c>
      <c r="B88" s="14" t="s">
        <v>182</v>
      </c>
      <c r="C88" s="15" t="s">
        <v>166</v>
      </c>
    </row>
    <row r="89" spans="1:3" x14ac:dyDescent="0.25">
      <c r="A89" s="56" t="s">
        <v>183</v>
      </c>
      <c r="B89" s="14" t="s">
        <v>184</v>
      </c>
      <c r="C89" s="15" t="s">
        <v>166</v>
      </c>
    </row>
    <row r="90" spans="1:3" x14ac:dyDescent="0.25">
      <c r="A90" s="56" t="s">
        <v>185</v>
      </c>
      <c r="B90" s="14" t="s">
        <v>186</v>
      </c>
      <c r="C90" s="15" t="s">
        <v>166</v>
      </c>
    </row>
    <row r="91" spans="1:3" x14ac:dyDescent="0.25">
      <c r="A91" s="56" t="s">
        <v>187</v>
      </c>
      <c r="B91" s="14" t="s">
        <v>188</v>
      </c>
      <c r="C91" s="15" t="s">
        <v>166</v>
      </c>
    </row>
    <row r="92" spans="1:3" x14ac:dyDescent="0.25">
      <c r="A92" s="56" t="s">
        <v>189</v>
      </c>
      <c r="B92" s="14" t="s">
        <v>190</v>
      </c>
      <c r="C92" s="15" t="s">
        <v>152</v>
      </c>
    </row>
    <row r="93" spans="1:3" x14ac:dyDescent="0.25">
      <c r="A93" s="56" t="s">
        <v>191</v>
      </c>
      <c r="B93" s="14" t="s">
        <v>192</v>
      </c>
      <c r="C93" s="15" t="s">
        <v>152</v>
      </c>
    </row>
    <row r="94" spans="1:3" x14ac:dyDescent="0.25">
      <c r="A94" s="56" t="s">
        <v>193</v>
      </c>
      <c r="B94" s="14" t="s">
        <v>194</v>
      </c>
      <c r="C94" s="15" t="s">
        <v>152</v>
      </c>
    </row>
    <row r="95" spans="1:3" x14ac:dyDescent="0.25">
      <c r="A95" s="56" t="s">
        <v>195</v>
      </c>
      <c r="B95" s="14" t="s">
        <v>196</v>
      </c>
      <c r="C95" s="15" t="s">
        <v>152</v>
      </c>
    </row>
    <row r="96" spans="1:3" x14ac:dyDescent="0.25">
      <c r="A96" s="56" t="s">
        <v>197</v>
      </c>
      <c r="B96" s="14" t="s">
        <v>198</v>
      </c>
      <c r="C96" s="15" t="s">
        <v>152</v>
      </c>
    </row>
    <row r="97" spans="1:3" x14ac:dyDescent="0.25">
      <c r="A97" s="56" t="s">
        <v>199</v>
      </c>
      <c r="B97" s="14" t="s">
        <v>200</v>
      </c>
      <c r="C97" s="15" t="s">
        <v>152</v>
      </c>
    </row>
    <row r="98" spans="1:3" x14ac:dyDescent="0.25">
      <c r="A98" s="56" t="s">
        <v>201</v>
      </c>
      <c r="B98" s="14" t="s">
        <v>202</v>
      </c>
      <c r="C98" s="15" t="s">
        <v>152</v>
      </c>
    </row>
    <row r="99" spans="1:3" x14ac:dyDescent="0.25">
      <c r="A99" s="56" t="s">
        <v>203</v>
      </c>
      <c r="B99" s="14" t="s">
        <v>204</v>
      </c>
      <c r="C99" s="15" t="s">
        <v>152</v>
      </c>
    </row>
    <row r="100" spans="1:3" x14ac:dyDescent="0.25">
      <c r="A100" s="56" t="s">
        <v>205</v>
      </c>
      <c r="B100" s="14" t="s">
        <v>206</v>
      </c>
      <c r="C100" s="15" t="s">
        <v>152</v>
      </c>
    </row>
    <row r="101" spans="1:3" x14ac:dyDescent="0.25">
      <c r="A101" s="56" t="s">
        <v>207</v>
      </c>
      <c r="B101" s="14" t="s">
        <v>208</v>
      </c>
      <c r="C101" s="15" t="s">
        <v>152</v>
      </c>
    </row>
    <row r="102" spans="1:3" x14ac:dyDescent="0.25">
      <c r="A102" s="56" t="s">
        <v>209</v>
      </c>
      <c r="B102" s="14" t="s">
        <v>210</v>
      </c>
      <c r="C102" s="15" t="s">
        <v>152</v>
      </c>
    </row>
    <row r="103" spans="1:3" x14ac:dyDescent="0.25">
      <c r="A103" s="56" t="s">
        <v>211</v>
      </c>
      <c r="B103" s="14" t="s">
        <v>212</v>
      </c>
      <c r="C103" s="15" t="s">
        <v>152</v>
      </c>
    </row>
    <row r="104" spans="1:3" x14ac:dyDescent="0.25">
      <c r="A104" s="56" t="s">
        <v>213</v>
      </c>
      <c r="B104" s="14" t="s">
        <v>214</v>
      </c>
      <c r="C104" s="15" t="s">
        <v>152</v>
      </c>
    </row>
    <row r="105" spans="1:3" x14ac:dyDescent="0.25">
      <c r="A105" s="56" t="s">
        <v>215</v>
      </c>
      <c r="B105" s="14" t="s">
        <v>216</v>
      </c>
      <c r="C105" s="15" t="s">
        <v>152</v>
      </c>
    </row>
    <row r="106" spans="1:3" x14ac:dyDescent="0.25">
      <c r="A106" s="56" t="s">
        <v>217</v>
      </c>
      <c r="B106" s="14" t="s">
        <v>218</v>
      </c>
      <c r="C106" s="15" t="s">
        <v>152</v>
      </c>
    </row>
    <row r="107" spans="1:3" x14ac:dyDescent="0.25">
      <c r="A107" s="56" t="s">
        <v>219</v>
      </c>
      <c r="B107" s="14" t="s">
        <v>220</v>
      </c>
      <c r="C107" s="15" t="s">
        <v>152</v>
      </c>
    </row>
    <row r="108" spans="1:3" x14ac:dyDescent="0.25">
      <c r="A108" s="56" t="s">
        <v>221</v>
      </c>
      <c r="B108" s="14" t="s">
        <v>222</v>
      </c>
      <c r="C108" s="15" t="s">
        <v>152</v>
      </c>
    </row>
    <row r="109" spans="1:3" x14ac:dyDescent="0.25">
      <c r="A109" s="56" t="s">
        <v>223</v>
      </c>
      <c r="B109" s="14" t="s">
        <v>224</v>
      </c>
      <c r="C109" s="15" t="s">
        <v>152</v>
      </c>
    </row>
    <row r="110" spans="1:3" x14ac:dyDescent="0.25">
      <c r="A110" s="56" t="s">
        <v>225</v>
      </c>
      <c r="B110" s="14" t="s">
        <v>226</v>
      </c>
      <c r="C110" s="15" t="s">
        <v>157</v>
      </c>
    </row>
    <row r="111" spans="1:3" x14ac:dyDescent="0.25">
      <c r="A111" s="56" t="s">
        <v>227</v>
      </c>
      <c r="B111" s="14" t="s">
        <v>228</v>
      </c>
      <c r="C111" s="15" t="s">
        <v>157</v>
      </c>
    </row>
    <row r="112" spans="1:3" x14ac:dyDescent="0.25">
      <c r="A112" s="56" t="s">
        <v>229</v>
      </c>
      <c r="B112" s="14" t="s">
        <v>230</v>
      </c>
      <c r="C112" s="15" t="s">
        <v>157</v>
      </c>
    </row>
    <row r="113" spans="1:3" x14ac:dyDescent="0.25">
      <c r="A113" s="56" t="s">
        <v>231</v>
      </c>
      <c r="B113" s="14" t="s">
        <v>232</v>
      </c>
      <c r="C113" s="15" t="s">
        <v>157</v>
      </c>
    </row>
    <row r="114" spans="1:3" x14ac:dyDescent="0.25">
      <c r="A114" s="56" t="s">
        <v>233</v>
      </c>
      <c r="B114" s="14" t="s">
        <v>234</v>
      </c>
      <c r="C114" s="15" t="s">
        <v>157</v>
      </c>
    </row>
    <row r="115" spans="1:3" x14ac:dyDescent="0.25">
      <c r="A115" s="56" t="s">
        <v>235</v>
      </c>
      <c r="B115" s="14" t="s">
        <v>236</v>
      </c>
      <c r="C115" s="15" t="s">
        <v>157</v>
      </c>
    </row>
    <row r="116" spans="1:3" x14ac:dyDescent="0.25">
      <c r="A116" s="56"/>
      <c r="B116" s="14"/>
      <c r="C116" s="15"/>
    </row>
    <row r="117" spans="1:3" x14ac:dyDescent="0.25">
      <c r="A117" s="56"/>
      <c r="B117" s="14"/>
      <c r="C117" s="15"/>
    </row>
    <row r="118" spans="1:3" x14ac:dyDescent="0.25">
      <c r="A118" s="56"/>
      <c r="B118" s="14"/>
      <c r="C118" s="15"/>
    </row>
    <row r="119" spans="1:3" x14ac:dyDescent="0.25">
      <c r="A119" s="56"/>
      <c r="B119" s="14"/>
      <c r="C119" s="15"/>
    </row>
    <row r="120" spans="1:3" x14ac:dyDescent="0.25">
      <c r="A120" s="56"/>
      <c r="B120" s="14"/>
      <c r="C120" s="15"/>
    </row>
    <row r="121" spans="1:3" x14ac:dyDescent="0.25">
      <c r="A121" s="56"/>
      <c r="B121" s="14"/>
      <c r="C121" s="15"/>
    </row>
    <row r="122" spans="1:3" x14ac:dyDescent="0.25">
      <c r="A122" s="56"/>
      <c r="B122" s="14"/>
      <c r="C122" s="15"/>
    </row>
    <row r="123" spans="1:3" x14ac:dyDescent="0.25">
      <c r="A123" s="56"/>
      <c r="B123" s="14"/>
      <c r="C123" s="15"/>
    </row>
    <row r="124" spans="1:3" x14ac:dyDescent="0.25">
      <c r="A124" s="56"/>
      <c r="B124" s="14"/>
      <c r="C124" s="15"/>
    </row>
    <row r="125" spans="1:3" x14ac:dyDescent="0.25">
      <c r="A125" s="56"/>
      <c r="B125" s="14"/>
      <c r="C125" s="15"/>
    </row>
    <row r="126" spans="1:3" x14ac:dyDescent="0.25">
      <c r="A126" s="56"/>
      <c r="B126" s="14"/>
      <c r="C126" s="15"/>
    </row>
    <row r="127" spans="1:3" x14ac:dyDescent="0.25">
      <c r="A127" s="56"/>
      <c r="B127" s="14"/>
      <c r="C127" s="15"/>
    </row>
    <row r="128" spans="1:3" x14ac:dyDescent="0.25">
      <c r="A128" s="56"/>
      <c r="B128" s="14"/>
      <c r="C128" s="15"/>
    </row>
    <row r="129" spans="1:3" x14ac:dyDescent="0.25">
      <c r="A129" s="56"/>
      <c r="B129" s="14"/>
      <c r="C129" s="15"/>
    </row>
    <row r="130" spans="1:3" x14ac:dyDescent="0.25">
      <c r="A130" s="56"/>
      <c r="B130" s="14"/>
      <c r="C130" s="15"/>
    </row>
    <row r="131" spans="1:3" x14ac:dyDescent="0.25">
      <c r="A131" s="56"/>
      <c r="B131" s="14"/>
      <c r="C131" s="15"/>
    </row>
    <row r="132" spans="1:3" x14ac:dyDescent="0.25">
      <c r="A132" s="56"/>
      <c r="B132" s="14"/>
      <c r="C132" s="15"/>
    </row>
    <row r="133" spans="1:3" x14ac:dyDescent="0.25">
      <c r="A133" s="56"/>
      <c r="B133" s="14"/>
      <c r="C133" s="15"/>
    </row>
    <row r="134" spans="1:3" x14ac:dyDescent="0.25">
      <c r="A134" s="56"/>
      <c r="B134" s="14"/>
      <c r="C134" s="15"/>
    </row>
    <row r="135" spans="1:3" x14ac:dyDescent="0.25">
      <c r="A135" s="56"/>
      <c r="B135" s="14"/>
      <c r="C135" s="15"/>
    </row>
    <row r="136" spans="1:3" x14ac:dyDescent="0.25">
      <c r="A136" s="56"/>
      <c r="B136" s="14"/>
      <c r="C136" s="15"/>
    </row>
    <row r="137" spans="1:3" x14ac:dyDescent="0.25">
      <c r="A137" s="56"/>
      <c r="B137" s="14"/>
      <c r="C137" s="15"/>
    </row>
    <row r="138" spans="1:3" x14ac:dyDescent="0.25">
      <c r="A138" s="56"/>
      <c r="B138" s="14"/>
      <c r="C138" s="15"/>
    </row>
    <row r="139" spans="1:3" x14ac:dyDescent="0.25">
      <c r="A139" s="56"/>
      <c r="B139" s="14"/>
      <c r="C139" s="15"/>
    </row>
    <row r="140" spans="1:3" x14ac:dyDescent="0.25">
      <c r="A140" s="56"/>
      <c r="B140" s="14"/>
      <c r="C140" s="15"/>
    </row>
    <row r="141" spans="1:3" x14ac:dyDescent="0.25">
      <c r="A141" s="56"/>
      <c r="B141" s="14"/>
      <c r="C141" s="15"/>
    </row>
    <row r="142" spans="1:3" x14ac:dyDescent="0.25">
      <c r="A142" s="56"/>
      <c r="B142" s="14"/>
      <c r="C142" s="15"/>
    </row>
    <row r="143" spans="1:3" x14ac:dyDescent="0.25">
      <c r="A143" s="56"/>
      <c r="B143" s="14"/>
      <c r="C143" s="15"/>
    </row>
    <row r="144" spans="1:3" x14ac:dyDescent="0.25">
      <c r="A144" s="56"/>
      <c r="B144" s="14"/>
      <c r="C144" s="15"/>
    </row>
    <row r="145" spans="1:3" x14ac:dyDescent="0.25">
      <c r="A145" s="56"/>
      <c r="B145" s="14"/>
      <c r="C145" s="15"/>
    </row>
    <row r="146" spans="1:3" x14ac:dyDescent="0.25">
      <c r="A146" s="56"/>
      <c r="B146" s="14"/>
      <c r="C146" s="15"/>
    </row>
    <row r="147" spans="1:3" x14ac:dyDescent="0.25">
      <c r="A147" s="56"/>
      <c r="B147" s="14"/>
      <c r="C147" s="15"/>
    </row>
    <row r="148" spans="1:3" x14ac:dyDescent="0.25">
      <c r="A148" s="56"/>
      <c r="B148" s="14"/>
      <c r="C148" s="15"/>
    </row>
    <row r="149" spans="1:3" x14ac:dyDescent="0.25">
      <c r="A149" s="56"/>
      <c r="B149" s="14"/>
      <c r="C149" s="15"/>
    </row>
    <row r="150" spans="1:3" x14ac:dyDescent="0.25">
      <c r="A150" s="56"/>
      <c r="B150" s="14"/>
      <c r="C150" s="15"/>
    </row>
    <row r="151" spans="1:3" x14ac:dyDescent="0.25">
      <c r="A151" s="56"/>
      <c r="B151" s="14"/>
      <c r="C151" s="15"/>
    </row>
    <row r="152" spans="1:3" x14ac:dyDescent="0.25">
      <c r="A152" s="56"/>
      <c r="B152" s="14"/>
      <c r="C152" s="15"/>
    </row>
    <row r="153" spans="1:3" x14ac:dyDescent="0.25">
      <c r="A153" s="56"/>
      <c r="B153" s="14"/>
      <c r="C153" s="15"/>
    </row>
    <row r="154" spans="1:3" x14ac:dyDescent="0.25">
      <c r="A154" s="56"/>
      <c r="B154" s="14"/>
      <c r="C154" s="15"/>
    </row>
    <row r="155" spans="1:3" x14ac:dyDescent="0.25">
      <c r="A155" s="56"/>
      <c r="B155" s="14"/>
      <c r="C155" s="15"/>
    </row>
  </sheetData>
  <dataValidations count="2">
    <dataValidation type="list" allowBlank="1" showInputMessage="1" showErrorMessage="1" sqref="D2:D58" xr:uid="{FE3E629E-E488-4A0A-BA8E-C7D0673A66FC}">
      <formula1>Marque_Chaudiére</formula1>
    </dataValidation>
    <dataValidation type="list" allowBlank="1" showInputMessage="1" showErrorMessage="1" sqref="C2:C155" xr:uid="{D5D90739-C408-4F7C-9F4F-C6D51B73D4FE}">
      <formula1>Marque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Article d'inventaire</vt:lpstr>
      <vt:lpstr>BS JANVIER</vt:lpstr>
      <vt:lpstr>BS FEVRIER</vt:lpstr>
      <vt:lpstr>BS MARS</vt:lpstr>
      <vt:lpstr>BS AVRIL</vt:lpstr>
      <vt:lpstr>BS MAI</vt:lpstr>
      <vt:lpstr>BS JUIN</vt:lpstr>
      <vt:lpstr>BS JUILLET</vt:lpstr>
      <vt:lpstr>BS AOUT</vt:lpstr>
      <vt:lpstr>BS SEPTEMBRE</vt:lpstr>
      <vt:lpstr>BS OCTOBRE</vt:lpstr>
      <vt:lpstr> BS NOVEMBRE</vt:lpstr>
      <vt:lpstr>BS DECEMBRE</vt:lpstr>
      <vt:lpstr>TOTAL BS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Alane</dc:creator>
  <cp:lastModifiedBy>David Gallant</cp:lastModifiedBy>
  <dcterms:created xsi:type="dcterms:W3CDTF">2016-02-25T02:48:22Z</dcterms:created>
  <dcterms:modified xsi:type="dcterms:W3CDTF">2025-01-30T18:08:30Z</dcterms:modified>
</cp:coreProperties>
</file>