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s606917\Desktop\"/>
    </mc:Choice>
  </mc:AlternateContent>
  <bookViews>
    <workbookView xWindow="0" yWindow="0" windowWidth="28740" windowHeight="12270"/>
  </bookViews>
  <sheets>
    <sheet name="Feuil1" sheetId="1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13" i="1" l="1"/>
  <c r="S9" i="1"/>
  <c r="P17" i="1" l="1"/>
  <c r="P25" i="1" s="1"/>
  <c r="P21" i="1" l="1"/>
</calcChain>
</file>

<file path=xl/sharedStrings.xml><?xml version="1.0" encoding="utf-8"?>
<sst xmlns="http://schemas.openxmlformats.org/spreadsheetml/2006/main" count="41" uniqueCount="18">
  <si>
    <t>NOMBRE D'HEURES PAR MISSION</t>
  </si>
  <si>
    <t>Coût des travaux en M.Euros. Tous corps d'état Hors taxe</t>
  </si>
  <si>
    <t>D</t>
  </si>
  <si>
    <t>T</t>
  </si>
  <si>
    <t>C</t>
  </si>
  <si>
    <t>Calcul du temps passé usuel sur</t>
  </si>
  <si>
    <t>R</t>
  </si>
  <si>
    <t>cette opération</t>
  </si>
  <si>
    <t xml:space="preserve">Nbre d'heures en conception  </t>
  </si>
  <si>
    <t>pour une mission de base</t>
  </si>
  <si>
    <t xml:space="preserve">Nbre d'heures en réalisation  </t>
  </si>
  <si>
    <t xml:space="preserve">Coefficient de complexité  </t>
  </si>
  <si>
    <t>K</t>
  </si>
  <si>
    <t>Nombre d'heures en conception</t>
  </si>
  <si>
    <t>Nombre d'heures en réalisation</t>
  </si>
  <si>
    <t>R x K=</t>
  </si>
  <si>
    <t xml:space="preserve">D = </t>
  </si>
  <si>
    <t xml:space="preserve">Coûts =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</si>
</sst>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.00\ [$€-1]"/>
    <numFmt numFmtId="165" formatCode="#,##0.00\ &quot;€&quot;"/>
    <numFmt numFmtId="166" formatCode="#,##0\ [$€-1];[Red]\-#,##0\ [$€-1]"/>
  </numFmts>
  <fonts count="7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2"/>
      <name val="Arial"/>
      <family val="2"/>
    </font>
    <font>
      <b/>
      <sz val="9"/>
      <name val="Arial"/>
      <family val="2"/>
    </font>
    <font>
      <b/>
      <sz val="14"/>
      <name val="Arial"/>
      <family val="2"/>
    </font>
    <font>
      <sz val="12"/>
      <name val="Arial"/>
      <family val="2"/>
    </font>
    <font>
      <sz val="9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indexed="5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1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medium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0" fillId="0" borderId="1" xfId="0" applyBorder="1"/>
    <xf numFmtId="0" fontId="0" fillId="0" borderId="2" xfId="0" applyBorder="1" applyAlignment="1">
      <alignment horizontal="center"/>
    </xf>
    <xf numFmtId="0" fontId="0" fillId="0" borderId="2" xfId="0" applyBorder="1"/>
    <xf numFmtId="0" fontId="2" fillId="0" borderId="2" xfId="0" applyFont="1" applyBorder="1"/>
    <xf numFmtId="0" fontId="0" fillId="0" borderId="3" xfId="0" applyBorder="1"/>
    <xf numFmtId="0" fontId="0" fillId="0" borderId="4" xfId="0" applyBorder="1"/>
    <xf numFmtId="0" fontId="0" fillId="0" borderId="0" xfId="0" applyBorder="1" applyAlignment="1">
      <alignment horizontal="center"/>
    </xf>
    <xf numFmtId="0" fontId="0" fillId="0" borderId="0" xfId="0" applyBorder="1"/>
    <xf numFmtId="0" fontId="0" fillId="0" borderId="5" xfId="0" applyBorder="1"/>
    <xf numFmtId="0" fontId="3" fillId="0" borderId="4" xfId="0" applyFont="1" applyBorder="1" applyAlignment="1">
      <alignment vertical="center" textRotation="90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164" fontId="4" fillId="2" borderId="8" xfId="0" applyNumberFormat="1" applyFont="1" applyFill="1" applyBorder="1" applyAlignment="1">
      <alignment horizontal="center"/>
    </xf>
    <xf numFmtId="165" fontId="4" fillId="2" borderId="8" xfId="0" applyNumberFormat="1" applyFont="1" applyFill="1" applyBorder="1" applyAlignment="1">
      <alignment horizontal="center"/>
    </xf>
    <xf numFmtId="164" fontId="4" fillId="2" borderId="9" xfId="0" applyNumberFormat="1" applyFont="1" applyFill="1" applyBorder="1" applyAlignment="1">
      <alignment horizontal="center"/>
    </xf>
    <xf numFmtId="166" fontId="4" fillId="3" borderId="0" xfId="0" applyNumberFormat="1" applyFont="1" applyFill="1" applyBorder="1" applyAlignment="1">
      <alignment horizontal="center"/>
    </xf>
    <xf numFmtId="0" fontId="4" fillId="5" borderId="11" xfId="0" applyFont="1" applyFill="1" applyBorder="1" applyAlignment="1">
      <alignment horizontal="center"/>
    </xf>
    <xf numFmtId="0" fontId="5" fillId="5" borderId="12" xfId="0" applyFont="1" applyFill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5" fillId="0" borderId="13" xfId="0" applyFont="1" applyBorder="1" applyAlignment="1">
      <alignment horizontal="center"/>
    </xf>
    <xf numFmtId="0" fontId="4" fillId="0" borderId="0" xfId="0" applyFont="1" applyBorder="1"/>
    <xf numFmtId="0" fontId="3" fillId="0" borderId="0" xfId="0" applyFont="1" applyBorder="1"/>
    <xf numFmtId="0" fontId="6" fillId="0" borderId="0" xfId="0" applyFont="1" applyBorder="1"/>
    <xf numFmtId="0" fontId="4" fillId="6" borderId="15" xfId="0" applyFont="1" applyFill="1" applyBorder="1" applyAlignment="1">
      <alignment horizontal="center"/>
    </xf>
    <xf numFmtId="0" fontId="5" fillId="6" borderId="16" xfId="0" applyFont="1" applyFill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4" fillId="5" borderId="18" xfId="0" applyFont="1" applyFill="1" applyBorder="1" applyAlignment="1">
      <alignment horizontal="center"/>
    </xf>
    <xf numFmtId="0" fontId="5" fillId="5" borderId="19" xfId="0" applyFont="1" applyFill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5" fillId="0" borderId="20" xfId="0" applyFont="1" applyBorder="1" applyAlignment="1">
      <alignment horizontal="center"/>
    </xf>
    <xf numFmtId="0" fontId="1" fillId="0" borderId="0" xfId="0" applyFont="1" applyBorder="1"/>
    <xf numFmtId="0" fontId="5" fillId="5" borderId="20" xfId="0" applyFont="1" applyFill="1" applyBorder="1" applyAlignment="1">
      <alignment horizontal="center"/>
    </xf>
    <xf numFmtId="0" fontId="5" fillId="6" borderId="17" xfId="0" applyFont="1" applyFill="1" applyBorder="1" applyAlignment="1">
      <alignment horizontal="center"/>
    </xf>
    <xf numFmtId="0" fontId="4" fillId="0" borderId="0" xfId="0" applyFont="1" applyBorder="1" applyAlignment="1">
      <alignment horizontal="center" vertical="center"/>
    </xf>
    <xf numFmtId="4" fontId="4" fillId="8" borderId="23" xfId="0" applyNumberFormat="1" applyFont="1" applyFill="1" applyBorder="1" applyAlignment="1">
      <alignment horizontal="center"/>
    </xf>
    <xf numFmtId="0" fontId="5" fillId="3" borderId="4" xfId="0" applyFont="1" applyFill="1" applyBorder="1" applyAlignment="1">
      <alignment horizontal="center"/>
    </xf>
    <xf numFmtId="0" fontId="5" fillId="3" borderId="0" xfId="0" applyFont="1" applyFill="1" applyBorder="1" applyAlignment="1">
      <alignment horizontal="center"/>
    </xf>
    <xf numFmtId="0" fontId="5" fillId="3" borderId="12" xfId="0" applyFont="1" applyFill="1" applyBorder="1" applyAlignment="1">
      <alignment horizontal="center"/>
    </xf>
    <xf numFmtId="0" fontId="5" fillId="3" borderId="16" xfId="0" applyFont="1" applyFill="1" applyBorder="1" applyAlignment="1">
      <alignment horizontal="center"/>
    </xf>
    <xf numFmtId="0" fontId="5" fillId="9" borderId="16" xfId="0" applyFont="1" applyFill="1" applyBorder="1" applyAlignment="1">
      <alignment horizontal="center"/>
    </xf>
    <xf numFmtId="0" fontId="4" fillId="6" borderId="25" xfId="0" applyFont="1" applyFill="1" applyBorder="1" applyAlignment="1">
      <alignment horizontal="center"/>
    </xf>
    <xf numFmtId="0" fontId="5" fillId="3" borderId="26" xfId="0" applyFont="1" applyFill="1" applyBorder="1" applyAlignment="1">
      <alignment horizontal="center"/>
    </xf>
    <xf numFmtId="0" fontId="5" fillId="6" borderId="26" xfId="0" applyFont="1" applyFill="1" applyBorder="1" applyAlignment="1">
      <alignment horizontal="center"/>
    </xf>
    <xf numFmtId="0" fontId="5" fillId="6" borderId="27" xfId="0" applyFont="1" applyFill="1" applyBorder="1" applyAlignment="1">
      <alignment horizontal="center"/>
    </xf>
    <xf numFmtId="0" fontId="0" fillId="0" borderId="28" xfId="0" applyBorder="1"/>
    <xf numFmtId="0" fontId="0" fillId="0" borderId="29" xfId="0" applyBorder="1" applyAlignment="1">
      <alignment horizontal="center"/>
    </xf>
    <xf numFmtId="0" fontId="0" fillId="0" borderId="29" xfId="0" applyBorder="1"/>
    <xf numFmtId="0" fontId="0" fillId="0" borderId="18" xfId="0" applyBorder="1"/>
    <xf numFmtId="0" fontId="0" fillId="0" borderId="0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4" fillId="4" borderId="10" xfId="0" applyFont="1" applyFill="1" applyBorder="1" applyAlignment="1">
      <alignment horizontal="center" vertical="center"/>
    </xf>
    <xf numFmtId="0" fontId="4" fillId="4" borderId="14" xfId="0" applyFont="1" applyFill="1" applyBorder="1" applyAlignment="1">
      <alignment horizontal="center" vertical="center"/>
    </xf>
    <xf numFmtId="4" fontId="4" fillId="10" borderId="21" xfId="0" applyNumberFormat="1" applyFont="1" applyFill="1" applyBorder="1" applyAlignment="1">
      <alignment horizontal="center" vertical="center"/>
    </xf>
    <xf numFmtId="4" fontId="4" fillId="10" borderId="22" xfId="0" applyNumberFormat="1" applyFont="1" applyFill="1" applyBorder="1" applyAlignment="1">
      <alignment horizontal="center" vertical="center"/>
    </xf>
    <xf numFmtId="0" fontId="4" fillId="4" borderId="24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7" borderId="21" xfId="0" applyFont="1" applyFill="1" applyBorder="1" applyAlignment="1">
      <alignment horizontal="center" vertical="center"/>
    </xf>
    <xf numFmtId="0" fontId="4" fillId="7" borderId="2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lem/Desktop/AMO%20v4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 déroulant"/>
      <sheetName val="accueil"/>
      <sheetName val="SPS"/>
      <sheetName val="Cat Op"/>
      <sheetName val="Rep H SPS"/>
      <sheetName val="Candidats"/>
      <sheetName val="Estimation MOA"/>
      <sheetName val="DPGF vierge"/>
      <sheetName val="Offres AVN"/>
      <sheetName val="Analyse technique AVN"/>
      <sheetName val="ANALYSE DECOMP AVN"/>
      <sheetName val="Classement AVN"/>
      <sheetName val="BC"/>
      <sheetName val="OPC"/>
    </sheetNames>
    <sheetDataSet>
      <sheetData sheetId="0"/>
      <sheetData sheetId="1"/>
      <sheetData sheetId="2"/>
      <sheetData sheetId="3">
        <row r="26">
          <cell r="G26">
            <v>0.95714285714285718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T29"/>
  <sheetViews>
    <sheetView tabSelected="1" workbookViewId="0">
      <selection activeCell="T6" sqref="T6"/>
    </sheetView>
  </sheetViews>
  <sheetFormatPr baseColWidth="10" defaultRowHeight="15" x14ac:dyDescent="0.25"/>
  <cols>
    <col min="13" max="13" width="21.28515625" customWidth="1"/>
    <col min="14" max="14" width="7.5703125" customWidth="1"/>
  </cols>
  <sheetData>
    <row r="1" spans="1:20" x14ac:dyDescent="0.25">
      <c r="B1" s="1"/>
      <c r="C1" s="2" t="s">
        <v>0</v>
      </c>
    </row>
    <row r="2" spans="1:20" x14ac:dyDescent="0.25">
      <c r="B2" s="1"/>
    </row>
    <row r="3" spans="1:20" ht="15.75" x14ac:dyDescent="0.25">
      <c r="A3" s="3"/>
      <c r="B3" s="4"/>
      <c r="C3" s="5"/>
      <c r="D3" s="6" t="s">
        <v>1</v>
      </c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7"/>
    </row>
    <row r="4" spans="1:20" ht="15.75" thickBot="1" x14ac:dyDescent="0.3">
      <c r="A4" s="8"/>
      <c r="B4" s="9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1"/>
    </row>
    <row r="5" spans="1:20" ht="18.75" thickBot="1" x14ac:dyDescent="0.3">
      <c r="A5" s="12"/>
      <c r="B5" s="13" t="s">
        <v>2</v>
      </c>
      <c r="C5" s="14" t="s">
        <v>3</v>
      </c>
      <c r="D5" s="15">
        <v>0.1</v>
      </c>
      <c r="E5" s="16">
        <v>0.25</v>
      </c>
      <c r="F5" s="15">
        <v>0.5</v>
      </c>
      <c r="G5" s="15">
        <v>1</v>
      </c>
      <c r="H5" s="15">
        <v>2</v>
      </c>
      <c r="I5" s="15">
        <v>5</v>
      </c>
      <c r="J5" s="15">
        <v>10</v>
      </c>
      <c r="K5" s="17">
        <v>20</v>
      </c>
      <c r="L5" s="18"/>
      <c r="M5" s="10"/>
      <c r="N5" s="10"/>
      <c r="O5" s="10"/>
      <c r="P5" s="10"/>
      <c r="Q5" s="11"/>
    </row>
    <row r="6" spans="1:20" ht="18" x14ac:dyDescent="0.25">
      <c r="A6" s="12"/>
      <c r="B6" s="54">
        <v>1</v>
      </c>
      <c r="C6" s="19" t="s">
        <v>4</v>
      </c>
      <c r="D6" s="20">
        <v>15</v>
      </c>
      <c r="E6" s="20">
        <v>20</v>
      </c>
      <c r="F6" s="20">
        <v>27</v>
      </c>
      <c r="G6" s="21"/>
      <c r="H6" s="21"/>
      <c r="I6" s="21"/>
      <c r="J6" s="21"/>
      <c r="K6" s="22"/>
      <c r="L6" s="10"/>
      <c r="M6" s="23" t="s">
        <v>5</v>
      </c>
      <c r="N6" s="24"/>
      <c r="O6" s="25"/>
      <c r="P6" s="10"/>
      <c r="Q6" s="11"/>
      <c r="S6" t="s">
        <v>16</v>
      </c>
      <c r="T6">
        <v>8</v>
      </c>
    </row>
    <row r="7" spans="1:20" ht="18.75" thickBot="1" x14ac:dyDescent="0.3">
      <c r="A7" s="12"/>
      <c r="B7" s="55"/>
      <c r="C7" s="26" t="s">
        <v>6</v>
      </c>
      <c r="D7" s="27">
        <v>22</v>
      </c>
      <c r="E7" s="27">
        <v>24</v>
      </c>
      <c r="F7" s="27">
        <v>28</v>
      </c>
      <c r="G7" s="28"/>
      <c r="H7" s="28"/>
      <c r="I7" s="28"/>
      <c r="J7" s="28"/>
      <c r="K7" s="29"/>
      <c r="L7" s="10"/>
      <c r="M7" s="23" t="s">
        <v>7</v>
      </c>
      <c r="N7" s="24"/>
      <c r="O7" s="25"/>
      <c r="P7" s="10"/>
      <c r="Q7" s="11"/>
      <c r="S7" t="s">
        <v>17</v>
      </c>
      <c r="T7">
        <v>1</v>
      </c>
    </row>
    <row r="8" spans="1:20" ht="18.75" thickBot="1" x14ac:dyDescent="0.3">
      <c r="A8" s="12"/>
      <c r="B8" s="54">
        <v>2</v>
      </c>
      <c r="C8" s="30" t="s">
        <v>4</v>
      </c>
      <c r="D8" s="20">
        <v>15</v>
      </c>
      <c r="E8" s="20">
        <v>20</v>
      </c>
      <c r="F8" s="20">
        <v>27</v>
      </c>
      <c r="G8" s="31">
        <v>35</v>
      </c>
      <c r="H8" s="32"/>
      <c r="I8" s="32"/>
      <c r="J8" s="32"/>
      <c r="K8" s="33"/>
      <c r="L8" s="10"/>
      <c r="M8" s="10"/>
      <c r="N8" s="10"/>
      <c r="O8" s="10"/>
      <c r="P8" s="10"/>
      <c r="Q8" s="11"/>
    </row>
    <row r="9" spans="1:20" ht="19.5" thickTop="1" thickBot="1" x14ac:dyDescent="0.3">
      <c r="A9" s="12"/>
      <c r="B9" s="55"/>
      <c r="C9" s="26" t="s">
        <v>6</v>
      </c>
      <c r="D9" s="27">
        <v>26</v>
      </c>
      <c r="E9" s="27">
        <v>34</v>
      </c>
      <c r="F9" s="27">
        <v>40</v>
      </c>
      <c r="G9" s="27">
        <v>46</v>
      </c>
      <c r="H9" s="28"/>
      <c r="I9" s="28"/>
      <c r="J9" s="28"/>
      <c r="K9" s="29"/>
      <c r="L9" s="10"/>
      <c r="M9" s="34" t="s">
        <v>8</v>
      </c>
      <c r="N9" s="10"/>
      <c r="O9" s="59" t="s">
        <v>4</v>
      </c>
      <c r="P9" s="60">
        <v>35</v>
      </c>
      <c r="Q9" s="11"/>
      <c r="S9">
        <f>INDEX(D6:K27,MATCH(T6,B6:B27,0),MATCH(T7,D5:K5,0))</f>
        <v>35</v>
      </c>
    </row>
    <row r="10" spans="1:20" ht="18.75" thickBot="1" x14ac:dyDescent="0.3">
      <c r="A10" s="12"/>
      <c r="B10" s="54">
        <v>3</v>
      </c>
      <c r="C10" s="30" t="s">
        <v>4</v>
      </c>
      <c r="D10" s="20">
        <v>15</v>
      </c>
      <c r="E10" s="20">
        <v>20</v>
      </c>
      <c r="F10" s="20">
        <v>27</v>
      </c>
      <c r="G10" s="31">
        <v>35</v>
      </c>
      <c r="H10" s="31">
        <v>45</v>
      </c>
      <c r="I10" s="32"/>
      <c r="J10" s="32"/>
      <c r="K10" s="33"/>
      <c r="L10" s="10"/>
      <c r="M10" s="34" t="s">
        <v>9</v>
      </c>
      <c r="N10" s="10"/>
      <c r="O10" s="59"/>
      <c r="P10" s="61"/>
      <c r="Q10" s="11"/>
    </row>
    <row r="11" spans="1:20" ht="19.5" thickTop="1" thickBot="1" x14ac:dyDescent="0.3">
      <c r="A11" s="12"/>
      <c r="B11" s="55"/>
      <c r="C11" s="26" t="s">
        <v>6</v>
      </c>
      <c r="D11" s="27">
        <v>30</v>
      </c>
      <c r="E11" s="27">
        <v>42</v>
      </c>
      <c r="F11" s="27">
        <v>50</v>
      </c>
      <c r="G11" s="27">
        <v>60</v>
      </c>
      <c r="H11" s="27">
        <v>75</v>
      </c>
      <c r="I11" s="28"/>
      <c r="J11" s="28"/>
      <c r="K11" s="29"/>
      <c r="L11" s="10"/>
      <c r="M11" s="10"/>
      <c r="N11" s="10"/>
      <c r="O11" s="34"/>
      <c r="P11" s="10"/>
      <c r="Q11" s="11"/>
    </row>
    <row r="12" spans="1:20" ht="18.75" thickBot="1" x14ac:dyDescent="0.3">
      <c r="A12" s="12"/>
      <c r="B12" s="54">
        <v>4</v>
      </c>
      <c r="C12" s="30" t="s">
        <v>4</v>
      </c>
      <c r="D12" s="20">
        <v>15</v>
      </c>
      <c r="E12" s="20">
        <v>20</v>
      </c>
      <c r="F12" s="20">
        <v>27</v>
      </c>
      <c r="G12" s="31">
        <v>35</v>
      </c>
      <c r="H12" s="31">
        <v>45</v>
      </c>
      <c r="I12" s="31">
        <v>63</v>
      </c>
      <c r="J12" s="32"/>
      <c r="K12" s="33"/>
      <c r="L12" s="10"/>
      <c r="M12" s="10"/>
      <c r="N12" s="10"/>
      <c r="O12" s="34"/>
      <c r="P12" s="10"/>
      <c r="Q12" s="11"/>
    </row>
    <row r="13" spans="1:20" ht="19.5" thickTop="1" thickBot="1" x14ac:dyDescent="0.3">
      <c r="A13" s="12"/>
      <c r="B13" s="55"/>
      <c r="C13" s="26" t="s">
        <v>6</v>
      </c>
      <c r="D13" s="27">
        <v>34</v>
      </c>
      <c r="E13" s="27">
        <v>50</v>
      </c>
      <c r="F13" s="27">
        <v>60</v>
      </c>
      <c r="G13" s="27">
        <v>70</v>
      </c>
      <c r="H13" s="27">
        <v>87</v>
      </c>
      <c r="I13" s="27">
        <v>130</v>
      </c>
      <c r="J13" s="28"/>
      <c r="K13" s="29"/>
      <c r="L13" s="10"/>
      <c r="M13" s="34" t="s">
        <v>10</v>
      </c>
      <c r="N13" s="10"/>
      <c r="O13" s="59" t="s">
        <v>6</v>
      </c>
      <c r="P13" s="60">
        <v>90</v>
      </c>
      <c r="Q13" s="11"/>
      <c r="S13">
        <f>INDEX(D6:K27,MATCH(T6,B6:B27,0)+1,MATCH(T7,D5:K5,0))</f>
        <v>108</v>
      </c>
    </row>
    <row r="14" spans="1:20" ht="18.75" thickBot="1" x14ac:dyDescent="0.3">
      <c r="A14" s="12"/>
      <c r="B14" s="54">
        <v>6</v>
      </c>
      <c r="C14" s="30" t="s">
        <v>4</v>
      </c>
      <c r="D14" s="20">
        <v>15</v>
      </c>
      <c r="E14" s="20">
        <v>20</v>
      </c>
      <c r="F14" s="20">
        <v>27</v>
      </c>
      <c r="G14" s="31">
        <v>35</v>
      </c>
      <c r="H14" s="31">
        <v>45</v>
      </c>
      <c r="I14" s="31">
        <v>63</v>
      </c>
      <c r="J14" s="31">
        <v>90</v>
      </c>
      <c r="K14" s="35">
        <v>145</v>
      </c>
      <c r="L14" s="10"/>
      <c r="M14" s="34" t="s">
        <v>9</v>
      </c>
      <c r="N14" s="10"/>
      <c r="O14" s="59"/>
      <c r="P14" s="61"/>
      <c r="Q14" s="11"/>
    </row>
    <row r="15" spans="1:20" ht="19.5" thickTop="1" thickBot="1" x14ac:dyDescent="0.3">
      <c r="A15" s="12"/>
      <c r="B15" s="55"/>
      <c r="C15" s="26" t="s">
        <v>6</v>
      </c>
      <c r="D15" s="27">
        <v>42</v>
      </c>
      <c r="E15" s="27">
        <v>60</v>
      </c>
      <c r="F15" s="27">
        <v>74</v>
      </c>
      <c r="G15" s="27">
        <v>90</v>
      </c>
      <c r="H15" s="27">
        <v>107</v>
      </c>
      <c r="I15" s="27">
        <v>160</v>
      </c>
      <c r="J15" s="27">
        <v>250</v>
      </c>
      <c r="K15" s="36">
        <v>400</v>
      </c>
      <c r="L15" s="10"/>
      <c r="M15" s="10"/>
      <c r="N15" s="10"/>
      <c r="O15" s="34"/>
      <c r="P15" s="10"/>
      <c r="Q15" s="11"/>
    </row>
    <row r="16" spans="1:20" ht="18.75" thickBot="1" x14ac:dyDescent="0.3">
      <c r="A16" s="12"/>
      <c r="B16" s="54">
        <v>8</v>
      </c>
      <c r="C16" s="30" t="s">
        <v>4</v>
      </c>
      <c r="D16" s="20">
        <v>15</v>
      </c>
      <c r="E16" s="20">
        <v>20</v>
      </c>
      <c r="F16" s="20">
        <v>27</v>
      </c>
      <c r="G16" s="31">
        <v>35</v>
      </c>
      <c r="H16" s="31">
        <v>45</v>
      </c>
      <c r="I16" s="31">
        <v>63</v>
      </c>
      <c r="J16" s="31">
        <v>90</v>
      </c>
      <c r="K16" s="35">
        <v>145</v>
      </c>
      <c r="L16" s="10"/>
      <c r="M16" s="10"/>
      <c r="N16" s="10"/>
      <c r="O16" s="34"/>
      <c r="P16" s="10"/>
      <c r="Q16" s="11"/>
    </row>
    <row r="17" spans="1:17" ht="19.5" thickTop="1" thickBot="1" x14ac:dyDescent="0.3">
      <c r="A17" s="12"/>
      <c r="B17" s="55"/>
      <c r="C17" s="26" t="s">
        <v>6</v>
      </c>
      <c r="D17" s="27">
        <v>50</v>
      </c>
      <c r="E17" s="27">
        <v>70</v>
      </c>
      <c r="F17" s="27">
        <v>88</v>
      </c>
      <c r="G17" s="27">
        <v>108</v>
      </c>
      <c r="H17" s="27">
        <v>127</v>
      </c>
      <c r="I17" s="27">
        <v>185</v>
      </c>
      <c r="J17" s="27">
        <v>285</v>
      </c>
      <c r="K17" s="36">
        <v>450</v>
      </c>
      <c r="L17" s="10"/>
      <c r="M17" s="34" t="s">
        <v>11</v>
      </c>
      <c r="N17" s="10"/>
      <c r="O17" s="37" t="s">
        <v>12</v>
      </c>
      <c r="P17" s="38">
        <f>'[1]Cat Op'!G26</f>
        <v>0.95714285714285718</v>
      </c>
      <c r="Q17" s="11"/>
    </row>
    <row r="18" spans="1:17" ht="18" x14ac:dyDescent="0.25">
      <c r="A18" s="12"/>
      <c r="B18" s="54">
        <v>10</v>
      </c>
      <c r="C18" s="30" t="s">
        <v>4</v>
      </c>
      <c r="D18" s="20">
        <v>15</v>
      </c>
      <c r="E18" s="20">
        <v>20</v>
      </c>
      <c r="F18" s="20">
        <v>27</v>
      </c>
      <c r="G18" s="31">
        <v>35</v>
      </c>
      <c r="H18" s="31">
        <v>45</v>
      </c>
      <c r="I18" s="31">
        <v>63</v>
      </c>
      <c r="J18" s="31">
        <v>90</v>
      </c>
      <c r="K18" s="35">
        <v>145</v>
      </c>
      <c r="L18" s="39"/>
      <c r="M18" s="40"/>
      <c r="N18" s="10"/>
      <c r="O18" s="10"/>
      <c r="P18" s="10"/>
      <c r="Q18" s="11"/>
    </row>
    <row r="19" spans="1:17" ht="18.75" thickBot="1" x14ac:dyDescent="0.3">
      <c r="A19" s="12"/>
      <c r="B19" s="55"/>
      <c r="C19" s="26" t="s">
        <v>6</v>
      </c>
      <c r="D19" s="27">
        <v>58</v>
      </c>
      <c r="E19" s="27">
        <v>80</v>
      </c>
      <c r="F19" s="27">
        <v>102</v>
      </c>
      <c r="G19" s="27">
        <v>124</v>
      </c>
      <c r="H19" s="27">
        <v>147</v>
      </c>
      <c r="I19" s="27">
        <v>210</v>
      </c>
      <c r="J19" s="27">
        <v>320</v>
      </c>
      <c r="K19" s="36">
        <v>500</v>
      </c>
      <c r="L19" s="10"/>
      <c r="M19" s="10"/>
      <c r="N19" s="10"/>
      <c r="O19" s="10"/>
      <c r="P19" s="10"/>
      <c r="Q19" s="11"/>
    </row>
    <row r="20" spans="1:17" ht="18.75" thickBot="1" x14ac:dyDescent="0.3">
      <c r="A20" s="12"/>
      <c r="B20" s="54">
        <v>12</v>
      </c>
      <c r="C20" s="30" t="s">
        <v>4</v>
      </c>
      <c r="D20" s="41"/>
      <c r="E20" s="20">
        <v>20</v>
      </c>
      <c r="F20" s="20">
        <v>27</v>
      </c>
      <c r="G20" s="31">
        <v>35</v>
      </c>
      <c r="H20" s="31">
        <v>45</v>
      </c>
      <c r="I20" s="31">
        <v>63</v>
      </c>
      <c r="J20" s="31">
        <v>90</v>
      </c>
      <c r="K20" s="35">
        <v>145</v>
      </c>
      <c r="L20" s="10"/>
      <c r="M20" s="10"/>
      <c r="N20" s="10"/>
      <c r="O20" s="10"/>
      <c r="P20" s="10"/>
      <c r="Q20" s="11"/>
    </row>
    <row r="21" spans="1:17" ht="19.5" thickTop="1" thickBot="1" x14ac:dyDescent="0.3">
      <c r="A21" s="12"/>
      <c r="B21" s="55"/>
      <c r="C21" s="26" t="s">
        <v>6</v>
      </c>
      <c r="D21" s="42"/>
      <c r="E21" s="43">
        <v>90</v>
      </c>
      <c r="F21" s="27">
        <v>116</v>
      </c>
      <c r="G21" s="27">
        <v>140</v>
      </c>
      <c r="H21" s="27">
        <v>167</v>
      </c>
      <c r="I21" s="27">
        <v>235</v>
      </c>
      <c r="J21" s="27">
        <v>350</v>
      </c>
      <c r="K21" s="36">
        <v>540</v>
      </c>
      <c r="L21" s="10"/>
      <c r="M21" s="34" t="s">
        <v>13</v>
      </c>
      <c r="N21" s="10"/>
      <c r="O21" s="10"/>
      <c r="P21" s="56">
        <f>IF(P17="","",IF(P17&gt;0,P9*P17))</f>
        <v>33.5</v>
      </c>
      <c r="Q21" s="11"/>
    </row>
    <row r="22" spans="1:17" ht="18.75" thickBot="1" x14ac:dyDescent="0.3">
      <c r="A22" s="12"/>
      <c r="B22" s="54">
        <v>18</v>
      </c>
      <c r="C22" s="30" t="s">
        <v>4</v>
      </c>
      <c r="D22" s="41"/>
      <c r="E22" s="41"/>
      <c r="F22" s="20">
        <v>27</v>
      </c>
      <c r="G22" s="31">
        <v>35</v>
      </c>
      <c r="H22" s="31">
        <v>45</v>
      </c>
      <c r="I22" s="31">
        <v>63</v>
      </c>
      <c r="J22" s="31">
        <v>90</v>
      </c>
      <c r="K22" s="35">
        <v>145</v>
      </c>
      <c r="L22" s="39"/>
      <c r="M22" s="23"/>
      <c r="N22" s="10"/>
      <c r="O22" s="10"/>
      <c r="P22" s="57"/>
      <c r="Q22" s="11"/>
    </row>
    <row r="23" spans="1:17" ht="19.5" thickTop="1" thickBot="1" x14ac:dyDescent="0.3">
      <c r="A23" s="12"/>
      <c r="B23" s="55"/>
      <c r="C23" s="26" t="s">
        <v>6</v>
      </c>
      <c r="D23" s="42"/>
      <c r="E23" s="42"/>
      <c r="F23" s="27">
        <v>155</v>
      </c>
      <c r="G23" s="27">
        <v>188</v>
      </c>
      <c r="H23" s="27">
        <v>227</v>
      </c>
      <c r="I23" s="27">
        <v>310</v>
      </c>
      <c r="J23" s="27">
        <v>430</v>
      </c>
      <c r="K23" s="36">
        <v>630</v>
      </c>
      <c r="L23" s="10"/>
      <c r="M23" s="10"/>
      <c r="N23" s="10"/>
      <c r="O23" s="10"/>
      <c r="P23" s="10"/>
      <c r="Q23" s="11"/>
    </row>
    <row r="24" spans="1:17" ht="18.75" thickBot="1" x14ac:dyDescent="0.3">
      <c r="A24" s="12"/>
      <c r="B24" s="54">
        <v>24</v>
      </c>
      <c r="C24" s="30" t="s">
        <v>4</v>
      </c>
      <c r="D24" s="41"/>
      <c r="E24" s="41"/>
      <c r="F24" s="41"/>
      <c r="G24" s="31">
        <v>35</v>
      </c>
      <c r="H24" s="31">
        <v>45</v>
      </c>
      <c r="I24" s="31">
        <v>63</v>
      </c>
      <c r="J24" s="31">
        <v>90</v>
      </c>
      <c r="K24" s="35">
        <v>145</v>
      </c>
      <c r="L24" s="10"/>
      <c r="M24" s="10"/>
      <c r="N24" s="10"/>
      <c r="O24" s="10"/>
      <c r="P24" s="10"/>
      <c r="Q24" s="11"/>
    </row>
    <row r="25" spans="1:17" ht="19.5" thickTop="1" thickBot="1" x14ac:dyDescent="0.3">
      <c r="A25" s="12"/>
      <c r="B25" s="55"/>
      <c r="C25" s="26" t="s">
        <v>6</v>
      </c>
      <c r="D25" s="42"/>
      <c r="E25" s="42"/>
      <c r="F25" s="42"/>
      <c r="G25" s="27">
        <v>236</v>
      </c>
      <c r="H25" s="27">
        <v>277</v>
      </c>
      <c r="I25" s="27">
        <v>380</v>
      </c>
      <c r="J25" s="27">
        <v>500</v>
      </c>
      <c r="K25" s="36">
        <v>720</v>
      </c>
      <c r="L25" s="10"/>
      <c r="M25" s="34" t="s">
        <v>14</v>
      </c>
      <c r="N25" s="10"/>
      <c r="O25" s="10"/>
      <c r="P25" s="56">
        <f>IF(P17="","",IF(P17&gt;0,P13*P17))</f>
        <v>86.142857142857153</v>
      </c>
      <c r="Q25" s="11"/>
    </row>
    <row r="26" spans="1:17" ht="18.75" thickBot="1" x14ac:dyDescent="0.3">
      <c r="A26" s="12"/>
      <c r="B26" s="54">
        <v>36</v>
      </c>
      <c r="C26" s="30" t="s">
        <v>4</v>
      </c>
      <c r="D26" s="41"/>
      <c r="E26" s="41"/>
      <c r="F26" s="41"/>
      <c r="G26" s="31">
        <v>35</v>
      </c>
      <c r="H26" s="31">
        <v>45</v>
      </c>
      <c r="I26" s="31">
        <v>63</v>
      </c>
      <c r="J26" s="31">
        <v>90</v>
      </c>
      <c r="K26" s="35">
        <v>145</v>
      </c>
      <c r="L26" s="10"/>
      <c r="M26" s="23" t="s">
        <v>15</v>
      </c>
      <c r="N26" s="10"/>
      <c r="O26" s="10"/>
      <c r="P26" s="57"/>
      <c r="Q26" s="11"/>
    </row>
    <row r="27" spans="1:17" ht="19.5" thickTop="1" thickBot="1" x14ac:dyDescent="0.3">
      <c r="A27" s="12"/>
      <c r="B27" s="58"/>
      <c r="C27" s="44" t="s">
        <v>6</v>
      </c>
      <c r="D27" s="45"/>
      <c r="E27" s="45"/>
      <c r="F27" s="45"/>
      <c r="G27" s="46">
        <v>332</v>
      </c>
      <c r="H27" s="46">
        <v>377</v>
      </c>
      <c r="I27" s="46">
        <v>490</v>
      </c>
      <c r="J27" s="46">
        <v>630</v>
      </c>
      <c r="K27" s="47">
        <v>870</v>
      </c>
      <c r="L27" s="10"/>
      <c r="M27" s="10"/>
      <c r="N27" s="10"/>
      <c r="O27" s="10"/>
      <c r="P27" s="10"/>
      <c r="Q27" s="11"/>
    </row>
    <row r="28" spans="1:17" ht="15.75" thickTop="1" x14ac:dyDescent="0.25">
      <c r="A28" s="8"/>
      <c r="B28" s="52"/>
      <c r="C28" s="9"/>
      <c r="D28" s="9"/>
      <c r="E28" s="9"/>
      <c r="F28" s="9"/>
      <c r="G28" s="9"/>
      <c r="H28" s="9"/>
      <c r="I28" s="9"/>
      <c r="J28" s="9"/>
      <c r="K28" s="9"/>
      <c r="L28" s="10"/>
      <c r="M28" s="10"/>
      <c r="N28" s="10"/>
      <c r="O28" s="10"/>
      <c r="P28" s="10"/>
      <c r="Q28" s="11"/>
    </row>
    <row r="29" spans="1:17" x14ac:dyDescent="0.25">
      <c r="A29" s="48"/>
      <c r="B29" s="53"/>
      <c r="C29" s="49"/>
      <c r="D29" s="49"/>
      <c r="E29" s="49"/>
      <c r="F29" s="49"/>
      <c r="G29" s="49"/>
      <c r="H29" s="49"/>
      <c r="I29" s="49"/>
      <c r="J29" s="49"/>
      <c r="K29" s="49"/>
      <c r="L29" s="50"/>
      <c r="M29" s="50"/>
      <c r="N29" s="50"/>
      <c r="O29" s="50"/>
      <c r="P29" s="50"/>
      <c r="Q29" s="51"/>
    </row>
  </sheetData>
  <mergeCells count="18">
    <mergeCell ref="B12:B13"/>
    <mergeCell ref="O13:O14"/>
    <mergeCell ref="P13:P14"/>
    <mergeCell ref="B14:B15"/>
    <mergeCell ref="B6:B7"/>
    <mergeCell ref="B8:B9"/>
    <mergeCell ref="O9:O10"/>
    <mergeCell ref="P9:P10"/>
    <mergeCell ref="B10:B11"/>
    <mergeCell ref="B28:B29"/>
    <mergeCell ref="B16:B17"/>
    <mergeCell ref="B18:B19"/>
    <mergeCell ref="B20:B21"/>
    <mergeCell ref="P21:P22"/>
    <mergeCell ref="B22:B23"/>
    <mergeCell ref="B24:B25"/>
    <mergeCell ref="P25:P26"/>
    <mergeCell ref="B26:B27"/>
  </mergeCells>
  <dataValidations count="2">
    <dataValidation type="list" allowBlank="1" showInputMessage="1" showErrorMessage="1" sqref="T6">
      <formula1>$B$6:$B$27</formula1>
    </dataValidation>
    <dataValidation type="list" allowBlank="1" showInputMessage="1" showErrorMessage="1" sqref="T7">
      <formula1>$D$5:$K$5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LEPINAY Jean Baptiste (SAFRAN AIRCRAFT ENGINES)</cp:lastModifiedBy>
  <dcterms:created xsi:type="dcterms:W3CDTF">2021-02-16T13:57:39Z</dcterms:created>
  <dcterms:modified xsi:type="dcterms:W3CDTF">2021-02-16T14:15:57Z</dcterms:modified>
</cp:coreProperties>
</file>