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14370" windowHeight="12270" activeTab="2"/>
  </bookViews>
  <sheets>
    <sheet name="BDD" sheetId="1" r:id="rId1"/>
    <sheet name="DONNEES JOURNALIERES" sheetId="2" r:id="rId2"/>
    <sheet name="DONNEES PAR PERIODE" sheetId="3" r:id="rId3"/>
  </sheets>
  <definedNames>
    <definedName name="_xlnm._FilterDatabase" localSheetId="0" hidden="1">BDD!$A$1:$T$74</definedName>
    <definedName name="BDD">BDD!$A$3:$T$74</definedName>
    <definedName name="données">BDD!$1:$1048576</definedName>
    <definedName name="sites">BDD!$U$2:$U$4</definedName>
    <definedName name="_xlnm.Print_Area" localSheetId="0">BDD!$A$1:$AD$74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/>
  <c r="C8" i="3" l="1" a="1"/>
  <c r="C8" i="3" s="1"/>
  <c r="E18" i="3" a="1"/>
  <c r="E18" i="3" s="1"/>
  <c r="B11" i="3" a="1"/>
  <c r="B11" i="3" s="1"/>
  <c r="C11" i="3" a="1"/>
  <c r="C11" i="3" s="1"/>
  <c r="B18" i="3" a="1"/>
  <c r="B18" i="3" s="1"/>
  <c r="C5" i="3" a="1"/>
  <c r="C5" i="3" s="1"/>
  <c r="E5" i="3" a="1"/>
  <c r="E5" i="3" s="1"/>
  <c r="B20" i="3" a="1"/>
  <c r="B20" i="3" s="1"/>
  <c r="H18" i="3" a="1"/>
  <c r="H18" i="3" s="1"/>
  <c r="B8" i="3" l="1" a="1"/>
  <c r="B8" i="3" s="1"/>
  <c r="D11" i="3" a="1"/>
  <c r="D11" i="3" s="1"/>
  <c r="E11" i="3" a="1"/>
  <c r="E11" i="3" s="1"/>
  <c r="D5" i="3" a="1"/>
  <c r="D5" i="3" s="1"/>
  <c r="B5" i="3" a="1"/>
  <c r="B5" i="3" s="1"/>
  <c r="H8" i="3"/>
  <c r="H10" i="3"/>
  <c r="E5" i="2" a="1"/>
  <c r="E5" i="2" s="1"/>
  <c r="D5" i="2" a="1"/>
  <c r="D5" i="2" s="1"/>
  <c r="E11" i="2" a="1"/>
  <c r="E11" i="2" s="1"/>
  <c r="H18" i="2" a="1"/>
  <c r="H18" i="2" s="1"/>
  <c r="B20" i="2" a="1"/>
  <c r="B20" i="2" s="1"/>
  <c r="E18" i="2" a="1"/>
  <c r="E18" i="2" s="1"/>
  <c r="B18" i="2" a="1"/>
  <c r="B18" i="2" s="1"/>
  <c r="B11" i="2" a="1"/>
  <c r="B11" i="2" s="1"/>
  <c r="D11" i="2" a="1"/>
  <c r="D11" i="2" s="1"/>
  <c r="C11" i="2" a="1"/>
  <c r="C11" i="2" s="1"/>
  <c r="C8" i="2" a="1"/>
  <c r="C8" i="2" s="1"/>
  <c r="B8" i="2" a="1"/>
  <c r="B8" i="2" s="1"/>
  <c r="C5" i="2" a="1"/>
  <c r="C5" i="2" s="1"/>
  <c r="B5" i="2" a="1"/>
  <c r="B5" i="2" s="1"/>
  <c r="H6" i="3" l="1"/>
  <c r="H8" i="2"/>
  <c r="H6" i="2"/>
  <c r="H10" i="2"/>
</calcChain>
</file>

<file path=xl/sharedStrings.xml><?xml version="1.0" encoding="utf-8"?>
<sst xmlns="http://schemas.openxmlformats.org/spreadsheetml/2006/main" count="164" uniqueCount="57">
  <si>
    <t>Trafic OO/Presse</t>
  </si>
  <si>
    <t>Total courrier réalisé</t>
  </si>
  <si>
    <t>Total trafic colis</t>
  </si>
  <si>
    <t>MANUEL</t>
  </si>
  <si>
    <t>Total trafic meca</t>
  </si>
  <si>
    <t>Total trafic CEDEX</t>
  </si>
  <si>
    <t>Total trafic PPI</t>
  </si>
  <si>
    <t>Trafic OO ménage</t>
  </si>
  <si>
    <t>Trafic OO cedex</t>
  </si>
  <si>
    <t>Global Presse</t>
  </si>
  <si>
    <t>3S</t>
  </si>
  <si>
    <t>Trafic colis réalisé</t>
  </si>
  <si>
    <t>Trafic chrono réalisé</t>
  </si>
  <si>
    <t>Trafic manuel OO ménage</t>
  </si>
  <si>
    <t>Trafic Ménage TCP</t>
  </si>
  <si>
    <t>Trafic Ménage TPD</t>
  </si>
  <si>
    <t>Trafic Ménage TPD+</t>
  </si>
  <si>
    <t>Trafic Ménage TCD</t>
  </si>
  <si>
    <t>Trafic Cedex TCP</t>
  </si>
  <si>
    <t>Trafic manuel OO cedex</t>
  </si>
  <si>
    <t>Trafic Cedex TCD</t>
  </si>
  <si>
    <t>Trafic PPI Non Suivis</t>
  </si>
  <si>
    <t>Trafic PPI Suivis</t>
  </si>
  <si>
    <t>CEDEX</t>
  </si>
  <si>
    <t xml:space="preserve">Site  </t>
  </si>
  <si>
    <t>Date</t>
  </si>
  <si>
    <t>Site :</t>
  </si>
  <si>
    <t>GAZERAN</t>
  </si>
  <si>
    <t>HOUDAN</t>
  </si>
  <si>
    <t>LE PERRAY</t>
  </si>
  <si>
    <t>Date :</t>
  </si>
  <si>
    <t>MECA MENAGE</t>
  </si>
  <si>
    <t>TCP</t>
  </si>
  <si>
    <t>TPD</t>
  </si>
  <si>
    <t>TPD+</t>
  </si>
  <si>
    <t>TCD</t>
  </si>
  <si>
    <t>MECA CEDEX</t>
  </si>
  <si>
    <t>OS</t>
  </si>
  <si>
    <t>COLIS</t>
  </si>
  <si>
    <t>CHRONO</t>
  </si>
  <si>
    <t>PPI</t>
  </si>
  <si>
    <t>AUTRES</t>
  </si>
  <si>
    <t>CATALOGUES</t>
  </si>
  <si>
    <t>ELECTIONS</t>
  </si>
  <si>
    <t>Trafic manuel OO</t>
  </si>
  <si>
    <t>MENAGE</t>
  </si>
  <si>
    <t>Trafic presse</t>
  </si>
  <si>
    <t>PRESSE</t>
  </si>
  <si>
    <t>Trafic PPI</t>
  </si>
  <si>
    <t>PPI (non suivis)</t>
  </si>
  <si>
    <t>RAPPEL TOTAL TRAFIC</t>
  </si>
  <si>
    <t>TOTAL COURRIER</t>
  </si>
  <si>
    <t>TOTAL COLIS</t>
  </si>
  <si>
    <t>TOTAL PPI</t>
  </si>
  <si>
    <t>site</t>
  </si>
  <si>
    <t>Début :</t>
  </si>
  <si>
    <t>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</si>
</sst>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Calibri"/>
    </font>
    <font>
      <sz val="12"/>
      <color rgb="FF000000"/>
      <name val="Calibri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1"/>
      </left>
      <right style="thick">
        <color theme="0"/>
      </right>
      <top style="thin">
        <color theme="1"/>
      </top>
      <bottom style="thick">
        <color theme="0"/>
      </bottom>
      <diagonal/>
    </border>
    <border>
      <left style="thick">
        <color theme="0"/>
      </left>
      <right style="thin">
        <color theme="1"/>
      </right>
      <top style="thin">
        <color theme="1"/>
      </top>
      <bottom style="thick">
        <color theme="0"/>
      </bottom>
      <diagonal/>
    </border>
    <border>
      <left style="thin">
        <color theme="1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n">
        <color theme="1"/>
      </right>
      <top style="thick">
        <color theme="0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ck">
        <color theme="0"/>
      </right>
      <top style="thick">
        <color theme="0"/>
      </top>
      <bottom style="thin">
        <color theme="1"/>
      </bottom>
      <diagonal/>
    </border>
    <border>
      <left style="thick">
        <color theme="0"/>
      </left>
      <right style="thin">
        <color theme="1"/>
      </right>
      <top style="thick">
        <color theme="0"/>
      </top>
      <bottom style="thin">
        <color theme="1"/>
      </bottom>
      <diagonal/>
    </border>
    <border>
      <left/>
      <right/>
      <top/>
      <bottom style="thin">
        <color rgb="FF00000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ck">
        <color theme="0"/>
      </bottom>
      <diagonal/>
    </border>
    <border>
      <left/>
      <right style="thin">
        <color theme="1"/>
      </right>
      <top style="thin">
        <color theme="1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/>
    <xf numFmtId="0" fontId="0" fillId="5" borderId="4" xfId="0" applyFill="1" applyBorder="1" applyAlignment="1">
      <alignment horizontal="center"/>
    </xf>
    <xf numFmtId="0" fontId="0" fillId="0" borderId="5" xfId="0" applyBorder="1"/>
    <xf numFmtId="0" fontId="0" fillId="0" borderId="0" xfId="0" applyAlignment="1">
      <alignment horizontal="center" vertical="center"/>
    </xf>
    <xf numFmtId="14" fontId="2" fillId="9" borderId="5" xfId="0" applyNumberFormat="1" applyFont="1" applyFill="1" applyBorder="1" applyAlignment="1">
      <alignment horizontal="center" vertical="center"/>
    </xf>
    <xf numFmtId="0" fontId="5" fillId="0" borderId="0" xfId="0" applyFont="1"/>
    <xf numFmtId="0" fontId="3" fillId="9" borderId="0" xfId="0" applyFont="1" applyFill="1" applyBorder="1" applyAlignment="1">
      <alignment horizontal="left" vertical="center"/>
    </xf>
    <xf numFmtId="0" fontId="2" fillId="9" borderId="5" xfId="0" applyFont="1" applyFill="1" applyBorder="1" applyAlignment="1">
      <alignment horizontal="left" vertical="center" wrapText="1"/>
    </xf>
    <xf numFmtId="0" fontId="3" fillId="9" borderId="5" xfId="0" applyFont="1" applyFill="1" applyBorder="1" applyAlignment="1">
      <alignment horizontal="left" vertical="center" wrapText="1"/>
    </xf>
    <xf numFmtId="0" fontId="3" fillId="9" borderId="6" xfId="0" applyFont="1" applyFill="1" applyBorder="1" applyAlignment="1">
      <alignment horizontal="left" vertical="center" wrapText="1"/>
    </xf>
    <xf numFmtId="0" fontId="2" fillId="10" borderId="6" xfId="0" applyFont="1" applyFill="1" applyBorder="1" applyAlignment="1">
      <alignment horizontal="left" vertical="center" wrapText="1"/>
    </xf>
    <xf numFmtId="0" fontId="2" fillId="9" borderId="6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7" fillId="0" borderId="0" xfId="0" applyFont="1" applyFill="1" applyAlignment="1">
      <alignment wrapText="1"/>
    </xf>
    <xf numFmtId="0" fontId="6" fillId="0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15" borderId="0" xfId="0" applyFont="1" applyFill="1" applyAlignment="1" applyProtection="1">
      <alignment horizontal="left" vertical="center"/>
      <protection locked="0"/>
    </xf>
    <xf numFmtId="14" fontId="5" fillId="15" borderId="0" xfId="0" applyNumberFormat="1" applyFont="1" applyFill="1" applyAlignment="1" applyProtection="1">
      <alignment horizontal="left" vertical="center"/>
      <protection locked="0"/>
    </xf>
    <xf numFmtId="2" fontId="6" fillId="11" borderId="16" xfId="0" applyNumberFormat="1" applyFont="1" applyFill="1" applyBorder="1" applyAlignment="1" applyProtection="1">
      <alignment horizontal="center" vertical="center"/>
    </xf>
    <xf numFmtId="2" fontId="6" fillId="11" borderId="17" xfId="0" applyNumberFormat="1" applyFont="1" applyFill="1" applyBorder="1" applyAlignment="1" applyProtection="1">
      <alignment horizontal="center" vertical="center"/>
    </xf>
    <xf numFmtId="2" fontId="6" fillId="11" borderId="21" xfId="0" applyNumberFormat="1" applyFont="1" applyFill="1" applyBorder="1" applyAlignment="1" applyProtection="1">
      <alignment horizontal="center" vertical="center"/>
    </xf>
    <xf numFmtId="0" fontId="6" fillId="11" borderId="16" xfId="0" applyFont="1" applyFill="1" applyBorder="1" applyAlignment="1" applyProtection="1">
      <alignment horizontal="center" vertical="center"/>
    </xf>
    <xf numFmtId="0" fontId="6" fillId="11" borderId="17" xfId="0" applyFont="1" applyFill="1" applyBorder="1" applyAlignment="1" applyProtection="1">
      <alignment horizontal="center" vertical="center"/>
    </xf>
    <xf numFmtId="0" fontId="6" fillId="11" borderId="21" xfId="0" applyFont="1" applyFill="1" applyBorder="1" applyAlignment="1" applyProtection="1">
      <alignment horizontal="center" vertical="center"/>
    </xf>
    <xf numFmtId="0" fontId="6" fillId="11" borderId="10" xfId="0" applyFont="1" applyFill="1" applyBorder="1" applyAlignment="1" applyProtection="1">
      <alignment horizontal="center" vertical="center"/>
    </xf>
    <xf numFmtId="0" fontId="6" fillId="11" borderId="14" xfId="0" applyFont="1" applyFill="1" applyBorder="1" applyAlignment="1" applyProtection="1">
      <alignment horizontal="center" vertical="center"/>
    </xf>
    <xf numFmtId="2" fontId="6" fillId="11" borderId="10" xfId="0" applyNumberFormat="1" applyFont="1" applyFill="1" applyBorder="1" applyAlignment="1" applyProtection="1">
      <alignment horizontal="center" vertical="center"/>
    </xf>
    <xf numFmtId="0" fontId="4" fillId="14" borderId="28" xfId="0" applyFont="1" applyFill="1" applyBorder="1" applyAlignment="1" applyProtection="1">
      <alignment horizontal="right"/>
    </xf>
    <xf numFmtId="0" fontId="0" fillId="0" borderId="0" xfId="0" applyProtection="1"/>
    <xf numFmtId="0" fontId="5" fillId="0" borderId="0" xfId="0" applyFont="1" applyProtection="1"/>
    <xf numFmtId="0" fontId="4" fillId="14" borderId="29" xfId="0" applyFont="1" applyFill="1" applyBorder="1" applyAlignment="1" applyProtection="1">
      <alignment horizontal="right"/>
    </xf>
    <xf numFmtId="0" fontId="0" fillId="0" borderId="0" xfId="0" applyAlignment="1" applyProtection="1">
      <alignment horizontal="center" vertical="center" wrapText="1"/>
    </xf>
    <xf numFmtId="0" fontId="5" fillId="0" borderId="18" xfId="0" applyFont="1" applyBorder="1" applyProtection="1"/>
    <xf numFmtId="0" fontId="5" fillId="13" borderId="19" xfId="0" applyFont="1" applyFill="1" applyBorder="1" applyAlignment="1" applyProtection="1">
      <alignment horizontal="center" vertical="center"/>
    </xf>
    <xf numFmtId="0" fontId="5" fillId="13" borderId="20" xfId="0" applyFont="1" applyFill="1" applyBorder="1" applyAlignment="1" applyProtection="1">
      <alignment horizontal="center" vertical="center"/>
    </xf>
    <xf numFmtId="0" fontId="4" fillId="12" borderId="11" xfId="0" applyFont="1" applyFill="1" applyBorder="1" applyProtection="1"/>
    <xf numFmtId="0" fontId="5" fillId="0" borderId="11" xfId="0" applyFont="1" applyBorder="1" applyProtection="1"/>
    <xf numFmtId="0" fontId="5" fillId="0" borderId="0" xfId="0" applyFont="1" applyBorder="1" applyProtection="1"/>
    <xf numFmtId="0" fontId="5" fillId="0" borderId="12" xfId="0" applyFont="1" applyBorder="1" applyProtection="1"/>
    <xf numFmtId="0" fontId="4" fillId="12" borderId="9" xfId="0" applyFont="1" applyFill="1" applyBorder="1" applyAlignment="1" applyProtection="1">
      <alignment vertical="center"/>
    </xf>
    <xf numFmtId="14" fontId="5" fillId="0" borderId="0" xfId="0" applyNumberFormat="1" applyFont="1" applyProtection="1"/>
    <xf numFmtId="0" fontId="5" fillId="13" borderId="0" xfId="0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5" fillId="13" borderId="12" xfId="0" applyFont="1" applyFill="1" applyBorder="1" applyAlignment="1" applyProtection="1">
      <alignment horizontal="center" vertical="center"/>
    </xf>
    <xf numFmtId="0" fontId="4" fillId="12" borderId="13" xfId="0" applyFont="1" applyFill="1" applyBorder="1" applyAlignment="1" applyProtection="1">
      <alignment vertical="center"/>
    </xf>
    <xf numFmtId="0" fontId="4" fillId="12" borderId="22" xfId="0" applyFont="1" applyFill="1" applyBorder="1" applyProtection="1"/>
    <xf numFmtId="0" fontId="6" fillId="11" borderId="23" xfId="0" applyFont="1" applyFill="1" applyBorder="1" applyAlignment="1" applyProtection="1">
      <alignment horizontal="center" vertical="center"/>
    </xf>
    <xf numFmtId="0" fontId="5" fillId="0" borderId="24" xfId="0" applyFont="1" applyBorder="1" applyProtection="1"/>
    <xf numFmtId="0" fontId="5" fillId="0" borderId="25" xfId="0" applyFont="1" applyBorder="1" applyProtection="1"/>
    <xf numFmtId="0" fontId="5" fillId="0" borderId="0" xfId="0" quotePrefix="1" applyFont="1" applyBorder="1" applyAlignment="1" applyProtection="1">
      <alignment wrapText="1"/>
    </xf>
    <xf numFmtId="0" fontId="5" fillId="0" borderId="0" xfId="0" quotePrefix="1" applyFont="1" applyAlignment="1" applyProtection="1">
      <alignment wrapText="1"/>
    </xf>
    <xf numFmtId="0" fontId="2" fillId="9" borderId="0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/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6" fillId="11" borderId="7" xfId="0" applyFont="1" applyFill="1" applyBorder="1" applyAlignment="1" applyProtection="1">
      <alignment horizontal="center" vertical="center"/>
    </xf>
    <xf numFmtId="0" fontId="6" fillId="11" borderId="8" xfId="0" applyFont="1" applyFill="1" applyBorder="1" applyAlignment="1" applyProtection="1">
      <alignment horizontal="center" vertical="center"/>
    </xf>
    <xf numFmtId="0" fontId="6" fillId="11" borderId="26" xfId="0" applyFont="1" applyFill="1" applyBorder="1" applyAlignment="1" applyProtection="1">
      <alignment horizontal="center" vertical="center"/>
    </xf>
    <xf numFmtId="0" fontId="6" fillId="11" borderId="27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74"/>
  <sheetViews>
    <sheetView view="pageBreakPreview" zoomScale="50" zoomScaleNormal="60" zoomScaleSheetLayoutView="50" workbookViewId="0">
      <pane xSplit="2" ySplit="2" topLeftCell="C7" activePane="bottomRight" state="frozen"/>
      <selection pane="topRight" activeCell="C1" sqref="C1"/>
      <selection pane="bottomLeft" activeCell="A5" sqref="A5"/>
      <selection pane="bottomRight" activeCell="W34" sqref="W34"/>
    </sheetView>
  </sheetViews>
  <sheetFormatPr baseColWidth="10" defaultColWidth="20" defaultRowHeight="15" x14ac:dyDescent="0.25"/>
  <cols>
    <col min="1" max="1" width="18.140625" customWidth="1"/>
    <col min="2" max="2" width="20" style="4"/>
    <col min="3" max="20" width="35.140625" customWidth="1"/>
    <col min="21" max="21" width="7.7109375" style="13" customWidth="1"/>
    <col min="22" max="22" width="24.140625" bestFit="1" customWidth="1"/>
    <col min="28" max="28" width="23.5703125" bestFit="1" customWidth="1"/>
    <col min="29" max="29" width="27.28515625" bestFit="1" customWidth="1"/>
  </cols>
  <sheetData>
    <row r="1" spans="1:22" ht="24" thickBot="1" x14ac:dyDescent="0.4">
      <c r="A1" s="52" t="s">
        <v>24</v>
      </c>
      <c r="B1" s="52" t="s">
        <v>25</v>
      </c>
      <c r="C1" s="59" t="s">
        <v>0</v>
      </c>
      <c r="D1" s="60"/>
      <c r="E1" s="61"/>
      <c r="F1" s="62" t="s">
        <v>1</v>
      </c>
      <c r="G1" s="63"/>
      <c r="I1" s="64" t="s">
        <v>2</v>
      </c>
      <c r="J1" s="65"/>
      <c r="K1" s="2" t="s">
        <v>3</v>
      </c>
      <c r="L1" s="66" t="s">
        <v>4</v>
      </c>
      <c r="M1" s="67"/>
      <c r="N1" s="67"/>
      <c r="O1" s="68"/>
      <c r="P1" s="54" t="s">
        <v>5</v>
      </c>
      <c r="Q1" s="55"/>
      <c r="R1" s="56"/>
      <c r="S1" s="57" t="s">
        <v>6</v>
      </c>
      <c r="T1" s="58"/>
      <c r="U1" s="14" t="s">
        <v>54</v>
      </c>
      <c r="V1" s="15" t="s">
        <v>28</v>
      </c>
    </row>
    <row r="2" spans="1:22" s="13" customFormat="1" ht="30" x14ac:dyDescent="0.25">
      <c r="A2" s="53"/>
      <c r="B2" s="53"/>
      <c r="C2" s="8" t="s">
        <v>7</v>
      </c>
      <c r="D2" s="8" t="s">
        <v>8</v>
      </c>
      <c r="E2" s="8" t="s">
        <v>9</v>
      </c>
      <c r="F2" s="8" t="s">
        <v>0</v>
      </c>
      <c r="G2" s="8" t="s">
        <v>10</v>
      </c>
      <c r="H2" s="8" t="s">
        <v>1</v>
      </c>
      <c r="I2" s="8" t="s">
        <v>11</v>
      </c>
      <c r="J2" s="9" t="s">
        <v>12</v>
      </c>
      <c r="K2" s="10" t="s">
        <v>13</v>
      </c>
      <c r="L2" s="11" t="s">
        <v>14</v>
      </c>
      <c r="M2" s="11" t="s">
        <v>15</v>
      </c>
      <c r="N2" s="11" t="s">
        <v>16</v>
      </c>
      <c r="O2" s="11" t="s">
        <v>17</v>
      </c>
      <c r="P2" s="12" t="s">
        <v>18</v>
      </c>
      <c r="Q2" s="10" t="s">
        <v>19</v>
      </c>
      <c r="R2" s="10" t="s">
        <v>20</v>
      </c>
      <c r="S2" s="8" t="s">
        <v>21</v>
      </c>
      <c r="T2" s="8" t="s">
        <v>22</v>
      </c>
      <c r="U2" s="14" t="s">
        <v>27</v>
      </c>
      <c r="V2" s="14" t="s">
        <v>29</v>
      </c>
    </row>
    <row r="3" spans="1:22" s="1" customFormat="1" ht="27.75" customHeight="1" x14ac:dyDescent="0.25">
      <c r="A3" s="7" t="s">
        <v>27</v>
      </c>
      <c r="B3" s="5">
        <v>44044</v>
      </c>
      <c r="C3" s="3">
        <v>4.2737974160468761E-2</v>
      </c>
      <c r="D3" s="3">
        <v>0.40731620626708354</v>
      </c>
      <c r="E3" s="3">
        <v>0.19705354926293128</v>
      </c>
      <c r="F3" s="3">
        <v>0.14934755790794318</v>
      </c>
      <c r="G3" s="3">
        <v>0.88248382779347057</v>
      </c>
      <c r="H3" s="3">
        <v>0.25813325807935728</v>
      </c>
      <c r="I3" s="3">
        <v>6.0427450907791114E-2</v>
      </c>
      <c r="J3" s="3">
        <v>0.91700902348376379</v>
      </c>
      <c r="K3" s="3">
        <v>0.30546877845973519</v>
      </c>
      <c r="L3" s="3">
        <v>0.70276139541991278</v>
      </c>
      <c r="M3" s="3">
        <v>0.24677980635267804</v>
      </c>
      <c r="N3" s="3">
        <v>0.1861116006419713</v>
      </c>
      <c r="O3" s="3">
        <v>0.53741625890281419</v>
      </c>
      <c r="P3" s="3">
        <v>0.31925938556351352</v>
      </c>
      <c r="Q3" s="3">
        <v>0.80713490907643259</v>
      </c>
      <c r="R3" s="3">
        <v>0.10091437665105851</v>
      </c>
      <c r="S3" s="3">
        <v>0.44996572352720976</v>
      </c>
      <c r="T3" s="3">
        <v>0.46128017894424733</v>
      </c>
    </row>
    <row r="4" spans="1:22" ht="25.5" customHeight="1" x14ac:dyDescent="0.25">
      <c r="A4" s="7" t="s">
        <v>27</v>
      </c>
      <c r="B4" s="5">
        <v>44046</v>
      </c>
      <c r="C4" s="3">
        <v>0.53558178786606248</v>
      </c>
      <c r="D4" s="3">
        <v>0.38530960802748648</v>
      </c>
      <c r="E4" s="3">
        <v>0.41253403204784656</v>
      </c>
      <c r="F4" s="3">
        <v>0.31513634569671012</v>
      </c>
      <c r="G4" s="3">
        <v>0.67233970968681778</v>
      </c>
      <c r="H4" s="3">
        <v>0.31594849868012531</v>
      </c>
      <c r="I4" s="3">
        <v>0.246568191619571</v>
      </c>
      <c r="J4" s="3">
        <v>0.24686218657432568</v>
      </c>
      <c r="K4" s="3">
        <v>9.9812313907456596E-2</v>
      </c>
      <c r="L4" s="3">
        <v>0.67280105642537458</v>
      </c>
      <c r="M4" s="3">
        <v>0.82358318944649866</v>
      </c>
      <c r="N4" s="3">
        <v>0.31754087084501215</v>
      </c>
      <c r="O4" s="3">
        <v>0.63261666916356007</v>
      </c>
      <c r="P4" s="3">
        <v>8.5175106224353536E-2</v>
      </c>
      <c r="Q4" s="3">
        <v>0.65583791883215992</v>
      </c>
      <c r="R4" s="3">
        <v>0.82728743488576151</v>
      </c>
      <c r="S4" s="3">
        <v>0.89996633754183453</v>
      </c>
      <c r="T4" s="3">
        <v>0.548092534075039</v>
      </c>
    </row>
    <row r="5" spans="1:22" ht="15.75" x14ac:dyDescent="0.25">
      <c r="A5" s="7" t="s">
        <v>27</v>
      </c>
      <c r="B5" s="5">
        <v>44047</v>
      </c>
      <c r="C5" s="3">
        <v>0.31229374787910591</v>
      </c>
      <c r="D5" s="3">
        <v>0.11930996396138205</v>
      </c>
      <c r="E5" s="3">
        <v>0.16875812609222118</v>
      </c>
      <c r="F5" s="3">
        <v>0.33445560050560075</v>
      </c>
      <c r="G5" s="3">
        <v>4.6796800673856054E-2</v>
      </c>
      <c r="H5" s="3">
        <v>0.31474718016237757</v>
      </c>
      <c r="I5" s="3">
        <v>0.50440936881915766</v>
      </c>
      <c r="J5" s="3">
        <v>0.56438368161242447</v>
      </c>
      <c r="K5" s="3">
        <v>0.9683925148606396</v>
      </c>
      <c r="L5" s="3">
        <v>0.11093865006069914</v>
      </c>
      <c r="M5" s="3">
        <v>0.5244295206377555</v>
      </c>
      <c r="N5" s="3">
        <v>0.75437368632415824</v>
      </c>
      <c r="O5" s="3">
        <v>9.5869429834967046E-2</v>
      </c>
      <c r="P5" s="3">
        <v>0.83336727734751492</v>
      </c>
      <c r="Q5" s="3">
        <v>0.39024850929728194</v>
      </c>
      <c r="R5" s="3">
        <v>0.93352963194256311</v>
      </c>
      <c r="S5" s="3">
        <v>0.81183097470500254</v>
      </c>
      <c r="T5" s="3">
        <v>3.313532055989854E-2</v>
      </c>
    </row>
    <row r="6" spans="1:22" ht="15.75" x14ac:dyDescent="0.25">
      <c r="A6" s="7" t="s">
        <v>27</v>
      </c>
      <c r="B6" s="5">
        <v>44048</v>
      </c>
      <c r="C6" s="3">
        <v>0.55935218697103772</v>
      </c>
      <c r="D6" s="3">
        <v>0.21942117607291312</v>
      </c>
      <c r="E6" s="3">
        <v>0.82211029260804325</v>
      </c>
      <c r="F6" s="3">
        <v>0.77340015460295997</v>
      </c>
      <c r="G6" s="3">
        <v>1.1981671683021444E-2</v>
      </c>
      <c r="H6" s="3">
        <v>0.80910925202613881</v>
      </c>
      <c r="I6" s="3">
        <v>0.86333323908062287</v>
      </c>
      <c r="J6" s="3">
        <v>0.53294510707445242</v>
      </c>
      <c r="K6" s="3">
        <v>0.75632550582354718</v>
      </c>
      <c r="L6" s="3">
        <v>0.93207959664123086</v>
      </c>
      <c r="M6" s="3">
        <v>0.15071946247100176</v>
      </c>
      <c r="N6" s="3">
        <v>0.42292582033953618</v>
      </c>
      <c r="O6" s="3">
        <v>8.719711019763432E-2</v>
      </c>
      <c r="P6" s="3">
        <v>1.9368550818387398E-2</v>
      </c>
      <c r="Q6" s="3">
        <v>0.15230245624195282</v>
      </c>
      <c r="R6" s="3">
        <v>0.29307114909539755</v>
      </c>
      <c r="S6" s="3">
        <v>0.96003181576279328</v>
      </c>
      <c r="T6" s="3">
        <v>0.83441980065694044</v>
      </c>
    </row>
    <row r="7" spans="1:22" ht="15.75" x14ac:dyDescent="0.25">
      <c r="A7" s="7" t="s">
        <v>27</v>
      </c>
      <c r="B7" s="5">
        <v>44049</v>
      </c>
      <c r="C7" s="3">
        <v>0.98501385909160155</v>
      </c>
      <c r="D7" s="3">
        <v>0.73147704581448558</v>
      </c>
      <c r="E7" s="3">
        <v>0.64876717378489823</v>
      </c>
      <c r="F7" s="3">
        <v>0.99067642647962406</v>
      </c>
      <c r="G7" s="3">
        <v>0.87149333374006943</v>
      </c>
      <c r="H7" s="3">
        <v>0.90514367941672125</v>
      </c>
      <c r="I7" s="3">
        <v>0.228073697928598</v>
      </c>
      <c r="J7" s="3">
        <v>2.9517961856385777E-2</v>
      </c>
      <c r="K7" s="3">
        <v>0.63572399941868629</v>
      </c>
      <c r="L7" s="3">
        <v>0.62113198672924541</v>
      </c>
      <c r="M7" s="3">
        <v>0.23570050409694343</v>
      </c>
      <c r="N7" s="3">
        <v>0.74011852836789249</v>
      </c>
      <c r="O7" s="3">
        <v>0.91364100717238539</v>
      </c>
      <c r="P7" s="3">
        <v>0.30797324397526082</v>
      </c>
      <c r="Q7" s="3">
        <v>5.5047405396288163E-2</v>
      </c>
      <c r="R7" s="3">
        <v>0.74120509307430604</v>
      </c>
      <c r="S7" s="3">
        <v>0.76627727396332102</v>
      </c>
      <c r="T7" s="3">
        <v>0.90728662557165207</v>
      </c>
    </row>
    <row r="8" spans="1:22" ht="15.75" x14ac:dyDescent="0.25">
      <c r="A8" s="7" t="s">
        <v>27</v>
      </c>
      <c r="B8" s="5">
        <v>44050</v>
      </c>
      <c r="C8" s="3">
        <v>6.7926240938097626E-2</v>
      </c>
      <c r="D8" s="3">
        <v>0.67312256351432076</v>
      </c>
      <c r="E8" s="3">
        <v>0.33509896886013224</v>
      </c>
      <c r="F8" s="3">
        <v>0.22982875192434082</v>
      </c>
      <c r="G8" s="3">
        <v>0.45009267464767622</v>
      </c>
      <c r="H8" s="3">
        <v>0.98755151452428436</v>
      </c>
      <c r="I8" s="3">
        <v>9.7013478119893803E-2</v>
      </c>
      <c r="J8" s="3">
        <v>0.51686289511917338</v>
      </c>
      <c r="K8" s="3">
        <v>0.86399975782408966</v>
      </c>
      <c r="L8" s="3">
        <v>8.3534102755954853E-2</v>
      </c>
      <c r="M8" s="3">
        <v>0.69967043576643895</v>
      </c>
      <c r="N8" s="3">
        <v>0.77280072785749998</v>
      </c>
      <c r="O8" s="3">
        <v>0.23118889083758376</v>
      </c>
      <c r="P8" s="3">
        <v>8.5030707670683325E-2</v>
      </c>
      <c r="Q8" s="3">
        <v>0.25173326312621136</v>
      </c>
      <c r="R8" s="3">
        <v>0.90312794345615044</v>
      </c>
      <c r="S8" s="3">
        <v>0.72871430092742251</v>
      </c>
      <c r="T8" s="3">
        <v>0.67436032823239467</v>
      </c>
    </row>
    <row r="9" spans="1:22" s="1" customFormat="1" ht="15.75" x14ac:dyDescent="0.25">
      <c r="A9" s="7" t="s">
        <v>27</v>
      </c>
      <c r="B9" s="5">
        <v>44051</v>
      </c>
      <c r="C9" s="3">
        <v>0.48064714121277829</v>
      </c>
      <c r="D9" s="3">
        <v>0.19500650337590031</v>
      </c>
      <c r="E9" s="3">
        <v>0.77200758245318191</v>
      </c>
      <c r="F9" s="3">
        <v>0.23678695288345963</v>
      </c>
      <c r="G9" s="3">
        <v>0.63974253362732481</v>
      </c>
      <c r="H9" s="3">
        <v>0.59137941101087177</v>
      </c>
      <c r="I9" s="3">
        <v>4.5734096136893498E-3</v>
      </c>
      <c r="J9" s="3">
        <v>0.64657399364155177</v>
      </c>
      <c r="K9" s="3">
        <v>0.80714282823215511</v>
      </c>
      <c r="L9" s="3">
        <v>0.26571584942765203</v>
      </c>
      <c r="M9" s="3">
        <v>0.18225274240767209</v>
      </c>
      <c r="N9" s="3">
        <v>0.41292875295027187</v>
      </c>
      <c r="O9" s="3">
        <v>0.2456461050995512</v>
      </c>
      <c r="P9" s="3">
        <v>0.62574262150390736</v>
      </c>
      <c r="Q9" s="3">
        <v>0.49671556406205453</v>
      </c>
      <c r="R9" s="3">
        <v>0.31097602118244416</v>
      </c>
      <c r="S9" s="3">
        <v>0.46847745662851059</v>
      </c>
      <c r="T9" s="3">
        <v>0.88696594553256625</v>
      </c>
      <c r="U9" s="13"/>
    </row>
    <row r="10" spans="1:22" ht="15.75" x14ac:dyDescent="0.25">
      <c r="A10" s="7" t="s">
        <v>27</v>
      </c>
      <c r="B10" s="5">
        <v>44053</v>
      </c>
      <c r="C10" s="3">
        <v>0.14351682625904416</v>
      </c>
      <c r="D10" s="3">
        <v>0.89427433291788982</v>
      </c>
      <c r="E10" s="3">
        <v>0.83903756809067243</v>
      </c>
      <c r="F10" s="3">
        <v>0.84250707713931328</v>
      </c>
      <c r="G10" s="3">
        <v>0.4533357520642759</v>
      </c>
      <c r="H10" s="3">
        <v>0.92251419217822817</v>
      </c>
      <c r="I10" s="3">
        <v>0.6716265304894099</v>
      </c>
      <c r="J10" s="3">
        <v>0.80251677192651738</v>
      </c>
      <c r="K10" s="3">
        <v>0.9370558621112568</v>
      </c>
      <c r="L10" s="3">
        <v>0.30214857499316738</v>
      </c>
      <c r="M10" s="3">
        <v>0.87888632889100693</v>
      </c>
      <c r="N10" s="3">
        <v>0.24332189046853203</v>
      </c>
      <c r="O10" s="3">
        <v>0.26131439309533688</v>
      </c>
      <c r="P10" s="3">
        <v>0.68758730742819141</v>
      </c>
      <c r="Q10" s="3">
        <v>0.64350737448998507</v>
      </c>
      <c r="R10" s="3">
        <v>0.84847280332243669</v>
      </c>
      <c r="S10" s="3">
        <v>0.14030304534455085</v>
      </c>
      <c r="T10" s="3">
        <v>0.89563982860070868</v>
      </c>
    </row>
    <row r="11" spans="1:22" ht="15.75" x14ac:dyDescent="0.25">
      <c r="A11" s="7" t="s">
        <v>27</v>
      </c>
      <c r="B11" s="5">
        <v>44054</v>
      </c>
      <c r="C11" s="3">
        <v>0.93985473097864192</v>
      </c>
      <c r="D11" s="3">
        <v>0.36645652533369533</v>
      </c>
      <c r="E11" s="3">
        <v>4.5696979439431518E-2</v>
      </c>
      <c r="F11" s="3">
        <v>0.13674533053033067</v>
      </c>
      <c r="G11" s="3">
        <v>0.40703528267728628</v>
      </c>
      <c r="H11" s="3">
        <v>0.32637716112949056</v>
      </c>
      <c r="I11" s="3">
        <v>0.53727379349487336</v>
      </c>
      <c r="J11" s="3">
        <v>0.3406300959621994</v>
      </c>
      <c r="K11" s="3">
        <v>0.87859449333006734</v>
      </c>
      <c r="L11" s="3">
        <v>0.49782128418696092</v>
      </c>
      <c r="M11" s="3">
        <v>0.22331967836437905</v>
      </c>
      <c r="N11" s="3">
        <v>0.66595178237125763</v>
      </c>
      <c r="O11" s="3">
        <v>0.59417887381242418</v>
      </c>
      <c r="P11" s="3">
        <v>0.56986665369880585</v>
      </c>
      <c r="Q11" s="3">
        <v>0.80633872491421332</v>
      </c>
      <c r="R11" s="3">
        <v>0.94885555750257333</v>
      </c>
      <c r="S11" s="3">
        <v>0.92064816669782568</v>
      </c>
      <c r="T11" s="3">
        <v>4.860461091815127E-2</v>
      </c>
    </row>
    <row r="12" spans="1:22" ht="15.75" x14ac:dyDescent="0.25">
      <c r="A12" s="7" t="s">
        <v>27</v>
      </c>
      <c r="B12" s="5">
        <v>44055</v>
      </c>
      <c r="C12" s="3">
        <v>0.40147117547095468</v>
      </c>
      <c r="D12" s="3">
        <v>7.379133150681727E-2</v>
      </c>
      <c r="E12" s="3">
        <v>0.56589605493727557</v>
      </c>
      <c r="F12" s="3">
        <v>0.20775990220863338</v>
      </c>
      <c r="G12" s="3">
        <v>0.97719449742116715</v>
      </c>
      <c r="H12" s="3">
        <v>0.10818780639058478</v>
      </c>
      <c r="I12" s="3">
        <v>0.20873064267876817</v>
      </c>
      <c r="J12" s="3">
        <v>0.37702528444344552</v>
      </c>
      <c r="K12" s="3">
        <v>0.77993549536728546</v>
      </c>
      <c r="L12" s="3">
        <v>0.82147810048066705</v>
      </c>
      <c r="M12" s="3">
        <v>0.96405650504478257</v>
      </c>
      <c r="N12" s="3">
        <v>0.49155777452565963</v>
      </c>
      <c r="O12" s="3">
        <v>0.6795470828927701</v>
      </c>
      <c r="P12" s="3">
        <v>0.22724664012659201</v>
      </c>
      <c r="Q12" s="3">
        <v>0.20915630679515318</v>
      </c>
      <c r="R12" s="3">
        <v>0.57678621149236242</v>
      </c>
      <c r="S12" s="3">
        <v>0.1219514006244552</v>
      </c>
      <c r="T12" s="3">
        <v>0.63930570653156338</v>
      </c>
    </row>
    <row r="13" spans="1:22" ht="15.75" x14ac:dyDescent="0.25">
      <c r="A13" s="7" t="s">
        <v>27</v>
      </c>
      <c r="B13" s="5">
        <v>44056</v>
      </c>
      <c r="C13" s="3">
        <v>0.77539455361847154</v>
      </c>
      <c r="D13" s="3">
        <v>0.73894863726714055</v>
      </c>
      <c r="E13" s="3">
        <v>0.67542477590446426</v>
      </c>
      <c r="F13" s="3">
        <v>9.9274275574337101E-2</v>
      </c>
      <c r="G13" s="3">
        <v>0.8428028996568554</v>
      </c>
      <c r="H13" s="3">
        <v>0.94926068981024614</v>
      </c>
      <c r="I13" s="3">
        <v>0.96376224955914314</v>
      </c>
      <c r="J13" s="3">
        <v>3.4114909374530655E-2</v>
      </c>
      <c r="K13" s="3">
        <v>0.34797240954797071</v>
      </c>
      <c r="L13" s="3">
        <v>0.55639271961829584</v>
      </c>
      <c r="M13" s="3">
        <v>0.64955440722263735</v>
      </c>
      <c r="N13" s="3">
        <v>0.95083608114167228</v>
      </c>
      <c r="O13" s="3">
        <v>0.85597234271609002</v>
      </c>
      <c r="P13" s="3">
        <v>0.30139554338902963</v>
      </c>
      <c r="Q13" s="3">
        <v>0.71014255732638587</v>
      </c>
      <c r="R13" s="3">
        <v>0.59320112895612698</v>
      </c>
      <c r="S13" s="3">
        <v>0.30866317075892924</v>
      </c>
      <c r="T13" s="3">
        <v>0.28497732318207658</v>
      </c>
    </row>
    <row r="14" spans="1:22" ht="15.75" x14ac:dyDescent="0.25">
      <c r="A14" s="7" t="s">
        <v>27</v>
      </c>
      <c r="B14" s="5">
        <v>44057</v>
      </c>
      <c r="C14" s="3">
        <v>0.70247135625581114</v>
      </c>
      <c r="D14" s="3">
        <v>0.45738175183383567</v>
      </c>
      <c r="E14" s="3">
        <v>0.57192908423175792</v>
      </c>
      <c r="F14" s="3">
        <v>0.7022889630652035</v>
      </c>
      <c r="G14" s="3">
        <v>0.7265620729712523</v>
      </c>
      <c r="H14" s="3">
        <v>0.81362639813790694</v>
      </c>
      <c r="I14" s="3">
        <v>4.9857074758955622E-2</v>
      </c>
      <c r="J14" s="3">
        <v>0.83945548889802957</v>
      </c>
      <c r="K14" s="3">
        <v>0.14793099565623602</v>
      </c>
      <c r="L14" s="3">
        <v>0.81134917120324579</v>
      </c>
      <c r="M14" s="3">
        <v>0.51416666304905123</v>
      </c>
      <c r="N14" s="3">
        <v>0.79413796773336054</v>
      </c>
      <c r="O14" s="3">
        <v>0.46490464986257229</v>
      </c>
      <c r="P14" s="3">
        <v>0.72822485681317195</v>
      </c>
      <c r="Q14" s="3">
        <v>0.60201674397299454</v>
      </c>
      <c r="R14" s="3">
        <v>0.72762198204340101</v>
      </c>
      <c r="S14" s="3">
        <v>5.0416302249717271E-3</v>
      </c>
      <c r="T14" s="3">
        <v>0.65558149568963964</v>
      </c>
    </row>
    <row r="15" spans="1:22" ht="15.75" x14ac:dyDescent="0.25">
      <c r="A15" s="7" t="s">
        <v>27</v>
      </c>
      <c r="B15" s="5">
        <v>44060</v>
      </c>
      <c r="C15" s="3">
        <v>0.40189265216353132</v>
      </c>
      <c r="D15" s="3">
        <v>9.0858081609614949E-3</v>
      </c>
      <c r="E15" s="3">
        <v>0.87173181585943993</v>
      </c>
      <c r="F15" s="3">
        <v>0.73369992745016677</v>
      </c>
      <c r="G15" s="3">
        <v>2.2415170974840581E-2</v>
      </c>
      <c r="H15" s="3">
        <v>0.59362952777850064</v>
      </c>
      <c r="I15" s="3">
        <v>0.17928154995835055</v>
      </c>
      <c r="J15" s="3">
        <v>0.45600434994469696</v>
      </c>
      <c r="K15" s="3">
        <v>0.72486213449168446</v>
      </c>
      <c r="L15" s="3">
        <v>0.62221913535917828</v>
      </c>
      <c r="M15" s="3">
        <v>7.5962534678370441E-2</v>
      </c>
      <c r="N15" s="3">
        <v>0.69265081847575982</v>
      </c>
      <c r="O15" s="3">
        <v>0.45695681539676547</v>
      </c>
      <c r="P15" s="3">
        <v>0.25731148694087025</v>
      </c>
      <c r="Q15" s="3">
        <v>0.83814775991264423</v>
      </c>
      <c r="R15" s="3">
        <v>0.37471315029008545</v>
      </c>
      <c r="S15" s="3">
        <v>3.3334085141491498E-2</v>
      </c>
      <c r="T15" s="3">
        <v>0.55682289429785925</v>
      </c>
    </row>
    <row r="16" spans="1:22" ht="15.75" x14ac:dyDescent="0.25">
      <c r="A16" s="7" t="s">
        <v>27</v>
      </c>
      <c r="B16" s="5">
        <v>44061</v>
      </c>
      <c r="C16" s="3">
        <v>0.66735386540365227</v>
      </c>
      <c r="D16" s="3">
        <v>5.9924005996755181E-2</v>
      </c>
      <c r="E16" s="3">
        <v>0.94106804014166934</v>
      </c>
      <c r="F16" s="3">
        <v>0.98524877800027522</v>
      </c>
      <c r="G16" s="3">
        <v>0.11871503981932319</v>
      </c>
      <c r="H16" s="3">
        <v>0.90083254705697435</v>
      </c>
      <c r="I16" s="3">
        <v>0.63078739733895162</v>
      </c>
      <c r="J16" s="3">
        <v>0.39259295321536725</v>
      </c>
      <c r="K16" s="3">
        <v>0.49268187350449155</v>
      </c>
      <c r="L16" s="3">
        <v>0.76854649558001875</v>
      </c>
      <c r="M16" s="3">
        <v>0.15849934264060783</v>
      </c>
      <c r="N16" s="3">
        <v>0.93433209708815446</v>
      </c>
      <c r="O16" s="3">
        <v>0.45287220756173752</v>
      </c>
      <c r="P16" s="3">
        <v>0.70729768768730428</v>
      </c>
      <c r="Q16" s="3">
        <v>1.5581318851128012E-2</v>
      </c>
      <c r="R16" s="3">
        <v>0.5851397192498814</v>
      </c>
      <c r="S16" s="3">
        <v>0.31249710027962097</v>
      </c>
      <c r="T16" s="3">
        <v>0.17433549454367103</v>
      </c>
    </row>
    <row r="17" spans="1:22" ht="15.75" x14ac:dyDescent="0.25">
      <c r="A17" s="7" t="s">
        <v>27</v>
      </c>
      <c r="B17" s="5">
        <v>44062</v>
      </c>
      <c r="C17" s="3">
        <v>0.20951736608801952</v>
      </c>
      <c r="D17" s="3">
        <v>0.47777989340215865</v>
      </c>
      <c r="E17" s="3">
        <v>0.37523883196812058</v>
      </c>
      <c r="F17" s="3">
        <v>0.44807179537690134</v>
      </c>
      <c r="G17" s="3">
        <v>0.10050529622122717</v>
      </c>
      <c r="H17" s="3">
        <v>5.2121743844793067E-2</v>
      </c>
      <c r="I17" s="3">
        <v>0.11409966509230041</v>
      </c>
      <c r="J17" s="3">
        <v>0.87607689683440837</v>
      </c>
      <c r="K17" s="3">
        <v>0.276002465167272</v>
      </c>
      <c r="L17" s="3">
        <v>0.17304443980512263</v>
      </c>
      <c r="M17" s="3">
        <v>0.6689748787503178</v>
      </c>
      <c r="N17" s="3">
        <v>0.50784186515842555</v>
      </c>
      <c r="O17" s="3">
        <v>0.89513031403943522</v>
      </c>
      <c r="P17" s="3">
        <v>0.30547776703394525</v>
      </c>
      <c r="Q17" s="3">
        <v>0.37286695576601026</v>
      </c>
      <c r="R17" s="3">
        <v>0.18714616257936711</v>
      </c>
      <c r="S17" s="3">
        <v>0.62550417854989226</v>
      </c>
      <c r="T17" s="3">
        <v>9.8603123471934007E-2</v>
      </c>
    </row>
    <row r="18" spans="1:22" ht="15.75" x14ac:dyDescent="0.25">
      <c r="A18" s="7" t="s">
        <v>27</v>
      </c>
      <c r="B18" s="5">
        <v>44063</v>
      </c>
      <c r="C18" s="3">
        <v>0.86169352913937292</v>
      </c>
      <c r="D18" s="3">
        <v>0.82196472072437399</v>
      </c>
      <c r="E18" s="3">
        <v>0.87586959106298679</v>
      </c>
      <c r="F18" s="3">
        <v>0.89599210821609176</v>
      </c>
      <c r="G18" s="3">
        <v>0.54410709696953796</v>
      </c>
      <c r="H18" s="3">
        <v>0.72032291780506852</v>
      </c>
      <c r="I18" s="3">
        <v>0.53477944532405386</v>
      </c>
      <c r="J18" s="3">
        <v>0.45885205621270964</v>
      </c>
      <c r="K18" s="3">
        <v>0.57821577568296278</v>
      </c>
      <c r="L18" s="3">
        <v>0.93904930068942094</v>
      </c>
      <c r="M18" s="3">
        <v>0.3311499062650598</v>
      </c>
      <c r="N18" s="3">
        <v>0.56142608882147538</v>
      </c>
      <c r="O18" s="3">
        <v>0.89055837721532927</v>
      </c>
      <c r="P18" s="3">
        <v>0.33633751830144321</v>
      </c>
      <c r="Q18" s="3">
        <v>0.66464653518038574</v>
      </c>
      <c r="R18" s="3">
        <v>0.17310947586083703</v>
      </c>
      <c r="S18" s="3">
        <v>0.97535487829567502</v>
      </c>
      <c r="T18" s="3">
        <v>0.40002446395557323</v>
      </c>
    </row>
    <row r="19" spans="1:22" ht="15.75" x14ac:dyDescent="0.25">
      <c r="A19" s="7" t="s">
        <v>27</v>
      </c>
      <c r="B19" s="5">
        <v>44064</v>
      </c>
      <c r="C19" s="3">
        <v>0.79681856253990724</v>
      </c>
      <c r="D19" s="3">
        <v>0.2032759598299485</v>
      </c>
      <c r="E19" s="3">
        <v>0.40223561685327802</v>
      </c>
      <c r="F19" s="3">
        <v>0.91408783673250482</v>
      </c>
      <c r="G19" s="3">
        <v>0.90329840801682748</v>
      </c>
      <c r="H19" s="3">
        <v>0.62595068660904452</v>
      </c>
      <c r="I19" s="3">
        <v>0.393814635335759</v>
      </c>
      <c r="J19" s="3">
        <v>0.87920695915249913</v>
      </c>
      <c r="K19" s="3">
        <v>0.76158168636982149</v>
      </c>
      <c r="L19" s="3">
        <v>0.59962835547286097</v>
      </c>
      <c r="M19" s="3">
        <v>7.7300398790709157E-2</v>
      </c>
      <c r="N19" s="3">
        <v>0.3487932717722092</v>
      </c>
      <c r="O19" s="3">
        <v>0.97449371136094587</v>
      </c>
      <c r="P19" s="3">
        <v>0.40813465754859635</v>
      </c>
      <c r="Q19" s="3">
        <v>0.14958455112531344</v>
      </c>
      <c r="R19" s="3">
        <v>0.74756341622712241</v>
      </c>
      <c r="S19" s="3">
        <v>0.65889762558117015</v>
      </c>
      <c r="T19" s="3">
        <v>0.88442044101988093</v>
      </c>
    </row>
    <row r="20" spans="1:22" s="1" customFormat="1" ht="15.75" x14ac:dyDescent="0.25">
      <c r="A20" s="7" t="s">
        <v>27</v>
      </c>
      <c r="B20" s="5">
        <v>44065</v>
      </c>
      <c r="C20" s="3">
        <v>0.12006074680252632</v>
      </c>
      <c r="D20" s="3">
        <v>0.69608221569991813</v>
      </c>
      <c r="E20" s="3">
        <v>0.93585965323043652</v>
      </c>
      <c r="F20" s="3">
        <v>0.88660470313452167</v>
      </c>
      <c r="G20" s="3">
        <v>0.87222976272694563</v>
      </c>
      <c r="H20" s="3">
        <v>0.71361400669052666</v>
      </c>
      <c r="I20" s="3">
        <v>0.83865551477945033</v>
      </c>
      <c r="J20" s="3">
        <v>0.50455986969666733</v>
      </c>
      <c r="K20" s="3">
        <v>0.70100221754394543</v>
      </c>
      <c r="L20" s="3">
        <v>0.51821057337192378</v>
      </c>
      <c r="M20" s="3">
        <v>8.6808102435649404E-2</v>
      </c>
      <c r="N20" s="3">
        <v>0.28242666460846677</v>
      </c>
      <c r="O20" s="3">
        <v>0.27605740720085936</v>
      </c>
      <c r="P20" s="3">
        <v>0.47035169538997224</v>
      </c>
      <c r="Q20" s="3">
        <v>0.53727682154436374</v>
      </c>
      <c r="R20" s="3">
        <v>0.11237065916835776</v>
      </c>
      <c r="S20" s="3">
        <v>0.7220313750555809</v>
      </c>
      <c r="T20" s="3">
        <v>0.36388823295696759</v>
      </c>
      <c r="U20" s="13"/>
    </row>
    <row r="21" spans="1:22" ht="15.75" x14ac:dyDescent="0.25">
      <c r="A21" s="7" t="s">
        <v>27</v>
      </c>
      <c r="B21" s="5">
        <v>44067</v>
      </c>
      <c r="C21" s="3">
        <v>0.94280061530865267</v>
      </c>
      <c r="D21" s="3">
        <v>0.15003236366748596</v>
      </c>
      <c r="E21" s="3">
        <v>0.48425380438003296</v>
      </c>
      <c r="F21" s="3">
        <v>0.48132495580229429</v>
      </c>
      <c r="G21" s="3">
        <v>0.15301317320059682</v>
      </c>
      <c r="H21" s="3">
        <v>0.35598261281946941</v>
      </c>
      <c r="I21" s="3">
        <v>0.32166369981463017</v>
      </c>
      <c r="J21" s="3">
        <v>0.27225394739022468</v>
      </c>
      <c r="K21" s="3">
        <v>8.4418417383271827E-2</v>
      </c>
      <c r="L21" s="3">
        <v>0.69658873338384619</v>
      </c>
      <c r="M21" s="3">
        <v>0.99948123177785608</v>
      </c>
      <c r="N21" s="3">
        <v>8.1547776886931378E-2</v>
      </c>
      <c r="O21" s="3">
        <v>0.30902433095433302</v>
      </c>
      <c r="P21" s="3">
        <v>0.38744344434590183</v>
      </c>
      <c r="Q21" s="3">
        <v>0.87931869054644918</v>
      </c>
      <c r="R21" s="3">
        <v>0.20020801153970724</v>
      </c>
      <c r="S21" s="3">
        <v>0.85464964758086392</v>
      </c>
      <c r="T21" s="3">
        <v>0.80902904542498388</v>
      </c>
    </row>
    <row r="22" spans="1:22" ht="15.75" x14ac:dyDescent="0.25">
      <c r="A22" s="7" t="s">
        <v>27</v>
      </c>
      <c r="B22" s="5">
        <v>44068</v>
      </c>
      <c r="C22" s="3">
        <v>0.98264766519350244</v>
      </c>
      <c r="D22" s="3">
        <v>0.49229249712906742</v>
      </c>
      <c r="E22" s="3">
        <v>0.39894284206962327</v>
      </c>
      <c r="F22" s="3">
        <v>0.23561362701834065</v>
      </c>
      <c r="G22" s="3">
        <v>0.7455249150805805</v>
      </c>
      <c r="H22" s="3">
        <v>0.51059697713555208</v>
      </c>
      <c r="I22" s="3">
        <v>0.45240830034923274</v>
      </c>
      <c r="J22" s="3">
        <v>0.97581208466039759</v>
      </c>
      <c r="K22" s="3">
        <v>0.53148640774927414</v>
      </c>
      <c r="L22" s="3">
        <v>0.52259605087287464</v>
      </c>
      <c r="M22" s="3">
        <v>0.61100334506882958</v>
      </c>
      <c r="N22" s="3">
        <v>0.5330661384101697</v>
      </c>
      <c r="O22" s="3">
        <v>0.18779988652289059</v>
      </c>
      <c r="P22" s="3">
        <v>0.53007880446832678</v>
      </c>
      <c r="Q22" s="3">
        <v>0.76723706511034684</v>
      </c>
      <c r="R22" s="3">
        <v>0.52017609182761793</v>
      </c>
      <c r="S22" s="3">
        <v>0.62127404255842256</v>
      </c>
      <c r="T22" s="3">
        <v>0.77368334715578868</v>
      </c>
    </row>
    <row r="23" spans="1:22" ht="15.75" x14ac:dyDescent="0.25">
      <c r="A23" s="7" t="s">
        <v>27</v>
      </c>
      <c r="B23" s="5">
        <v>44069</v>
      </c>
      <c r="C23" s="3">
        <v>0.23863972906658659</v>
      </c>
      <c r="D23" s="3">
        <v>0.31591572977395377</v>
      </c>
      <c r="E23" s="3">
        <v>0.70024771987758117</v>
      </c>
      <c r="F23" s="3">
        <v>0.45997552188989965</v>
      </c>
      <c r="G23" s="3">
        <v>0.44448417465780732</v>
      </c>
      <c r="H23" s="3">
        <v>0.84876591127817613</v>
      </c>
      <c r="I23" s="3">
        <v>0.61891839691006478</v>
      </c>
      <c r="J23" s="3">
        <v>0.27947161416695232</v>
      </c>
      <c r="K23" s="3">
        <v>0.17088907700414724</v>
      </c>
      <c r="L23" s="3">
        <v>0.55029410797068679</v>
      </c>
      <c r="M23" s="3">
        <v>0.42208799258791829</v>
      </c>
      <c r="N23" s="3">
        <v>0.57626453471883254</v>
      </c>
      <c r="O23" s="3">
        <v>0.51652914431307462</v>
      </c>
      <c r="P23" s="3">
        <v>2.0744672982682122E-3</v>
      </c>
      <c r="Q23" s="3">
        <v>0.20279298160039105</v>
      </c>
      <c r="R23" s="3">
        <v>0.46792093849038496</v>
      </c>
      <c r="S23" s="3">
        <v>0.7001892736903923</v>
      </c>
      <c r="T23" s="3">
        <v>0.68731404838897503</v>
      </c>
    </row>
    <row r="24" spans="1:22" ht="12.75" customHeight="1" x14ac:dyDescent="0.35">
      <c r="A24" s="7" t="s">
        <v>27</v>
      </c>
      <c r="B24" s="5">
        <v>44070</v>
      </c>
      <c r="C24" s="3">
        <v>0.64545986115026055</v>
      </c>
      <c r="D24" s="3">
        <v>0.75214425488359027</v>
      </c>
      <c r="E24" s="3">
        <v>0.48074238787471657</v>
      </c>
      <c r="F24" s="3">
        <v>0.1808680220935156</v>
      </c>
      <c r="G24" s="3">
        <v>0.26903998368139481</v>
      </c>
      <c r="H24" s="3">
        <v>0.31321382556138089</v>
      </c>
      <c r="I24" s="3">
        <v>9.5055478824076722E-2</v>
      </c>
      <c r="J24" s="3">
        <v>0.80854203257000901</v>
      </c>
      <c r="K24" s="3">
        <v>0.65801001045226537</v>
      </c>
      <c r="L24" s="3">
        <v>0.9787877603481232</v>
      </c>
      <c r="M24" s="3">
        <v>0.78683129998184465</v>
      </c>
      <c r="N24" s="3">
        <v>0.25534734831281103</v>
      </c>
      <c r="O24" s="3">
        <v>0.93072674664294031</v>
      </c>
      <c r="P24" s="3">
        <v>0.76946579019200045</v>
      </c>
      <c r="Q24" s="3">
        <v>0.40448989884890729</v>
      </c>
      <c r="R24" s="3">
        <v>0.34327360513082761</v>
      </c>
      <c r="S24" s="3">
        <v>0.91135179644830033</v>
      </c>
      <c r="T24" s="3">
        <v>0.79795286541524446</v>
      </c>
      <c r="U24" s="16"/>
      <c r="V24" s="6"/>
    </row>
    <row r="25" spans="1:22" s="1" customFormat="1" ht="15.75" x14ac:dyDescent="0.25">
      <c r="A25" s="7" t="s">
        <v>27</v>
      </c>
      <c r="B25" s="5">
        <v>44071</v>
      </c>
      <c r="C25" s="3">
        <v>0.88013215257118416</v>
      </c>
      <c r="D25" s="3">
        <v>0.90154982287968766</v>
      </c>
      <c r="E25" s="3">
        <v>0.92520810005686593</v>
      </c>
      <c r="F25" s="3">
        <v>0.65969050074390068</v>
      </c>
      <c r="G25" s="3">
        <v>0.74660930723365015</v>
      </c>
      <c r="H25" s="3">
        <v>0.80695731254956926</v>
      </c>
      <c r="I25" s="3">
        <v>0.73837194128685635</v>
      </c>
      <c r="J25" s="3">
        <v>0.99134909898260204</v>
      </c>
      <c r="K25" s="3">
        <v>0.53610610315763307</v>
      </c>
      <c r="L25" s="3">
        <v>0.20040657997435563</v>
      </c>
      <c r="M25" s="3">
        <v>0.511707240574241</v>
      </c>
      <c r="N25" s="3">
        <v>0.9372414051920791</v>
      </c>
      <c r="O25" s="3">
        <v>0.15938865273437808</v>
      </c>
      <c r="P25" s="3">
        <v>0.99508464516290041</v>
      </c>
      <c r="Q25" s="3">
        <v>0.27735703745873186</v>
      </c>
      <c r="R25" s="3">
        <v>0.78150537471630455</v>
      </c>
      <c r="S25" s="3">
        <v>0.29774904164411631</v>
      </c>
      <c r="T25" s="3">
        <v>0.46135398820918772</v>
      </c>
      <c r="U25" s="13"/>
    </row>
    <row r="26" spans="1:22" ht="15.75" x14ac:dyDescent="0.25">
      <c r="A26" s="7" t="s">
        <v>27</v>
      </c>
      <c r="B26" s="5">
        <v>44072</v>
      </c>
      <c r="C26" s="3">
        <v>0.29931189514177503</v>
      </c>
      <c r="D26" s="3">
        <v>8.0057554628802485E-2</v>
      </c>
      <c r="E26" s="3">
        <v>0.7881521459101436</v>
      </c>
      <c r="F26" s="3">
        <v>0.18810112029907156</v>
      </c>
      <c r="G26" s="3">
        <v>0.32802982480049359</v>
      </c>
      <c r="H26" s="3">
        <v>0.85076544079411576</v>
      </c>
      <c r="I26" s="3">
        <v>0.79203280783333196</v>
      </c>
      <c r="J26" s="3">
        <v>0.36497239411735993</v>
      </c>
      <c r="K26" s="3">
        <v>0.96273787893851004</v>
      </c>
      <c r="L26" s="3">
        <v>9.9145762542205418E-3</v>
      </c>
      <c r="M26" s="3">
        <v>0.42998012099713312</v>
      </c>
      <c r="N26" s="3">
        <v>0.14813075337902848</v>
      </c>
      <c r="O26" s="3">
        <v>0.56179813038734461</v>
      </c>
      <c r="P26" s="3">
        <v>0.49242612512542083</v>
      </c>
      <c r="Q26" s="3">
        <v>0.13702112160584423</v>
      </c>
      <c r="R26" s="3">
        <v>0.10514590403715374</v>
      </c>
      <c r="S26" s="3">
        <v>0.53826270994595249</v>
      </c>
      <c r="T26" s="3">
        <v>0.85217531319928774</v>
      </c>
    </row>
    <row r="27" spans="1:22" s="1" customFormat="1" ht="15.75" x14ac:dyDescent="0.25">
      <c r="A27" s="7" t="s">
        <v>28</v>
      </c>
      <c r="B27" s="5">
        <v>44044</v>
      </c>
      <c r="C27" s="3">
        <v>0.25963462518492209</v>
      </c>
      <c r="D27" s="3">
        <v>0.16488113247887015</v>
      </c>
      <c r="E27" s="3">
        <v>0.20213394550935959</v>
      </c>
      <c r="F27" s="3">
        <v>0.76317023498184888</v>
      </c>
      <c r="G27" s="3">
        <v>0.1439817805472533</v>
      </c>
      <c r="H27" s="3">
        <v>7.3102164194668307E-3</v>
      </c>
      <c r="I27" s="3">
        <v>0.14186395036185706</v>
      </c>
      <c r="J27" s="3">
        <v>0.34021502957866101</v>
      </c>
      <c r="K27" s="3">
        <v>6.7622315647938191E-2</v>
      </c>
      <c r="L27" s="3">
        <v>0.11875514700889422</v>
      </c>
      <c r="M27" s="3">
        <v>0.17300366183704563</v>
      </c>
      <c r="N27" s="3">
        <v>0.15791288914823121</v>
      </c>
      <c r="O27" s="3">
        <v>0.94975895801053789</v>
      </c>
      <c r="P27" s="3">
        <v>0.25802538025957766</v>
      </c>
      <c r="Q27" s="3">
        <v>0.13925310050309236</v>
      </c>
      <c r="R27" s="3">
        <v>0.35670957536151149</v>
      </c>
      <c r="S27" s="3">
        <v>0.25711516830076564</v>
      </c>
      <c r="T27" s="3">
        <v>0.51183543531866682</v>
      </c>
      <c r="U27" s="13"/>
    </row>
    <row r="28" spans="1:22" s="1" customFormat="1" ht="15.75" x14ac:dyDescent="0.25">
      <c r="A28" s="7" t="s">
        <v>28</v>
      </c>
      <c r="B28" s="5">
        <v>44046</v>
      </c>
      <c r="C28" s="3">
        <v>0.70198507255916387</v>
      </c>
      <c r="D28" s="3">
        <v>0.86784049391354012</v>
      </c>
      <c r="E28" s="3">
        <v>3.9246440969546659E-2</v>
      </c>
      <c r="F28" s="3">
        <v>0.34547124809717555</v>
      </c>
      <c r="G28" s="3">
        <v>0.62235804993391475</v>
      </c>
      <c r="H28" s="3">
        <v>4.5532152808976933E-3</v>
      </c>
      <c r="I28" s="3">
        <v>0.26159199246147646</v>
      </c>
      <c r="J28" s="3">
        <v>0.11716620006977319</v>
      </c>
      <c r="K28" s="3">
        <v>0.42002209804525892</v>
      </c>
      <c r="L28" s="3">
        <v>0.29699421192172593</v>
      </c>
      <c r="M28" s="3">
        <v>9.7343692000351645E-2</v>
      </c>
      <c r="N28" s="3">
        <v>0.25565029915550586</v>
      </c>
      <c r="O28" s="3">
        <v>0.94356327180506794</v>
      </c>
      <c r="P28" s="3">
        <v>0.36862876279386558</v>
      </c>
      <c r="Q28" s="3">
        <v>4.5899888320872551E-2</v>
      </c>
      <c r="R28" s="3">
        <v>0.46677043490783077</v>
      </c>
      <c r="S28" s="3">
        <v>6.0646496357205981E-2</v>
      </c>
      <c r="T28" s="3">
        <v>0.46263122447890215</v>
      </c>
      <c r="U28" s="13"/>
    </row>
    <row r="29" spans="1:22" s="1" customFormat="1" ht="15.75" x14ac:dyDescent="0.25">
      <c r="A29" s="7" t="s">
        <v>28</v>
      </c>
      <c r="B29" s="5">
        <v>44047</v>
      </c>
      <c r="C29" s="3">
        <v>8.7532359835125528E-2</v>
      </c>
      <c r="D29" s="3">
        <v>0.97179483465930905</v>
      </c>
      <c r="E29" s="3">
        <v>0.45131798242621779</v>
      </c>
      <c r="F29" s="3">
        <v>1.5005125403153463E-2</v>
      </c>
      <c r="G29" s="3">
        <v>0.6524133308236082</v>
      </c>
      <c r="H29" s="3">
        <v>0.93485900838257363</v>
      </c>
      <c r="I29" s="3">
        <v>0.32201888438884474</v>
      </c>
      <c r="J29" s="3">
        <v>0.33065281922751488</v>
      </c>
      <c r="K29" s="3">
        <v>0.73853139693984382</v>
      </c>
      <c r="L29" s="3">
        <v>0.99296968211567727</v>
      </c>
      <c r="M29" s="3">
        <v>0.73391170193038902</v>
      </c>
      <c r="N29" s="3">
        <v>0.10845552015883386</v>
      </c>
      <c r="O29" s="3">
        <v>9.1908974911588559E-2</v>
      </c>
      <c r="P29" s="3">
        <v>0.47817981329675507</v>
      </c>
      <c r="Q29" s="3">
        <v>0.39488375188256042</v>
      </c>
      <c r="R29" s="3">
        <v>0.62125955287115808</v>
      </c>
      <c r="S29" s="3">
        <v>0.20224131077364682</v>
      </c>
      <c r="T29" s="3">
        <v>0.98383953590531215</v>
      </c>
      <c r="U29" s="13"/>
    </row>
    <row r="30" spans="1:22" s="1" customFormat="1" ht="15.75" x14ac:dyDescent="0.25">
      <c r="A30" s="7" t="s">
        <v>28</v>
      </c>
      <c r="B30" s="5">
        <v>44048</v>
      </c>
      <c r="C30" s="3">
        <v>0.95041711033946419</v>
      </c>
      <c r="D30" s="3">
        <v>0.29400003619488546</v>
      </c>
      <c r="E30" s="3">
        <v>0.68948299204103003</v>
      </c>
      <c r="F30" s="3">
        <v>0.18351004266712789</v>
      </c>
      <c r="G30" s="3">
        <v>0.55426685459261071</v>
      </c>
      <c r="H30" s="3">
        <v>1.2306857868786603E-2</v>
      </c>
      <c r="I30" s="3">
        <v>0.62249530886338533</v>
      </c>
      <c r="J30" s="3">
        <v>0.20139621994414092</v>
      </c>
      <c r="K30" s="3">
        <v>0.43330370614910574</v>
      </c>
      <c r="L30" s="3">
        <v>0.82548170816223088</v>
      </c>
      <c r="M30" s="3">
        <v>0.17332316288165517</v>
      </c>
      <c r="N30" s="3">
        <v>0.90435626611717457</v>
      </c>
      <c r="O30" s="3">
        <v>0.87524508809400936</v>
      </c>
      <c r="P30" s="3">
        <v>0.73057229531588908</v>
      </c>
      <c r="Q30" s="3">
        <v>0.9368172615865985</v>
      </c>
      <c r="R30" s="3">
        <v>0.91232310784298232</v>
      </c>
      <c r="S30" s="3">
        <v>0.66739114397622601</v>
      </c>
      <c r="T30" s="3">
        <v>0.3061227541241418</v>
      </c>
      <c r="U30" s="13"/>
    </row>
    <row r="31" spans="1:22" s="1" customFormat="1" ht="15.75" x14ac:dyDescent="0.25">
      <c r="A31" s="7" t="s">
        <v>28</v>
      </c>
      <c r="B31" s="5">
        <v>44049</v>
      </c>
      <c r="C31" s="3">
        <v>0.37807821234975991</v>
      </c>
      <c r="D31" s="3">
        <v>0.3595616860923011</v>
      </c>
      <c r="E31" s="3">
        <v>0.62675115471797926</v>
      </c>
      <c r="F31" s="3">
        <v>0.7407417385535473</v>
      </c>
      <c r="G31" s="3">
        <v>0.39965867722168091</v>
      </c>
      <c r="H31" s="3">
        <v>0.82252322565060154</v>
      </c>
      <c r="I31" s="3">
        <v>0.78436716508269599</v>
      </c>
      <c r="J31" s="3">
        <v>2.6782224301157065E-2</v>
      </c>
      <c r="K31" s="3">
        <v>0.26921193850078728</v>
      </c>
      <c r="L31" s="3">
        <v>0.65564077459632752</v>
      </c>
      <c r="M31" s="3">
        <v>0.17704976814949314</v>
      </c>
      <c r="N31" s="3">
        <v>0.2542029264986706</v>
      </c>
      <c r="O31" s="3">
        <v>0.64170935599693679</v>
      </c>
      <c r="P31" s="3">
        <v>0.94401743192438226</v>
      </c>
      <c r="Q31" s="3">
        <v>0.89431286287715928</v>
      </c>
      <c r="R31" s="3">
        <v>0.56004875372384466</v>
      </c>
      <c r="S31" s="3">
        <v>0.98663927336660695</v>
      </c>
      <c r="T31" s="3">
        <v>0.6166857155463904</v>
      </c>
      <c r="U31" s="13"/>
    </row>
    <row r="32" spans="1:22" s="1" customFormat="1" ht="15.75" x14ac:dyDescent="0.25">
      <c r="A32" s="7" t="s">
        <v>28</v>
      </c>
      <c r="B32" s="5">
        <v>44050</v>
      </c>
      <c r="C32" s="3">
        <v>0.30981577460020071</v>
      </c>
      <c r="D32" s="3">
        <v>6.266334665628337E-2</v>
      </c>
      <c r="E32" s="3">
        <v>0.15594047805095013</v>
      </c>
      <c r="F32" s="3">
        <v>0.37549810655728344</v>
      </c>
      <c r="G32" s="3">
        <v>0.91122355748796025</v>
      </c>
      <c r="H32" s="3">
        <v>0.72482617865082566</v>
      </c>
      <c r="I32" s="3">
        <v>0.94775206625199937</v>
      </c>
      <c r="J32" s="3">
        <v>0.73330328392012334</v>
      </c>
      <c r="K32" s="3">
        <v>0.18747160200699686</v>
      </c>
      <c r="L32" s="3">
        <v>0.7477277481987219</v>
      </c>
      <c r="M32" s="3">
        <v>0.58261946130919062</v>
      </c>
      <c r="N32" s="3">
        <v>6.3096252351469539E-2</v>
      </c>
      <c r="O32" s="3">
        <v>0.13504565980014938</v>
      </c>
      <c r="P32" s="3">
        <v>0.90185852357758645</v>
      </c>
      <c r="Q32" s="3">
        <v>0.89915893628817534</v>
      </c>
      <c r="R32" s="3">
        <v>0.55462959573194903</v>
      </c>
      <c r="S32" s="3">
        <v>0.1791504838141591</v>
      </c>
      <c r="T32" s="3">
        <v>0.96100498079287422</v>
      </c>
      <c r="U32" s="13"/>
    </row>
    <row r="33" spans="1:21" s="1" customFormat="1" ht="15.75" x14ac:dyDescent="0.25">
      <c r="A33" s="7" t="s">
        <v>28</v>
      </c>
      <c r="B33" s="5">
        <v>44051</v>
      </c>
      <c r="C33" s="3">
        <v>0.63717573960991558</v>
      </c>
      <c r="D33" s="3">
        <v>0.15027869645269887</v>
      </c>
      <c r="E33" s="3">
        <v>0.44090867963969349</v>
      </c>
      <c r="F33" s="3">
        <v>0.89482396943252518</v>
      </c>
      <c r="G33" s="3">
        <v>0.51424861524036791</v>
      </c>
      <c r="H33" s="3">
        <v>9.3630457579854109E-3</v>
      </c>
      <c r="I33" s="3">
        <v>0.89031903179853988</v>
      </c>
      <c r="J33" s="3">
        <v>0.52204904189510903</v>
      </c>
      <c r="K33" s="3">
        <v>0.57745303380110846</v>
      </c>
      <c r="L33" s="3">
        <v>0.5044294105757291</v>
      </c>
      <c r="M33" s="3">
        <v>0.7528304108393381</v>
      </c>
      <c r="N33" s="3">
        <v>0.72832953826100622</v>
      </c>
      <c r="O33" s="3">
        <v>0.53611978288023632</v>
      </c>
      <c r="P33" s="3">
        <v>0.45315497070921551</v>
      </c>
      <c r="Q33" s="3">
        <v>0.28714574785390479</v>
      </c>
      <c r="R33" s="3">
        <v>0.79289721093316179</v>
      </c>
      <c r="S33" s="3">
        <v>0.54854467992387657</v>
      </c>
      <c r="T33" s="3">
        <v>1.374336403052101E-2</v>
      </c>
      <c r="U33" s="13"/>
    </row>
    <row r="34" spans="1:21" s="1" customFormat="1" ht="15.75" x14ac:dyDescent="0.25">
      <c r="A34" s="7" t="s">
        <v>28</v>
      </c>
      <c r="B34" s="5">
        <v>44053</v>
      </c>
      <c r="C34" s="3">
        <v>0.93931712755049679</v>
      </c>
      <c r="D34" s="3">
        <v>0.26465087235306695</v>
      </c>
      <c r="E34" s="3">
        <v>0.70685161330298141</v>
      </c>
      <c r="F34" s="3">
        <v>0.47478975574160265</v>
      </c>
      <c r="G34" s="3">
        <v>8.8949966810229375E-2</v>
      </c>
      <c r="H34" s="3">
        <v>0.25063332233101832</v>
      </c>
      <c r="I34" s="3">
        <v>0.44170645663025032</v>
      </c>
      <c r="J34" s="3">
        <v>0.29007156018782998</v>
      </c>
      <c r="K34" s="3">
        <v>9.7928843389897935E-2</v>
      </c>
      <c r="L34" s="3">
        <v>0.98269844942862461</v>
      </c>
      <c r="M34" s="3">
        <v>0.62819202817532283</v>
      </c>
      <c r="N34" s="3">
        <v>0.79332427437025632</v>
      </c>
      <c r="O34" s="3">
        <v>0.56091146612451814</v>
      </c>
      <c r="P34" s="3">
        <v>3.0551890555290284E-2</v>
      </c>
      <c r="Q34" s="3">
        <v>0.75057528637691495</v>
      </c>
      <c r="R34" s="3">
        <v>0.13160949189654358</v>
      </c>
      <c r="S34" s="3">
        <v>0.45925976577123273</v>
      </c>
      <c r="T34" s="3">
        <v>0.48484075277137861</v>
      </c>
      <c r="U34" s="13"/>
    </row>
    <row r="35" spans="1:21" s="1" customFormat="1" ht="15.75" x14ac:dyDescent="0.25">
      <c r="A35" s="7" t="s">
        <v>28</v>
      </c>
      <c r="B35" s="5">
        <v>44054</v>
      </c>
      <c r="C35" s="3">
        <v>0.49127200640616953</v>
      </c>
      <c r="D35" s="3">
        <v>0.75643172599155084</v>
      </c>
      <c r="E35" s="3">
        <v>0.68328502224823318</v>
      </c>
      <c r="F35" s="3">
        <v>0.49266141037194089</v>
      </c>
      <c r="G35" s="3">
        <v>1.7665188765558115E-2</v>
      </c>
      <c r="H35" s="3">
        <v>0.45384718443654537</v>
      </c>
      <c r="I35" s="3">
        <v>0.7089341091547694</v>
      </c>
      <c r="J35" s="3">
        <v>0.92648348832226535</v>
      </c>
      <c r="K35" s="3">
        <v>9.2892930918900829E-3</v>
      </c>
      <c r="L35" s="3">
        <v>0.51324367240396895</v>
      </c>
      <c r="M35" s="3">
        <v>0.37193252130316456</v>
      </c>
      <c r="N35" s="3">
        <v>0.56288278555533644</v>
      </c>
      <c r="O35" s="3">
        <v>0.91249351328809047</v>
      </c>
      <c r="P35" s="3">
        <v>0.32637223663791148</v>
      </c>
      <c r="Q35" s="3">
        <v>0.56771744538167301</v>
      </c>
      <c r="R35" s="3">
        <v>0.53449283820156279</v>
      </c>
      <c r="S35" s="3">
        <v>0.4819341324988361</v>
      </c>
      <c r="T35" s="3">
        <v>0.87089915648443539</v>
      </c>
      <c r="U35" s="13"/>
    </row>
    <row r="36" spans="1:21" s="1" customFormat="1" ht="15.75" x14ac:dyDescent="0.25">
      <c r="A36" s="7" t="s">
        <v>28</v>
      </c>
      <c r="B36" s="5">
        <v>44055</v>
      </c>
      <c r="C36" s="3">
        <v>0.55049284095564388</v>
      </c>
      <c r="D36" s="3">
        <v>0.87143707543476434</v>
      </c>
      <c r="E36" s="3">
        <v>0.52709791352902535</v>
      </c>
      <c r="F36" s="3">
        <v>0.44240432616523528</v>
      </c>
      <c r="G36" s="3">
        <v>0.84008137386390991</v>
      </c>
      <c r="H36" s="3">
        <v>0.56100802857042287</v>
      </c>
      <c r="I36" s="3">
        <v>0.44239575637194573</v>
      </c>
      <c r="J36" s="3">
        <v>0.5633238406997424</v>
      </c>
      <c r="K36" s="3">
        <v>0.80761678415461857</v>
      </c>
      <c r="L36" s="3">
        <v>0.44307222931173418</v>
      </c>
      <c r="M36" s="3">
        <v>0.46167917308727302</v>
      </c>
      <c r="N36" s="3">
        <v>0.24995806449065006</v>
      </c>
      <c r="O36" s="3">
        <v>0.75577598049373351</v>
      </c>
      <c r="P36" s="3">
        <v>0.4357686629200056</v>
      </c>
      <c r="Q36" s="3">
        <v>0.90355184872834327</v>
      </c>
      <c r="R36" s="3">
        <v>0.26300804675564049</v>
      </c>
      <c r="S36" s="3">
        <v>0.54230945961405752</v>
      </c>
      <c r="T36" s="3">
        <v>0.88024590731334806</v>
      </c>
      <c r="U36" s="13"/>
    </row>
    <row r="37" spans="1:21" s="1" customFormat="1" ht="15.75" x14ac:dyDescent="0.25">
      <c r="A37" s="7" t="s">
        <v>28</v>
      </c>
      <c r="B37" s="5">
        <v>44056</v>
      </c>
      <c r="C37" s="3">
        <v>0.81762704436090317</v>
      </c>
      <c r="D37" s="3">
        <v>0.11566501352437963</v>
      </c>
      <c r="E37" s="3">
        <v>0.17822276228592071</v>
      </c>
      <c r="F37" s="3">
        <v>0.96278243083176718</v>
      </c>
      <c r="G37" s="3">
        <v>0.47609650927333569</v>
      </c>
      <c r="H37" s="3">
        <v>0.9742163986446577</v>
      </c>
      <c r="I37" s="3">
        <v>0.18540734466512887</v>
      </c>
      <c r="J37" s="3">
        <v>0.57639627583773689</v>
      </c>
      <c r="K37" s="3">
        <v>0.57983206644323726</v>
      </c>
      <c r="L37" s="3">
        <v>0.21468489148563585</v>
      </c>
      <c r="M37" s="3">
        <v>0.18965323079551411</v>
      </c>
      <c r="N37" s="3">
        <v>0.25637307873617987</v>
      </c>
      <c r="O37" s="3">
        <v>0.14014227435909721</v>
      </c>
      <c r="P37" s="3">
        <v>0.54655601442550317</v>
      </c>
      <c r="Q37" s="3">
        <v>0.94090512224241329</v>
      </c>
      <c r="R37" s="3">
        <v>5.1417552618579387E-2</v>
      </c>
      <c r="S37" s="3">
        <v>0.63070668819891862</v>
      </c>
      <c r="T37" s="3">
        <v>0.70594839332420811</v>
      </c>
      <c r="U37" s="13"/>
    </row>
    <row r="38" spans="1:21" s="1" customFormat="1" ht="15.75" x14ac:dyDescent="0.25">
      <c r="A38" s="7" t="s">
        <v>28</v>
      </c>
      <c r="B38" s="5">
        <v>44057</v>
      </c>
      <c r="C38" s="3">
        <v>0.31551581355218106</v>
      </c>
      <c r="D38" s="3">
        <v>0.39980123039486315</v>
      </c>
      <c r="E38" s="3">
        <v>0.50013916683938764</v>
      </c>
      <c r="F38" s="3">
        <v>0.52661198891972549</v>
      </c>
      <c r="G38" s="3">
        <v>0.43584958815838448</v>
      </c>
      <c r="H38" s="3">
        <v>0.70860096245246074</v>
      </c>
      <c r="I38" s="3">
        <v>2.0790444080751258E-2</v>
      </c>
      <c r="J38" s="3">
        <v>0.35082853729870656</v>
      </c>
      <c r="K38" s="3">
        <v>6.9271265559411432E-2</v>
      </c>
      <c r="L38" s="3">
        <v>0.22435154641069976</v>
      </c>
      <c r="M38" s="3">
        <v>0.24984858614845895</v>
      </c>
      <c r="N38" s="3">
        <v>0.15270593044213554</v>
      </c>
      <c r="O38" s="3">
        <v>0.12248725060355936</v>
      </c>
      <c r="P38" s="3">
        <v>0.32596795061744832</v>
      </c>
      <c r="Q38" s="3">
        <v>0.63530645148325071</v>
      </c>
      <c r="R38" s="3">
        <v>0.24796173003380728</v>
      </c>
      <c r="S38" s="3">
        <v>0.48502810097777183</v>
      </c>
      <c r="T38" s="3">
        <v>3.3701349021197036E-2</v>
      </c>
      <c r="U38" s="13"/>
    </row>
    <row r="39" spans="1:21" s="1" customFormat="1" ht="15.75" x14ac:dyDescent="0.25">
      <c r="A39" s="7" t="s">
        <v>28</v>
      </c>
      <c r="B39" s="5">
        <v>44060</v>
      </c>
      <c r="C39" s="3">
        <v>0.32365351216167637</v>
      </c>
      <c r="D39" s="3">
        <v>0.8973199849399458</v>
      </c>
      <c r="E39" s="3">
        <v>0.97182551412895313</v>
      </c>
      <c r="F39" s="3">
        <v>0.97885371821162459</v>
      </c>
      <c r="G39" s="3">
        <v>0.78929309325970254</v>
      </c>
      <c r="H39" s="3">
        <v>0.43564230155754513</v>
      </c>
      <c r="I39" s="3">
        <v>0.87338936229853881</v>
      </c>
      <c r="J39" s="3">
        <v>0.73262733770070498</v>
      </c>
      <c r="K39" s="3">
        <v>0.56150108803042942</v>
      </c>
      <c r="L39" s="3">
        <v>0.12972688489129836</v>
      </c>
      <c r="M39" s="3">
        <v>0.44488330633124107</v>
      </c>
      <c r="N39" s="3">
        <v>0.53014244681338174</v>
      </c>
      <c r="O39" s="3">
        <v>0.81939381244267673</v>
      </c>
      <c r="P39" s="3">
        <v>0.31538440449057237</v>
      </c>
      <c r="Q39" s="3">
        <v>6.0511442424443507E-2</v>
      </c>
      <c r="R39" s="3">
        <v>0.92570821794099956</v>
      </c>
      <c r="S39" s="3">
        <v>0.88982873783228789</v>
      </c>
      <c r="T39" s="3">
        <v>0.3864645241519159</v>
      </c>
      <c r="U39" s="13"/>
    </row>
    <row r="40" spans="1:21" s="1" customFormat="1" ht="15.75" x14ac:dyDescent="0.25">
      <c r="A40" s="7" t="s">
        <v>28</v>
      </c>
      <c r="B40" s="5">
        <v>44061</v>
      </c>
      <c r="C40" s="3">
        <v>0.78014052057200434</v>
      </c>
      <c r="D40" s="3">
        <v>0.2577013559657324</v>
      </c>
      <c r="E40" s="3">
        <v>0.95093003506429852</v>
      </c>
      <c r="F40" s="3">
        <v>0.5144748817052629</v>
      </c>
      <c r="G40" s="3">
        <v>0.23027985147581875</v>
      </c>
      <c r="H40" s="3">
        <v>0.79162174031795829</v>
      </c>
      <c r="I40" s="3">
        <v>0.91885061584621919</v>
      </c>
      <c r="J40" s="3">
        <v>0.15316108432374054</v>
      </c>
      <c r="K40" s="3">
        <v>0.9564663623046662</v>
      </c>
      <c r="L40" s="3">
        <v>0.18759286849341161</v>
      </c>
      <c r="M40" s="3">
        <v>0.36905149868679621</v>
      </c>
      <c r="N40" s="3">
        <v>0.49890538119351024</v>
      </c>
      <c r="O40" s="3">
        <v>0.34317844210809056</v>
      </c>
      <c r="P40" s="3">
        <v>1.6852824928316745E-2</v>
      </c>
      <c r="Q40" s="3">
        <v>0.97654602355607112</v>
      </c>
      <c r="R40" s="3">
        <v>0.83807085003637571</v>
      </c>
      <c r="S40" s="3">
        <v>0.46423949213482185</v>
      </c>
      <c r="T40" s="3">
        <v>0.78788348991809132</v>
      </c>
      <c r="U40" s="13"/>
    </row>
    <row r="41" spans="1:21" s="1" customFormat="1" ht="15.75" x14ac:dyDescent="0.25">
      <c r="A41" s="7" t="s">
        <v>28</v>
      </c>
      <c r="B41" s="5">
        <v>44062</v>
      </c>
      <c r="C41" s="3">
        <v>0.65743598398405667</v>
      </c>
      <c r="D41" s="3">
        <v>0.48553713582725988</v>
      </c>
      <c r="E41" s="3">
        <v>0.71857325918658566</v>
      </c>
      <c r="F41" s="3">
        <v>0.82053617091343301</v>
      </c>
      <c r="G41" s="3">
        <v>0.12085596998277426</v>
      </c>
      <c r="H41" s="3">
        <v>0.4612063959583188</v>
      </c>
      <c r="I41" s="3">
        <v>0.31740791052926998</v>
      </c>
      <c r="J41" s="3">
        <v>0.39274674627532169</v>
      </c>
      <c r="K41" s="3">
        <v>0.3406836512807655</v>
      </c>
      <c r="L41" s="3">
        <v>0.93992054396222802</v>
      </c>
      <c r="M41" s="3">
        <v>0.89242656605362991</v>
      </c>
      <c r="N41" s="3">
        <v>0.45454838663276642</v>
      </c>
      <c r="O41" s="3">
        <v>0.80270569449732787</v>
      </c>
      <c r="P41" s="3">
        <v>0.16424087902173445</v>
      </c>
      <c r="Q41" s="3">
        <v>0.30489817527245844</v>
      </c>
      <c r="R41" s="3">
        <v>0.67261093480982903</v>
      </c>
      <c r="S41" s="3">
        <v>1.7282214983216027E-2</v>
      </c>
      <c r="T41" s="3">
        <v>0.50407185638056717</v>
      </c>
      <c r="U41" s="13"/>
    </row>
    <row r="42" spans="1:21" s="1" customFormat="1" ht="15.75" x14ac:dyDescent="0.25">
      <c r="A42" s="7" t="s">
        <v>28</v>
      </c>
      <c r="B42" s="5">
        <v>44063</v>
      </c>
      <c r="C42" s="3">
        <v>1.3813187966121743E-2</v>
      </c>
      <c r="D42" s="3">
        <v>0.30854623406854786</v>
      </c>
      <c r="E42" s="3">
        <v>0.78718167257783811</v>
      </c>
      <c r="F42" s="3">
        <v>0.23930799573151673</v>
      </c>
      <c r="G42" s="3">
        <v>0.34332041507357081</v>
      </c>
      <c r="H42" s="3">
        <v>6.367591029922004E-2</v>
      </c>
      <c r="I42" s="3">
        <v>0.79932864350877864</v>
      </c>
      <c r="J42" s="3">
        <v>0.43568209130999636</v>
      </c>
      <c r="K42" s="3">
        <v>0.91689063438148566</v>
      </c>
      <c r="L42" s="3">
        <v>0.62269725760691108</v>
      </c>
      <c r="M42" s="3">
        <v>0.13269679425594982</v>
      </c>
      <c r="N42" s="3">
        <v>0.21658277335545117</v>
      </c>
      <c r="O42" s="3">
        <v>0.75100111521011415</v>
      </c>
      <c r="P42" s="3">
        <v>0.55153684771012979</v>
      </c>
      <c r="Q42" s="3">
        <v>0.13776722008242914</v>
      </c>
      <c r="R42" s="3">
        <v>0.14937799855023803</v>
      </c>
      <c r="S42" s="3">
        <v>0.2758502879662299</v>
      </c>
      <c r="T42" s="3">
        <v>0.85856819800101403</v>
      </c>
      <c r="U42" s="13"/>
    </row>
    <row r="43" spans="1:21" s="1" customFormat="1" ht="15.75" x14ac:dyDescent="0.25">
      <c r="A43" s="7" t="s">
        <v>28</v>
      </c>
      <c r="B43" s="5">
        <v>44064</v>
      </c>
      <c r="C43" s="3">
        <v>0.76339295414070962</v>
      </c>
      <c r="D43" s="3">
        <v>0.86713924318504865</v>
      </c>
      <c r="E43" s="3">
        <v>0.58688046332528399</v>
      </c>
      <c r="F43" s="3">
        <v>0.71937895818117592</v>
      </c>
      <c r="G43" s="3">
        <v>0.1461684030531476</v>
      </c>
      <c r="H43" s="3">
        <v>0.36228366801462675</v>
      </c>
      <c r="I43" s="3">
        <v>0.69267505651212768</v>
      </c>
      <c r="J43" s="3">
        <v>8.4688889033952552E-3</v>
      </c>
      <c r="K43" s="3">
        <v>0.91875812964287062</v>
      </c>
      <c r="L43" s="3">
        <v>0.61281628732660376</v>
      </c>
      <c r="M43" s="3">
        <v>0.36898755648953152</v>
      </c>
      <c r="N43" s="3">
        <v>0.49863834514323102</v>
      </c>
      <c r="O43" s="3">
        <v>0.75465467267385256</v>
      </c>
      <c r="P43" s="3">
        <v>0.97470923055894332</v>
      </c>
      <c r="Q43" s="3">
        <v>0.71325360108134106</v>
      </c>
      <c r="R43" s="3">
        <v>0.30518807396685266</v>
      </c>
      <c r="S43" s="3">
        <v>0.36541263070285723</v>
      </c>
      <c r="T43" s="3">
        <v>0.2271641038035942</v>
      </c>
      <c r="U43" s="13"/>
    </row>
    <row r="44" spans="1:21" s="1" customFormat="1" ht="15.75" x14ac:dyDescent="0.25">
      <c r="A44" s="7" t="s">
        <v>28</v>
      </c>
      <c r="B44" s="5">
        <v>44065</v>
      </c>
      <c r="C44" s="3">
        <v>1.1935342490732026E-3</v>
      </c>
      <c r="D44" s="3">
        <v>0.23001236967732586</v>
      </c>
      <c r="E44" s="3">
        <v>0.25742099272719676</v>
      </c>
      <c r="F44" s="3">
        <v>0.29602327103270143</v>
      </c>
      <c r="G44" s="3">
        <v>0.34783319900841558</v>
      </c>
      <c r="H44" s="3">
        <v>0.96377877413638491</v>
      </c>
      <c r="I44" s="3">
        <v>0.61781751789591988</v>
      </c>
      <c r="J44" s="3">
        <v>0.69378747297487697</v>
      </c>
      <c r="K44" s="3">
        <v>0.28625176821249831</v>
      </c>
      <c r="L44" s="3">
        <v>0.9771359929503306</v>
      </c>
      <c r="M44" s="3">
        <v>0.44768238702117402</v>
      </c>
      <c r="N44" s="3">
        <v>0.43757399237206007</v>
      </c>
      <c r="O44" s="3">
        <v>0.2797365261475051</v>
      </c>
      <c r="P44" s="3">
        <v>0.63643513031925847</v>
      </c>
      <c r="Q44" s="3">
        <v>0.56392102046461157</v>
      </c>
      <c r="R44" s="3">
        <v>0.33228315276203546</v>
      </c>
      <c r="S44" s="3">
        <v>0.8926481340471093</v>
      </c>
      <c r="T44" s="3">
        <v>0.23761792422389105</v>
      </c>
      <c r="U44" s="13"/>
    </row>
    <row r="45" spans="1:21" s="1" customFormat="1" ht="15.75" x14ac:dyDescent="0.25">
      <c r="A45" s="7" t="s">
        <v>28</v>
      </c>
      <c r="B45" s="5">
        <v>44067</v>
      </c>
      <c r="C45" s="3">
        <v>0.20135750228181493</v>
      </c>
      <c r="D45" s="3">
        <v>0.91774853617501306</v>
      </c>
      <c r="E45" s="3">
        <v>0.81790151971856018</v>
      </c>
      <c r="F45" s="3">
        <v>0.8445725316232271</v>
      </c>
      <c r="G45" s="3">
        <v>0.17302667526167392</v>
      </c>
      <c r="H45" s="3">
        <v>0.49718048908343659</v>
      </c>
      <c r="I45" s="3">
        <v>0.42833061766607117</v>
      </c>
      <c r="J45" s="3">
        <v>0.42019565511063695</v>
      </c>
      <c r="K45" s="3">
        <v>7.1039183597023658E-2</v>
      </c>
      <c r="L45" s="3">
        <v>4.2577859588968425E-2</v>
      </c>
      <c r="M45" s="3">
        <v>0.8649823877850048</v>
      </c>
      <c r="N45" s="3">
        <v>0.95012476156198333</v>
      </c>
      <c r="O45" s="3">
        <v>0.84649137391732265</v>
      </c>
      <c r="P45" s="3">
        <v>0.97777333021399848</v>
      </c>
      <c r="Q45" s="3">
        <v>4.0572135292230138E-2</v>
      </c>
      <c r="R45" s="3">
        <v>0.67674476227179581</v>
      </c>
      <c r="S45" s="3">
        <v>0.50802931585371591</v>
      </c>
      <c r="T45" s="3">
        <v>0.82198826569738181</v>
      </c>
      <c r="U45" s="13"/>
    </row>
    <row r="46" spans="1:21" s="1" customFormat="1" ht="15.75" x14ac:dyDescent="0.25">
      <c r="A46" s="7" t="s">
        <v>28</v>
      </c>
      <c r="B46" s="5">
        <v>44068</v>
      </c>
      <c r="C46" s="3">
        <v>0.36511595758134729</v>
      </c>
      <c r="D46" s="3">
        <v>0.470835911426985</v>
      </c>
      <c r="E46" s="3">
        <v>0.24484590566870457</v>
      </c>
      <c r="F46" s="3">
        <v>0.20048944026912197</v>
      </c>
      <c r="G46" s="3">
        <v>0.5978773116450079</v>
      </c>
      <c r="H46" s="3">
        <v>8.7471401078746958E-2</v>
      </c>
      <c r="I46" s="3">
        <v>0.14366921277619404</v>
      </c>
      <c r="J46" s="3">
        <v>0.67373463653656018</v>
      </c>
      <c r="K46" s="3">
        <v>0.34201297226613803</v>
      </c>
      <c r="L46" s="3">
        <v>0.70060382287430012</v>
      </c>
      <c r="M46" s="3">
        <v>0.80186163466645111</v>
      </c>
      <c r="N46" s="3">
        <v>0.60895129491856725</v>
      </c>
      <c r="O46" s="3">
        <v>0.35467796318889866</v>
      </c>
      <c r="P46" s="3">
        <v>0.98626396668427019</v>
      </c>
      <c r="Q46" s="3">
        <v>0.27988696993690554</v>
      </c>
      <c r="R46" s="3">
        <v>0.92229860228172522</v>
      </c>
      <c r="S46" s="3">
        <v>0.13604028372239096</v>
      </c>
      <c r="T46" s="3">
        <v>0.59935710196983394</v>
      </c>
      <c r="U46" s="13"/>
    </row>
    <row r="47" spans="1:21" s="1" customFormat="1" ht="15.75" x14ac:dyDescent="0.25">
      <c r="A47" s="7" t="s">
        <v>28</v>
      </c>
      <c r="B47" s="5">
        <v>44069</v>
      </c>
      <c r="C47" s="3">
        <v>0.60855383488154691</v>
      </c>
      <c r="D47" s="3">
        <v>0.40266596809354871</v>
      </c>
      <c r="E47" s="3">
        <v>5.9165141806808208E-2</v>
      </c>
      <c r="F47" s="3">
        <v>0.75527434087371448</v>
      </c>
      <c r="G47" s="3">
        <v>0.9877679354636828</v>
      </c>
      <c r="H47" s="3">
        <v>0.20353977915992982</v>
      </c>
      <c r="I47" s="3">
        <v>0.82875115770390428</v>
      </c>
      <c r="J47" s="3">
        <v>0.6887865752253387</v>
      </c>
      <c r="K47" s="3">
        <v>0.36197671527856334</v>
      </c>
      <c r="L47" s="3">
        <v>0.33963466398087461</v>
      </c>
      <c r="M47" s="3">
        <v>0.88813951779988864</v>
      </c>
      <c r="N47" s="3">
        <v>0.93863126368858252</v>
      </c>
      <c r="O47" s="3">
        <v>0.9788451418360099</v>
      </c>
      <c r="P47" s="3">
        <v>0.63087788736788242</v>
      </c>
      <c r="Q47" s="3">
        <v>5.0341347383865309E-2</v>
      </c>
      <c r="R47" s="3">
        <v>0.53590785259728047</v>
      </c>
      <c r="S47" s="3">
        <v>0.24783972530041432</v>
      </c>
      <c r="T47" s="3">
        <v>0.88682148617051593</v>
      </c>
      <c r="U47" s="13"/>
    </row>
    <row r="48" spans="1:21" s="1" customFormat="1" ht="15.75" x14ac:dyDescent="0.25">
      <c r="A48" s="7" t="s">
        <v>28</v>
      </c>
      <c r="B48" s="5">
        <v>44070</v>
      </c>
      <c r="C48" s="3">
        <v>6.8527056369735995E-3</v>
      </c>
      <c r="D48" s="3">
        <v>0.94249344940805646</v>
      </c>
      <c r="E48" s="3">
        <v>4.0589818140843725E-2</v>
      </c>
      <c r="F48" s="3">
        <v>4.5998243879166512E-2</v>
      </c>
      <c r="G48" s="3">
        <v>0.37521312938588658</v>
      </c>
      <c r="H48" s="3">
        <v>0.35465616809361489</v>
      </c>
      <c r="I48" s="3">
        <v>0.72698211743018037</v>
      </c>
      <c r="J48" s="3">
        <v>0.88652652716714486</v>
      </c>
      <c r="K48" s="3">
        <v>7.5823986617238992E-2</v>
      </c>
      <c r="L48" s="3">
        <v>0.7432809012042495</v>
      </c>
      <c r="M48" s="3">
        <v>0.88480731437112636</v>
      </c>
      <c r="N48" s="3">
        <v>0.72587158656756734</v>
      </c>
      <c r="O48" s="3">
        <v>0.66737402447813798</v>
      </c>
      <c r="P48" s="3">
        <v>0.26605598391269569</v>
      </c>
      <c r="Q48" s="3">
        <v>0.8664711979659564</v>
      </c>
      <c r="R48" s="3">
        <v>0.60371182041724947</v>
      </c>
      <c r="S48" s="3">
        <v>0.65234297149311593</v>
      </c>
      <c r="T48" s="3">
        <v>0.51656615317568699</v>
      </c>
      <c r="U48" s="13"/>
    </row>
    <row r="49" spans="1:21" s="1" customFormat="1" ht="15.75" x14ac:dyDescent="0.25">
      <c r="A49" s="7" t="s">
        <v>28</v>
      </c>
      <c r="B49" s="5">
        <v>44071</v>
      </c>
      <c r="C49" s="3">
        <v>0.64848232283976182</v>
      </c>
      <c r="D49" s="3">
        <v>0.26032655674222283</v>
      </c>
      <c r="E49" s="3">
        <v>0.61170027271334182</v>
      </c>
      <c r="F49" s="3">
        <v>0.2731619856639308</v>
      </c>
      <c r="G49" s="3">
        <v>0.5840671709794405</v>
      </c>
      <c r="H49" s="3">
        <v>0.4093797580320484</v>
      </c>
      <c r="I49" s="3">
        <v>0.26678118325096445</v>
      </c>
      <c r="J49" s="3">
        <v>0.46143388133915431</v>
      </c>
      <c r="K49" s="3">
        <v>0.12416218822314051</v>
      </c>
      <c r="L49" s="3">
        <v>0.38159139301481537</v>
      </c>
      <c r="M49" s="3">
        <v>0.14558524712950915</v>
      </c>
      <c r="N49" s="3">
        <v>0.3431509630449483</v>
      </c>
      <c r="O49" s="3">
        <v>0.92044984265103025</v>
      </c>
      <c r="P49" s="3">
        <v>0.67987864929312047</v>
      </c>
      <c r="Q49" s="3">
        <v>0.33574370045219437</v>
      </c>
      <c r="R49" s="3">
        <v>0.59457986310291522</v>
      </c>
      <c r="S49" s="3">
        <v>0.37408347365839067</v>
      </c>
      <c r="T49" s="3">
        <v>0.26144185049041346</v>
      </c>
      <c r="U49" s="13"/>
    </row>
    <row r="50" spans="1:21" s="1" customFormat="1" ht="15.75" x14ac:dyDescent="0.25">
      <c r="A50" s="7" t="s">
        <v>28</v>
      </c>
      <c r="B50" s="5">
        <v>44072</v>
      </c>
      <c r="C50" s="3">
        <v>0.38987172872649856</v>
      </c>
      <c r="D50" s="3">
        <v>0.24624439190796288</v>
      </c>
      <c r="E50" s="3">
        <v>0.33567779348279503</v>
      </c>
      <c r="F50" s="3">
        <v>0.22865213904778536</v>
      </c>
      <c r="G50" s="3">
        <v>9.8762121135192782E-2</v>
      </c>
      <c r="H50" s="3">
        <v>0.73653753638787001</v>
      </c>
      <c r="I50" s="3">
        <v>0.11093663250314723</v>
      </c>
      <c r="J50" s="3">
        <v>0.98006884072862088</v>
      </c>
      <c r="K50" s="3">
        <v>0.35272337530038012</v>
      </c>
      <c r="L50" s="3">
        <v>0.88112770743122992</v>
      </c>
      <c r="M50" s="3">
        <v>0.79164042277789981</v>
      </c>
      <c r="N50" s="3">
        <v>0.97807591290901441</v>
      </c>
      <c r="O50" s="3">
        <v>0.8627442573830667</v>
      </c>
      <c r="P50" s="3">
        <v>0.58671271676488579</v>
      </c>
      <c r="Q50" s="3">
        <v>0.43633550083614969</v>
      </c>
      <c r="R50" s="3">
        <v>0.57828410548894837</v>
      </c>
      <c r="S50" s="3">
        <v>0.95694871383476776</v>
      </c>
      <c r="T50" s="3">
        <v>0.29110956574366575</v>
      </c>
      <c r="U50" s="13"/>
    </row>
    <row r="51" spans="1:21" s="1" customFormat="1" ht="15.75" x14ac:dyDescent="0.25">
      <c r="A51" s="7" t="s">
        <v>29</v>
      </c>
      <c r="B51" s="5">
        <v>44044</v>
      </c>
      <c r="C51" s="3">
        <v>0.69369496821054044</v>
      </c>
      <c r="D51" s="3">
        <v>0.95247302203043149</v>
      </c>
      <c r="E51" s="3">
        <v>0.39839554116225651</v>
      </c>
      <c r="F51" s="3">
        <v>0.21145842939749071</v>
      </c>
      <c r="G51" s="3">
        <v>0.14688346527400375</v>
      </c>
      <c r="H51" s="3">
        <v>0.56766126713618914</v>
      </c>
      <c r="I51" s="3">
        <v>0.78817271532970856</v>
      </c>
      <c r="J51" s="3">
        <v>0.96958068125949692</v>
      </c>
      <c r="K51" s="3">
        <v>0.96331780107885734</v>
      </c>
      <c r="L51" s="3">
        <v>0.29653098133759448</v>
      </c>
      <c r="M51" s="3">
        <v>0.57229194948081219</v>
      </c>
      <c r="N51" s="3">
        <v>0.91815433464594232</v>
      </c>
      <c r="O51" s="3">
        <v>0.39215020668320744</v>
      </c>
      <c r="P51" s="3">
        <v>0.93185854181655592</v>
      </c>
      <c r="Q51" s="3">
        <v>0.55014269349429012</v>
      </c>
      <c r="R51" s="3">
        <v>0.47225021326616212</v>
      </c>
      <c r="S51" s="3">
        <v>0.11414686663283935</v>
      </c>
      <c r="T51" s="3">
        <v>0.1286249398902447</v>
      </c>
      <c r="U51" s="13"/>
    </row>
    <row r="52" spans="1:21" s="1" customFormat="1" ht="15.75" x14ac:dyDescent="0.25">
      <c r="A52" s="7" t="s">
        <v>29</v>
      </c>
      <c r="B52" s="5">
        <v>44046</v>
      </c>
      <c r="C52" s="3">
        <v>2.7601922387805455E-2</v>
      </c>
      <c r="D52" s="3">
        <v>0.94942656723759822</v>
      </c>
      <c r="E52" s="3">
        <v>0.77969889834650152</v>
      </c>
      <c r="F52" s="3">
        <v>0.93892369010385401</v>
      </c>
      <c r="G52" s="3">
        <v>0.94665995133195824</v>
      </c>
      <c r="H52" s="3">
        <v>0.39585892295250236</v>
      </c>
      <c r="I52" s="3">
        <v>0.17707953695940581</v>
      </c>
      <c r="J52" s="3">
        <v>0.39932541381428577</v>
      </c>
      <c r="K52" s="3">
        <v>0.48565332461254862</v>
      </c>
      <c r="L52" s="3">
        <v>0.55708138536490714</v>
      </c>
      <c r="M52" s="3">
        <v>0.70172804482811313</v>
      </c>
      <c r="N52" s="3">
        <v>0.85197084523485622</v>
      </c>
      <c r="O52" s="3">
        <v>9.9987820889442136E-2</v>
      </c>
      <c r="P52" s="3">
        <v>0.35889983126386638</v>
      </c>
      <c r="Q52" s="3">
        <v>0.54515142823523033</v>
      </c>
      <c r="R52" s="3">
        <v>0.49394846871872133</v>
      </c>
      <c r="S52" s="3">
        <v>9.0592269777127088E-2</v>
      </c>
      <c r="T52" s="3">
        <v>7.4490667101413388E-2</v>
      </c>
      <c r="U52" s="13"/>
    </row>
    <row r="53" spans="1:21" s="1" customFormat="1" ht="15.75" x14ac:dyDescent="0.25">
      <c r="A53" s="7" t="s">
        <v>29</v>
      </c>
      <c r="B53" s="5">
        <v>44047</v>
      </c>
      <c r="C53" s="3">
        <v>0.49268439836369726</v>
      </c>
      <c r="D53" s="3">
        <v>0.39690191947953279</v>
      </c>
      <c r="E53" s="3">
        <v>0.43859218948354972</v>
      </c>
      <c r="F53" s="3">
        <v>0.91027943143728196</v>
      </c>
      <c r="G53" s="3">
        <v>0.41833330177299366</v>
      </c>
      <c r="H53" s="3">
        <v>0.49966705845138359</v>
      </c>
      <c r="I53" s="3">
        <v>0.18859146936193738</v>
      </c>
      <c r="J53" s="3">
        <v>0.13953759665957366</v>
      </c>
      <c r="K53" s="3">
        <v>0.33562401387721053</v>
      </c>
      <c r="L53" s="3">
        <v>0.42218309532154552</v>
      </c>
      <c r="M53" s="3">
        <v>0.63605229134824648</v>
      </c>
      <c r="N53" s="3">
        <v>0.88893140757355293</v>
      </c>
      <c r="O53" s="3">
        <v>0.37376925045573528</v>
      </c>
      <c r="P53" s="3">
        <v>0.61787110623526231</v>
      </c>
      <c r="Q53" s="3">
        <v>0.11479571016032575</v>
      </c>
      <c r="R53" s="3">
        <v>0.72782322047494163</v>
      </c>
      <c r="S53" s="3">
        <v>0.74084351950257976</v>
      </c>
      <c r="T53" s="3">
        <v>0.75142788415688166</v>
      </c>
      <c r="U53" s="13"/>
    </row>
    <row r="54" spans="1:21" s="1" customFormat="1" ht="15.75" x14ac:dyDescent="0.25">
      <c r="A54" s="7" t="s">
        <v>29</v>
      </c>
      <c r="B54" s="5">
        <v>44048</v>
      </c>
      <c r="C54" s="3">
        <v>0.40878783628798088</v>
      </c>
      <c r="D54" s="3">
        <v>0.50709897584480124</v>
      </c>
      <c r="E54" s="3">
        <v>0.29852684845007105</v>
      </c>
      <c r="F54" s="3">
        <v>0.99511925821963698</v>
      </c>
      <c r="G54" s="3">
        <v>0.5009920862465842</v>
      </c>
      <c r="H54" s="3">
        <v>2.3802286615239643E-2</v>
      </c>
      <c r="I54" s="3">
        <v>0.76115801309282394</v>
      </c>
      <c r="J54" s="3">
        <v>0.91062746950788576</v>
      </c>
      <c r="K54" s="3">
        <v>0.78168771850542795</v>
      </c>
      <c r="L54" s="3">
        <v>0.3186559182403621</v>
      </c>
      <c r="M54" s="3">
        <v>0.41652407372564471</v>
      </c>
      <c r="N54" s="3">
        <v>0.72985835951115829</v>
      </c>
      <c r="O54" s="3">
        <v>0.69464008889879492</v>
      </c>
      <c r="P54" s="3">
        <v>0.88341628405887906</v>
      </c>
      <c r="Q54" s="3">
        <v>0.18385485658773582</v>
      </c>
      <c r="R54" s="3">
        <v>0.49947196904997748</v>
      </c>
      <c r="S54" s="3">
        <v>0.69998411765457125</v>
      </c>
      <c r="T54" s="3">
        <v>0.18990155591141078</v>
      </c>
      <c r="U54" s="13"/>
    </row>
    <row r="55" spans="1:21" s="1" customFormat="1" ht="15.75" x14ac:dyDescent="0.25">
      <c r="A55" s="7" t="s">
        <v>29</v>
      </c>
      <c r="B55" s="5">
        <v>44049</v>
      </c>
      <c r="C55" s="3">
        <v>0.84504517025588</v>
      </c>
      <c r="D55" s="3">
        <v>0.46381451826142694</v>
      </c>
      <c r="E55" s="3">
        <v>0.50773221900383136</v>
      </c>
      <c r="F55" s="3">
        <v>0.33351276142636788</v>
      </c>
      <c r="G55" s="3">
        <v>0.5366973004315434</v>
      </c>
      <c r="H55" s="3">
        <v>0.86050288001096675</v>
      </c>
      <c r="I55" s="3">
        <v>0.17622904910919313</v>
      </c>
      <c r="J55" s="3">
        <v>0.71963692451170325</v>
      </c>
      <c r="K55" s="3">
        <v>0.84673588603211558</v>
      </c>
      <c r="L55" s="3">
        <v>0.52142921969868961</v>
      </c>
      <c r="M55" s="3">
        <v>0.68530578873482462</v>
      </c>
      <c r="N55" s="3">
        <v>0.89916505831535465</v>
      </c>
      <c r="O55" s="3">
        <v>6.1421100541194651E-2</v>
      </c>
      <c r="P55" s="3">
        <v>0.87617740665052235</v>
      </c>
      <c r="Q55" s="3">
        <v>0.48077761525424878</v>
      </c>
      <c r="R55" s="3">
        <v>0.22958685928148304</v>
      </c>
      <c r="S55" s="3">
        <v>0.25553405106573857</v>
      </c>
      <c r="T55" s="3">
        <v>9.0392825464113424E-2</v>
      </c>
      <c r="U55" s="13"/>
    </row>
    <row r="56" spans="1:21" s="1" customFormat="1" ht="15.75" x14ac:dyDescent="0.25">
      <c r="A56" s="7" t="s">
        <v>29</v>
      </c>
      <c r="B56" s="5">
        <v>44050</v>
      </c>
      <c r="C56" s="3">
        <v>0.40388557844158346</v>
      </c>
      <c r="D56" s="3">
        <v>0.83476294502359416</v>
      </c>
      <c r="E56" s="3">
        <v>0.22621501613564132</v>
      </c>
      <c r="F56" s="3">
        <v>8.2618755700740509E-2</v>
      </c>
      <c r="G56" s="3">
        <v>0.56409725160714164</v>
      </c>
      <c r="H56" s="3">
        <v>0.89338979878117997</v>
      </c>
      <c r="I56" s="3">
        <v>0.45921239521668678</v>
      </c>
      <c r="J56" s="3">
        <v>1.2854742189574941E-2</v>
      </c>
      <c r="K56" s="3">
        <v>0.9259734564690465</v>
      </c>
      <c r="L56" s="3">
        <v>0.67292030515657075</v>
      </c>
      <c r="M56" s="3">
        <v>0.79731681839238766</v>
      </c>
      <c r="N56" s="3">
        <v>0.1426480563138377</v>
      </c>
      <c r="O56" s="3">
        <v>0.39624918865813175</v>
      </c>
      <c r="P56" s="3">
        <v>0.28462206920094846</v>
      </c>
      <c r="Q56" s="3">
        <v>8.1455969525292993E-2</v>
      </c>
      <c r="R56" s="3">
        <v>0.42018121518989526</v>
      </c>
      <c r="S56" s="3">
        <v>0.97471802775485106</v>
      </c>
      <c r="T56" s="3">
        <v>0.86796487410283374</v>
      </c>
      <c r="U56" s="13"/>
    </row>
    <row r="57" spans="1:21" s="1" customFormat="1" ht="15.75" x14ac:dyDescent="0.25">
      <c r="A57" s="7" t="s">
        <v>29</v>
      </c>
      <c r="B57" s="5">
        <v>44051</v>
      </c>
      <c r="C57" s="3">
        <v>0.75411956644239864</v>
      </c>
      <c r="D57" s="3">
        <v>0.33845793953920433</v>
      </c>
      <c r="E57" s="3">
        <v>0.84424188741698725</v>
      </c>
      <c r="F57" s="3">
        <v>0.7903353344409042</v>
      </c>
      <c r="G57" s="3">
        <v>0.21558602364121759</v>
      </c>
      <c r="H57" s="3">
        <v>0.65817477094078691</v>
      </c>
      <c r="I57" s="3">
        <v>0.45412457025225217</v>
      </c>
      <c r="J57" s="3">
        <v>0.184535492838521</v>
      </c>
      <c r="K57" s="3">
        <v>0.98000911163624715</v>
      </c>
      <c r="L57" s="3">
        <v>0.57011374154608974</v>
      </c>
      <c r="M57" s="3">
        <v>0.54468822646327175</v>
      </c>
      <c r="N57" s="3">
        <v>0.87621351059792352</v>
      </c>
      <c r="O57" s="3">
        <v>0.27463141116171474</v>
      </c>
      <c r="P57" s="3">
        <v>0.35299902577853104</v>
      </c>
      <c r="Q57" s="3">
        <v>9.9346283713708683E-2</v>
      </c>
      <c r="R57" s="3">
        <v>0.39651820947625749</v>
      </c>
      <c r="S57" s="3">
        <v>0.34261476495663068</v>
      </c>
      <c r="T57" s="3">
        <v>0.76097025547574471</v>
      </c>
      <c r="U57" s="13"/>
    </row>
    <row r="58" spans="1:21" s="1" customFormat="1" ht="15.75" x14ac:dyDescent="0.25">
      <c r="A58" s="7" t="s">
        <v>29</v>
      </c>
      <c r="B58" s="5">
        <v>44053</v>
      </c>
      <c r="C58" s="3">
        <v>0.9409764732387258</v>
      </c>
      <c r="D58" s="3">
        <v>0.79554635706614785</v>
      </c>
      <c r="E58" s="3">
        <v>0.18894948393912669</v>
      </c>
      <c r="F58" s="3">
        <v>0.97259622389844136</v>
      </c>
      <c r="G58" s="3">
        <v>0.55756439344552267</v>
      </c>
      <c r="H58" s="3">
        <v>5.2133884991614754E-2</v>
      </c>
      <c r="I58" s="3">
        <v>0.33670764946268228</v>
      </c>
      <c r="J58" s="3">
        <v>0.3560953410916573</v>
      </c>
      <c r="K58" s="3">
        <v>0.65717708644362149</v>
      </c>
      <c r="L58" s="3">
        <v>0.35031070251610463</v>
      </c>
      <c r="M58" s="3">
        <v>0.98326228873201893</v>
      </c>
      <c r="N58" s="3">
        <v>0.96577518393688744</v>
      </c>
      <c r="O58" s="3">
        <v>0.99212328921447179</v>
      </c>
      <c r="P58" s="3">
        <v>0.56824682976321139</v>
      </c>
      <c r="Q58" s="3">
        <v>0.11066908922680141</v>
      </c>
      <c r="R58" s="3">
        <v>0.9105941446418413</v>
      </c>
      <c r="S58" s="3">
        <v>0.35850470803696555</v>
      </c>
      <c r="T58" s="3">
        <v>0.63860646457735804</v>
      </c>
      <c r="U58" s="13"/>
    </row>
    <row r="59" spans="1:21" s="1" customFormat="1" ht="15.75" x14ac:dyDescent="0.25">
      <c r="A59" s="7" t="s">
        <v>29</v>
      </c>
      <c r="B59" s="5">
        <v>44054</v>
      </c>
      <c r="C59" s="3">
        <v>0.24147043324081352</v>
      </c>
      <c r="D59" s="3">
        <v>0.63595804268039957</v>
      </c>
      <c r="E59" s="3">
        <v>0.63272643533778139</v>
      </c>
      <c r="F59" s="3">
        <v>0.21497734654506973</v>
      </c>
      <c r="G59" s="3">
        <v>0.86948513998116095</v>
      </c>
      <c r="H59" s="3">
        <v>0.86872467612470816</v>
      </c>
      <c r="I59" s="3">
        <v>0.41632561576825156</v>
      </c>
      <c r="J59" s="3">
        <v>0.73918546675249219</v>
      </c>
      <c r="K59" s="3">
        <v>0.62643042293977003</v>
      </c>
      <c r="L59" s="3">
        <v>0.1344287831246096</v>
      </c>
      <c r="M59" s="3">
        <v>0.73643835230966848</v>
      </c>
      <c r="N59" s="3">
        <v>0.67665882718836157</v>
      </c>
      <c r="O59" s="3">
        <v>1.3201169971683857E-2</v>
      </c>
      <c r="P59" s="3">
        <v>0.86112177831325276</v>
      </c>
      <c r="Q59" s="3">
        <v>0.60447328123461586</v>
      </c>
      <c r="R59" s="3">
        <v>0.13147724321432674</v>
      </c>
      <c r="S59" s="3">
        <v>0.56219610633437855</v>
      </c>
      <c r="T59" s="3">
        <v>0.34495454676975479</v>
      </c>
      <c r="U59" s="13"/>
    </row>
    <row r="60" spans="1:21" s="1" customFormat="1" ht="15.75" x14ac:dyDescent="0.25">
      <c r="A60" s="7" t="s">
        <v>29</v>
      </c>
      <c r="B60" s="5">
        <v>44055</v>
      </c>
      <c r="C60" s="3">
        <v>0.83919493614475393</v>
      </c>
      <c r="D60" s="3">
        <v>0.93250871444826833</v>
      </c>
      <c r="E60" s="3">
        <v>5.5817202499380714E-2</v>
      </c>
      <c r="F60" s="3">
        <v>0.67059575783970049</v>
      </c>
      <c r="G60" s="3">
        <v>0.65386824515279496</v>
      </c>
      <c r="H60" s="3">
        <v>0.96984805722751655</v>
      </c>
      <c r="I60" s="3">
        <v>0.32575737825133044</v>
      </c>
      <c r="J60" s="3">
        <v>0.53153355688382797</v>
      </c>
      <c r="K60" s="3">
        <v>0.42640383499745271</v>
      </c>
      <c r="L60" s="3">
        <v>0.21203025411302845</v>
      </c>
      <c r="M60" s="3">
        <v>0.86460643735509313</v>
      </c>
      <c r="N60" s="3">
        <v>2.6859405749784293E-2</v>
      </c>
      <c r="O60" s="3">
        <v>0.2564393733625201</v>
      </c>
      <c r="P60" s="3">
        <v>2.099647786038672E-2</v>
      </c>
      <c r="Q60" s="3">
        <v>0.48367726913020903</v>
      </c>
      <c r="R60" s="3">
        <v>0.40562067462279372</v>
      </c>
      <c r="S60" s="3">
        <v>0.3731932248726747</v>
      </c>
      <c r="T60" s="3">
        <v>0.78316659599971605</v>
      </c>
      <c r="U60" s="13"/>
    </row>
    <row r="61" spans="1:21" s="1" customFormat="1" ht="15.75" x14ac:dyDescent="0.25">
      <c r="A61" s="7" t="s">
        <v>29</v>
      </c>
      <c r="B61" s="5">
        <v>44056</v>
      </c>
      <c r="C61" s="3">
        <v>0.92453532091427115</v>
      </c>
      <c r="D61" s="3">
        <v>0.31073292884338355</v>
      </c>
      <c r="E61" s="3">
        <v>0.72704969802620611</v>
      </c>
      <c r="F61" s="3">
        <v>0.4123592513464055</v>
      </c>
      <c r="G61" s="3">
        <v>0.6905471770622098</v>
      </c>
      <c r="H61" s="3">
        <v>1.838089703137824E-2</v>
      </c>
      <c r="I61" s="3">
        <v>0.20218253242818718</v>
      </c>
      <c r="J61" s="3">
        <v>0.99888535162890058</v>
      </c>
      <c r="K61" s="3">
        <v>0.93905910896358147</v>
      </c>
      <c r="L61" s="3">
        <v>0.8991892346757574</v>
      </c>
      <c r="M61" s="3">
        <v>0.96677248307020025</v>
      </c>
      <c r="N61" s="3">
        <v>0.77513004236277627</v>
      </c>
      <c r="O61" s="3">
        <v>0.99969967686124295</v>
      </c>
      <c r="P61" s="3">
        <v>0.91083936626129758</v>
      </c>
      <c r="Q61" s="3">
        <v>0.76450465278613577</v>
      </c>
      <c r="R61" s="3">
        <v>0.89025621312436709</v>
      </c>
      <c r="S61" s="3">
        <v>0.44630646046155797</v>
      </c>
      <c r="T61" s="3">
        <v>0.39203631081156032</v>
      </c>
      <c r="U61" s="13"/>
    </row>
    <row r="62" spans="1:21" s="1" customFormat="1" ht="15.75" x14ac:dyDescent="0.25">
      <c r="A62" s="7" t="s">
        <v>29</v>
      </c>
      <c r="B62" s="5">
        <v>44057</v>
      </c>
      <c r="C62" s="3">
        <v>0.33848564575543971</v>
      </c>
      <c r="D62" s="3">
        <v>0.53261308315079148</v>
      </c>
      <c r="E62" s="3">
        <v>8.7610201543097288E-2</v>
      </c>
      <c r="F62" s="3">
        <v>0.9132759905694352</v>
      </c>
      <c r="G62" s="3">
        <v>7.0064433083778965E-2</v>
      </c>
      <c r="H62" s="3">
        <v>0.67524073867104739</v>
      </c>
      <c r="I62" s="3">
        <v>0.24055697279631871</v>
      </c>
      <c r="J62" s="3">
        <v>0.15836835054107867</v>
      </c>
      <c r="K62" s="3">
        <v>0.97497423532421768</v>
      </c>
      <c r="L62" s="3">
        <v>3.8642036412850911E-2</v>
      </c>
      <c r="M62" s="3">
        <v>0.12398458590671335</v>
      </c>
      <c r="N62" s="3">
        <v>0.43164562762811132</v>
      </c>
      <c r="O62" s="3">
        <v>0.41183959614182175</v>
      </c>
      <c r="P62" s="3">
        <v>0.7080390008437456</v>
      </c>
      <c r="Q62" s="3">
        <v>0.21164880551967591</v>
      </c>
      <c r="R62" s="3">
        <v>0.96906113517457426</v>
      </c>
      <c r="S62" s="3">
        <v>0.77983303069798504</v>
      </c>
      <c r="T62" s="3">
        <v>0.95591607792353617</v>
      </c>
      <c r="U62" s="13"/>
    </row>
    <row r="63" spans="1:21" s="1" customFormat="1" ht="15.75" x14ac:dyDescent="0.25">
      <c r="A63" s="7" t="s">
        <v>29</v>
      </c>
      <c r="B63" s="5">
        <v>44060</v>
      </c>
      <c r="C63" s="3">
        <v>0.8494276401699804</v>
      </c>
      <c r="D63" s="3">
        <v>0.71779801033949453</v>
      </c>
      <c r="E63" s="3">
        <v>0.76193790474102552</v>
      </c>
      <c r="F63" s="3">
        <v>0.96682929626472125</v>
      </c>
      <c r="G63" s="3">
        <v>0.50081151427909754</v>
      </c>
      <c r="H63" s="3">
        <v>0.90268433723518882</v>
      </c>
      <c r="I63" s="3">
        <v>8.4521384882395578E-3</v>
      </c>
      <c r="J63" s="3">
        <v>0.45827488889147316</v>
      </c>
      <c r="K63" s="3">
        <v>0.65375664836437908</v>
      </c>
      <c r="L63" s="3">
        <v>0.58185562073966646</v>
      </c>
      <c r="M63" s="3">
        <v>3.3433588148958471E-2</v>
      </c>
      <c r="N63" s="3">
        <v>0.89156882772602331</v>
      </c>
      <c r="O63" s="3">
        <v>0.95592556206132295</v>
      </c>
      <c r="P63" s="3">
        <v>0.38434585833247004</v>
      </c>
      <c r="Q63" s="3">
        <v>0.14267305381107886</v>
      </c>
      <c r="R63" s="3">
        <v>0.41128827071529861</v>
      </c>
      <c r="S63" s="3">
        <v>0.92263142380050445</v>
      </c>
      <c r="T63" s="3">
        <v>0.354379433404307</v>
      </c>
      <c r="U63" s="13"/>
    </row>
    <row r="64" spans="1:21" s="1" customFormat="1" ht="15.75" x14ac:dyDescent="0.25">
      <c r="A64" s="7" t="s">
        <v>29</v>
      </c>
      <c r="B64" s="5">
        <v>44061</v>
      </c>
      <c r="C64" s="3">
        <v>9.2744095981071917E-2</v>
      </c>
      <c r="D64" s="3">
        <v>0.1225710795774021</v>
      </c>
      <c r="E64" s="3">
        <v>0.30435240204023251</v>
      </c>
      <c r="F64" s="3">
        <v>0.61352617451102409</v>
      </c>
      <c r="G64" s="3">
        <v>0.57752500499049997</v>
      </c>
      <c r="H64" s="3">
        <v>0.24268485761467329</v>
      </c>
      <c r="I64" s="3">
        <v>0.25524536529303155</v>
      </c>
      <c r="J64" s="3">
        <v>0.37771986945433134</v>
      </c>
      <c r="K64" s="3">
        <v>0.68293591159619116</v>
      </c>
      <c r="L64" s="3">
        <v>0.27670187284463177</v>
      </c>
      <c r="M64" s="3">
        <v>9.280042611766004E-2</v>
      </c>
      <c r="N64" s="3">
        <v>0.39926800757791314</v>
      </c>
      <c r="O64" s="3">
        <v>0.32424775842263442</v>
      </c>
      <c r="P64" s="3">
        <v>0.45800119880926027</v>
      </c>
      <c r="Q64" s="3">
        <v>0.71872225784976629</v>
      </c>
      <c r="R64" s="3">
        <v>0.88462015196879062</v>
      </c>
      <c r="S64" s="3">
        <v>0.60038790828921562</v>
      </c>
      <c r="T64" s="3">
        <v>8.7220064894126481E-2</v>
      </c>
      <c r="U64" s="13"/>
    </row>
    <row r="65" spans="1:21" s="1" customFormat="1" ht="15.75" x14ac:dyDescent="0.25">
      <c r="A65" s="7" t="s">
        <v>29</v>
      </c>
      <c r="B65" s="5">
        <v>44062</v>
      </c>
      <c r="C65" s="3">
        <v>0.11278205966887778</v>
      </c>
      <c r="D65" s="3">
        <v>0.99946051733312147</v>
      </c>
      <c r="E65" s="3">
        <v>0.48061506882344895</v>
      </c>
      <c r="F65" s="3">
        <v>0.77493491159338124</v>
      </c>
      <c r="G65" s="3">
        <v>0.53792485370691956</v>
      </c>
      <c r="H65" s="3">
        <v>0.32446711550329821</v>
      </c>
      <c r="I65" s="3">
        <v>0.92898917940337455</v>
      </c>
      <c r="J65" s="3">
        <v>0.38717736865806385</v>
      </c>
      <c r="K65" s="3">
        <v>0.85110604878604346</v>
      </c>
      <c r="L65" s="3">
        <v>0.43606778957601755</v>
      </c>
      <c r="M65" s="3">
        <v>0.38189913790757768</v>
      </c>
      <c r="N65" s="3">
        <v>0.45744383029065361</v>
      </c>
      <c r="O65" s="3">
        <v>0.67013334592692853</v>
      </c>
      <c r="P65" s="3">
        <v>0.22979865097702123</v>
      </c>
      <c r="Q65" s="3">
        <v>9.560490982760228E-2</v>
      </c>
      <c r="R65" s="3">
        <v>0.10877002324243479</v>
      </c>
      <c r="S65" s="3">
        <v>0.52495220385677832</v>
      </c>
      <c r="T65" s="3">
        <v>0.58021546624785925</v>
      </c>
      <c r="U65" s="13"/>
    </row>
    <row r="66" spans="1:21" s="1" customFormat="1" ht="15.75" x14ac:dyDescent="0.25">
      <c r="A66" s="7" t="s">
        <v>29</v>
      </c>
      <c r="B66" s="5">
        <v>44063</v>
      </c>
      <c r="C66" s="3">
        <v>0.37722938360941805</v>
      </c>
      <c r="D66" s="3">
        <v>0.33001418539387717</v>
      </c>
      <c r="E66" s="3">
        <v>0.78409504804076036</v>
      </c>
      <c r="F66" s="3">
        <v>2.5559318957350863E-2</v>
      </c>
      <c r="G66" s="3">
        <v>0.29302997758742255</v>
      </c>
      <c r="H66" s="3">
        <v>2.0375589090742774E-2</v>
      </c>
      <c r="I66" s="3">
        <v>0.89073464876043629</v>
      </c>
      <c r="J66" s="3">
        <v>0.17636425351472296</v>
      </c>
      <c r="K66" s="3">
        <v>0.19331839466426559</v>
      </c>
      <c r="L66" s="3">
        <v>0.69490647951421125</v>
      </c>
      <c r="M66" s="3">
        <v>0.48809565331447868</v>
      </c>
      <c r="N66" s="3">
        <v>0.23591909760432217</v>
      </c>
      <c r="O66" s="3">
        <v>0.87468266613365953</v>
      </c>
      <c r="P66" s="3">
        <v>0.49792731591468675</v>
      </c>
      <c r="Q66" s="3">
        <v>0.95973668437252702</v>
      </c>
      <c r="R66" s="3">
        <v>0.81648278002602426</v>
      </c>
      <c r="S66" s="3">
        <v>0.65260088205612665</v>
      </c>
      <c r="T66" s="3">
        <v>6.7676339419855513E-2</v>
      </c>
      <c r="U66" s="13"/>
    </row>
    <row r="67" spans="1:21" s="1" customFormat="1" ht="15.75" x14ac:dyDescent="0.25">
      <c r="A67" s="7" t="s">
        <v>29</v>
      </c>
      <c r="B67" s="5">
        <v>44064</v>
      </c>
      <c r="C67" s="3">
        <v>0.89947359952619022</v>
      </c>
      <c r="D67" s="3">
        <v>0.22621701558976093</v>
      </c>
      <c r="E67" s="3">
        <v>0.26964084698408164</v>
      </c>
      <c r="F67" s="3">
        <v>0.44517899897384205</v>
      </c>
      <c r="G67" s="3">
        <v>4.9348704307979108E-2</v>
      </c>
      <c r="H67" s="3">
        <v>0.40562903840256215</v>
      </c>
      <c r="I67" s="3">
        <v>0.77523829540670319</v>
      </c>
      <c r="J67" s="3">
        <v>0.45565373343179405</v>
      </c>
      <c r="K67" s="3">
        <v>0.67078910203036701</v>
      </c>
      <c r="L67" s="3">
        <v>0.68275036432138181</v>
      </c>
      <c r="M67" s="3">
        <v>0.69794970671232326</v>
      </c>
      <c r="N67" s="3">
        <v>0.36587176094480856</v>
      </c>
      <c r="O67" s="3">
        <v>0.48441370211919788</v>
      </c>
      <c r="P67" s="3">
        <v>0.35946306161551334</v>
      </c>
      <c r="Q67" s="3">
        <v>0.80347537777238509</v>
      </c>
      <c r="R67" s="3">
        <v>9.3437078514676086E-2</v>
      </c>
      <c r="S67" s="3">
        <v>0.46410294492731219</v>
      </c>
      <c r="T67" s="3">
        <v>0.38692616679912684</v>
      </c>
      <c r="U67" s="13"/>
    </row>
    <row r="68" spans="1:21" s="1" customFormat="1" ht="15.75" x14ac:dyDescent="0.25">
      <c r="A68" s="7" t="s">
        <v>29</v>
      </c>
      <c r="B68" s="5">
        <v>44065</v>
      </c>
      <c r="C68" s="3">
        <v>0.5761154736065941</v>
      </c>
      <c r="D68" s="3">
        <v>0.89399169081316954</v>
      </c>
      <c r="E68" s="3">
        <v>0.91153637456241843</v>
      </c>
      <c r="F68" s="3">
        <v>4.157104238572662E-2</v>
      </c>
      <c r="G68" s="3">
        <v>0.23090078213483756</v>
      </c>
      <c r="H68" s="3">
        <v>7.4544040575380666E-2</v>
      </c>
      <c r="I68" s="3">
        <v>2.4071017932414396E-3</v>
      </c>
      <c r="J68" s="3">
        <v>0.12666645090499407</v>
      </c>
      <c r="K68" s="3">
        <v>0.42368693784605993</v>
      </c>
      <c r="L68" s="3">
        <v>0.14470116876642447</v>
      </c>
      <c r="M68" s="3">
        <v>0.55110266529039886</v>
      </c>
      <c r="N68" s="3">
        <v>0.62079253041804261</v>
      </c>
      <c r="O68" s="3">
        <v>0.76584271671481741</v>
      </c>
      <c r="P68" s="3">
        <v>0.19623333936162257</v>
      </c>
      <c r="Q68" s="3">
        <v>8.3166730911503617E-2</v>
      </c>
      <c r="R68" s="3">
        <v>0.92276211940933561</v>
      </c>
      <c r="S68" s="3">
        <v>0.75019665402759084</v>
      </c>
      <c r="T68" s="3">
        <v>0.5912811336813969</v>
      </c>
      <c r="U68" s="13"/>
    </row>
    <row r="69" spans="1:21" s="1" customFormat="1" ht="15.75" x14ac:dyDescent="0.25">
      <c r="A69" s="7" t="s">
        <v>29</v>
      </c>
      <c r="B69" s="5">
        <v>44067</v>
      </c>
      <c r="C69" s="3">
        <v>0.45169401938201703</v>
      </c>
      <c r="D69" s="3">
        <v>0.82689819734063497</v>
      </c>
      <c r="E69" s="3">
        <v>0.42447857292722013</v>
      </c>
      <c r="F69" s="3">
        <v>0.93516177064105033</v>
      </c>
      <c r="G69" s="3">
        <v>5.1093089656368051E-2</v>
      </c>
      <c r="H69" s="3">
        <v>0.78265055092414471</v>
      </c>
      <c r="I69" s="3">
        <v>0.66564046063272309</v>
      </c>
      <c r="J69" s="3">
        <v>0.28606603586995882</v>
      </c>
      <c r="K69" s="3">
        <v>0.29515939653185397</v>
      </c>
      <c r="L69" s="3">
        <v>0.12360448800808432</v>
      </c>
      <c r="M69" s="3">
        <v>0.89361058532335746</v>
      </c>
      <c r="N69" s="3">
        <v>0.14589925775348833</v>
      </c>
      <c r="O69" s="3">
        <v>0.55454629700461122</v>
      </c>
      <c r="P69" s="3">
        <v>0.42562446132184595</v>
      </c>
      <c r="Q69" s="3">
        <v>0.88499791372293934</v>
      </c>
      <c r="R69" s="3">
        <v>0.28499810220462296</v>
      </c>
      <c r="S69" s="3">
        <v>0.63794867125435573</v>
      </c>
      <c r="T69" s="3">
        <v>0.36153792975331056</v>
      </c>
      <c r="U69" s="13"/>
    </row>
    <row r="70" spans="1:21" s="1" customFormat="1" ht="15.75" x14ac:dyDescent="0.25">
      <c r="A70" s="7" t="s">
        <v>29</v>
      </c>
      <c r="B70" s="5">
        <v>44068</v>
      </c>
      <c r="C70" s="3">
        <v>0.4941184144141576</v>
      </c>
      <c r="D70" s="3">
        <v>0.69668080025015011</v>
      </c>
      <c r="E70" s="3">
        <v>0.58497797362114645</v>
      </c>
      <c r="F70" s="3">
        <v>0.3183715407769443</v>
      </c>
      <c r="G70" s="3">
        <v>0.8174696720401029</v>
      </c>
      <c r="H70" s="3">
        <v>0.80358513102948792</v>
      </c>
      <c r="I70" s="3">
        <v>0.57255630361316989</v>
      </c>
      <c r="J70" s="3">
        <v>0.15683747644117363</v>
      </c>
      <c r="K70" s="3">
        <v>0.69999661410048508</v>
      </c>
      <c r="L70" s="3">
        <v>0.9464119262455859</v>
      </c>
      <c r="M70" s="3">
        <v>0.60884137868809141</v>
      </c>
      <c r="N70" s="3">
        <v>0.67368429107575245</v>
      </c>
      <c r="O70" s="3">
        <v>0.6267303403035912</v>
      </c>
      <c r="P70" s="3">
        <v>0.59413685017763451</v>
      </c>
      <c r="Q70" s="3">
        <v>0.2991888247892619</v>
      </c>
      <c r="R70" s="3">
        <v>0.83647356040651488</v>
      </c>
      <c r="S70" s="3">
        <v>0.9282946301988102</v>
      </c>
      <c r="T70" s="3">
        <v>0.35346215425864869</v>
      </c>
      <c r="U70" s="13"/>
    </row>
    <row r="71" spans="1:21" s="1" customFormat="1" ht="15.75" x14ac:dyDescent="0.25">
      <c r="A71" s="7" t="s">
        <v>29</v>
      </c>
      <c r="B71" s="5">
        <v>44069</v>
      </c>
      <c r="C71" s="3">
        <v>0.42014177738555614</v>
      </c>
      <c r="D71" s="3">
        <v>0.69225527247544327</v>
      </c>
      <c r="E71" s="3">
        <v>0.15094294919871165</v>
      </c>
      <c r="F71" s="3">
        <v>0.4763810102203645</v>
      </c>
      <c r="G71" s="3">
        <v>0.3203666783227388</v>
      </c>
      <c r="H71" s="3">
        <v>0.46326758048411742</v>
      </c>
      <c r="I71" s="3">
        <v>0.82043292813288882</v>
      </c>
      <c r="J71" s="3">
        <v>0.16878382178184859</v>
      </c>
      <c r="K71" s="3">
        <v>0.3330562146906243</v>
      </c>
      <c r="L71" s="3">
        <v>0.34879306522999076</v>
      </c>
      <c r="M71" s="3">
        <v>0.41094767681618516</v>
      </c>
      <c r="N71" s="3">
        <v>0.78071474415329201</v>
      </c>
      <c r="O71" s="3">
        <v>0.18185671249998225</v>
      </c>
      <c r="P71" s="3">
        <v>0.92420464920960188</v>
      </c>
      <c r="Q71" s="3">
        <v>0.83289505170905254</v>
      </c>
      <c r="R71" s="3">
        <v>0.10594740759947696</v>
      </c>
      <c r="S71" s="3">
        <v>0.2104912747666321</v>
      </c>
      <c r="T71" s="3">
        <v>0.67419013829119401</v>
      </c>
      <c r="U71" s="13"/>
    </row>
    <row r="72" spans="1:21" s="1" customFormat="1" ht="15.75" x14ac:dyDescent="0.25">
      <c r="A72" s="7" t="s">
        <v>29</v>
      </c>
      <c r="B72" s="5">
        <v>44070</v>
      </c>
      <c r="C72" s="3">
        <v>0.12228367132539042</v>
      </c>
      <c r="D72" s="3">
        <v>0.61417422720814485</v>
      </c>
      <c r="E72" s="3">
        <v>0.53550979883939132</v>
      </c>
      <c r="F72" s="3">
        <v>0.80758870732488042</v>
      </c>
      <c r="G72" s="3">
        <v>0.90504108449835119</v>
      </c>
      <c r="H72" s="3">
        <v>0.12732638265315366</v>
      </c>
      <c r="I72" s="3">
        <v>0.8741289734764367</v>
      </c>
      <c r="J72" s="3">
        <v>0.97145820293813923</v>
      </c>
      <c r="K72" s="3">
        <v>0.62967868191416332</v>
      </c>
      <c r="L72" s="3">
        <v>0.99728552202859466</v>
      </c>
      <c r="M72" s="3">
        <v>0.97516574014984092</v>
      </c>
      <c r="N72" s="3">
        <v>0.85153071893332299</v>
      </c>
      <c r="O72" s="3">
        <v>0.15653715734435336</v>
      </c>
      <c r="P72" s="3">
        <v>0.98451727647559395</v>
      </c>
      <c r="Q72" s="3">
        <v>0.50700593955772977</v>
      </c>
      <c r="R72" s="3">
        <v>0.42034587668900525</v>
      </c>
      <c r="S72" s="3">
        <v>0.86123009033069031</v>
      </c>
      <c r="T72" s="3">
        <v>0.84651640493605151</v>
      </c>
      <c r="U72" s="13"/>
    </row>
    <row r="73" spans="1:21" s="1" customFormat="1" ht="15.75" x14ac:dyDescent="0.25">
      <c r="A73" s="7" t="s">
        <v>29</v>
      </c>
      <c r="B73" s="5">
        <v>44071</v>
      </c>
      <c r="C73" s="3">
        <v>0.93784863743601121</v>
      </c>
      <c r="D73" s="3">
        <v>0.62449471326718919</v>
      </c>
      <c r="E73" s="3">
        <v>0.29714902277242061</v>
      </c>
      <c r="F73" s="3">
        <v>0.99057060617693615</v>
      </c>
      <c r="G73" s="3">
        <v>0.88066829042171491</v>
      </c>
      <c r="H73" s="3">
        <v>2.9154379645039419E-2</v>
      </c>
      <c r="I73" s="3">
        <v>0.13807491447475395</v>
      </c>
      <c r="J73" s="3">
        <v>0.75051654872884832</v>
      </c>
      <c r="K73" s="3">
        <v>0.80688617697579601</v>
      </c>
      <c r="L73" s="3">
        <v>0.44514342513860894</v>
      </c>
      <c r="M73" s="3">
        <v>0.13075269637742148</v>
      </c>
      <c r="N73" s="3">
        <v>0.71569307310591634</v>
      </c>
      <c r="O73" s="3">
        <v>9.8493329194104029E-2</v>
      </c>
      <c r="P73" s="3">
        <v>9.063797783669203E-2</v>
      </c>
      <c r="Q73" s="3">
        <v>0.11922636802467945</v>
      </c>
      <c r="R73" s="3">
        <v>5.777700265058805E-2</v>
      </c>
      <c r="S73" s="3">
        <v>0.66154395384116171</v>
      </c>
      <c r="T73" s="3">
        <v>0.69647407634753611</v>
      </c>
      <c r="U73" s="13"/>
    </row>
    <row r="74" spans="1:21" s="1" customFormat="1" ht="15.75" x14ac:dyDescent="0.25">
      <c r="A74" s="7" t="s">
        <v>29</v>
      </c>
      <c r="B74" s="5">
        <v>44072</v>
      </c>
      <c r="C74" s="3">
        <v>0.11435500452519232</v>
      </c>
      <c r="D74" s="3">
        <v>0.25465536235628017</v>
      </c>
      <c r="E74" s="3">
        <v>0.30840740539275002</v>
      </c>
      <c r="F74" s="3">
        <v>0.93220858534348472</v>
      </c>
      <c r="G74" s="3">
        <v>0.53795918794783937</v>
      </c>
      <c r="H74" s="3">
        <v>0.72939502794706712</v>
      </c>
      <c r="I74" s="3">
        <v>0.7439307494379116</v>
      </c>
      <c r="J74" s="3">
        <v>0.22381963624773926</v>
      </c>
      <c r="K74" s="3">
        <v>0.57983058695586132</v>
      </c>
      <c r="L74" s="3">
        <v>0.70074889451766353</v>
      </c>
      <c r="M74" s="3">
        <v>0.29164966324356723</v>
      </c>
      <c r="N74" s="3">
        <v>0.55389780602744232</v>
      </c>
      <c r="O74" s="3">
        <v>0.29628411123209941</v>
      </c>
      <c r="P74" s="3">
        <v>0.6773888470604138</v>
      </c>
      <c r="Q74" s="3">
        <v>0.87385243333422502</v>
      </c>
      <c r="R74" s="3">
        <v>0.43129802941125706</v>
      </c>
      <c r="S74" s="3">
        <v>0.32168507627136012</v>
      </c>
      <c r="T74" s="3">
        <v>0.21989637899211179</v>
      </c>
      <c r="U74" s="13"/>
    </row>
  </sheetData>
  <autoFilter ref="A1:T74">
    <filterColumn colId="2" showButton="0"/>
    <filterColumn colId="3" showButton="0"/>
    <filterColumn colId="5" showButton="0"/>
    <filterColumn colId="8" showButton="0"/>
    <filterColumn colId="11" showButton="0"/>
    <filterColumn colId="12" showButton="0"/>
    <filterColumn colId="13" showButton="0"/>
    <filterColumn colId="15" showButton="0"/>
    <filterColumn colId="16" showButton="0"/>
    <filterColumn colId="18" showButton="0"/>
  </autoFilter>
  <mergeCells count="8">
    <mergeCell ref="A1:A2"/>
    <mergeCell ref="B1:B2"/>
    <mergeCell ref="P1:R1"/>
    <mergeCell ref="S1:T1"/>
    <mergeCell ref="C1:E1"/>
    <mergeCell ref="F1:G1"/>
    <mergeCell ref="I1:J1"/>
    <mergeCell ref="L1:O1"/>
  </mergeCells>
  <pageMargins left="0.7" right="0.7" top="0.75" bottom="0.75" header="0.3" footer="0.3"/>
  <pageSetup paperSize="8" scale="2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zoomScale="60" zoomScaleNormal="60" workbookViewId="0">
      <pane ySplit="2" topLeftCell="A3" activePane="bottomLeft" state="frozen"/>
      <selection pane="bottomLeft" activeCell="B5" sqref="B5"/>
    </sheetView>
  </sheetViews>
  <sheetFormatPr baseColWidth="10" defaultRowHeight="23.25" x14ac:dyDescent="0.35"/>
  <cols>
    <col min="1" max="1" width="24.28515625" style="30" bestFit="1" customWidth="1"/>
    <col min="2" max="6" width="22.28515625" style="30" customWidth="1"/>
    <col min="7" max="7" width="27.42578125" style="30" bestFit="1" customWidth="1"/>
    <col min="8" max="8" width="22.85546875" style="30" customWidth="1"/>
    <col min="9" max="9" width="22.28515625" style="30" customWidth="1"/>
    <col min="10" max="16384" width="11.42578125" style="30"/>
  </cols>
  <sheetData>
    <row r="1" spans="1:10" ht="24" thickBot="1" x14ac:dyDescent="0.4">
      <c r="A1" s="28" t="s">
        <v>26</v>
      </c>
      <c r="B1" s="17" t="s">
        <v>27</v>
      </c>
      <c r="C1" s="29"/>
      <c r="D1" s="29"/>
      <c r="E1" s="29"/>
      <c r="F1" s="29"/>
      <c r="G1" s="29"/>
      <c r="H1" s="29"/>
      <c r="I1" s="29"/>
    </row>
    <row r="2" spans="1:10" ht="24" thickTop="1" x14ac:dyDescent="0.35">
      <c r="A2" s="31" t="s">
        <v>30</v>
      </c>
      <c r="B2" s="18">
        <v>44049</v>
      </c>
      <c r="D2" s="32"/>
    </row>
    <row r="4" spans="1:10" ht="24" thickBot="1" x14ac:dyDescent="0.4">
      <c r="A4" s="33"/>
      <c r="B4" s="34" t="s">
        <v>32</v>
      </c>
      <c r="C4" s="34" t="s">
        <v>33</v>
      </c>
      <c r="D4" s="34" t="s">
        <v>34</v>
      </c>
      <c r="E4" s="35" t="s">
        <v>35</v>
      </c>
      <c r="F4" s="29"/>
    </row>
    <row r="5" spans="1:10" ht="24.75" thickTop="1" thickBot="1" x14ac:dyDescent="0.4">
      <c r="A5" s="36" t="s">
        <v>31</v>
      </c>
      <c r="B5" s="19">
        <f t="array" ref="B5">INDEX(BDD!$A$3:$T$1000,MATCH(1,(BDD!$A$3:$A$1000=$B$1)*(BDD!$B$3:$B$1000=$B$2),0),12)</f>
        <v>0.62113198672924541</v>
      </c>
      <c r="C5" s="20">
        <f t="array" ref="C5">INDEX(BDD!$A$3:$T$1000,MATCH(1,(BDD!$A$3:$A$1000=$B$1)*(BDD!$B$3:$B$1000=$B$2),0),13)</f>
        <v>0.23570050409694343</v>
      </c>
      <c r="D5" s="20">
        <f t="array" ref="D5">INDEX(BDD!$A$3:$T$1000,MATCH(1,(BDD!$A$3:$A$1000=$B$1)*(BDD!$B$3:$B$1000=$B$2),0),14)</f>
        <v>0.74011852836789249</v>
      </c>
      <c r="E5" s="21">
        <f t="array" ref="E5">INDEX(BDD!$A$3:$T$1000,MATCH(1,(BDD!$A$3:$A$1000=$B$1)*(BDD!$B$3:$B$1000=$B$2),0),15)</f>
        <v>0.91364100717238539</v>
      </c>
      <c r="F5" s="29"/>
      <c r="G5" s="71" t="s">
        <v>50</v>
      </c>
      <c r="H5" s="72"/>
    </row>
    <row r="6" spans="1:10" ht="24" thickTop="1" x14ac:dyDescent="0.35">
      <c r="A6" s="37"/>
      <c r="B6" s="38"/>
      <c r="C6" s="38"/>
      <c r="D6" s="38"/>
      <c r="E6" s="39"/>
      <c r="G6" s="40" t="s">
        <v>51</v>
      </c>
      <c r="H6" s="27">
        <f>SUM(B5:E5,B8:C8,B11,B18,B20,E18)</f>
        <v>5.7708022757559752</v>
      </c>
      <c r="J6" s="41"/>
    </row>
    <row r="7" spans="1:10" ht="24" thickBot="1" x14ac:dyDescent="0.4">
      <c r="A7" s="37"/>
      <c r="B7" s="42" t="s">
        <v>32</v>
      </c>
      <c r="C7" s="42" t="s">
        <v>35</v>
      </c>
      <c r="D7" s="43"/>
      <c r="E7" s="39"/>
      <c r="G7" s="37"/>
      <c r="H7" s="39"/>
    </row>
    <row r="8" spans="1:10" ht="24.75" thickTop="1" thickBot="1" x14ac:dyDescent="0.4">
      <c r="A8" s="36" t="s">
        <v>36</v>
      </c>
      <c r="B8" s="22">
        <f t="array" ref="B8">INDEX(BDD!$A$3:$T$1000,MATCH(1,(BDD!$A$3:$A$1000=$B$1)*(BDD!$B$3:$B$1000=$B$2),0),16)</f>
        <v>0.30797324397526082</v>
      </c>
      <c r="C8" s="23">
        <f t="array" ref="C8">INDEX(BDD!$A$3:$T$1000,MATCH(1,(BDD!$A$3:$A$1000=$B$1)*(BDD!$B$3:$B$1000=$B$2),0),18)</f>
        <v>0.74120509307430604</v>
      </c>
      <c r="D8" s="43"/>
      <c r="E8" s="39"/>
      <c r="G8" s="40" t="s">
        <v>52</v>
      </c>
      <c r="H8" s="25">
        <f>SUM(C11:D11)</f>
        <v>0.25759165978498377</v>
      </c>
    </row>
    <row r="9" spans="1:10" ht="24.75" thickTop="1" thickBot="1" x14ac:dyDescent="0.4">
      <c r="A9" s="37"/>
      <c r="B9" s="38"/>
      <c r="C9" s="38"/>
      <c r="D9" s="38"/>
      <c r="E9" s="39"/>
      <c r="G9" s="37"/>
      <c r="H9" s="39"/>
    </row>
    <row r="10" spans="1:10" ht="24.75" thickTop="1" thickBot="1" x14ac:dyDescent="0.4">
      <c r="A10" s="37"/>
      <c r="B10" s="42" t="s">
        <v>10</v>
      </c>
      <c r="C10" s="42" t="s">
        <v>38</v>
      </c>
      <c r="D10" s="42" t="s">
        <v>39</v>
      </c>
      <c r="E10" s="44" t="s">
        <v>40</v>
      </c>
      <c r="G10" s="45" t="s">
        <v>53</v>
      </c>
      <c r="H10" s="25">
        <f>SUM(H18,E11)</f>
        <v>1.6735638995349731</v>
      </c>
    </row>
    <row r="11" spans="1:10" ht="24.75" thickTop="1" thickBot="1" x14ac:dyDescent="0.4">
      <c r="A11" s="36" t="s">
        <v>37</v>
      </c>
      <c r="B11" s="22">
        <f t="array" ref="B11">INDEX(BDD!$A$3:$T$1000,MATCH(1,(BDD!$A$3:$A$1000=$B$1)*(BDD!$B$3:$B$1000=$B$2),0),7)</f>
        <v>0.87149333374006943</v>
      </c>
      <c r="C11" s="23">
        <f t="array" ref="C11">INDEX(BDD!$A$3:$T$1000,MATCH(1,(BDD!$A$3:$A$1000=$B$1)*(BDD!$B$3:$B$1000=$B$2),0),9)</f>
        <v>0.228073697928598</v>
      </c>
      <c r="D11" s="23">
        <f t="array" ref="D11">INDEX(BDD!$A$3:$T$1000,MATCH(1,(BDD!$A$3:$A$1000=$B$1)*(BDD!$B$3:$B$1000=$B$2),0),10)</f>
        <v>2.9517961856385777E-2</v>
      </c>
      <c r="E11" s="24">
        <f t="array" ref="E11">INDEX(BDD!$A$3:$T$1000,MATCH(1,(BDD!$A$3:$A$1000=$B$1)*(BDD!$B$3:$B$1000=$B$2),0),20)</f>
        <v>0.90728662557165207</v>
      </c>
    </row>
    <row r="12" spans="1:10" ht="24" thickTop="1" x14ac:dyDescent="0.35">
      <c r="A12" s="37"/>
      <c r="B12" s="38"/>
      <c r="C12" s="38"/>
      <c r="D12" s="38"/>
      <c r="E12" s="39"/>
    </row>
    <row r="13" spans="1:10" ht="24" thickBot="1" x14ac:dyDescent="0.4">
      <c r="A13" s="37"/>
      <c r="B13" s="42" t="s">
        <v>42</v>
      </c>
      <c r="C13" s="42" t="s">
        <v>43</v>
      </c>
      <c r="D13" s="38"/>
      <c r="E13" s="39"/>
    </row>
    <row r="14" spans="1:10" ht="24" thickTop="1" x14ac:dyDescent="0.35">
      <c r="A14" s="46" t="s">
        <v>41</v>
      </c>
      <c r="B14" s="47"/>
      <c r="C14" s="47"/>
      <c r="D14" s="48"/>
      <c r="E14" s="49"/>
    </row>
    <row r="17" spans="1:8" ht="24" thickBot="1" x14ac:dyDescent="0.4">
      <c r="A17" s="69" t="s">
        <v>44</v>
      </c>
      <c r="B17" s="70"/>
      <c r="D17" s="69" t="s">
        <v>46</v>
      </c>
      <c r="E17" s="70"/>
      <c r="G17" s="69" t="s">
        <v>48</v>
      </c>
      <c r="H17" s="70"/>
    </row>
    <row r="18" spans="1:8" ht="24" thickTop="1" x14ac:dyDescent="0.35">
      <c r="A18" s="40" t="s">
        <v>45</v>
      </c>
      <c r="B18" s="25">
        <f t="array" ref="B18">INDEX(BDD!$A$3:$T$1000,MATCH(1,(BDD!$A$3:$A$1000=$B$1)*(BDD!$B$3:$B$1000=$B$2),0),11)</f>
        <v>0.63572399941868629</v>
      </c>
      <c r="D18" s="45" t="s">
        <v>47</v>
      </c>
      <c r="E18" s="26">
        <f t="array" ref="E18">INDEX(BDD!$A$3:$T$1000,MATCH(1,(BDD!$A$3:$A$1000=$B$1)*(BDD!$B$3:$B$1000=$B$2),0),5)</f>
        <v>0.64876717378489823</v>
      </c>
      <c r="G18" s="45" t="s">
        <v>49</v>
      </c>
      <c r="H18" s="26">
        <f t="array" ref="H18">INDEX(BDD!$A$3:$T$1000,MATCH(1,(BDD!$A$3:$A$1000=$B$1)*(BDD!$B$3:$B$1000=$B$2),0),19)</f>
        <v>0.76627727396332102</v>
      </c>
    </row>
    <row r="19" spans="1:8" ht="24" thickBot="1" x14ac:dyDescent="0.4">
      <c r="A19" s="37"/>
      <c r="B19" s="39"/>
    </row>
    <row r="20" spans="1:8" ht="24" thickTop="1" x14ac:dyDescent="0.35">
      <c r="A20" s="45" t="s">
        <v>23</v>
      </c>
      <c r="B20" s="26">
        <f t="array" ref="B20">INDEX(BDD!$A$3:$T$1000,MATCH(1,(BDD!$A$3:$A$1000=$B$1)*(BDD!$B$3:$B$1000=$B$2),0),17)</f>
        <v>5.5047405396288163E-2</v>
      </c>
    </row>
  </sheetData>
  <mergeCells count="4">
    <mergeCell ref="A17:B17"/>
    <mergeCell ref="D17:E17"/>
    <mergeCell ref="G17:H17"/>
    <mergeCell ref="G5:H5"/>
  </mergeCells>
  <dataValidations count="2">
    <dataValidation type="date" operator="greaterThanOrEqual" allowBlank="1" showInputMessage="1" showErrorMessage="1" sqref="B2">
      <formula1>44044</formula1>
    </dataValidation>
    <dataValidation type="list" allowBlank="1" showInputMessage="1" showErrorMessage="1" sqref="B1">
      <formula1>"GAZERAN,HOUDAN,LE PERRAY"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80" zoomScaleNormal="80" workbookViewId="0">
      <selection activeCell="B6" sqref="B6"/>
    </sheetView>
  </sheetViews>
  <sheetFormatPr baseColWidth="10" defaultRowHeight="23.25" x14ac:dyDescent="0.35"/>
  <cols>
    <col min="1" max="1" width="24.28515625" style="30" bestFit="1" customWidth="1"/>
    <col min="2" max="5" width="22.28515625" style="30" customWidth="1"/>
    <col min="6" max="6" width="25.5703125" style="30" customWidth="1"/>
    <col min="7" max="7" width="27.42578125" style="30" bestFit="1" customWidth="1"/>
    <col min="8" max="8" width="22.85546875" style="30" customWidth="1"/>
    <col min="9" max="9" width="22.28515625" style="30" customWidth="1"/>
    <col min="10" max="16384" width="11.42578125" style="30"/>
  </cols>
  <sheetData>
    <row r="1" spans="1:10" ht="24" thickBot="1" x14ac:dyDescent="0.4">
      <c r="A1" s="28" t="s">
        <v>26</v>
      </c>
      <c r="B1" s="17" t="s">
        <v>29</v>
      </c>
      <c r="C1" s="29"/>
      <c r="D1" s="29"/>
      <c r="E1" s="29"/>
      <c r="F1" s="50"/>
      <c r="G1" s="29"/>
      <c r="H1" s="29"/>
      <c r="I1" s="29"/>
    </row>
    <row r="2" spans="1:10" ht="24" thickTop="1" x14ac:dyDescent="0.35">
      <c r="A2" s="31" t="s">
        <v>55</v>
      </c>
      <c r="B2" s="18">
        <v>44044</v>
      </c>
      <c r="C2" s="31" t="s">
        <v>56</v>
      </c>
      <c r="D2" s="18">
        <v>44051</v>
      </c>
      <c r="F2" s="51"/>
    </row>
    <row r="4" spans="1:10" ht="24" thickBot="1" x14ac:dyDescent="0.4">
      <c r="A4" s="33"/>
      <c r="B4" s="34" t="s">
        <v>32</v>
      </c>
      <c r="C4" s="34" t="s">
        <v>33</v>
      </c>
      <c r="D4" s="34" t="s">
        <v>34</v>
      </c>
      <c r="E4" s="35" t="s">
        <v>35</v>
      </c>
      <c r="F4" s="29"/>
    </row>
    <row r="5" spans="1:10" ht="24.75" thickTop="1" thickBot="1" x14ac:dyDescent="0.4">
      <c r="A5" s="36" t="s">
        <v>31</v>
      </c>
      <c r="B5" s="19">
        <f t="array" ref="B5">INDEX(BDD!$A$3:$T$1000,MATCH(1,(BDD!$A$3:$A$1000=$B$1)*(BDD!$B$3:$B$1000=$B$2),0),12)</f>
        <v>0.29653098133759448</v>
      </c>
      <c r="C5" s="20">
        <f t="array" ref="C5">INDEX(BDD!$A$3:$T$1000,MATCH(1,(BDD!$A$3:$A$1000=$B$1)*(BDD!$B$3:$B$1000=$B$2),0),13)</f>
        <v>0.57229194948081219</v>
      </c>
      <c r="D5" s="20">
        <f t="array" ref="D5">INDEX(BDD!$A$3:$T$1000,MATCH(1,(BDD!$A$3:$A$1000=$B$1)*(BDD!$B$3:$B$1000=$B$2),0),14)</f>
        <v>0.91815433464594232</v>
      </c>
      <c r="E5" s="21">
        <f t="array" ref="E5">INDEX(BDD!$A$3:$T$1000,MATCH(1,(BDD!$A$3:$A$1000=$B$1)*(BDD!$B$3:$B$1000=$B$2),0),15)</f>
        <v>0.39215020668320744</v>
      </c>
      <c r="F5" s="29"/>
      <c r="G5" s="71" t="s">
        <v>50</v>
      </c>
      <c r="H5" s="72"/>
    </row>
    <row r="6" spans="1:10" ht="24" thickTop="1" x14ac:dyDescent="0.35">
      <c r="A6" s="37"/>
      <c r="B6" s="30">
        <f>AVERAGEIFS(BDD!L7:L74,BDD!A7:A74,'DONNEES PAR PERIODE'!B1,BDD!B7:B74,"&gt;="&amp;'DONNEES PAR PERIODE'!B2,BDD!B7:B74,"&lt;="&amp;'DONNEES PAR PERIODE'!D2)</f>
        <v>0.47984494952367979</v>
      </c>
      <c r="C6" s="38"/>
      <c r="D6" s="38"/>
      <c r="E6" s="39"/>
      <c r="G6" s="40" t="s">
        <v>51</v>
      </c>
      <c r="H6" s="27">
        <f>SUM(B5:E5,B8:C8,B11,B18,B20,E18)</f>
        <v>5.6419757282396814</v>
      </c>
      <c r="J6" s="41"/>
    </row>
    <row r="7" spans="1:10" ht="24" thickBot="1" x14ac:dyDescent="0.4">
      <c r="A7" s="37"/>
      <c r="B7" s="42" t="s">
        <v>32</v>
      </c>
      <c r="C7" s="42" t="s">
        <v>35</v>
      </c>
      <c r="D7" s="43"/>
      <c r="E7" s="39"/>
      <c r="G7" s="37"/>
      <c r="H7" s="39"/>
    </row>
    <row r="8" spans="1:10" ht="24.75" thickTop="1" thickBot="1" x14ac:dyDescent="0.4">
      <c r="A8" s="36" t="s">
        <v>36</v>
      </c>
      <c r="B8" s="22">
        <f t="array" ref="B8">INDEX(BDD!$A$3:$T$1000,MATCH(1,(BDD!$A$3:$A$1000=$B$1)*(BDD!$B$3:$B$1000=$B$2),0),16)</f>
        <v>0.93185854181655592</v>
      </c>
      <c r="C8" s="23">
        <f t="array" ref="C8">INDEX(BDD!$A$3:$T$1000,MATCH(1,(BDD!$A$3:$A$1000=$B$1)*(BDD!$B$3:$B$1000=$B$2),0),18)</f>
        <v>0.47225021326616212</v>
      </c>
      <c r="D8" s="43"/>
      <c r="E8" s="39"/>
      <c r="G8" s="40" t="s">
        <v>52</v>
      </c>
      <c r="H8" s="25">
        <f>SUM(C11:D11)</f>
        <v>1.7577533965892056</v>
      </c>
    </row>
    <row r="9" spans="1:10" ht="24.75" thickTop="1" thickBot="1" x14ac:dyDescent="0.4">
      <c r="A9" s="37"/>
      <c r="B9" s="38"/>
      <c r="C9" s="38"/>
      <c r="D9" s="38"/>
      <c r="E9" s="39"/>
      <c r="G9" s="37"/>
      <c r="H9" s="39"/>
    </row>
    <row r="10" spans="1:10" ht="24.75" thickTop="1" thickBot="1" x14ac:dyDescent="0.4">
      <c r="A10" s="37"/>
      <c r="B10" s="42" t="s">
        <v>10</v>
      </c>
      <c r="C10" s="42" t="s">
        <v>38</v>
      </c>
      <c r="D10" s="42" t="s">
        <v>39</v>
      </c>
      <c r="E10" s="44" t="s">
        <v>40</v>
      </c>
      <c r="G10" s="45" t="s">
        <v>53</v>
      </c>
      <c r="H10" s="25">
        <f>SUM(H18,E11)</f>
        <v>0.24277180652308405</v>
      </c>
    </row>
    <row r="11" spans="1:10" ht="24.75" thickTop="1" thickBot="1" x14ac:dyDescent="0.4">
      <c r="A11" s="36" t="s">
        <v>37</v>
      </c>
      <c r="B11" s="22">
        <f t="array" ref="B11">INDEX(BDD!$A$3:$T$1000,MATCH(1,(BDD!$A$3:$A$1000=$B$1)*(BDD!$B$3:$B$1000=$B$2),0),7)</f>
        <v>0.14688346527400375</v>
      </c>
      <c r="C11" s="23">
        <f t="array" ref="C11">INDEX(BDD!$A$3:$T$1000,MATCH(1,(BDD!$A$3:$A$1000=$B$1)*(BDD!$B$3:$B$1000=$B$2),0),9)</f>
        <v>0.78817271532970856</v>
      </c>
      <c r="D11" s="23">
        <f t="array" ref="D11">INDEX(BDD!$A$3:$T$1000,MATCH(1,(BDD!$A$3:$A$1000=$B$1)*(BDD!$B$3:$B$1000=$B$2),0),10)</f>
        <v>0.96958068125949692</v>
      </c>
      <c r="E11" s="24">
        <f t="array" ref="E11">INDEX(BDD!$A$3:$T$1000,MATCH(1,(BDD!$A$3:$A$1000=$B$1)*(BDD!$B$3:$B$1000=$B$2),0),20)</f>
        <v>0.1286249398902447</v>
      </c>
    </row>
    <row r="12" spans="1:10" ht="24" thickTop="1" x14ac:dyDescent="0.35">
      <c r="A12" s="37"/>
      <c r="B12" s="38"/>
      <c r="C12" s="38"/>
      <c r="D12" s="38"/>
      <c r="E12" s="39"/>
    </row>
    <row r="13" spans="1:10" ht="24" thickBot="1" x14ac:dyDescent="0.4">
      <c r="A13" s="37"/>
      <c r="B13" s="42" t="s">
        <v>42</v>
      </c>
      <c r="C13" s="42" t="s">
        <v>43</v>
      </c>
      <c r="D13" s="38"/>
      <c r="E13" s="39"/>
    </row>
    <row r="14" spans="1:10" ht="24" thickTop="1" x14ac:dyDescent="0.35">
      <c r="A14" s="46" t="s">
        <v>41</v>
      </c>
      <c r="B14" s="47"/>
      <c r="C14" s="47"/>
      <c r="D14" s="48"/>
      <c r="E14" s="49"/>
    </row>
    <row r="17" spans="1:8" ht="24" thickBot="1" x14ac:dyDescent="0.4">
      <c r="A17" s="69" t="s">
        <v>44</v>
      </c>
      <c r="B17" s="70"/>
      <c r="D17" s="69" t="s">
        <v>46</v>
      </c>
      <c r="E17" s="70"/>
      <c r="G17" s="69" t="s">
        <v>48</v>
      </c>
      <c r="H17" s="70"/>
    </row>
    <row r="18" spans="1:8" ht="24" thickTop="1" x14ac:dyDescent="0.35">
      <c r="A18" s="40" t="s">
        <v>45</v>
      </c>
      <c r="B18" s="25">
        <f t="array" ref="B18">INDEX(BDD!$A$3:$T$1000,MATCH(1,(BDD!$A$3:$A$1000=$B$1)*(BDD!$B$3:$B$1000=$B$2),0),11)</f>
        <v>0.96331780107885734</v>
      </c>
      <c r="D18" s="45" t="s">
        <v>47</v>
      </c>
      <c r="E18" s="26">
        <f t="array" ref="E18">INDEX(BDD!$A$3:$T$1000,MATCH(1,(BDD!$A$3:$A$1000=$B$1)*(BDD!$B$3:$B$1000=$B$2),0),5)</f>
        <v>0.39839554116225651</v>
      </c>
      <c r="G18" s="45" t="s">
        <v>49</v>
      </c>
      <c r="H18" s="26">
        <f t="array" ref="H18">INDEX(BDD!$A$3:$T$1000,MATCH(1,(BDD!$A$3:$A$1000=$B$1)*(BDD!$B$3:$B$1000=$B$2),0),19)</f>
        <v>0.11414686663283935</v>
      </c>
    </row>
    <row r="19" spans="1:8" ht="24" thickBot="1" x14ac:dyDescent="0.4">
      <c r="A19" s="37"/>
      <c r="B19" s="39"/>
    </row>
    <row r="20" spans="1:8" ht="24" thickTop="1" x14ac:dyDescent="0.35">
      <c r="A20" s="45" t="s">
        <v>23</v>
      </c>
      <c r="B20" s="26">
        <f t="array" ref="B20">INDEX(BDD!$A$3:$T$1000,MATCH(1,(BDD!$A$3:$A$1000=$B$1)*(BDD!$B$3:$B$1000=$B$2),0),17)</f>
        <v>0.55014269349429012</v>
      </c>
    </row>
  </sheetData>
  <mergeCells count="4">
    <mergeCell ref="G5:H5"/>
    <mergeCell ref="A17:B17"/>
    <mergeCell ref="D17:E17"/>
    <mergeCell ref="G17:H17"/>
  </mergeCells>
  <dataValidations count="2">
    <dataValidation type="list" allowBlank="1" showInputMessage="1" showErrorMessage="1" sqref="B1">
      <formula1>"GAZERAN,HOUDAN,LE PERRAY"</formula1>
    </dataValidation>
    <dataValidation type="date" operator="greaterThanOrEqual" allowBlank="1" showInputMessage="1" showErrorMessage="1" sqref="B2">
      <formula1>43831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DONNEES JOURNALIERES</vt:lpstr>
      <vt:lpstr>DONNEES PAR PERIODE</vt:lpstr>
      <vt:lpstr>BDD</vt:lpstr>
      <vt:lpstr>données</vt:lpstr>
      <vt:lpstr>sites</vt:lpstr>
      <vt:lpstr>BDD!Zone_d_impression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EVRARD</dc:creator>
  <cp:lastModifiedBy>LEPINAY Jean Baptiste (SAFRAN AIRCRAFT ENGINES)</cp:lastModifiedBy>
  <cp:lastPrinted>2020-08-31T06:49:40Z</cp:lastPrinted>
  <dcterms:created xsi:type="dcterms:W3CDTF">2020-08-31T06:47:06Z</dcterms:created>
  <dcterms:modified xsi:type="dcterms:W3CDTF">2020-09-02T11:57:43Z</dcterms:modified>
</cp:coreProperties>
</file>