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606917\Documents\03-Forum excel\"/>
    </mc:Choice>
  </mc:AlternateContent>
  <bookViews>
    <workbookView xWindow="0" yWindow="0" windowWidth="28800" windowHeight="12300" activeTab="1"/>
  </bookViews>
  <sheets>
    <sheet name="Role Dep" sheetId="1" r:id="rId1"/>
    <sheet name="Mapping" sheetId="2" r:id="rId2"/>
    <sheet name="Name Dep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2" l="1" a="1"/>
  <c r="M2" i="2"/>
  <c r="M3" i="2"/>
  <c r="M4" i="2"/>
  <c r="M5" i="2"/>
  <c r="M6" i="2"/>
  <c r="M7" i="2"/>
  <c r="M8" i="2"/>
  <c r="M9" i="2"/>
  <c r="M10" i="2"/>
  <c r="M11" i="2"/>
  <c r="M12" i="2"/>
  <c r="M13" i="2"/>
  <c r="Q21" i="2" a="1"/>
  <c r="Q21" i="2"/>
  <c r="K21" i="2"/>
  <c r="K20" i="2"/>
  <c r="K19" i="2"/>
  <c r="K18" i="2"/>
  <c r="K17" i="2"/>
  <c r="R18" i="2"/>
  <c r="R20" i="2"/>
  <c r="R22" i="2"/>
  <c r="R24" i="2"/>
  <c r="R26" i="2"/>
  <c r="R28" i="2"/>
  <c r="R19" i="2"/>
  <c r="R21" i="2"/>
  <c r="R23" i="2"/>
  <c r="R25" i="2"/>
  <c r="R27" i="2"/>
  <c r="R29" i="2"/>
  <c r="R17" i="2"/>
  <c r="C3" i="2" l="1"/>
  <c r="C4" i="2"/>
  <c r="C5" i="2"/>
  <c r="C7" i="2"/>
  <c r="C8" i="2"/>
  <c r="C9" i="2"/>
  <c r="C11" i="2"/>
  <c r="C12" i="2"/>
  <c r="C2" i="2"/>
  <c r="Q20" i="2" l="1" a="1"/>
  <c r="Q20" i="2" s="1"/>
  <c r="N2" i="2" a="1"/>
  <c r="N4" i="2" s="1"/>
  <c r="N2" i="2" l="1"/>
  <c r="N7" i="2"/>
  <c r="N12" i="2"/>
  <c r="N11" i="2"/>
  <c r="N3" i="2"/>
  <c r="N10" i="2"/>
  <c r="N9" i="2"/>
  <c r="N6" i="2"/>
  <c r="N13" i="2"/>
  <c r="N5" i="2"/>
  <c r="N8" i="2"/>
  <c r="Q18" i="2" l="1"/>
  <c r="Q19" i="2" a="1"/>
  <c r="Q19" i="2" s="1"/>
  <c r="O2" i="2"/>
  <c r="Q17" i="2" s="1"/>
  <c r="P2" i="2" l="1"/>
  <c r="Q2" i="2" s="1"/>
</calcChain>
</file>

<file path=xl/sharedStrings.xml><?xml version="1.0" encoding="utf-8"?>
<sst xmlns="http://schemas.openxmlformats.org/spreadsheetml/2006/main" count="65" uniqueCount="21">
  <si>
    <t>Name</t>
  </si>
  <si>
    <t>Charles</t>
  </si>
  <si>
    <t>Sophie</t>
  </si>
  <si>
    <t>Josh</t>
  </si>
  <si>
    <t>Kevin</t>
  </si>
  <si>
    <t>Role</t>
  </si>
  <si>
    <t>user</t>
  </si>
  <si>
    <t>admin</t>
  </si>
  <si>
    <t>reader</t>
  </si>
  <si>
    <t>editor</t>
  </si>
  <si>
    <t>Department</t>
  </si>
  <si>
    <t>Dep</t>
  </si>
  <si>
    <t>Accounting</t>
  </si>
  <si>
    <t>HR</t>
  </si>
  <si>
    <t>Management</t>
  </si>
  <si>
    <t>Valeur voulu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</si>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</sst>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6">
    <xf numFmtId="0" fontId="0" fillId="0" borderId="0" xfId="0"/>
    <xf numFmtId="0" fontId="1" fillId="2" borderId="0" xfId="0" applyFont="1" applyFill="1"/>
    <xf numFmtId="0" fontId="0" fillId="0" borderId="0" xfId="0" quotePrefix="1"/>
    <xf numFmtId="0" fontId="3" fillId="4" borderId="0" xfId="2"/>
    <xf numFmtId="0" fontId="2" fillId="3" borderId="0" xfId="1"/>
    <xf numFmtId="0" fontId="1" fillId="0" borderId="0" xfId="0" applyFont="1" applyAlignment="1">
      <alignment horizontal="center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2" sqref="A2:A5"/>
    </sheetView>
  </sheetViews>
  <sheetFormatPr baseColWidth="10" defaultColWidth="9.140625" defaultRowHeight="12.75" x14ac:dyDescent="0.2"/>
  <cols>
    <col min="2" max="2" width="11" bestFit="1" customWidth="1"/>
  </cols>
  <sheetData>
    <row r="1" spans="1:2" x14ac:dyDescent="0.2">
      <c r="A1" s="1" t="s">
        <v>5</v>
      </c>
      <c r="B1" s="1" t="s">
        <v>10</v>
      </c>
    </row>
    <row r="2" spans="1:2" x14ac:dyDescent="0.2">
      <c r="A2" t="s">
        <v>6</v>
      </c>
    </row>
    <row r="3" spans="1:2" x14ac:dyDescent="0.2">
      <c r="A3" t="s">
        <v>7</v>
      </c>
    </row>
    <row r="4" spans="1:2" x14ac:dyDescent="0.2">
      <c r="A4" t="s">
        <v>8</v>
      </c>
    </row>
    <row r="5" spans="1:2" x14ac:dyDescent="0.2">
      <c r="A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"/>
  <sheetViews>
    <sheetView tabSelected="1" workbookViewId="0">
      <selection activeCell="J10" sqref="J10"/>
    </sheetView>
  </sheetViews>
  <sheetFormatPr baseColWidth="10" defaultColWidth="9.140625" defaultRowHeight="12.75" x14ac:dyDescent="0.2"/>
  <cols>
    <col min="3" max="3" width="11.5703125" bestFit="1" customWidth="1"/>
    <col min="7" max="8" width="11.7109375" bestFit="1" customWidth="1"/>
    <col min="9" max="9" width="9.85546875" bestFit="1" customWidth="1"/>
    <col min="13" max="13" width="11.7109375" bestFit="1" customWidth="1"/>
    <col min="14" max="14" width="9.85546875" bestFit="1" customWidth="1"/>
    <col min="17" max="17" width="12.7109375" bestFit="1" customWidth="1"/>
    <col min="19" max="19" width="9.85546875" bestFit="1" customWidth="1"/>
    <col min="21" max="21" width="9.85546875" bestFit="1" customWidth="1"/>
    <col min="23" max="23" width="11.7109375" bestFit="1" customWidth="1"/>
  </cols>
  <sheetData>
    <row r="1" spans="1:17" x14ac:dyDescent="0.2">
      <c r="A1" s="1" t="s">
        <v>0</v>
      </c>
      <c r="B1" s="1" t="s">
        <v>5</v>
      </c>
      <c r="C1" s="1" t="s">
        <v>10</v>
      </c>
      <c r="H1" t="s">
        <v>15</v>
      </c>
      <c r="M1" s="5" t="s">
        <v>16</v>
      </c>
      <c r="N1" s="5" t="s">
        <v>17</v>
      </c>
      <c r="O1" s="5" t="s">
        <v>18</v>
      </c>
      <c r="P1" s="5" t="s">
        <v>19</v>
      </c>
      <c r="Q1" s="5" t="s">
        <v>20</v>
      </c>
    </row>
    <row r="2" spans="1:17" ht="15" x14ac:dyDescent="0.25">
      <c r="A2" t="s">
        <v>1</v>
      </c>
      <c r="B2" t="s">
        <v>6</v>
      </c>
      <c r="C2" t="str">
        <f>VLOOKUP(A2,'Name Dep'!A:B,2,0)</f>
        <v>Accounting</v>
      </c>
      <c r="F2" t="s">
        <v>6</v>
      </c>
      <c r="H2" t="s">
        <v>14</v>
      </c>
      <c r="M2" s="4" t="str">
        <f t="array" ref="M2:M13">IF(B2:B13=F2,C2:C13,ROW())</f>
        <v>Accounting</v>
      </c>
      <c r="N2">
        <f t="array" ref="N2:N13">COUNTIF(M2:M13,M2:M13)</f>
        <v>1</v>
      </c>
      <c r="O2">
        <f>MAX(N2:N13)</f>
        <v>2</v>
      </c>
      <c r="P2">
        <f>MATCH(O2,N2:N13,0)</f>
        <v>6</v>
      </c>
      <c r="Q2" t="str">
        <f>INDEX(C2:C13,P2)</f>
        <v>Management</v>
      </c>
    </row>
    <row r="3" spans="1:17" ht="15" x14ac:dyDescent="0.25">
      <c r="A3" t="s">
        <v>1</v>
      </c>
      <c r="B3" t="s">
        <v>7</v>
      </c>
      <c r="C3" t="str">
        <f>VLOOKUP(A3,'Name Dep'!A:B,2,0)</f>
        <v>Accounting</v>
      </c>
      <c r="F3" t="s">
        <v>7</v>
      </c>
      <c r="H3" t="s">
        <v>13</v>
      </c>
      <c r="M3" s="4">
        <v>3</v>
      </c>
      <c r="N3">
        <v>1</v>
      </c>
    </row>
    <row r="4" spans="1:17" ht="15" x14ac:dyDescent="0.25">
      <c r="A4" t="s">
        <v>3</v>
      </c>
      <c r="B4" t="s">
        <v>7</v>
      </c>
      <c r="C4" t="str">
        <f>VLOOKUP(A4,'Name Dep'!A:B,2,0)</f>
        <v>HR</v>
      </c>
      <c r="F4" t="s">
        <v>8</v>
      </c>
      <c r="H4" t="s">
        <v>14</v>
      </c>
      <c r="M4" s="4">
        <v>4</v>
      </c>
      <c r="N4">
        <v>1</v>
      </c>
    </row>
    <row r="5" spans="1:17" ht="15" x14ac:dyDescent="0.25">
      <c r="A5" t="s">
        <v>3</v>
      </c>
      <c r="B5" t="s">
        <v>7</v>
      </c>
      <c r="C5" t="str">
        <f>VLOOKUP(A5,'Name Dep'!A:B,2,0)</f>
        <v>HR</v>
      </c>
      <c r="F5" t="s">
        <v>9</v>
      </c>
      <c r="H5" t="s">
        <v>12</v>
      </c>
      <c r="M5" s="4">
        <v>5</v>
      </c>
      <c r="N5">
        <v>1</v>
      </c>
    </row>
    <row r="6" spans="1:17" ht="15" x14ac:dyDescent="0.25">
      <c r="A6" t="s">
        <v>3</v>
      </c>
      <c r="B6" t="s">
        <v>7</v>
      </c>
      <c r="C6" t="s">
        <v>13</v>
      </c>
      <c r="M6" s="4">
        <v>6</v>
      </c>
      <c r="N6">
        <v>1</v>
      </c>
    </row>
    <row r="7" spans="1:17" ht="15" x14ac:dyDescent="0.25">
      <c r="A7" t="s">
        <v>4</v>
      </c>
      <c r="B7" t="s">
        <v>6</v>
      </c>
      <c r="C7" t="str">
        <f>VLOOKUP(A7,'Name Dep'!A:B,2,0)</f>
        <v>Management</v>
      </c>
      <c r="M7" s="4" t="str">
        <v>Management</v>
      </c>
      <c r="N7">
        <v>2</v>
      </c>
    </row>
    <row r="8" spans="1:17" ht="15" x14ac:dyDescent="0.25">
      <c r="A8" t="s">
        <v>4</v>
      </c>
      <c r="B8" t="s">
        <v>7</v>
      </c>
      <c r="C8" t="str">
        <f>VLOOKUP(A8,'Name Dep'!A:B,2,0)</f>
        <v>Management</v>
      </c>
      <c r="M8" s="4">
        <v>8</v>
      </c>
      <c r="N8">
        <v>1</v>
      </c>
    </row>
    <row r="9" spans="1:17" ht="15" x14ac:dyDescent="0.25">
      <c r="A9" t="s">
        <v>4</v>
      </c>
      <c r="B9" t="s">
        <v>8</v>
      </c>
      <c r="C9" t="str">
        <f>VLOOKUP(A9,'Name Dep'!A:B,2,0)</f>
        <v>Management</v>
      </c>
      <c r="M9" s="4">
        <v>9</v>
      </c>
      <c r="N9">
        <v>1</v>
      </c>
    </row>
    <row r="10" spans="1:17" ht="15" x14ac:dyDescent="0.25">
      <c r="A10" t="s">
        <v>4</v>
      </c>
      <c r="B10" t="s">
        <v>9</v>
      </c>
      <c r="C10" t="s">
        <v>12</v>
      </c>
      <c r="M10" s="4">
        <v>10</v>
      </c>
      <c r="N10">
        <v>1</v>
      </c>
    </row>
    <row r="11" spans="1:17" ht="15" x14ac:dyDescent="0.25">
      <c r="A11" t="s">
        <v>2</v>
      </c>
      <c r="B11" t="s">
        <v>6</v>
      </c>
      <c r="C11" t="str">
        <f>VLOOKUP(A11,'Name Dep'!A:B,2,0)</f>
        <v>Management</v>
      </c>
      <c r="M11" s="4" t="str">
        <v>Management</v>
      </c>
      <c r="N11">
        <v>2</v>
      </c>
    </row>
    <row r="12" spans="1:17" ht="15" x14ac:dyDescent="0.25">
      <c r="A12" t="s">
        <v>2</v>
      </c>
      <c r="B12" t="s">
        <v>8</v>
      </c>
      <c r="C12" t="str">
        <f>VLOOKUP(A12,'Name Dep'!A:B,2,0)</f>
        <v>Management</v>
      </c>
      <c r="M12" s="4">
        <v>12</v>
      </c>
      <c r="N12">
        <v>1</v>
      </c>
    </row>
    <row r="13" spans="1:17" ht="15" x14ac:dyDescent="0.25">
      <c r="A13" t="s">
        <v>2</v>
      </c>
      <c r="B13" t="s">
        <v>9</v>
      </c>
      <c r="C13" t="s">
        <v>12</v>
      </c>
      <c r="M13" s="4">
        <v>13</v>
      </c>
      <c r="N13">
        <v>1</v>
      </c>
    </row>
    <row r="17" spans="8:18" x14ac:dyDescent="0.2">
      <c r="J17" s="5" t="s">
        <v>16</v>
      </c>
      <c r="K17" t="str">
        <f ca="1">_xlfn.FORMULATEXT(M2)</f>
        <v>{=SI(B2:B13=F2;C2:C13;LIGNE())}</v>
      </c>
      <c r="Q17" t="str">
        <f>INDEX(C2:C13,MATCH(O2,N2:N13,0))</f>
        <v>Management</v>
      </c>
      <c r="R17" t="str">
        <f ca="1">IFERROR(_xlfn.FORMULATEXT(Q17),"")</f>
        <v>=INDEX(C2:C13;EQUIV(O2;N2:N13;0))</v>
      </c>
    </row>
    <row r="18" spans="8:18" x14ac:dyDescent="0.2">
      <c r="J18" s="5" t="s">
        <v>17</v>
      </c>
      <c r="K18" t="str">
        <f ca="1">_xlfn.FORMULATEXT(N2)</f>
        <v>{=NB.SI(M2:M13;M2:M13)}</v>
      </c>
      <c r="Q18" t="str">
        <f>INDEX(C2:C13,MATCH(MAX(N2:N13),N2:N13,0))</f>
        <v>Management</v>
      </c>
      <c r="R18" t="str">
        <f t="shared" ref="R18:R29" ca="1" si="0">IFERROR(_xlfn.FORMULATEXT(Q18),"")</f>
        <v>=INDEX(C2:C13;EQUIV(MAX(N2:N13);N2:N13;0))</v>
      </c>
    </row>
    <row r="19" spans="8:18" x14ac:dyDescent="0.2">
      <c r="H19" s="2"/>
      <c r="J19" s="5" t="s">
        <v>18</v>
      </c>
      <c r="K19" t="str">
        <f ca="1">_xlfn.FORMULATEXT(O2)</f>
        <v>=MAX(N2:N13)</v>
      </c>
      <c r="Q19" t="str">
        <f t="array" ref="Q19">INDEX(C2:C13,MATCH(MAX(COUNTIF(M2:M13,M2:M13)),N2:N13,0))</f>
        <v>Management</v>
      </c>
      <c r="R19" t="str">
        <f t="shared" ca="1" si="0"/>
        <v>{=INDEX(C2:C13;EQUIV(MAX(NB.SI(M2:M13;M2:M13));N2:N13;0))}</v>
      </c>
    </row>
    <row r="20" spans="8:18" ht="15" x14ac:dyDescent="0.25">
      <c r="J20" s="5" t="s">
        <v>19</v>
      </c>
      <c r="K20" t="str">
        <f ca="1">_xlfn.FORMULATEXT(P2)</f>
        <v>=EQUIV(O2;N2:N13;0)</v>
      </c>
      <c r="Q20" s="4" t="str">
        <f t="array" ref="Q20">INDEX(C2:C13,MATCH(MAX(COUNTIF(M2:M13,M2:M13)),COUNTIF(M2:M13,M2:M13),0))</f>
        <v>Management</v>
      </c>
      <c r="R20" t="str">
        <f t="shared" ca="1" si="0"/>
        <v>{=INDEX(C2:C13;EQUIV(MAX(NB.SI(M2:M13;M2:M13));NB.SI(M2:M13;M2:M13);0))}</v>
      </c>
    </row>
    <row r="21" spans="8:18" ht="15" x14ac:dyDescent="0.25">
      <c r="J21" s="5" t="s">
        <v>20</v>
      </c>
      <c r="K21" t="str">
        <f ca="1">_xlfn.FORMULATEXT(Q2)</f>
        <v>=INDEX(C2:C13;P2)</v>
      </c>
      <c r="Q21" s="3" t="e">
        <f t="array" ref="Q21">INDEX(C1:C12,MATCH(MAX(COUNTIF(IF(B2:B13=F5,C2:C13,ROW()),IF(B2:B13=F5,C2:C13,ROW()))),COUNTIF(IF(B2:B13=F5,C2:C13,ROW()),IF(B2:B13=F5,C2:C13,ROW())),0))</f>
        <v>#VALUE!</v>
      </c>
      <c r="R21" t="str">
        <f t="shared" ca="1" si="0"/>
        <v>{=INDEX(C1:C12;EQUIV(MAX(NB.SI(SI(B2:B13=F5;C2:C13;LIGNE());SI(B2:B13=F5;C2:C13;LIGNE())));NB.SI(SI(B2:B13=F5;C2:C13;LIGNE());SI(B2:B13=F5;C2:C13;LIGNE()));0))}</v>
      </c>
    </row>
    <row r="22" spans="8:18" x14ac:dyDescent="0.2">
      <c r="R22" t="str">
        <f t="shared" ca="1" si="0"/>
        <v/>
      </c>
    </row>
    <row r="23" spans="8:18" x14ac:dyDescent="0.2">
      <c r="R23" t="str">
        <f t="shared" ca="1" si="0"/>
        <v/>
      </c>
    </row>
    <row r="24" spans="8:18" x14ac:dyDescent="0.2">
      <c r="R24" t="str">
        <f t="shared" ca="1" si="0"/>
        <v/>
      </c>
    </row>
    <row r="25" spans="8:18" x14ac:dyDescent="0.2">
      <c r="R25" t="str">
        <f t="shared" ca="1" si="0"/>
        <v/>
      </c>
    </row>
    <row r="26" spans="8:18" x14ac:dyDescent="0.2">
      <c r="R26" t="str">
        <f t="shared" ca="1" si="0"/>
        <v/>
      </c>
    </row>
    <row r="27" spans="8:18" x14ac:dyDescent="0.2">
      <c r="R27" t="str">
        <f t="shared" ca="1" si="0"/>
        <v/>
      </c>
    </row>
    <row r="28" spans="8:18" x14ac:dyDescent="0.2">
      <c r="R28" t="str">
        <f t="shared" ca="1" si="0"/>
        <v/>
      </c>
    </row>
    <row r="29" spans="8:18" x14ac:dyDescent="0.2">
      <c r="R29" t="str">
        <f t="shared" ca="1" si="0"/>
        <v/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6" sqref="B6"/>
    </sheetView>
  </sheetViews>
  <sheetFormatPr baseColWidth="10" defaultColWidth="9.140625" defaultRowHeight="12.75" x14ac:dyDescent="0.2"/>
  <cols>
    <col min="2" max="2" width="11.7109375" bestFit="1" customWidth="1"/>
  </cols>
  <sheetData>
    <row r="1" spans="1:2" x14ac:dyDescent="0.2">
      <c r="A1" s="1" t="s">
        <v>0</v>
      </c>
      <c r="B1" s="1" t="s">
        <v>11</v>
      </c>
    </row>
    <row r="2" spans="1:2" x14ac:dyDescent="0.2">
      <c r="A2" t="s">
        <v>1</v>
      </c>
      <c r="B2" t="s">
        <v>12</v>
      </c>
    </row>
    <row r="3" spans="1:2" x14ac:dyDescent="0.2">
      <c r="A3" t="s">
        <v>3</v>
      </c>
      <c r="B3" t="s">
        <v>13</v>
      </c>
    </row>
    <row r="4" spans="1:2" x14ac:dyDescent="0.2">
      <c r="A4" t="s">
        <v>4</v>
      </c>
      <c r="B4" t="s">
        <v>14</v>
      </c>
    </row>
    <row r="5" spans="1:2" x14ac:dyDescent="0.2">
      <c r="A5" t="s">
        <v>2</v>
      </c>
      <c r="B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Role Dep</vt:lpstr>
      <vt:lpstr>Mapping</vt:lpstr>
      <vt:lpstr>Name Dep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COCHENER Charles</dc:creator>
  <cp:lastModifiedBy>LEPINAY Jean Baptiste (SAFRAN AIRCRAFT ENGINES)</cp:lastModifiedBy>
  <dcterms:created xsi:type="dcterms:W3CDTF">2020-07-03T09:51:15Z</dcterms:created>
  <dcterms:modified xsi:type="dcterms:W3CDTF">2020-07-03T14:21:26Z</dcterms:modified>
</cp:coreProperties>
</file>