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1" l="1"/>
  <c r="J40" i="1"/>
  <c r="K40" i="1"/>
  <c r="L40" i="1" s="1"/>
  <c r="J41" i="1"/>
  <c r="K41" i="1"/>
  <c r="L41" i="1"/>
  <c r="M41" i="1"/>
  <c r="J42" i="1"/>
  <c r="K42" i="1"/>
  <c r="L42" i="1" s="1"/>
  <c r="J43" i="1"/>
  <c r="K43" i="1"/>
  <c r="L43" i="1"/>
  <c r="M43" i="1"/>
  <c r="J44" i="1"/>
  <c r="K44" i="1"/>
  <c r="L44" i="1" s="1"/>
  <c r="J45" i="1"/>
  <c r="K45" i="1"/>
  <c r="L45" i="1"/>
  <c r="M45" i="1"/>
  <c r="J46" i="1"/>
  <c r="K46" i="1"/>
  <c r="L46" i="1" s="1"/>
  <c r="J47" i="1"/>
  <c r="K47" i="1"/>
  <c r="M47" i="1" s="1"/>
  <c r="L47" i="1"/>
  <c r="J48" i="1"/>
  <c r="K48" i="1"/>
  <c r="L48" i="1" s="1"/>
  <c r="J49" i="1"/>
  <c r="K49" i="1"/>
  <c r="L49" i="1"/>
  <c r="M49" i="1"/>
  <c r="J50" i="1"/>
  <c r="K50" i="1"/>
  <c r="L50" i="1" s="1"/>
  <c r="J51" i="1"/>
  <c r="K51" i="1"/>
  <c r="L51" i="1"/>
  <c r="M51" i="1"/>
  <c r="J52" i="1"/>
  <c r="K52" i="1"/>
  <c r="L52" i="1" s="1"/>
  <c r="J53" i="1"/>
  <c r="K53" i="1"/>
  <c r="L53" i="1"/>
  <c r="M53" i="1"/>
  <c r="J54" i="1"/>
  <c r="K54" i="1"/>
  <c r="L54" i="1" s="1"/>
  <c r="J55" i="1"/>
  <c r="K55" i="1"/>
  <c r="L55" i="1"/>
  <c r="M55" i="1"/>
  <c r="J56" i="1"/>
  <c r="K56" i="1"/>
  <c r="L56" i="1" s="1"/>
  <c r="J57" i="1"/>
  <c r="K57" i="1"/>
  <c r="L57" i="1"/>
  <c r="M57" i="1"/>
  <c r="J58" i="1"/>
  <c r="K58" i="1"/>
  <c r="L58" i="1" s="1"/>
  <c r="N10" i="1"/>
  <c r="N11" i="1"/>
  <c r="N12" i="1"/>
  <c r="N13" i="1"/>
  <c r="N14" i="1"/>
  <c r="N15" i="1"/>
  <c r="N16" i="1"/>
  <c r="M58" i="1" l="1"/>
  <c r="M56" i="1"/>
  <c r="M54" i="1"/>
  <c r="M52" i="1"/>
  <c r="M50" i="1"/>
  <c r="M48" i="1"/>
  <c r="M46" i="1"/>
  <c r="M44" i="1"/>
  <c r="M42" i="1"/>
  <c r="M40" i="1"/>
</calcChain>
</file>

<file path=xl/sharedStrings.xml><?xml version="1.0" encoding="utf-8"?>
<sst xmlns="http://schemas.openxmlformats.org/spreadsheetml/2006/main" count="59" uniqueCount="58">
  <si>
    <t>Produit</t>
  </si>
  <si>
    <t xml:space="preserve">Temps de production </t>
  </si>
  <si>
    <t>Temps de pannes</t>
  </si>
  <si>
    <t>Temps d'organisation</t>
  </si>
  <si>
    <t>Temps changements</t>
  </si>
  <si>
    <t>Pas de charge</t>
  </si>
  <si>
    <t>Temps qualité</t>
  </si>
  <si>
    <t>Temps arrêts programmés</t>
  </si>
  <si>
    <t>Temps travaillé</t>
  </si>
  <si>
    <t>TRS</t>
  </si>
  <si>
    <t>Cadence optimale</t>
  </si>
  <si>
    <t>Cadence réelle</t>
  </si>
  <si>
    <t>Quantité produite conforme</t>
  </si>
  <si>
    <t>Quantité rebutée</t>
  </si>
  <si>
    <t>Essai/ Analyse/ Echantillon</t>
  </si>
  <si>
    <t>LUNDI</t>
  </si>
  <si>
    <t>MARDI</t>
  </si>
  <si>
    <t>MERCREDI</t>
  </si>
  <si>
    <t>JEUDI</t>
  </si>
  <si>
    <t>VENDREDI</t>
  </si>
  <si>
    <t>SAMEDI</t>
  </si>
  <si>
    <t>DIMANCHE</t>
  </si>
  <si>
    <t>Diagramme Pareto</t>
  </si>
  <si>
    <t>Causes des arrêts machine</t>
  </si>
  <si>
    <t>Instructions :</t>
  </si>
  <si>
    <t>1) Remplir les parties jaunes : Données (Catégorie, Quantité) et Période (semaine)</t>
  </si>
  <si>
    <t>2) Utiliser la catégorie "Autres" (en bas) si besoin pour comptabiliser tous les défauts</t>
  </si>
  <si>
    <t>3) Il faut avoir au minimum 2 catégories différentes, en plus des "Autres"</t>
  </si>
  <si>
    <t>4) A chaque nouvelle semaine supprimer les anciennes données</t>
  </si>
  <si>
    <t>Titre</t>
  </si>
  <si>
    <t>Causes des Arrêts</t>
  </si>
  <si>
    <t>Données</t>
  </si>
  <si>
    <t>Catégorie</t>
  </si>
  <si>
    <t>Quantité (heure)</t>
  </si>
  <si>
    <t>Observations</t>
  </si>
  <si>
    <t>Categorie</t>
  </si>
  <si>
    <t>Quantité</t>
  </si>
  <si>
    <t>% du total</t>
  </si>
  <si>
    <t>Cum %</t>
  </si>
  <si>
    <t>Autres</t>
  </si>
  <si>
    <t xml:space="preserve">Période en semaine :  </t>
  </si>
  <si>
    <t>Note : ce tableau va gérer des nombres jusqu'à 18 catégories + les "Autres"</t>
  </si>
  <si>
    <t>S</t>
  </si>
  <si>
    <t>Jours semaine</t>
  </si>
  <si>
    <t>SEMAINE :</t>
  </si>
  <si>
    <t>Allermyl</t>
  </si>
  <si>
    <t>Microbex(arreté?)</t>
  </si>
  <si>
    <t>Pyoderm</t>
  </si>
  <si>
    <t>Sebolytic</t>
  </si>
  <si>
    <t>Pommade verte</t>
  </si>
  <si>
    <t>Allercalm</t>
  </si>
  <si>
    <t>Equimyl</t>
  </si>
  <si>
    <t>Derm clean</t>
  </si>
  <si>
    <t>Champu Fisiologico</t>
  </si>
  <si>
    <t>Paxcutol</t>
  </si>
  <si>
    <t>Keratolux</t>
  </si>
  <si>
    <t>Allerderm foam</t>
  </si>
  <si>
    <t>Epi shoot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</si>
</sst>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mmmm\-yy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20"/>
      <color indexed="9"/>
      <name val="Arial"/>
      <family val="2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indexed="9"/>
      <name val="Arial"/>
      <family val="2"/>
    </font>
    <font>
      <b/>
      <sz val="24"/>
      <color indexed="62"/>
      <name val="Arial"/>
      <family val="2"/>
    </font>
    <font>
      <sz val="24"/>
      <name val="Arial"/>
      <family val="2"/>
    </font>
    <font>
      <sz val="24"/>
      <color indexed="18"/>
      <name val="Arial"/>
      <family val="2"/>
    </font>
    <font>
      <sz val="24"/>
      <color indexed="62"/>
      <name val="Arial"/>
      <family val="2"/>
    </font>
    <font>
      <b/>
      <sz val="28"/>
      <color indexed="62"/>
      <name val="Arial"/>
      <family val="2"/>
    </font>
    <font>
      <sz val="28"/>
      <name val="Arial"/>
      <family val="2"/>
    </font>
    <font>
      <b/>
      <sz val="28"/>
      <color indexed="18"/>
      <name val="Arial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21"/>
        <bgColor indexed="9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62"/>
      </left>
      <right/>
      <top/>
      <bottom/>
      <diagonal/>
    </border>
    <border>
      <left/>
      <right style="medium">
        <color indexed="62"/>
      </right>
      <top/>
      <bottom/>
      <diagonal/>
    </border>
    <border>
      <left/>
      <right style="thin">
        <color indexed="64"/>
      </right>
      <top style="medium">
        <color indexed="62"/>
      </top>
      <bottom style="medium">
        <color indexed="62"/>
      </bottom>
      <diagonal/>
    </border>
    <border>
      <left style="thin">
        <color indexed="64"/>
      </left>
      <right/>
      <top style="medium">
        <color indexed="62"/>
      </top>
      <bottom style="medium">
        <color indexed="62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62"/>
      </left>
      <right style="thin">
        <color indexed="64"/>
      </right>
      <top style="medium">
        <color indexed="62"/>
      </top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4"/>
      </right>
      <top style="medium">
        <color indexed="62"/>
      </top>
      <bottom style="thin">
        <color indexed="62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thin">
        <color indexed="62"/>
      </bottom>
      <diagonal/>
    </border>
    <border>
      <left style="medium">
        <color indexed="62"/>
      </left>
      <right/>
      <top style="thin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4"/>
      </right>
      <top style="thin">
        <color indexed="62"/>
      </top>
      <bottom style="thin">
        <color indexed="62"/>
      </bottom>
      <diagonal/>
    </border>
    <border>
      <left style="medium">
        <color indexed="62"/>
      </left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medium">
        <color indexed="18"/>
      </left>
      <right style="medium">
        <color indexed="18"/>
      </right>
      <top style="thin">
        <color indexed="62"/>
      </top>
      <bottom style="thin">
        <color indexed="62"/>
      </bottom>
      <diagonal/>
    </border>
    <border>
      <left style="medium">
        <color indexed="18"/>
      </left>
      <right/>
      <top style="thin">
        <color indexed="62"/>
      </top>
      <bottom style="thin">
        <color indexed="62"/>
      </bottom>
      <diagonal/>
    </border>
    <border>
      <left style="medium">
        <color indexed="18"/>
      </left>
      <right style="thin">
        <color indexed="64"/>
      </right>
      <top style="thin">
        <color indexed="62"/>
      </top>
      <bottom style="thin">
        <color indexed="62"/>
      </bottom>
      <diagonal/>
    </border>
    <border>
      <left style="medium">
        <color indexed="18"/>
      </left>
      <right style="medium">
        <color indexed="18"/>
      </right>
      <top/>
      <bottom style="medium">
        <color indexed="18"/>
      </bottom>
      <diagonal/>
    </border>
    <border>
      <left style="medium">
        <color indexed="18"/>
      </left>
      <right/>
      <top/>
      <bottom style="medium">
        <color indexed="18"/>
      </bottom>
      <diagonal/>
    </border>
    <border>
      <left style="medium">
        <color indexed="18"/>
      </left>
      <right style="thin">
        <color indexed="64"/>
      </right>
      <top/>
      <bottom style="medium">
        <color indexed="18"/>
      </bottom>
      <diagonal/>
    </border>
    <border>
      <left style="medium">
        <color indexed="62"/>
      </left>
      <right style="medium">
        <color indexed="62"/>
      </right>
      <top/>
      <bottom style="thin">
        <color indexed="62"/>
      </bottom>
      <diagonal/>
    </border>
    <border>
      <left style="medium">
        <color indexed="62"/>
      </left>
      <right style="medium">
        <color indexed="62"/>
      </right>
      <top/>
      <bottom style="medium">
        <color indexed="62"/>
      </bottom>
      <diagonal/>
    </border>
    <border>
      <left style="medium">
        <color indexed="18"/>
      </left>
      <right/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thin">
        <color indexed="64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0" applyFont="1" applyAlignment="1">
      <alignment horizontal="center"/>
    </xf>
    <xf numFmtId="0" fontId="3" fillId="12" borderId="0" xfId="1" applyFill="1" applyBorder="1" applyProtection="1"/>
    <xf numFmtId="0" fontId="4" fillId="12" borderId="0" xfId="1" applyFont="1" applyFill="1" applyBorder="1" applyProtection="1"/>
    <xf numFmtId="0" fontId="2" fillId="0" borderId="0" xfId="0" applyFont="1" applyAlignment="1">
      <alignment horizontal="center"/>
    </xf>
    <xf numFmtId="0" fontId="5" fillId="10" borderId="0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7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7" borderId="3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7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37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7" xfId="0" applyFont="1" applyFill="1" applyBorder="1" applyAlignment="1">
      <alignment horizontal="center" vertical="center"/>
    </xf>
    <xf numFmtId="0" fontId="6" fillId="7" borderId="36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6" borderId="36" xfId="0" applyFont="1" applyFill="1" applyBorder="1" applyAlignment="1">
      <alignment horizontal="center" vertical="center"/>
    </xf>
    <xf numFmtId="0" fontId="6" fillId="5" borderId="36" xfId="0" applyFont="1" applyFill="1" applyBorder="1" applyAlignment="1">
      <alignment horizontal="center" vertical="center"/>
    </xf>
    <xf numFmtId="0" fontId="6" fillId="8" borderId="36" xfId="0" applyFont="1" applyFill="1" applyBorder="1" applyAlignment="1">
      <alignment horizontal="center" vertical="center"/>
    </xf>
    <xf numFmtId="0" fontId="6" fillId="9" borderId="36" xfId="0" applyFont="1" applyFill="1" applyBorder="1" applyAlignment="1">
      <alignment horizontal="center" vertical="center"/>
    </xf>
    <xf numFmtId="0" fontId="9" fillId="12" borderId="0" xfId="1" applyFont="1" applyFill="1" applyBorder="1" applyAlignment="1" applyProtection="1">
      <alignment horizontal="center"/>
    </xf>
    <xf numFmtId="0" fontId="10" fillId="12" borderId="0" xfId="1" applyFont="1" applyFill="1" applyBorder="1" applyProtection="1"/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/>
    </xf>
    <xf numFmtId="0" fontId="9" fillId="14" borderId="18" xfId="1" applyFont="1" applyFill="1" applyBorder="1" applyAlignment="1" applyProtection="1">
      <alignment horizontal="center" vertical="center"/>
    </xf>
    <xf numFmtId="0" fontId="9" fillId="14" borderId="5" xfId="1" applyFont="1" applyFill="1" applyBorder="1" applyAlignment="1" applyProtection="1">
      <alignment horizontal="center" vertical="center" wrapText="1"/>
    </xf>
    <xf numFmtId="0" fontId="9" fillId="14" borderId="19" xfId="1" applyFont="1" applyFill="1" applyBorder="1" applyAlignment="1" applyProtection="1">
      <alignment horizontal="center" vertical="center"/>
    </xf>
    <xf numFmtId="0" fontId="9" fillId="14" borderId="18" xfId="1" applyFont="1" applyFill="1" applyBorder="1" applyAlignment="1" applyProtection="1">
      <alignment horizontal="center" vertical="center" wrapText="1"/>
    </xf>
    <xf numFmtId="0" fontId="9" fillId="15" borderId="18" xfId="1" applyFont="1" applyFill="1" applyBorder="1" applyAlignment="1" applyProtection="1">
      <alignment horizontal="center" vertical="center" wrapText="1"/>
    </xf>
    <xf numFmtId="0" fontId="11" fillId="13" borderId="20" xfId="1" applyFont="1" applyFill="1" applyBorder="1" applyAlignment="1" applyProtection="1">
      <alignment vertical="center"/>
      <protection locked="0"/>
    </xf>
    <xf numFmtId="1" fontId="11" fillId="13" borderId="20" xfId="1" applyNumberFormat="1" applyFont="1" applyFill="1" applyBorder="1" applyAlignment="1" applyProtection="1">
      <alignment horizontal="center" vertical="center"/>
      <protection locked="0"/>
    </xf>
    <xf numFmtId="1" fontId="11" fillId="13" borderId="21" xfId="1" applyNumberFormat="1" applyFont="1" applyFill="1" applyBorder="1" applyAlignment="1" applyProtection="1">
      <alignment horizontal="center" vertical="center"/>
      <protection locked="0"/>
    </xf>
    <xf numFmtId="0" fontId="11" fillId="12" borderId="0" xfId="1" applyFont="1" applyFill="1" applyBorder="1" applyProtection="1"/>
    <xf numFmtId="165" fontId="11" fillId="14" borderId="22" xfId="2" applyNumberFormat="1" applyFont="1" applyFill="1" applyBorder="1" applyAlignment="1" applyProtection="1">
      <alignment vertical="center"/>
      <protection hidden="1"/>
    </xf>
    <xf numFmtId="165" fontId="11" fillId="14" borderId="22" xfId="2" applyNumberFormat="1" applyFont="1" applyFill="1" applyBorder="1" applyAlignment="1" applyProtection="1">
      <alignment horizontal="center" vertical="center"/>
      <protection hidden="1"/>
    </xf>
    <xf numFmtId="9" fontId="11" fillId="14" borderId="22" xfId="3" applyFont="1" applyFill="1" applyBorder="1" applyAlignment="1" applyProtection="1">
      <alignment horizontal="center" vertical="center"/>
      <protection hidden="1"/>
    </xf>
    <xf numFmtId="9" fontId="11" fillId="15" borderId="22" xfId="3" applyFont="1" applyFill="1" applyBorder="1" applyAlignment="1" applyProtection="1">
      <alignment horizontal="center" vertical="center"/>
      <protection hidden="1"/>
    </xf>
    <xf numFmtId="0" fontId="11" fillId="13" borderId="23" xfId="1" applyFont="1" applyFill="1" applyBorder="1" applyAlignment="1" applyProtection="1">
      <alignment vertical="center"/>
      <protection locked="0"/>
    </xf>
    <xf numFmtId="1" fontId="11" fillId="13" borderId="23" xfId="1" applyNumberFormat="1" applyFont="1" applyFill="1" applyBorder="1" applyAlignment="1" applyProtection="1">
      <alignment horizontal="center" vertical="center"/>
      <protection locked="0"/>
    </xf>
    <xf numFmtId="1" fontId="11" fillId="13" borderId="24" xfId="1" applyNumberFormat="1" applyFont="1" applyFill="1" applyBorder="1" applyAlignment="1" applyProtection="1">
      <alignment horizontal="center" vertical="center"/>
      <protection locked="0"/>
    </xf>
    <xf numFmtId="165" fontId="11" fillId="14" borderId="25" xfId="2" applyNumberFormat="1" applyFont="1" applyFill="1" applyBorder="1" applyAlignment="1" applyProtection="1">
      <alignment vertical="center"/>
      <protection hidden="1"/>
    </xf>
    <xf numFmtId="165" fontId="11" fillId="14" borderId="25" xfId="2" applyNumberFormat="1" applyFont="1" applyFill="1" applyBorder="1" applyAlignment="1" applyProtection="1">
      <alignment horizontal="center" vertical="center"/>
      <protection hidden="1"/>
    </xf>
    <xf numFmtId="9" fontId="11" fillId="14" borderId="25" xfId="3" applyFont="1" applyFill="1" applyBorder="1" applyAlignment="1" applyProtection="1">
      <alignment horizontal="center" vertical="center"/>
      <protection hidden="1"/>
    </xf>
    <xf numFmtId="9" fontId="11" fillId="15" borderId="25" xfId="3" applyFont="1" applyFill="1" applyBorder="1" applyAlignment="1" applyProtection="1">
      <alignment horizontal="center" vertical="center"/>
      <protection hidden="1"/>
    </xf>
    <xf numFmtId="0" fontId="11" fillId="13" borderId="23" xfId="1" applyFont="1" applyFill="1" applyBorder="1" applyProtection="1">
      <protection locked="0"/>
    </xf>
    <xf numFmtId="1" fontId="11" fillId="13" borderId="23" xfId="1" applyNumberFormat="1" applyFont="1" applyFill="1" applyBorder="1" applyAlignment="1" applyProtection="1">
      <alignment horizontal="center"/>
      <protection locked="0"/>
    </xf>
    <xf numFmtId="1" fontId="11" fillId="13" borderId="24" xfId="1" applyNumberFormat="1" applyFont="1" applyFill="1" applyBorder="1" applyAlignment="1" applyProtection="1">
      <alignment horizontal="center"/>
      <protection locked="0"/>
    </xf>
    <xf numFmtId="0" fontId="11" fillId="13" borderId="26" xfId="1" applyFont="1" applyFill="1" applyBorder="1" applyProtection="1">
      <protection locked="0"/>
    </xf>
    <xf numFmtId="1" fontId="11" fillId="13" borderId="27" xfId="1" applyNumberFormat="1" applyFont="1" applyFill="1" applyBorder="1" applyAlignment="1" applyProtection="1">
      <alignment horizontal="center"/>
      <protection locked="0"/>
    </xf>
    <xf numFmtId="1" fontId="11" fillId="13" borderId="28" xfId="1" applyNumberFormat="1" applyFont="1" applyFill="1" applyBorder="1" applyAlignment="1" applyProtection="1">
      <alignment horizontal="center"/>
      <protection locked="0"/>
    </xf>
    <xf numFmtId="0" fontId="11" fillId="13" borderId="29" xfId="1" applyFont="1" applyFill="1" applyBorder="1" applyProtection="1">
      <protection locked="0"/>
    </xf>
    <xf numFmtId="1" fontId="11" fillId="13" borderId="30" xfId="1" applyNumberFormat="1" applyFont="1" applyFill="1" applyBorder="1" applyAlignment="1" applyProtection="1">
      <alignment horizontal="center"/>
      <protection locked="0"/>
    </xf>
    <xf numFmtId="1" fontId="11" fillId="13" borderId="31" xfId="1" applyNumberFormat="1" applyFont="1" applyFill="1" applyBorder="1" applyAlignment="1" applyProtection="1">
      <alignment horizontal="center"/>
      <protection locked="0"/>
    </xf>
    <xf numFmtId="165" fontId="11" fillId="14" borderId="32" xfId="2" applyNumberFormat="1" applyFont="1" applyFill="1" applyBorder="1" applyAlignment="1" applyProtection="1">
      <alignment vertical="center"/>
      <protection hidden="1"/>
    </xf>
    <xf numFmtId="165" fontId="11" fillId="14" borderId="33" xfId="2" applyNumberFormat="1" applyFont="1" applyFill="1" applyBorder="1" applyAlignment="1" applyProtection="1">
      <alignment horizontal="center" vertical="center"/>
      <protection hidden="1"/>
    </xf>
    <xf numFmtId="9" fontId="11" fillId="14" borderId="33" xfId="3" applyFont="1" applyFill="1" applyBorder="1" applyAlignment="1" applyProtection="1">
      <alignment horizontal="center" vertical="center"/>
      <protection hidden="1"/>
    </xf>
    <xf numFmtId="9" fontId="11" fillId="15" borderId="33" xfId="3" applyFont="1" applyFill="1" applyBorder="1" applyAlignment="1" applyProtection="1">
      <alignment horizontal="center" vertical="center"/>
      <protection hidden="1"/>
    </xf>
    <xf numFmtId="0" fontId="11" fillId="14" borderId="33" xfId="1" applyFont="1" applyFill="1" applyBorder="1" applyAlignment="1" applyProtection="1">
      <alignment vertical="center"/>
      <protection hidden="1"/>
    </xf>
    <xf numFmtId="1" fontId="11" fillId="13" borderId="34" xfId="1" applyNumberFormat="1" applyFont="1" applyFill="1" applyBorder="1" applyAlignment="1" applyProtection="1">
      <alignment horizontal="center" vertical="center"/>
      <protection locked="0"/>
    </xf>
    <xf numFmtId="1" fontId="11" fillId="13" borderId="35" xfId="1" applyNumberFormat="1" applyFont="1" applyFill="1" applyBorder="1" applyAlignment="1" applyProtection="1">
      <alignment horizontal="center" vertical="center"/>
      <protection locked="0"/>
    </xf>
    <xf numFmtId="0" fontId="11" fillId="14" borderId="33" xfId="1" applyFont="1" applyFill="1" applyBorder="1" applyAlignment="1" applyProtection="1">
      <alignment horizontal="right" vertical="center"/>
      <protection hidden="1"/>
    </xf>
    <xf numFmtId="0" fontId="9" fillId="12" borderId="0" xfId="1" applyFont="1" applyFill="1" applyBorder="1" applyAlignment="1" applyProtection="1">
      <alignment horizontal="right"/>
    </xf>
    <xf numFmtId="166" fontId="11" fillId="13" borderId="18" xfId="1" applyNumberFormat="1" applyFont="1" applyFill="1" applyBorder="1" applyAlignment="1" applyProtection="1">
      <alignment vertical="center"/>
      <protection locked="0"/>
    </xf>
    <xf numFmtId="166" fontId="11" fillId="0" borderId="0" xfId="1" applyNumberFormat="1" applyFont="1" applyFill="1" applyBorder="1" applyAlignment="1" applyProtection="1">
      <alignment vertical="center"/>
      <protection locked="0"/>
    </xf>
    <xf numFmtId="0" fontId="12" fillId="12" borderId="0" xfId="1" applyFont="1" applyFill="1" applyBorder="1" applyProtection="1"/>
    <xf numFmtId="0" fontId="13" fillId="12" borderId="8" xfId="1" applyFont="1" applyFill="1" applyBorder="1" applyProtection="1"/>
    <xf numFmtId="0" fontId="14" fillId="12" borderId="9" xfId="1" applyFont="1" applyFill="1" applyBorder="1" applyProtection="1"/>
    <xf numFmtId="0" fontId="14" fillId="12" borderId="10" xfId="1" applyFont="1" applyFill="1" applyBorder="1" applyProtection="1"/>
    <xf numFmtId="0" fontId="13" fillId="13" borderId="14" xfId="1" applyFont="1" applyFill="1" applyBorder="1" applyAlignment="1" applyProtection="1">
      <alignment horizontal="left" indent="1"/>
    </xf>
    <xf numFmtId="0" fontId="14" fillId="13" borderId="0" xfId="1" applyFont="1" applyFill="1" applyBorder="1" applyProtection="1"/>
    <xf numFmtId="0" fontId="14" fillId="13" borderId="15" xfId="1" applyFont="1" applyFill="1" applyBorder="1" applyProtection="1"/>
    <xf numFmtId="0" fontId="13" fillId="12" borderId="14" xfId="1" applyFont="1" applyFill="1" applyBorder="1" applyAlignment="1" applyProtection="1">
      <alignment horizontal="left" indent="1"/>
    </xf>
    <xf numFmtId="0" fontId="14" fillId="12" borderId="0" xfId="1" applyFont="1" applyFill="1" applyBorder="1" applyProtection="1"/>
    <xf numFmtId="0" fontId="14" fillId="12" borderId="15" xfId="1" applyFont="1" applyFill="1" applyBorder="1" applyProtection="1"/>
    <xf numFmtId="0" fontId="13" fillId="12" borderId="0" xfId="1" applyFont="1" applyFill="1" applyBorder="1" applyAlignment="1" applyProtection="1">
      <alignment horizontal="left"/>
    </xf>
    <xf numFmtId="0" fontId="15" fillId="12" borderId="11" xfId="1" applyFont="1" applyFill="1" applyBorder="1" applyAlignment="1" applyProtection="1">
      <alignment horizontal="left" indent="2"/>
    </xf>
    <xf numFmtId="0" fontId="14" fillId="12" borderId="12" xfId="1" applyFont="1" applyFill="1" applyBorder="1" applyProtection="1"/>
    <xf numFmtId="0" fontId="14" fillId="12" borderId="13" xfId="1" applyFont="1" applyFill="1" applyBorder="1" applyProtection="1"/>
    <xf numFmtId="0" fontId="16" fillId="0" borderId="0" xfId="0" applyFont="1" applyBorder="1" applyAlignment="1">
      <alignment vertical="center" wrapText="1"/>
    </xf>
    <xf numFmtId="0" fontId="17" fillId="0" borderId="0" xfId="0" applyFont="1"/>
    <xf numFmtId="0" fontId="18" fillId="0" borderId="0" xfId="0" applyFont="1" applyBorder="1" applyAlignment="1">
      <alignment vertical="center" wrapText="1"/>
    </xf>
    <xf numFmtId="0" fontId="19" fillId="7" borderId="4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0" fontId="9" fillId="12" borderId="12" xfId="1" applyFont="1" applyFill="1" applyBorder="1" applyAlignment="1" applyProtection="1">
      <alignment horizontal="center"/>
    </xf>
    <xf numFmtId="0" fontId="9" fillId="13" borderId="5" xfId="1" applyFont="1" applyFill="1" applyBorder="1" applyAlignment="1" applyProtection="1">
      <alignment horizontal="center"/>
      <protection locked="0"/>
    </xf>
    <xf numFmtId="0" fontId="9" fillId="13" borderId="6" xfId="1" applyFont="1" applyFill="1" applyBorder="1" applyAlignment="1" applyProtection="1">
      <alignment horizontal="center"/>
      <protection locked="0"/>
    </xf>
    <xf numFmtId="0" fontId="9" fillId="13" borderId="16" xfId="1" applyFont="1" applyFill="1" applyBorder="1" applyAlignment="1" applyProtection="1">
      <alignment horizontal="center"/>
      <protection locked="0"/>
    </xf>
    <xf numFmtId="0" fontId="9" fillId="14" borderId="17" xfId="1" applyFont="1" applyFill="1" applyBorder="1" applyAlignment="1" applyProtection="1">
      <alignment horizontal="center"/>
    </xf>
    <xf numFmtId="0" fontId="9" fillId="14" borderId="6" xfId="1" applyFont="1" applyFill="1" applyBorder="1" applyAlignment="1" applyProtection="1">
      <alignment horizontal="center"/>
    </xf>
    <xf numFmtId="0" fontId="9" fillId="14" borderId="7" xfId="1" applyFont="1" applyFill="1" applyBorder="1" applyAlignment="1" applyProtection="1">
      <alignment horizontal="center"/>
    </xf>
    <xf numFmtId="0" fontId="9" fillId="12" borderId="6" xfId="1" applyFont="1" applyFill="1" applyBorder="1" applyAlignment="1" applyProtection="1">
      <alignment horizontal="center"/>
    </xf>
    <xf numFmtId="0" fontId="8" fillId="11" borderId="5" xfId="1" applyFont="1" applyFill="1" applyBorder="1" applyAlignment="1" applyProtection="1">
      <alignment horizontal="center"/>
    </xf>
    <xf numFmtId="0" fontId="8" fillId="11" borderId="6" xfId="1" applyFont="1" applyFill="1" applyBorder="1" applyAlignment="1" applyProtection="1">
      <alignment horizontal="center"/>
    </xf>
    <xf numFmtId="0" fontId="8" fillId="11" borderId="7" xfId="1" applyFont="1" applyFill="1" applyBorder="1" applyAlignment="1" applyProtection="1">
      <alignment horizontal="center"/>
    </xf>
    <xf numFmtId="0" fontId="8" fillId="11" borderId="8" xfId="1" applyFont="1" applyFill="1" applyBorder="1" applyAlignment="1" applyProtection="1">
      <alignment horizontal="center"/>
    </xf>
    <xf numFmtId="0" fontId="8" fillId="11" borderId="9" xfId="1" applyFont="1" applyFill="1" applyBorder="1" applyAlignment="1" applyProtection="1">
      <alignment horizontal="center"/>
    </xf>
    <xf numFmtId="0" fontId="8" fillId="11" borderId="10" xfId="1" applyFont="1" applyFill="1" applyBorder="1" applyAlignment="1" applyProtection="1">
      <alignment horizontal="center"/>
    </xf>
    <xf numFmtId="0" fontId="8" fillId="11" borderId="11" xfId="1" applyFont="1" applyFill="1" applyBorder="1" applyAlignment="1" applyProtection="1">
      <alignment horizontal="center"/>
    </xf>
    <xf numFmtId="0" fontId="8" fillId="11" borderId="12" xfId="1" applyFont="1" applyFill="1" applyBorder="1" applyAlignment="1" applyProtection="1">
      <alignment horizontal="center"/>
    </xf>
    <xf numFmtId="0" fontId="8" fillId="11" borderId="13" xfId="1" applyFont="1" applyFill="1" applyBorder="1" applyAlignment="1" applyProtection="1">
      <alignment horizontal="center"/>
    </xf>
  </cellXfs>
  <cellStyles count="4">
    <cellStyle name="Milliers 2" xfId="2"/>
    <cellStyle name="Normal" xfId="0" builtinId="0"/>
    <cellStyle name="Normal 2" xfId="1"/>
    <cellStyle name="Pourcentage 2" xfId="3"/>
  </cellStyles>
  <dxfs count="18"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  <border outline="0">
        <left style="thin">
          <color indexed="64"/>
        </left>
      </border>
    </dxf>
    <dxf>
      <font>
        <b/>
        <strike val="0"/>
        <outline val="0"/>
        <shadow val="0"/>
        <u val="none"/>
        <vertAlign val="baseline"/>
        <sz val="2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8"/>
        <color theme="1"/>
        <name val="Calibri"/>
        <scheme val="minor"/>
      </font>
      <border outline="0">
        <right style="medium">
          <color indexed="64"/>
        </right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indexed="9"/>
        <name val="Arial"/>
        <scheme val="none"/>
      </font>
      <fill>
        <patternFill patternType="solid">
          <fgColor indexed="9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99"/>
      <color rgb="FFCCCCFF"/>
      <color rgb="FFCCFFFF"/>
      <color rgb="FFFFFFCC"/>
      <color rgb="FFCCFFCC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6" fmlaLink="$F$16" fmlaRange="$B$26:$B$37" noThreeD="1" sel="8" val="4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352425</xdr:colOff>
          <xdr:row>14</xdr:row>
          <xdr:rowOff>819150</xdr:rowOff>
        </xdr:from>
        <xdr:to>
          <xdr:col>3</xdr:col>
          <xdr:colOff>876300</xdr:colOff>
          <xdr:row>15</xdr:row>
          <xdr:rowOff>142875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12</xdr:row>
          <xdr:rowOff>1123950</xdr:rowOff>
        </xdr:from>
        <xdr:to>
          <xdr:col>3</xdr:col>
          <xdr:colOff>1457325</xdr:colOff>
          <xdr:row>13</xdr:row>
          <xdr:rowOff>19050</xdr:rowOff>
        </xdr:to>
        <xdr:sp macro="" textlink="">
          <xdr:nvSpPr>
            <xdr:cNvPr id="1043" name="ComboBox1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leau7" displayName="Tableau7" ref="E9:T16" totalsRowShown="0" headerRowDxfId="17" tableBorderDxfId="16">
  <autoFilter ref="E9:T16"/>
  <tableColumns count="16">
    <tableColumn id="1" name="Jours semaine" dataDxfId="15"/>
    <tableColumn id="2" name="Produit" dataDxfId="14"/>
    <tableColumn id="3" name="Temps de production " dataDxfId="13"/>
    <tableColumn id="4" name="Temps de pannes" dataDxfId="12"/>
    <tableColumn id="5" name="Temps d'organisation" dataDxfId="11"/>
    <tableColumn id="6" name="Temps changements" dataDxfId="10"/>
    <tableColumn id="7" name="Pas de charge" dataDxfId="9"/>
    <tableColumn id="8" name="Temps qualité" dataDxfId="8"/>
    <tableColumn id="9" name="Temps arrêts programmés" dataDxfId="7"/>
    <tableColumn id="10" name="Temps travaillé" dataDxfId="6">
      <calculatedColumnFormula>SUM(G10:M10)</calculatedColumnFormula>
    </tableColumn>
    <tableColumn id="11" name="TRS" dataDxfId="5"/>
    <tableColumn id="12" name="Cadence optimale" dataDxfId="4"/>
    <tableColumn id="13" name="Cadence réelle" dataDxfId="3"/>
    <tableColumn id="14" name="Quantité produite conforme" dataDxfId="2"/>
    <tableColumn id="15" name="Quantité rebutée" dataDxfId="1"/>
    <tableColumn id="16" name="Essai/ Analyse/ Echantill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T64"/>
  <sheetViews>
    <sheetView tabSelected="1" zoomScale="40" zoomScaleNormal="40" workbookViewId="0">
      <selection activeCell="D11" sqref="D11"/>
    </sheetView>
  </sheetViews>
  <sheetFormatPr baseColWidth="10" defaultColWidth="15.7109375" defaultRowHeight="15" x14ac:dyDescent="0.25"/>
  <cols>
    <col min="2" max="4" width="25.7109375" customWidth="1"/>
    <col min="5" max="20" width="40.7109375" customWidth="1"/>
    <col min="22" max="29" width="25.7109375" customWidth="1"/>
  </cols>
  <sheetData>
    <row r="6" spans="3:20" ht="36" x14ac:dyDescent="0.55000000000000004">
      <c r="C6" s="8" t="s">
        <v>44</v>
      </c>
    </row>
    <row r="7" spans="3:20" ht="28.5" x14ac:dyDescent="0.45">
      <c r="C7" s="4"/>
    </row>
    <row r="8" spans="3:20" x14ac:dyDescent="0.25">
      <c r="C8" s="1"/>
    </row>
    <row r="9" spans="3:20" ht="159.94999999999999" customHeight="1" thickBot="1" x14ac:dyDescent="0.3">
      <c r="E9" s="5" t="s">
        <v>43</v>
      </c>
      <c r="F9" s="6" t="s">
        <v>0</v>
      </c>
      <c r="G9" s="6" t="s">
        <v>1</v>
      </c>
      <c r="H9" s="6" t="s">
        <v>2</v>
      </c>
      <c r="I9" s="6" t="s">
        <v>3</v>
      </c>
      <c r="J9" s="6" t="s">
        <v>4</v>
      </c>
      <c r="K9" s="6" t="s">
        <v>5</v>
      </c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7" t="s">
        <v>14</v>
      </c>
    </row>
    <row r="10" spans="3:20" ht="159.94999999999999" customHeight="1" thickBot="1" x14ac:dyDescent="0.3">
      <c r="E10" s="24" t="s">
        <v>15</v>
      </c>
      <c r="F10" s="92"/>
      <c r="G10" s="9"/>
      <c r="H10" s="9"/>
      <c r="I10" s="9"/>
      <c r="J10" s="9"/>
      <c r="K10" s="9"/>
      <c r="L10" s="9"/>
      <c r="M10" s="9"/>
      <c r="N10" s="10">
        <f t="shared" ref="N10:N16" si="0">SUM(G10:M10)</f>
        <v>0</v>
      </c>
      <c r="O10" s="9"/>
      <c r="P10" s="10"/>
      <c r="Q10" s="10"/>
      <c r="R10" s="9"/>
      <c r="S10" s="9"/>
      <c r="T10" s="11"/>
    </row>
    <row r="11" spans="3:20" ht="159.94999999999999" customHeight="1" thickBot="1" x14ac:dyDescent="0.3">
      <c r="E11" s="25" t="s">
        <v>16</v>
      </c>
      <c r="F11" s="93"/>
      <c r="G11" s="12"/>
      <c r="H11" s="12"/>
      <c r="I11" s="12"/>
      <c r="J11" s="12"/>
      <c r="K11" s="12"/>
      <c r="L11" s="12"/>
      <c r="M11" s="12"/>
      <c r="N11" s="10">
        <f t="shared" si="0"/>
        <v>0</v>
      </c>
      <c r="O11" s="12"/>
      <c r="P11" s="10"/>
      <c r="Q11" s="10"/>
      <c r="R11" s="12"/>
      <c r="S11" s="12"/>
      <c r="T11" s="13"/>
    </row>
    <row r="12" spans="3:20" ht="159.94999999999999" customHeight="1" thickBot="1" x14ac:dyDescent="0.3">
      <c r="E12" s="26" t="s">
        <v>17</v>
      </c>
      <c r="F12" s="94"/>
      <c r="G12" s="14"/>
      <c r="H12" s="14"/>
      <c r="I12" s="14"/>
      <c r="J12" s="14"/>
      <c r="K12" s="14"/>
      <c r="L12" s="14"/>
      <c r="M12" s="14"/>
      <c r="N12" s="10">
        <f t="shared" si="0"/>
        <v>0</v>
      </c>
      <c r="O12" s="14"/>
      <c r="P12" s="10"/>
      <c r="Q12" s="10"/>
      <c r="R12" s="14"/>
      <c r="S12" s="14"/>
      <c r="T12" s="15"/>
    </row>
    <row r="13" spans="3:20" ht="159.94999999999999" customHeight="1" thickBot="1" x14ac:dyDescent="0.3">
      <c r="E13" s="27" t="s">
        <v>18</v>
      </c>
      <c r="F13" s="95"/>
      <c r="G13" s="16"/>
      <c r="H13" s="16"/>
      <c r="I13" s="16"/>
      <c r="J13" s="16"/>
      <c r="K13" s="16"/>
      <c r="L13" s="16"/>
      <c r="M13" s="16"/>
      <c r="N13" s="10">
        <f t="shared" si="0"/>
        <v>0</v>
      </c>
      <c r="O13" s="16"/>
      <c r="P13" s="10"/>
      <c r="Q13" s="10"/>
      <c r="R13" s="16"/>
      <c r="S13" s="16"/>
      <c r="T13" s="17"/>
    </row>
    <row r="14" spans="3:20" ht="159.94999999999999" customHeight="1" thickBot="1" x14ac:dyDescent="0.3">
      <c r="E14" s="28" t="s">
        <v>19</v>
      </c>
      <c r="F14" s="96"/>
      <c r="G14" s="18"/>
      <c r="H14" s="18"/>
      <c r="I14" s="18"/>
      <c r="J14" s="18"/>
      <c r="K14" s="18"/>
      <c r="L14" s="18"/>
      <c r="M14" s="18"/>
      <c r="N14" s="10">
        <f t="shared" si="0"/>
        <v>0</v>
      </c>
      <c r="O14" s="18"/>
      <c r="P14" s="10"/>
      <c r="Q14" s="10"/>
      <c r="R14" s="18"/>
      <c r="S14" s="18"/>
      <c r="T14" s="19"/>
    </row>
    <row r="15" spans="3:20" ht="159.94999999999999" customHeight="1" thickBot="1" x14ac:dyDescent="0.3">
      <c r="E15" s="29" t="s">
        <v>20</v>
      </c>
      <c r="F15" s="97"/>
      <c r="G15" s="20"/>
      <c r="H15" s="20"/>
      <c r="I15" s="20"/>
      <c r="J15" s="20"/>
      <c r="K15" s="20"/>
      <c r="L15" s="20"/>
      <c r="M15" s="20"/>
      <c r="N15" s="10">
        <f t="shared" si="0"/>
        <v>0</v>
      </c>
      <c r="O15" s="20"/>
      <c r="P15" s="10"/>
      <c r="Q15" s="10"/>
      <c r="R15" s="20"/>
      <c r="S15" s="20"/>
      <c r="T15" s="21"/>
    </row>
    <row r="16" spans="3:20" ht="159.94999999999999" customHeight="1" x14ac:dyDescent="0.25">
      <c r="E16" s="30" t="s">
        <v>21</v>
      </c>
      <c r="F16" s="98" t="s">
        <v>49</v>
      </c>
      <c r="G16" s="22"/>
      <c r="H16" s="22"/>
      <c r="I16" s="22"/>
      <c r="J16" s="22"/>
      <c r="K16" s="22"/>
      <c r="L16" s="22"/>
      <c r="M16" s="22"/>
      <c r="N16" s="10">
        <f t="shared" si="0"/>
        <v>0</v>
      </c>
      <c r="O16" s="22"/>
      <c r="P16" s="10"/>
      <c r="Q16" s="10"/>
      <c r="R16" s="22"/>
      <c r="S16" s="22"/>
      <c r="T16" s="23"/>
    </row>
    <row r="23" spans="2:13" ht="15.75" thickBot="1" x14ac:dyDescent="0.3"/>
    <row r="24" spans="2:13" ht="50.1" customHeight="1" thickBot="1" x14ac:dyDescent="0.65">
      <c r="F24" s="107" t="s">
        <v>22</v>
      </c>
      <c r="G24" s="108"/>
      <c r="H24" s="108"/>
      <c r="I24" s="108"/>
      <c r="J24" s="108"/>
      <c r="K24" s="108"/>
      <c r="L24" s="108"/>
      <c r="M24" s="109"/>
    </row>
    <row r="25" spans="2:13" ht="50.1" customHeight="1" x14ac:dyDescent="0.25">
      <c r="B25" s="90"/>
      <c r="F25" s="110" t="s">
        <v>23</v>
      </c>
      <c r="G25" s="111"/>
      <c r="H25" s="111"/>
      <c r="I25" s="111"/>
      <c r="J25" s="111"/>
      <c r="K25" s="111"/>
      <c r="L25" s="111"/>
      <c r="M25" s="112"/>
    </row>
    <row r="26" spans="2:13" ht="50.1" customHeight="1" thickBot="1" x14ac:dyDescent="0.3">
      <c r="B26" s="91" t="s">
        <v>45</v>
      </c>
      <c r="F26" s="113"/>
      <c r="G26" s="114"/>
      <c r="H26" s="114"/>
      <c r="I26" s="114"/>
      <c r="J26" s="114"/>
      <c r="K26" s="114"/>
      <c r="L26" s="114"/>
      <c r="M26" s="115"/>
    </row>
    <row r="27" spans="2:13" ht="50.1" customHeight="1" x14ac:dyDescent="0.25">
      <c r="B27" s="91" t="s">
        <v>46</v>
      </c>
      <c r="F27" s="2"/>
      <c r="G27" s="2"/>
      <c r="H27" s="2"/>
      <c r="I27" s="2"/>
      <c r="J27" s="2"/>
      <c r="K27" s="2"/>
      <c r="L27" s="2"/>
      <c r="M27" s="2"/>
    </row>
    <row r="28" spans="2:13" ht="50.1" customHeight="1" thickBot="1" x14ac:dyDescent="0.3">
      <c r="B28" s="91" t="s">
        <v>47</v>
      </c>
      <c r="F28" s="2"/>
      <c r="G28" s="2"/>
      <c r="H28" s="2"/>
      <c r="I28" s="2"/>
      <c r="J28" s="2"/>
      <c r="K28" s="2"/>
      <c r="L28" s="2"/>
      <c r="M28" s="2"/>
    </row>
    <row r="29" spans="2:13" ht="50.1" customHeight="1" x14ac:dyDescent="0.5">
      <c r="B29" s="91" t="s">
        <v>48</v>
      </c>
      <c r="F29" s="76" t="s">
        <v>24</v>
      </c>
      <c r="G29" s="77"/>
      <c r="H29" s="77"/>
      <c r="I29" s="77"/>
      <c r="J29" s="77"/>
      <c r="K29" s="77"/>
      <c r="L29" s="77"/>
      <c r="M29" s="78"/>
    </row>
    <row r="30" spans="2:13" ht="50.1" customHeight="1" x14ac:dyDescent="0.5">
      <c r="B30" s="91" t="s">
        <v>49</v>
      </c>
      <c r="F30" s="79" t="s">
        <v>25</v>
      </c>
      <c r="G30" s="80"/>
      <c r="H30" s="80"/>
      <c r="I30" s="80"/>
      <c r="J30" s="80"/>
      <c r="K30" s="80"/>
      <c r="L30" s="80"/>
      <c r="M30" s="81"/>
    </row>
    <row r="31" spans="2:13" ht="50.1" customHeight="1" x14ac:dyDescent="0.5">
      <c r="B31" s="91" t="s">
        <v>50</v>
      </c>
      <c r="F31" s="82" t="s">
        <v>26</v>
      </c>
      <c r="G31" s="83"/>
      <c r="H31" s="83"/>
      <c r="I31" s="83"/>
      <c r="J31" s="83"/>
      <c r="K31" s="83"/>
      <c r="L31" s="83"/>
      <c r="M31" s="84"/>
    </row>
    <row r="32" spans="2:13" ht="50.1" customHeight="1" x14ac:dyDescent="0.5">
      <c r="B32" s="91" t="s">
        <v>51</v>
      </c>
      <c r="F32" s="82" t="s">
        <v>27</v>
      </c>
      <c r="G32" s="83"/>
      <c r="H32" s="83"/>
      <c r="I32" s="83"/>
      <c r="J32" s="83"/>
      <c r="K32" s="83"/>
      <c r="L32" s="83"/>
      <c r="M32" s="84"/>
    </row>
    <row r="33" spans="2:13" ht="50.1" customHeight="1" x14ac:dyDescent="0.5">
      <c r="B33" s="91" t="s">
        <v>52</v>
      </c>
      <c r="F33" s="82" t="s">
        <v>28</v>
      </c>
      <c r="G33" s="85"/>
      <c r="H33" s="85"/>
      <c r="I33" s="83"/>
      <c r="J33" s="83"/>
      <c r="K33" s="83"/>
      <c r="L33" s="83"/>
      <c r="M33" s="84"/>
    </row>
    <row r="34" spans="2:13" ht="50.1" customHeight="1" thickBot="1" x14ac:dyDescent="0.55000000000000004">
      <c r="B34" s="91" t="s">
        <v>53</v>
      </c>
      <c r="F34" s="86"/>
      <c r="G34" s="87"/>
      <c r="H34" s="87"/>
      <c r="I34" s="87"/>
      <c r="J34" s="87"/>
      <c r="K34" s="87"/>
      <c r="L34" s="87"/>
      <c r="M34" s="88"/>
    </row>
    <row r="35" spans="2:13" ht="50.1" customHeight="1" x14ac:dyDescent="0.25">
      <c r="B35" s="91" t="s">
        <v>54</v>
      </c>
      <c r="F35" s="3"/>
      <c r="G35" s="3"/>
      <c r="H35" s="3"/>
      <c r="I35" s="3"/>
      <c r="J35" s="3"/>
      <c r="K35" s="3"/>
      <c r="L35" s="3"/>
      <c r="M35" s="3"/>
    </row>
    <row r="36" spans="2:13" ht="50.1" customHeight="1" thickBot="1" x14ac:dyDescent="0.45">
      <c r="B36" s="91" t="s">
        <v>55</v>
      </c>
      <c r="F36" s="99" t="s">
        <v>29</v>
      </c>
      <c r="G36" s="99"/>
      <c r="H36" s="31"/>
      <c r="I36" s="32"/>
      <c r="J36" s="32"/>
      <c r="K36" s="32"/>
      <c r="L36" s="32"/>
      <c r="M36" s="32"/>
    </row>
    <row r="37" spans="2:13" ht="50.1" customHeight="1" thickBot="1" x14ac:dyDescent="0.45">
      <c r="B37" s="91" t="s">
        <v>56</v>
      </c>
      <c r="F37" s="100" t="s">
        <v>30</v>
      </c>
      <c r="G37" s="101"/>
      <c r="H37" s="102"/>
      <c r="I37" s="33"/>
      <c r="J37" s="103" t="str">
        <f>F37&amp;" - classement"</f>
        <v>Causes des Arrêts - classement</v>
      </c>
      <c r="K37" s="104"/>
      <c r="L37" s="104"/>
      <c r="M37" s="105"/>
    </row>
    <row r="38" spans="2:13" ht="50.1" customHeight="1" thickBot="1" x14ac:dyDescent="0.45">
      <c r="B38" s="89" t="s">
        <v>57</v>
      </c>
      <c r="F38" s="106" t="s">
        <v>31</v>
      </c>
      <c r="G38" s="106"/>
      <c r="H38" s="34"/>
      <c r="I38" s="32"/>
      <c r="J38" s="32"/>
      <c r="K38" s="32"/>
      <c r="L38" s="32"/>
      <c r="M38" s="32"/>
    </row>
    <row r="39" spans="2:13" ht="50.1" customHeight="1" thickBot="1" x14ac:dyDescent="0.45">
      <c r="F39" s="35" t="s">
        <v>32</v>
      </c>
      <c r="G39" s="36" t="s">
        <v>33</v>
      </c>
      <c r="H39" s="37" t="s">
        <v>34</v>
      </c>
      <c r="I39" s="32"/>
      <c r="J39" s="35" t="s">
        <v>35</v>
      </c>
      <c r="K39" s="35" t="s">
        <v>36</v>
      </c>
      <c r="L39" s="38" t="s">
        <v>37</v>
      </c>
      <c r="M39" s="39" t="s">
        <v>38</v>
      </c>
    </row>
    <row r="40" spans="2:13" ht="50.1" customHeight="1" x14ac:dyDescent="0.4">
      <c r="F40" s="40"/>
      <c r="G40" s="41"/>
      <c r="H40" s="42"/>
      <c r="I40" s="43"/>
      <c r="J40" s="44" t="str">
        <f>IF(ISERR(RIGHT(Feuil1!#REF!,LEN(Feuil1!#REF!)-18)),"",RIGHT(Feuil1!#REF!,LEN(Feuil1!#REF!)-18))</f>
        <v/>
      </c>
      <c r="K40" s="45" t="str">
        <f>IF(ISNUMBER(Feuil1!#REF!),Feuil1!#REF!,"")</f>
        <v/>
      </c>
      <c r="L40" s="46" t="str">
        <f>IF(ISERROR(K40/SUM(Feuil1!$I$12:$I$13)),"",K40/SUM(Feuil1!$I$12:$I$13))</f>
        <v/>
      </c>
      <c r="M40" s="47" t="str">
        <f>IF(ISERROR(K40/(SUMIF(Feuil1!$I$12:$I$13,"&gt;0"))),"",K40/(SUMIF(Feuil1!$I$12:$I$13,"&gt;0")))</f>
        <v/>
      </c>
    </row>
    <row r="41" spans="2:13" ht="50.1" customHeight="1" x14ac:dyDescent="0.4">
      <c r="F41" s="48"/>
      <c r="G41" s="49"/>
      <c r="H41" s="50"/>
      <c r="I41" s="43"/>
      <c r="J41" s="51" t="str">
        <f>IF(ISERR(RIGHT(Feuil1!#REF!,LEN(Feuil1!#REF!)-18)),"",RIGHT(Feuil1!#REF!,LEN(Feuil1!#REF!)-18))</f>
        <v/>
      </c>
      <c r="K41" s="52" t="str">
        <f>IF(ISNUMBER(Feuil1!#REF!),Feuil1!#REF!,"")</f>
        <v/>
      </c>
      <c r="L41" s="53" t="str">
        <f>IF(ISERROR(K41/SUM(Feuil1!$I$12:$I$13)),"",K41/SUM(Feuil1!$I$12:$I$13))</f>
        <v/>
      </c>
      <c r="M41" s="54" t="str">
        <f>IF(ISERROR(K41/(SUMIF(Feuil1!$I$12:$I$13,"&gt;0"))),"",(K40+K41)/(SUMIF(Feuil1!$I$12:$I$13,"&gt;0")))</f>
        <v/>
      </c>
    </row>
    <row r="42" spans="2:13" ht="50.1" customHeight="1" x14ac:dyDescent="0.4">
      <c r="F42" s="48"/>
      <c r="G42" s="49"/>
      <c r="H42" s="50"/>
      <c r="I42" s="43"/>
      <c r="J42" s="51" t="str">
        <f>IF(ISERR(RIGHT(Feuil1!#REF!,LEN(Feuil1!#REF!)-18)),"",RIGHT(Feuil1!#REF!,LEN(Feuil1!#REF!)-18))</f>
        <v/>
      </c>
      <c r="K42" s="52" t="str">
        <f>IF(ISNUMBER(Feuil1!#REF!),Feuil1!#REF!,"")</f>
        <v/>
      </c>
      <c r="L42" s="53" t="str">
        <f>IF(ISERROR(K42/SUM(Feuil1!$I$12:$I$13)),"",K42/SUM(Feuil1!$I$12:$I$13))</f>
        <v/>
      </c>
      <c r="M42" s="54" t="str">
        <f>IF(ISERROR(K42/(SUMIF(Feuil1!$I$12:$I$13,"&gt;0"))),"",(SUM(K$30:K42))/(SUMIF(Feuil1!$I$12:$I$13,"&gt;0")))</f>
        <v/>
      </c>
    </row>
    <row r="43" spans="2:13" ht="50.1" customHeight="1" x14ac:dyDescent="0.4">
      <c r="F43" s="48"/>
      <c r="G43" s="49"/>
      <c r="H43" s="50"/>
      <c r="I43" s="43"/>
      <c r="J43" s="51" t="str">
        <f>IF(ISERR(RIGHT(Feuil1!#REF!,LEN(Feuil1!#REF!)-18)),"",RIGHT(Feuil1!#REF!,LEN(Feuil1!#REF!)-18))</f>
        <v/>
      </c>
      <c r="K43" s="52" t="str">
        <f>IF(ISNUMBER(Feuil1!#REF!),Feuil1!#REF!,"")</f>
        <v/>
      </c>
      <c r="L43" s="53" t="str">
        <f>IF(ISERROR(K43/SUM(Feuil1!$I$12:$I$13)),"",K43/SUM(Feuil1!$I$12:$I$13))</f>
        <v/>
      </c>
      <c r="M43" s="54" t="str">
        <f>IF(ISERROR(K43/(SUMIF(Feuil1!$I$12:$I$13,"&gt;0"))),"",(SUM(K$30:K43))/(SUMIF(Feuil1!$I$12:$I$13,"&gt;0")))</f>
        <v/>
      </c>
    </row>
    <row r="44" spans="2:13" ht="50.1" customHeight="1" x14ac:dyDescent="0.4">
      <c r="F44" s="48"/>
      <c r="G44" s="49"/>
      <c r="H44" s="50"/>
      <c r="I44" s="43"/>
      <c r="J44" s="51" t="str">
        <f>IF(ISERR(RIGHT(Feuil1!#REF!,LEN(Feuil1!#REF!)-18)),"",RIGHT(Feuil1!#REF!,LEN(Feuil1!#REF!)-18))</f>
        <v/>
      </c>
      <c r="K44" s="52" t="str">
        <f>IF(ISNUMBER(Feuil1!#REF!),Feuil1!#REF!,"")</f>
        <v/>
      </c>
      <c r="L44" s="53" t="str">
        <f>IF(ISERROR(K44/SUM(Feuil1!$I$12:$I$13)),"",K44/SUM(Feuil1!$I$12:$I$13))</f>
        <v/>
      </c>
      <c r="M44" s="54" t="str">
        <f>IF(ISERROR(K44/(SUMIF(Feuil1!$I$12:$I$13,"&gt;0"))),"",(SUM(K$30:K44))/(SUMIF(Feuil1!$I$12:$I$13,"&gt;0")))</f>
        <v/>
      </c>
    </row>
    <row r="45" spans="2:13" ht="50.1" customHeight="1" x14ac:dyDescent="0.4">
      <c r="F45" s="48"/>
      <c r="G45" s="49"/>
      <c r="H45" s="50"/>
      <c r="I45" s="43"/>
      <c r="J45" s="51" t="str">
        <f>IF(ISERR(RIGHT(Feuil1!#REF!,LEN(Feuil1!#REF!)-18)),"",RIGHT(Feuil1!#REF!,LEN(Feuil1!#REF!)-18))</f>
        <v/>
      </c>
      <c r="K45" s="52" t="str">
        <f>IF(ISNUMBER(Feuil1!#REF!),Feuil1!#REF!,"")</f>
        <v/>
      </c>
      <c r="L45" s="53" t="str">
        <f>IF(ISERROR(K45/SUM(Feuil1!$I$12:$I$13)),"",K45/SUM(Feuil1!$I$12:$I$13))</f>
        <v/>
      </c>
      <c r="M45" s="54" t="str">
        <f>IF(ISERROR(K45/(SUMIF(Feuil1!$I$12:$I$13,"&gt;0"))),"",(SUM(K$30:K45))/(SUMIF(Feuil1!$I$12:$I$13,"&gt;0")))</f>
        <v/>
      </c>
    </row>
    <row r="46" spans="2:13" ht="50.1" customHeight="1" x14ac:dyDescent="0.4">
      <c r="F46" s="48"/>
      <c r="G46" s="49"/>
      <c r="H46" s="50"/>
      <c r="I46" s="43"/>
      <c r="J46" s="51" t="str">
        <f>IF(ISERR(RIGHT(Feuil1!#REF!,LEN(Feuil1!#REF!)-18)),"",RIGHT(Feuil1!#REF!,LEN(Feuil1!#REF!)-18))</f>
        <v/>
      </c>
      <c r="K46" s="52" t="str">
        <f>IF(ISNUMBER(Feuil1!#REF!),Feuil1!#REF!,"")</f>
        <v/>
      </c>
      <c r="L46" s="53" t="str">
        <f>IF(ISERROR(K46/SUM(Feuil1!$I$12:$I$13)),"",K46/SUM(Feuil1!$I$12:$I$13))</f>
        <v/>
      </c>
      <c r="M46" s="54" t="str">
        <f>IF(ISERROR(K46/(SUMIF(Feuil1!$I$12:$I$13,"&gt;0"))),"",(SUM(K$30:K46))/(SUMIF(Feuil1!$I$12:$I$13,"&gt;0")))</f>
        <v/>
      </c>
    </row>
    <row r="47" spans="2:13" ht="50.1" customHeight="1" x14ac:dyDescent="0.4">
      <c r="F47" s="55"/>
      <c r="G47" s="56"/>
      <c r="H47" s="57"/>
      <c r="I47" s="43"/>
      <c r="J47" s="51" t="str">
        <f>IF(ISERR(RIGHT(Feuil1!BE13,LEN(Feuil1!BE13)-18)),"",RIGHT(Feuil1!BE13,LEN(Feuil1!BE13)-18))</f>
        <v/>
      </c>
      <c r="K47" s="52" t="str">
        <f>IF(ISNUMBER(Feuil1!BB13),Feuil1!BB13,"")</f>
        <v/>
      </c>
      <c r="L47" s="53" t="str">
        <f>IF(ISERROR(K47/SUM(Feuil1!$I$12:$I$13)),"",K47/SUM(Feuil1!$I$12:$I$13))</f>
        <v/>
      </c>
      <c r="M47" s="54" t="str">
        <f>IF(ISERROR(K47/(SUMIF(Feuil1!$I$12:$I$13,"&gt;0"))),"",(SUM(K$30:K47))/(SUMIF(Feuil1!$I$12:$I$13,"&gt;0")))</f>
        <v/>
      </c>
    </row>
    <row r="48" spans="2:13" ht="50.1" customHeight="1" x14ac:dyDescent="0.4">
      <c r="F48" s="55"/>
      <c r="G48" s="56"/>
      <c r="H48" s="57"/>
      <c r="I48" s="43"/>
      <c r="J48" s="51" t="str">
        <f>IF(ISERR(RIGHT(Feuil1!#REF!,LEN(Feuil1!#REF!)-18)),"",RIGHT(Feuil1!#REF!,LEN(Feuil1!#REF!)-18))</f>
        <v/>
      </c>
      <c r="K48" s="52" t="str">
        <f>IF(ISNUMBER(Feuil1!#REF!),Feuil1!#REF!,"")</f>
        <v/>
      </c>
      <c r="L48" s="53" t="str">
        <f>IF(ISERROR(K48/SUM(Feuil1!$I$12:$I$13)),"",K48/SUM(Feuil1!$I$12:$I$13))</f>
        <v/>
      </c>
      <c r="M48" s="54" t="str">
        <f>IF(ISERROR(K48/(SUMIF(Feuil1!$I$12:$I$13,"&gt;0"))),"",(SUM(K$30:K48))/(SUMIF(Feuil1!$I$12:$I$13,"&gt;0")))</f>
        <v/>
      </c>
    </row>
    <row r="49" spans="6:13" ht="50.1" customHeight="1" x14ac:dyDescent="0.4">
      <c r="F49" s="58"/>
      <c r="G49" s="59"/>
      <c r="H49" s="60"/>
      <c r="I49" s="43"/>
      <c r="J49" s="51" t="str">
        <f>IF(ISERR(RIGHT(Feuil1!#REF!,LEN(Feuil1!#REF!)-18)),"",RIGHT(Feuil1!#REF!,LEN(Feuil1!#REF!)-18))</f>
        <v/>
      </c>
      <c r="K49" s="52" t="str">
        <f>IF(ISNUMBER(Feuil1!#REF!),Feuil1!#REF!,"")</f>
        <v/>
      </c>
      <c r="L49" s="53" t="str">
        <f>IF(ISERROR(K49/SUM(Feuil1!$I$12:$I$13)),"",K49/SUM(Feuil1!$I$12:$I$13))</f>
        <v/>
      </c>
      <c r="M49" s="54" t="str">
        <f>IF(ISERROR(K49/(SUMIF(Feuil1!$I$12:$I$13,"&gt;0"))),"",(SUM(K$30:K49))/(SUMIF(Feuil1!$I$12:$I$13,"&gt;0")))</f>
        <v/>
      </c>
    </row>
    <row r="50" spans="6:13" ht="50.1" customHeight="1" x14ac:dyDescent="0.4">
      <c r="F50" s="58"/>
      <c r="G50" s="59"/>
      <c r="H50" s="60"/>
      <c r="I50" s="43"/>
      <c r="J50" s="51" t="str">
        <f>IF(ISERR(RIGHT(Feuil1!#REF!,LEN(Feuil1!#REF!)-18)),"",RIGHT(Feuil1!#REF!,LEN(Feuil1!#REF!)-18))</f>
        <v/>
      </c>
      <c r="K50" s="52" t="str">
        <f>IF(ISNUMBER(Feuil1!#REF!),Feuil1!#REF!,"")</f>
        <v/>
      </c>
      <c r="L50" s="53" t="str">
        <f>IF(ISERROR(K50/SUM(Feuil1!$I$12:$I$13)),"",K50/SUM(Feuil1!$I$12:$I$13))</f>
        <v/>
      </c>
      <c r="M50" s="54" t="str">
        <f>IF(ISERROR(K50/(SUMIF(Feuil1!$I$12:$I$13,"&gt;0"))),"",(SUM(K$30:K50))/(SUMIF(Feuil1!$I$12:$I$13,"&gt;0")))</f>
        <v/>
      </c>
    </row>
    <row r="51" spans="6:13" ht="50.1" customHeight="1" x14ac:dyDescent="0.4">
      <c r="F51" s="58"/>
      <c r="G51" s="59"/>
      <c r="H51" s="60"/>
      <c r="I51" s="43"/>
      <c r="J51" s="51" t="str">
        <f>IF(ISERR(RIGHT(Feuil1!#REF!,LEN(Feuil1!#REF!)-18)),"",RIGHT(Feuil1!#REF!,LEN(Feuil1!#REF!)-18))</f>
        <v/>
      </c>
      <c r="K51" s="52" t="str">
        <f>IF(ISNUMBER(Feuil1!#REF!),Feuil1!#REF!,"")</f>
        <v/>
      </c>
      <c r="L51" s="53" t="str">
        <f>IF(ISERROR(K51/SUM(Feuil1!$I$12:$I$13)),"",K51/SUM(Feuil1!$I$12:$I$13))</f>
        <v/>
      </c>
      <c r="M51" s="54" t="str">
        <f>IF(ISERROR(K51/(SUMIF(Feuil1!$I$12:$I$13,"&gt;0"))),"",(SUM(K$30:K51))/(SUMIF(Feuil1!$I$12:$I$13,"&gt;0")))</f>
        <v/>
      </c>
    </row>
    <row r="52" spans="6:13" ht="50.1" customHeight="1" x14ac:dyDescent="0.4">
      <c r="F52" s="58"/>
      <c r="G52" s="59"/>
      <c r="H52" s="60"/>
      <c r="I52" s="43"/>
      <c r="J52" s="51" t="str">
        <f>IF(ISERR(RIGHT(Feuil1!#REF!,LEN(Feuil1!#REF!)-18)),"",RIGHT(Feuil1!#REF!,LEN(Feuil1!#REF!)-18))</f>
        <v/>
      </c>
      <c r="K52" s="52" t="str">
        <f>IF(ISNUMBER(Feuil1!#REF!),Feuil1!#REF!,"")</f>
        <v/>
      </c>
      <c r="L52" s="53" t="str">
        <f>IF(ISERROR(K52/SUM(Feuil1!$I$12:$I$13)),"",K52/SUM(Feuil1!$I$12:$I$13))</f>
        <v/>
      </c>
      <c r="M52" s="54" t="str">
        <f>IF(ISERROR(K52/(SUMIF(Feuil1!$I$12:$I$13,"&gt;0"))),"",(SUM(K$30:K52))/(SUMIF(Feuil1!$I$12:$I$13,"&gt;0")))</f>
        <v/>
      </c>
    </row>
    <row r="53" spans="6:13" ht="50.1" customHeight="1" x14ac:dyDescent="0.4">
      <c r="F53" s="58"/>
      <c r="G53" s="59"/>
      <c r="H53" s="60"/>
      <c r="I53" s="43"/>
      <c r="J53" s="51" t="str">
        <f>IF(ISERR(RIGHT(Feuil1!#REF!,LEN(Feuil1!#REF!)-18)),"",RIGHT(Feuil1!#REF!,LEN(Feuil1!#REF!)-18))</f>
        <v/>
      </c>
      <c r="K53" s="52" t="str">
        <f>IF(ISNUMBER(Feuil1!#REF!),Feuil1!#REF!,"")</f>
        <v/>
      </c>
      <c r="L53" s="53" t="str">
        <f>IF(ISERROR(K53/SUM(Feuil1!$I$12:$I$13)),"",K53/SUM(Feuil1!$I$12:$I$13))</f>
        <v/>
      </c>
      <c r="M53" s="54" t="str">
        <f>IF(ISERROR(K53/(SUMIF(Feuil1!$I$12:$I$13,"&gt;0"))),"",(SUM(K$30:K53))/(SUMIF(Feuil1!$I$12:$I$13,"&gt;0")))</f>
        <v/>
      </c>
    </row>
    <row r="54" spans="6:13" ht="50.1" customHeight="1" x14ac:dyDescent="0.4">
      <c r="F54" s="58"/>
      <c r="G54" s="59"/>
      <c r="H54" s="60"/>
      <c r="I54" s="43"/>
      <c r="J54" s="51" t="str">
        <f>IF(ISERR(RIGHT(Feuil1!#REF!,LEN(Feuil1!#REF!)-18)),"",RIGHT(Feuil1!#REF!,LEN(Feuil1!#REF!)-18))</f>
        <v/>
      </c>
      <c r="K54" s="52" t="str">
        <f>IF(ISNUMBER(Feuil1!#REF!),Feuil1!#REF!,"")</f>
        <v/>
      </c>
      <c r="L54" s="53" t="str">
        <f>IF(ISERROR(K54/SUM(Feuil1!$I$12:$I$13)),"",K54/SUM(Feuil1!$I$12:$I$13))</f>
        <v/>
      </c>
      <c r="M54" s="54" t="str">
        <f>IF(ISERROR(K54/(SUMIF(Feuil1!$I$12:$I$13,"&gt;0"))),"",(SUM(K$30:K54))/(SUMIF(Feuil1!$I$12:$I$13,"&gt;0")))</f>
        <v/>
      </c>
    </row>
    <row r="55" spans="6:13" ht="50.1" customHeight="1" x14ac:dyDescent="0.4">
      <c r="F55" s="58"/>
      <c r="G55" s="59"/>
      <c r="H55" s="60"/>
      <c r="I55" s="43"/>
      <c r="J55" s="51" t="str">
        <f>IF(ISERR(RIGHT(Feuil1!#REF!,LEN(Feuil1!#REF!)-18)),"",RIGHT(Feuil1!#REF!,LEN(Feuil1!#REF!)-18))</f>
        <v/>
      </c>
      <c r="K55" s="52" t="str">
        <f>IF(ISNUMBER(Feuil1!#REF!),Feuil1!#REF!,"")</f>
        <v/>
      </c>
      <c r="L55" s="53" t="str">
        <f>IF(ISERROR(K55/SUM(Feuil1!$I$12:$I$13)),"",K55/SUM(Feuil1!$I$12:$I$13))</f>
        <v/>
      </c>
      <c r="M55" s="54" t="str">
        <f>IF(ISERROR(K55/(SUMIF(Feuil1!$I$12:$I$13,"&gt;0"))),"",(SUM(K$30:K55))/(SUMIF(Feuil1!$I$12:$I$13,"&gt;0")))</f>
        <v/>
      </c>
    </row>
    <row r="56" spans="6:13" ht="50.1" customHeight="1" x14ac:dyDescent="0.4">
      <c r="F56" s="58"/>
      <c r="G56" s="59"/>
      <c r="H56" s="60"/>
      <c r="I56" s="43"/>
      <c r="J56" s="51" t="str">
        <f>IF(ISERR(RIGHT(Feuil1!BE14,LEN(Feuil1!BE14)-18)),"",RIGHT(Feuil1!BE14,LEN(Feuil1!BE14)-18))</f>
        <v/>
      </c>
      <c r="K56" s="52" t="str">
        <f>IF(ISNUMBER(Feuil1!BB14),Feuil1!BB14,"")</f>
        <v/>
      </c>
      <c r="L56" s="53" t="str">
        <f>IF(ISERROR(K56/SUM(Feuil1!$I$12:$I$13)),"",K56/SUM(Feuil1!$I$12:$I$13))</f>
        <v/>
      </c>
      <c r="M56" s="54" t="str">
        <f>IF(ISERROR(K56/(SUMIF(Feuil1!$I$12:$I$13,"&gt;0"))),"",(SUM(K$30:K56))/(SUMIF(Feuil1!$I$12:$I$13,"&gt;0")))</f>
        <v/>
      </c>
    </row>
    <row r="57" spans="6:13" ht="50.1" customHeight="1" thickBot="1" x14ac:dyDescent="0.45">
      <c r="F57" s="61"/>
      <c r="G57" s="62"/>
      <c r="H57" s="63"/>
      <c r="I57" s="43"/>
      <c r="J57" s="64" t="str">
        <f>IF(ISERR(RIGHT(Feuil1!#REF!,LEN(Feuil1!#REF!)-18)),"",RIGHT(Feuil1!#REF!,LEN(Feuil1!#REF!)-18))</f>
        <v/>
      </c>
      <c r="K57" s="65" t="str">
        <f>IF(ISNUMBER(Feuil1!#REF!),Feuil1!#REF!,"")</f>
        <v/>
      </c>
      <c r="L57" s="66" t="str">
        <f>IF(ISERROR(K57/SUM(Feuil1!$I$12:$I$13)),"",K57/SUM(Feuil1!$I$12:$I$13))</f>
        <v/>
      </c>
      <c r="M57" s="67" t="str">
        <f>IF(ISERROR(K57/(SUMIF(Feuil1!$I$12:$I$13,"&gt;0"))),"",(SUM(K$30:K57))/(SUMIF(Feuil1!$I$12:$I$13,"&gt;0")))</f>
        <v/>
      </c>
    </row>
    <row r="58" spans="6:13" ht="50.1" customHeight="1" thickBot="1" x14ac:dyDescent="0.45">
      <c r="F58" s="68" t="s">
        <v>39</v>
      </c>
      <c r="G58" s="69"/>
      <c r="H58" s="70"/>
      <c r="I58" s="43"/>
      <c r="J58" s="68" t="str">
        <f>IF(ISTEXT(F58),F58,"")</f>
        <v>Autres</v>
      </c>
      <c r="K58" s="71">
        <f>IF(ISTEXT(F58),G58,"")</f>
        <v>0</v>
      </c>
      <c r="L58" s="66" t="str">
        <f>IF(ISERROR(K58/SUM(Feuil1!$I$12:$I$13)),"",K58/SUM(Feuil1!$I$12:$I$13))</f>
        <v/>
      </c>
      <c r="M58" s="67" t="str">
        <f>IF(ISERROR(K58/(SUMIF(Feuil1!$I$12:$I$13,"&gt;0"))),"",(SUM(K$30:K58))/(SUMIF(Feuil1!$I$12:$I$13,"&gt;0")))</f>
        <v/>
      </c>
    </row>
    <row r="59" spans="6:13" ht="50.1" customHeight="1" thickBot="1" x14ac:dyDescent="0.45">
      <c r="F59" s="32"/>
      <c r="G59" s="32"/>
      <c r="H59" s="32"/>
      <c r="I59" s="32"/>
      <c r="J59" s="32"/>
      <c r="K59" s="32"/>
      <c r="L59" s="32"/>
      <c r="M59" s="32"/>
    </row>
    <row r="60" spans="6:13" ht="50.1" customHeight="1" thickBot="1" x14ac:dyDescent="0.45">
      <c r="F60" s="72" t="s">
        <v>40</v>
      </c>
      <c r="G60" s="73" t="s">
        <v>42</v>
      </c>
      <c r="H60" s="74"/>
      <c r="I60" s="32"/>
      <c r="J60" s="32"/>
      <c r="K60" s="32"/>
      <c r="L60" s="32"/>
      <c r="M60" s="32"/>
    </row>
    <row r="61" spans="6:13" ht="50.1" customHeight="1" x14ac:dyDescent="0.4">
      <c r="F61" s="32"/>
      <c r="G61" s="32"/>
      <c r="H61" s="32"/>
      <c r="I61" s="32"/>
      <c r="J61" s="32"/>
      <c r="K61" s="32"/>
      <c r="L61" s="32"/>
      <c r="M61" s="32"/>
    </row>
    <row r="62" spans="6:13" ht="50.1" customHeight="1" x14ac:dyDescent="0.4">
      <c r="F62" s="75" t="s">
        <v>41</v>
      </c>
      <c r="G62" s="32"/>
      <c r="H62" s="32"/>
      <c r="I62" s="32"/>
      <c r="J62" s="32"/>
      <c r="K62" s="32"/>
      <c r="L62" s="32"/>
      <c r="M62" s="32"/>
    </row>
    <row r="63" spans="6:13" ht="50.1" customHeight="1" x14ac:dyDescent="0.25"/>
    <row r="64" spans="6:13" ht="50.1" customHeight="1" x14ac:dyDescent="0.25"/>
  </sheetData>
  <mergeCells count="6">
    <mergeCell ref="F36:G36"/>
    <mergeCell ref="F37:H37"/>
    <mergeCell ref="J37:M37"/>
    <mergeCell ref="F38:G38"/>
    <mergeCell ref="F24:M24"/>
    <mergeCell ref="F25:M26"/>
  </mergeCells>
  <dataValidations count="1">
    <dataValidation type="list" allowBlank="1" showInputMessage="1" showErrorMessage="1" sqref="F10:F16">
      <formula1>$B$26:$B$37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43" r:id="rId4" name="ComboBox1">
          <controlPr defaultSize="0" autoLine="0" autoPict="0" linkedCell="F16" listFillRange="B26:B37" r:id="rId5">
            <anchor moveWithCells="1">
              <from>
                <xdr:col>0</xdr:col>
                <xdr:colOff>409575</xdr:colOff>
                <xdr:row>12</xdr:row>
                <xdr:rowOff>1123950</xdr:rowOff>
              </from>
              <to>
                <xdr:col>3</xdr:col>
                <xdr:colOff>1457325</xdr:colOff>
                <xdr:row>13</xdr:row>
                <xdr:rowOff>19050</xdr:rowOff>
              </to>
            </anchor>
          </controlPr>
        </control>
      </mc:Choice>
      <mc:Fallback>
        <control shapeId="1043" r:id="rId4" name="ComboBox1"/>
      </mc:Fallback>
    </mc:AlternateContent>
    <mc:AlternateContent xmlns:mc="http://schemas.openxmlformats.org/markup-compatibility/2006">
      <mc:Choice Requires="x14">
        <control shapeId="1040" r:id="rId6" name="Drop Down 16">
          <controlPr defaultSize="0" print="0" autoLine="0" autoPict="0">
            <anchor>
              <from>
                <xdr:col>2</xdr:col>
                <xdr:colOff>352425</xdr:colOff>
                <xdr:row>14</xdr:row>
                <xdr:rowOff>819150</xdr:rowOff>
              </from>
              <to>
                <xdr:col>3</xdr:col>
                <xdr:colOff>876300</xdr:colOff>
                <xdr:row>15</xdr:row>
                <xdr:rowOff>142875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Virbac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Félicia Fiacchino</dc:creator>
  <cp:lastModifiedBy>Eric C</cp:lastModifiedBy>
  <dcterms:created xsi:type="dcterms:W3CDTF">2022-10-06T13:14:15Z</dcterms:created>
  <dcterms:modified xsi:type="dcterms:W3CDTF">2022-10-07T10:03:41Z</dcterms:modified>
</cp:coreProperties>
</file>