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0501715\Desktop\"/>
    </mc:Choice>
  </mc:AlternateContent>
  <bookViews>
    <workbookView xWindow="0" yWindow="120" windowWidth="15195" windowHeight="9150" tabRatio="316"/>
  </bookViews>
  <sheets>
    <sheet name="CALENDRIER" sheetId="3" r:id="rId1"/>
    <sheet name="Feuil1" sheetId="4" r:id="rId2"/>
  </sheets>
  <externalReferences>
    <externalReference r:id="rId3"/>
  </externalReferences>
  <definedNames>
    <definedName name="An">[1]Feuil1!$F$2</definedName>
    <definedName name="_xlnm.Print_Titles" localSheetId="0">CALENDRIER!$1:$6</definedName>
    <definedName name="_xlnm.Print_Area" localSheetId="0">CALENDRIER!$A$1:$AC$78</definedName>
  </definedNames>
  <calcPr calcId="162913"/>
</workbook>
</file>

<file path=xl/calcChain.xml><?xml version="1.0" encoding="utf-8"?>
<calcChain xmlns="http://schemas.openxmlformats.org/spreadsheetml/2006/main">
  <c r="A8" i="3" l="1"/>
  <c r="AI9" i="3"/>
  <c r="G16" i="4"/>
  <c r="G15" i="4"/>
  <c r="G14" i="4"/>
  <c r="G13" i="4"/>
  <c r="G12" i="4"/>
  <c r="G8" i="4"/>
  <c r="G7" i="4"/>
  <c r="G5" i="4"/>
  <c r="G10" i="4" s="1"/>
  <c r="G11" i="4" s="1"/>
  <c r="G4" i="4"/>
  <c r="Z77" i="3"/>
  <c r="U77" i="3"/>
  <c r="P77" i="3"/>
  <c r="A77" i="3"/>
  <c r="K77" i="3"/>
  <c r="F77" i="3"/>
  <c r="Z41" i="3"/>
  <c r="U41" i="3"/>
  <c r="P41" i="3"/>
  <c r="K41" i="3"/>
  <c r="F41" i="3"/>
  <c r="A41" i="3"/>
  <c r="Z46" i="3"/>
  <c r="U46" i="3"/>
  <c r="P46" i="3"/>
  <c r="K46" i="3"/>
  <c r="F46" i="3"/>
  <c r="A46" i="3"/>
  <c r="Z10" i="3"/>
  <c r="U10" i="3"/>
  <c r="V10" i="3" s="1"/>
  <c r="P10" i="3"/>
  <c r="Q10" i="3" s="1"/>
  <c r="K10" i="3"/>
  <c r="Z44" i="3"/>
  <c r="U44" i="3"/>
  <c r="P44" i="3"/>
  <c r="K44" i="3"/>
  <c r="F44" i="3"/>
  <c r="A44" i="3"/>
  <c r="Z8" i="3"/>
  <c r="U8" i="3"/>
  <c r="P8" i="3"/>
  <c r="K8" i="3"/>
  <c r="F10" i="3"/>
  <c r="F8" i="3"/>
  <c r="A10" i="3"/>
  <c r="B10" i="3" s="1"/>
  <c r="AB41" i="3"/>
  <c r="M77" i="3"/>
  <c r="W77" i="3"/>
  <c r="W41" i="3"/>
  <c r="C77" i="3"/>
  <c r="H77" i="3"/>
  <c r="S77" i="3"/>
  <c r="I77" i="3"/>
  <c r="D77" i="3"/>
  <c r="N41" i="3"/>
  <c r="AC77" i="3"/>
  <c r="AB77" i="3"/>
  <c r="R77" i="3"/>
  <c r="X77" i="3"/>
  <c r="N77" i="3"/>
  <c r="X41" i="3"/>
  <c r="I41" i="3"/>
  <c r="D41" i="3"/>
  <c r="AC41" i="3"/>
  <c r="S41" i="3"/>
  <c r="R41" i="3"/>
  <c r="AI20" i="3"/>
  <c r="AI21" i="3"/>
  <c r="G6" i="4"/>
  <c r="G9" i="4"/>
  <c r="Z47" i="3" l="1"/>
  <c r="AA46" i="3"/>
  <c r="K47" i="3"/>
  <c r="L46" i="3"/>
  <c r="P47" i="3"/>
  <c r="Q46" i="3"/>
  <c r="F47" i="3"/>
  <c r="G46" i="3"/>
  <c r="A47" i="3"/>
  <c r="B46" i="3"/>
  <c r="U47" i="3"/>
  <c r="V46" i="3"/>
  <c r="F11" i="3"/>
  <c r="G10" i="3"/>
  <c r="P11" i="3"/>
  <c r="Q11" i="3" s="1"/>
  <c r="K11" i="3"/>
  <c r="L10" i="3"/>
  <c r="U11" i="3"/>
  <c r="V11" i="3" s="1"/>
  <c r="Z11" i="3"/>
  <c r="AA10" i="3"/>
  <c r="A11" i="3"/>
  <c r="B11" i="3" s="1"/>
  <c r="H41" i="3"/>
  <c r="AI22" i="3"/>
  <c r="AI23" i="3"/>
  <c r="AI19" i="3"/>
  <c r="AI18" i="3"/>
  <c r="AI14" i="3"/>
  <c r="AI13" i="3"/>
  <c r="AI11" i="3"/>
  <c r="AI12" i="3" s="1"/>
  <c r="AI10" i="3"/>
  <c r="U48" i="3" l="1"/>
  <c r="V47" i="3"/>
  <c r="F48" i="3"/>
  <c r="G47" i="3"/>
  <c r="K48" i="3"/>
  <c r="L47" i="3"/>
  <c r="A48" i="3"/>
  <c r="B47" i="3"/>
  <c r="P48" i="3"/>
  <c r="Q47" i="3"/>
  <c r="Z48" i="3"/>
  <c r="AA47" i="3"/>
  <c r="U12" i="3"/>
  <c r="V12" i="3" s="1"/>
  <c r="P12" i="3"/>
  <c r="Q12" i="3" s="1"/>
  <c r="Z12" i="3"/>
  <c r="AA11" i="3"/>
  <c r="K12" i="3"/>
  <c r="L11" i="3"/>
  <c r="F12" i="3"/>
  <c r="G11" i="3"/>
  <c r="A12" i="3"/>
  <c r="B12" i="3" s="1"/>
  <c r="AI36" i="3"/>
  <c r="AI32" i="3"/>
  <c r="AI24" i="3"/>
  <c r="AI33" i="3"/>
  <c r="AI35" i="3"/>
  <c r="AI28" i="3"/>
  <c r="AI27" i="3"/>
  <c r="AI25" i="3"/>
  <c r="AI34" i="3"/>
  <c r="AI15" i="3"/>
  <c r="AI16" i="3"/>
  <c r="AI17" i="3" s="1"/>
  <c r="Z49" i="3" l="1"/>
  <c r="AA48" i="3"/>
  <c r="A49" i="3"/>
  <c r="B48" i="3"/>
  <c r="F49" i="3"/>
  <c r="G48" i="3"/>
  <c r="P49" i="3"/>
  <c r="Q48" i="3"/>
  <c r="K49" i="3"/>
  <c r="L48" i="3"/>
  <c r="U49" i="3"/>
  <c r="V48" i="3"/>
  <c r="K13" i="3"/>
  <c r="L12" i="3"/>
  <c r="P13" i="3"/>
  <c r="Q13" i="3" s="1"/>
  <c r="F13" i="3"/>
  <c r="G12" i="3"/>
  <c r="Z13" i="3"/>
  <c r="AA12" i="3"/>
  <c r="U13" i="3"/>
  <c r="V13" i="3" s="1"/>
  <c r="A13" i="3"/>
  <c r="B13" i="3" s="1"/>
  <c r="AI30" i="3"/>
  <c r="AI31" i="3" s="1"/>
  <c r="AI29" i="3"/>
  <c r="AI26" i="3"/>
  <c r="U50" i="3" l="1"/>
  <c r="V49" i="3"/>
  <c r="P50" i="3"/>
  <c r="Q49" i="3"/>
  <c r="A50" i="3"/>
  <c r="B49" i="3"/>
  <c r="K50" i="3"/>
  <c r="L49" i="3"/>
  <c r="F50" i="3"/>
  <c r="G49" i="3"/>
  <c r="Z50" i="3"/>
  <c r="AA49" i="3"/>
  <c r="Z14" i="3"/>
  <c r="AA13" i="3"/>
  <c r="P14" i="3"/>
  <c r="Q14" i="3" s="1"/>
  <c r="U14" i="3"/>
  <c r="V14" i="3" s="1"/>
  <c r="F14" i="3"/>
  <c r="G13" i="3"/>
  <c r="K14" i="3"/>
  <c r="L13" i="3"/>
  <c r="A14" i="3"/>
  <c r="B14" i="3" s="1"/>
  <c r="Z51" i="3" l="1"/>
  <c r="AA50" i="3"/>
  <c r="K51" i="3"/>
  <c r="L50" i="3"/>
  <c r="P51" i="3"/>
  <c r="Q50" i="3"/>
  <c r="F51" i="3"/>
  <c r="G50" i="3"/>
  <c r="A51" i="3"/>
  <c r="B50" i="3"/>
  <c r="U51" i="3"/>
  <c r="V50" i="3"/>
  <c r="F15" i="3"/>
  <c r="G14" i="3"/>
  <c r="P15" i="3"/>
  <c r="Q15" i="3" s="1"/>
  <c r="L14" i="3"/>
  <c r="K15" i="3"/>
  <c r="U15" i="3"/>
  <c r="V15" i="3" s="1"/>
  <c r="Z15" i="3"/>
  <c r="AA14" i="3"/>
  <c r="A15" i="3"/>
  <c r="B15" i="3" s="1"/>
  <c r="U52" i="3" l="1"/>
  <c r="V51" i="3"/>
  <c r="F52" i="3"/>
  <c r="G51" i="3"/>
  <c r="K52" i="3"/>
  <c r="L51" i="3"/>
  <c r="A52" i="3"/>
  <c r="B51" i="3"/>
  <c r="P52" i="3"/>
  <c r="Q51" i="3"/>
  <c r="Z52" i="3"/>
  <c r="AA51" i="3"/>
  <c r="U16" i="3"/>
  <c r="V16" i="3" s="1"/>
  <c r="L15" i="3"/>
  <c r="K16" i="3"/>
  <c r="P16" i="3"/>
  <c r="Q16" i="3" s="1"/>
  <c r="Z16" i="3"/>
  <c r="AA15" i="3"/>
  <c r="F16" i="3"/>
  <c r="G15" i="3"/>
  <c r="A16" i="3"/>
  <c r="B16" i="3" s="1"/>
  <c r="Z53" i="3" l="1"/>
  <c r="AA52" i="3"/>
  <c r="A53" i="3"/>
  <c r="B52" i="3"/>
  <c r="F53" i="3"/>
  <c r="G52" i="3"/>
  <c r="P53" i="3"/>
  <c r="Q52" i="3"/>
  <c r="K53" i="3"/>
  <c r="L52" i="3"/>
  <c r="U53" i="3"/>
  <c r="V52" i="3"/>
  <c r="Z17" i="3"/>
  <c r="AA16" i="3"/>
  <c r="F17" i="3"/>
  <c r="G16" i="3"/>
  <c r="P17" i="3"/>
  <c r="Q17" i="3" s="1"/>
  <c r="L16" i="3"/>
  <c r="K17" i="3"/>
  <c r="U17" i="3"/>
  <c r="V17" i="3" s="1"/>
  <c r="A17" i="3"/>
  <c r="B17" i="3" s="1"/>
  <c r="U54" i="3" l="1"/>
  <c r="V53" i="3"/>
  <c r="P54" i="3"/>
  <c r="Q53" i="3"/>
  <c r="A54" i="3"/>
  <c r="B53" i="3"/>
  <c r="K54" i="3"/>
  <c r="L53" i="3"/>
  <c r="F54" i="3"/>
  <c r="G53" i="3"/>
  <c r="Z54" i="3"/>
  <c r="AA53" i="3"/>
  <c r="F18" i="3"/>
  <c r="G17" i="3"/>
  <c r="U18" i="3"/>
  <c r="V18" i="3" s="1"/>
  <c r="L17" i="3"/>
  <c r="K18" i="3"/>
  <c r="P18" i="3"/>
  <c r="Q18" i="3" s="1"/>
  <c r="Z18" i="3"/>
  <c r="AA17" i="3"/>
  <c r="A18" i="3"/>
  <c r="B18" i="3" s="1"/>
  <c r="Z55" i="3" l="1"/>
  <c r="AA54" i="3"/>
  <c r="K55" i="3"/>
  <c r="L54" i="3"/>
  <c r="P55" i="3"/>
  <c r="Q54" i="3"/>
  <c r="F55" i="3"/>
  <c r="G54" i="3"/>
  <c r="A55" i="3"/>
  <c r="B54" i="3"/>
  <c r="U55" i="3"/>
  <c r="V54" i="3"/>
  <c r="P19" i="3"/>
  <c r="Q19" i="3" s="1"/>
  <c r="L18" i="3"/>
  <c r="K19" i="3"/>
  <c r="U19" i="3"/>
  <c r="V19" i="3" s="1"/>
  <c r="Z19" i="3"/>
  <c r="AA18" i="3"/>
  <c r="F19" i="3"/>
  <c r="G18" i="3"/>
  <c r="A19" i="3"/>
  <c r="B19" i="3" s="1"/>
  <c r="U56" i="3" l="1"/>
  <c r="V55" i="3"/>
  <c r="F56" i="3"/>
  <c r="G55" i="3"/>
  <c r="K56" i="3"/>
  <c r="L55" i="3"/>
  <c r="A56" i="3"/>
  <c r="B55" i="3"/>
  <c r="P56" i="3"/>
  <c r="Q55" i="3"/>
  <c r="Z56" i="3"/>
  <c r="AA55" i="3"/>
  <c r="Z20" i="3"/>
  <c r="AA19" i="3"/>
  <c r="F20" i="3"/>
  <c r="G19" i="3"/>
  <c r="U20" i="3"/>
  <c r="V20" i="3" s="1"/>
  <c r="L19" i="3"/>
  <c r="K20" i="3"/>
  <c r="P20" i="3"/>
  <c r="Q20" i="3" s="1"/>
  <c r="A20" i="3"/>
  <c r="B20" i="3" s="1"/>
  <c r="Z57" i="3" l="1"/>
  <c r="AA56" i="3"/>
  <c r="A57" i="3"/>
  <c r="B56" i="3"/>
  <c r="F57" i="3"/>
  <c r="G56" i="3"/>
  <c r="P57" i="3"/>
  <c r="Q56" i="3"/>
  <c r="K57" i="3"/>
  <c r="L56" i="3"/>
  <c r="U57" i="3"/>
  <c r="V56" i="3"/>
  <c r="F21" i="3"/>
  <c r="G20" i="3"/>
  <c r="L20" i="3"/>
  <c r="K21" i="3"/>
  <c r="P21" i="3"/>
  <c r="Q21" i="3" s="1"/>
  <c r="U21" i="3"/>
  <c r="V21" i="3" s="1"/>
  <c r="Z21" i="3"/>
  <c r="AA20" i="3"/>
  <c r="A21" i="3"/>
  <c r="B21" i="3" s="1"/>
  <c r="U58" i="3" l="1"/>
  <c r="V57" i="3"/>
  <c r="P58" i="3"/>
  <c r="Q57" i="3"/>
  <c r="A58" i="3"/>
  <c r="B57" i="3"/>
  <c r="K58" i="3"/>
  <c r="L57" i="3"/>
  <c r="F58" i="3"/>
  <c r="G57" i="3"/>
  <c r="Z58" i="3"/>
  <c r="AA57" i="3"/>
  <c r="U22" i="3"/>
  <c r="V22" i="3" s="1"/>
  <c r="L21" i="3"/>
  <c r="K22" i="3"/>
  <c r="Z22" i="3"/>
  <c r="AA21" i="3"/>
  <c r="P22" i="3"/>
  <c r="Q22" i="3" s="1"/>
  <c r="F22" i="3"/>
  <c r="G21" i="3"/>
  <c r="A22" i="3"/>
  <c r="B22" i="3" s="1"/>
  <c r="Z59" i="3" l="1"/>
  <c r="AA58" i="3"/>
  <c r="K59" i="3"/>
  <c r="L58" i="3"/>
  <c r="P59" i="3"/>
  <c r="Q58" i="3"/>
  <c r="F59" i="3"/>
  <c r="G58" i="3"/>
  <c r="A59" i="3"/>
  <c r="B58" i="3"/>
  <c r="U59" i="3"/>
  <c r="V58" i="3"/>
  <c r="L22" i="3"/>
  <c r="K23" i="3"/>
  <c r="P23" i="3"/>
  <c r="Q23" i="3" s="1"/>
  <c r="F23" i="3"/>
  <c r="G22" i="3"/>
  <c r="Z23" i="3"/>
  <c r="AA22" i="3"/>
  <c r="U23" i="3"/>
  <c r="V23" i="3" s="1"/>
  <c r="A23" i="3"/>
  <c r="B23" i="3" s="1"/>
  <c r="U60" i="3" l="1"/>
  <c r="V59" i="3"/>
  <c r="F60" i="3"/>
  <c r="G59" i="3"/>
  <c r="K60" i="3"/>
  <c r="L59" i="3"/>
  <c r="A60" i="3"/>
  <c r="B59" i="3"/>
  <c r="P60" i="3"/>
  <c r="Q59" i="3"/>
  <c r="Z60" i="3"/>
  <c r="AA59" i="3"/>
  <c r="Z24" i="3"/>
  <c r="AA23" i="3"/>
  <c r="P24" i="3"/>
  <c r="Q24" i="3" s="1"/>
  <c r="U24" i="3"/>
  <c r="V24" i="3" s="1"/>
  <c r="F24" i="3"/>
  <c r="G23" i="3"/>
  <c r="L23" i="3"/>
  <c r="K24" i="3"/>
  <c r="A24" i="3"/>
  <c r="B24" i="3" s="1"/>
  <c r="Z61" i="3" l="1"/>
  <c r="AA60" i="3"/>
  <c r="A61" i="3"/>
  <c r="B60" i="3"/>
  <c r="F61" i="3"/>
  <c r="G60" i="3"/>
  <c r="P61" i="3"/>
  <c r="Q60" i="3"/>
  <c r="K61" i="3"/>
  <c r="L60" i="3"/>
  <c r="U61" i="3"/>
  <c r="V60" i="3"/>
  <c r="F25" i="3"/>
  <c r="G24" i="3"/>
  <c r="P25" i="3"/>
  <c r="Q25" i="3" s="1"/>
  <c r="L24" i="3"/>
  <c r="K25" i="3"/>
  <c r="U25" i="3"/>
  <c r="V25" i="3" s="1"/>
  <c r="Z25" i="3"/>
  <c r="AA24" i="3"/>
  <c r="A25" i="3"/>
  <c r="B25" i="3" s="1"/>
  <c r="U62" i="3" l="1"/>
  <c r="V61" i="3"/>
  <c r="P62" i="3"/>
  <c r="Q61" i="3"/>
  <c r="A62" i="3"/>
  <c r="B61" i="3"/>
  <c r="K62" i="3"/>
  <c r="L61" i="3"/>
  <c r="F62" i="3"/>
  <c r="G61" i="3"/>
  <c r="Z62" i="3"/>
  <c r="AA61" i="3"/>
  <c r="U26" i="3"/>
  <c r="V26" i="3" s="1"/>
  <c r="P26" i="3"/>
  <c r="Q26" i="3" s="1"/>
  <c r="Z26" i="3"/>
  <c r="AA25" i="3"/>
  <c r="L25" i="3"/>
  <c r="K26" i="3"/>
  <c r="F26" i="3"/>
  <c r="G25" i="3"/>
  <c r="A26" i="3"/>
  <c r="B26" i="3" s="1"/>
  <c r="Z63" i="3" l="1"/>
  <c r="AA62" i="3"/>
  <c r="K63" i="3"/>
  <c r="L62" i="3"/>
  <c r="P63" i="3"/>
  <c r="Q62" i="3"/>
  <c r="F63" i="3"/>
  <c r="G62" i="3"/>
  <c r="A63" i="3"/>
  <c r="B62" i="3"/>
  <c r="U63" i="3"/>
  <c r="V62" i="3"/>
  <c r="P27" i="3"/>
  <c r="Q27" i="3" s="1"/>
  <c r="L26" i="3"/>
  <c r="K27" i="3"/>
  <c r="F27" i="3"/>
  <c r="G26" i="3"/>
  <c r="Z27" i="3"/>
  <c r="AA26" i="3"/>
  <c r="U27" i="3"/>
  <c r="V27" i="3" s="1"/>
  <c r="A27" i="3"/>
  <c r="B27" i="3" s="1"/>
  <c r="C41" i="3"/>
  <c r="U64" i="3" l="1"/>
  <c r="V63" i="3"/>
  <c r="F64" i="3"/>
  <c r="G63" i="3"/>
  <c r="K64" i="3"/>
  <c r="L63" i="3"/>
  <c r="A64" i="3"/>
  <c r="B63" i="3"/>
  <c r="P64" i="3"/>
  <c r="Q63" i="3"/>
  <c r="Z64" i="3"/>
  <c r="AA63" i="3"/>
  <c r="Z28" i="3"/>
  <c r="AA27" i="3"/>
  <c r="L27" i="3"/>
  <c r="K28" i="3"/>
  <c r="U28" i="3"/>
  <c r="V28" i="3" s="1"/>
  <c r="F28" i="3"/>
  <c r="G27" i="3"/>
  <c r="P28" i="3"/>
  <c r="Q28" i="3" s="1"/>
  <c r="A28" i="3"/>
  <c r="B28" i="3" s="1"/>
  <c r="Z65" i="3" l="1"/>
  <c r="AA64" i="3"/>
  <c r="A65" i="3"/>
  <c r="B64" i="3"/>
  <c r="F65" i="3"/>
  <c r="G64" i="3"/>
  <c r="P65" i="3"/>
  <c r="Q64" i="3"/>
  <c r="K65" i="3"/>
  <c r="L64" i="3"/>
  <c r="U65" i="3"/>
  <c r="V64" i="3"/>
  <c r="F29" i="3"/>
  <c r="G28" i="3"/>
  <c r="L28" i="3"/>
  <c r="K29" i="3"/>
  <c r="P29" i="3"/>
  <c r="Q29" i="3" s="1"/>
  <c r="U29" i="3"/>
  <c r="V29" i="3" s="1"/>
  <c r="Z29" i="3"/>
  <c r="AA28" i="3"/>
  <c r="A29" i="3"/>
  <c r="B29" i="3" s="1"/>
  <c r="U66" i="3" l="1"/>
  <c r="V65" i="3"/>
  <c r="P66" i="3"/>
  <c r="Q65" i="3"/>
  <c r="A66" i="3"/>
  <c r="B65" i="3"/>
  <c r="K66" i="3"/>
  <c r="L65" i="3"/>
  <c r="F66" i="3"/>
  <c r="G65" i="3"/>
  <c r="Z66" i="3"/>
  <c r="AA65" i="3"/>
  <c r="U30" i="3"/>
  <c r="V30" i="3" s="1"/>
  <c r="L29" i="3"/>
  <c r="K30" i="3"/>
  <c r="Z30" i="3"/>
  <c r="AA29" i="3"/>
  <c r="P30" i="3"/>
  <c r="Q30" i="3" s="1"/>
  <c r="F30" i="3"/>
  <c r="G29" i="3"/>
  <c r="A30" i="3"/>
  <c r="B30" i="3" s="1"/>
  <c r="Z67" i="3" l="1"/>
  <c r="AA66" i="3"/>
  <c r="K67" i="3"/>
  <c r="L66" i="3"/>
  <c r="P67" i="3"/>
  <c r="Q66" i="3"/>
  <c r="F67" i="3"/>
  <c r="G66" i="3"/>
  <c r="A67" i="3"/>
  <c r="B66" i="3"/>
  <c r="U67" i="3"/>
  <c r="V66" i="3"/>
  <c r="P31" i="3"/>
  <c r="Q31" i="3" s="1"/>
  <c r="L30" i="3"/>
  <c r="K31" i="3"/>
  <c r="F31" i="3"/>
  <c r="G30" i="3"/>
  <c r="Z31" i="3"/>
  <c r="AA30" i="3"/>
  <c r="U31" i="3"/>
  <c r="V31" i="3" s="1"/>
  <c r="A31" i="3"/>
  <c r="B31" i="3" s="1"/>
  <c r="U68" i="3" l="1"/>
  <c r="V67" i="3"/>
  <c r="F68" i="3"/>
  <c r="G67" i="3"/>
  <c r="K68" i="3"/>
  <c r="L67" i="3"/>
  <c r="A68" i="3"/>
  <c r="B67" i="3"/>
  <c r="P68" i="3"/>
  <c r="Q67" i="3"/>
  <c r="Z68" i="3"/>
  <c r="AA67" i="3"/>
  <c r="L31" i="3"/>
  <c r="K32" i="3"/>
  <c r="Z32" i="3"/>
  <c r="AA31" i="3"/>
  <c r="U32" i="3"/>
  <c r="V32" i="3" s="1"/>
  <c r="F32" i="3"/>
  <c r="G31" i="3"/>
  <c r="P32" i="3"/>
  <c r="Q32" i="3" s="1"/>
  <c r="A32" i="3"/>
  <c r="B32" i="3" s="1"/>
  <c r="Z69" i="3" l="1"/>
  <c r="AA68" i="3"/>
  <c r="A69" i="3"/>
  <c r="B68" i="3"/>
  <c r="F69" i="3"/>
  <c r="G68" i="3"/>
  <c r="P69" i="3"/>
  <c r="Q68" i="3"/>
  <c r="K69" i="3"/>
  <c r="L68" i="3"/>
  <c r="U69" i="3"/>
  <c r="V68" i="3"/>
  <c r="F33" i="3"/>
  <c r="G32" i="3"/>
  <c r="Z33" i="3"/>
  <c r="AA32" i="3"/>
  <c r="P33" i="3"/>
  <c r="Q33" i="3" s="1"/>
  <c r="U33" i="3"/>
  <c r="V33" i="3" s="1"/>
  <c r="L32" i="3"/>
  <c r="K33" i="3"/>
  <c r="A33" i="3"/>
  <c r="B33" i="3" s="1"/>
  <c r="U70" i="3" l="1"/>
  <c r="V69" i="3"/>
  <c r="P70" i="3"/>
  <c r="Q69" i="3"/>
  <c r="A70" i="3"/>
  <c r="B69" i="3"/>
  <c r="K70" i="3"/>
  <c r="L69" i="3"/>
  <c r="F70" i="3"/>
  <c r="G69" i="3"/>
  <c r="Z70" i="3"/>
  <c r="AA69" i="3"/>
  <c r="Z34" i="3"/>
  <c r="AA33" i="3"/>
  <c r="U34" i="3"/>
  <c r="V34" i="3" s="1"/>
  <c r="L33" i="3"/>
  <c r="K34" i="3"/>
  <c r="P34" i="3"/>
  <c r="Q34" i="3" s="1"/>
  <c r="F34" i="3"/>
  <c r="G33" i="3"/>
  <c r="A34" i="3"/>
  <c r="B34" i="3" s="1"/>
  <c r="Z71" i="3" l="1"/>
  <c r="AA70" i="3"/>
  <c r="K71" i="3"/>
  <c r="L70" i="3"/>
  <c r="P71" i="3"/>
  <c r="Q70" i="3"/>
  <c r="F71" i="3"/>
  <c r="G70" i="3"/>
  <c r="A71" i="3"/>
  <c r="B70" i="3"/>
  <c r="U71" i="3"/>
  <c r="V70" i="3"/>
  <c r="L34" i="3"/>
  <c r="K35" i="3"/>
  <c r="U35" i="3"/>
  <c r="V35" i="3" s="1"/>
  <c r="P35" i="3"/>
  <c r="Q35" i="3" s="1"/>
  <c r="F35" i="3"/>
  <c r="G34" i="3"/>
  <c r="Z35" i="3"/>
  <c r="AA34" i="3"/>
  <c r="A35" i="3"/>
  <c r="B35" i="3" s="1"/>
  <c r="U72" i="3" l="1"/>
  <c r="V71" i="3"/>
  <c r="F72" i="3"/>
  <c r="G71" i="3"/>
  <c r="K72" i="3"/>
  <c r="L71" i="3"/>
  <c r="A72" i="3"/>
  <c r="B71" i="3"/>
  <c r="P72" i="3"/>
  <c r="Q71" i="3"/>
  <c r="Z72" i="3"/>
  <c r="AA71" i="3"/>
  <c r="U36" i="3"/>
  <c r="V36" i="3" s="1"/>
  <c r="L35" i="3"/>
  <c r="K36" i="3"/>
  <c r="F36" i="3"/>
  <c r="G35" i="3"/>
  <c r="Z36" i="3"/>
  <c r="AA35" i="3"/>
  <c r="P36" i="3"/>
  <c r="Q36" i="3" s="1"/>
  <c r="A36" i="3"/>
  <c r="B36" i="3" s="1"/>
  <c r="Z73" i="3" l="1"/>
  <c r="AA72" i="3"/>
  <c r="A73" i="3"/>
  <c r="B72" i="3"/>
  <c r="F73" i="3"/>
  <c r="G72" i="3"/>
  <c r="P73" i="3"/>
  <c r="Q72" i="3"/>
  <c r="K73" i="3"/>
  <c r="L72" i="3"/>
  <c r="U73" i="3"/>
  <c r="V72" i="3"/>
  <c r="L36" i="3"/>
  <c r="K37" i="3"/>
  <c r="M41" i="3"/>
  <c r="P37" i="3"/>
  <c r="Q37" i="3" s="1"/>
  <c r="F37" i="3"/>
  <c r="G36" i="3"/>
  <c r="Z37" i="3"/>
  <c r="AA36" i="3"/>
  <c r="U37" i="3"/>
  <c r="V37" i="3" s="1"/>
  <c r="A37" i="3"/>
  <c r="B37" i="3" s="1"/>
  <c r="U74" i="3" l="1"/>
  <c r="V73" i="3"/>
  <c r="P74" i="3"/>
  <c r="Q73" i="3"/>
  <c r="A74" i="3"/>
  <c r="B73" i="3"/>
  <c r="K74" i="3"/>
  <c r="L73" i="3"/>
  <c r="F74" i="3"/>
  <c r="G73" i="3"/>
  <c r="Z74" i="3"/>
  <c r="AA73" i="3"/>
  <c r="U38" i="3"/>
  <c r="V38" i="3" s="1"/>
  <c r="F38" i="3"/>
  <c r="G37" i="3"/>
  <c r="K38" i="3"/>
  <c r="L37" i="3"/>
  <c r="Z38" i="3"/>
  <c r="AA37" i="3"/>
  <c r="P38" i="3"/>
  <c r="Q38" i="3" s="1"/>
  <c r="A38" i="3"/>
  <c r="B38" i="3" s="1"/>
  <c r="Z75" i="3" l="1"/>
  <c r="AA74" i="3"/>
  <c r="K75" i="3"/>
  <c r="L74" i="3"/>
  <c r="P75" i="3"/>
  <c r="Q74" i="3"/>
  <c r="F75" i="3"/>
  <c r="G74" i="3"/>
  <c r="A75" i="3"/>
  <c r="B74" i="3"/>
  <c r="U75" i="3"/>
  <c r="V74" i="3"/>
  <c r="Z39" i="3"/>
  <c r="AA38" i="3"/>
  <c r="F39" i="3"/>
  <c r="G38" i="3"/>
  <c r="P39" i="3"/>
  <c r="Q39" i="3" s="1"/>
  <c r="K39" i="3"/>
  <c r="L38" i="3"/>
  <c r="U39" i="3"/>
  <c r="V39" i="3" s="1"/>
  <c r="A39" i="3"/>
  <c r="B39" i="3" s="1"/>
  <c r="U76" i="3" l="1"/>
  <c r="V76" i="3" s="1"/>
  <c r="V75" i="3"/>
  <c r="F76" i="3"/>
  <c r="G76" i="3" s="1"/>
  <c r="G75" i="3"/>
  <c r="K76" i="3"/>
  <c r="L76" i="3" s="1"/>
  <c r="L75" i="3"/>
  <c r="A76" i="3"/>
  <c r="B76" i="3" s="1"/>
  <c r="B75" i="3"/>
  <c r="P76" i="3"/>
  <c r="Q76" i="3" s="1"/>
  <c r="Q75" i="3"/>
  <c r="Z76" i="3"/>
  <c r="AA76" i="3" s="1"/>
  <c r="AA75" i="3"/>
  <c r="K40" i="3"/>
  <c r="L40" i="3" s="1"/>
  <c r="L39" i="3"/>
  <c r="F40" i="3"/>
  <c r="G40" i="3" s="1"/>
  <c r="G39" i="3"/>
  <c r="U40" i="3"/>
  <c r="V40" i="3" s="1"/>
  <c r="P40" i="3"/>
  <c r="Q40" i="3" s="1"/>
  <c r="Z40" i="3"/>
  <c r="AA40" i="3" s="1"/>
  <c r="AA39" i="3"/>
  <c r="A40" i="3"/>
  <c r="B40" i="3" s="1"/>
</calcChain>
</file>

<file path=xl/sharedStrings.xml><?xml version="1.0" encoding="utf-8"?>
<sst xmlns="http://schemas.openxmlformats.org/spreadsheetml/2006/main" count="82" uniqueCount="31">
  <si>
    <t>Heures Centre</t>
  </si>
  <si>
    <t>Heures Entreprise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</si>
  <si>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</si>
  <si>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</si>
  <si>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</si>
  <si>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</si>
  <si>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</si>
  <si>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</si>
  <si>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</si>
  <si>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</si>
  <si>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</si>
  <si>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</si>
  <si>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</si>
  <si>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</si>
  <si>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 de l'an</t>
  </si>
  <si>
    <t>Pâques</t>
  </si>
  <si>
    <t>Lundi de Pâques</t>
  </si>
  <si>
    <t>Fête du travail</t>
  </si>
  <si>
    <t>Armistice 1945</t>
  </si>
  <si>
    <t xml:space="preserve">Ascension </t>
  </si>
  <si>
    <t xml:space="preserve">Pentecôte </t>
  </si>
  <si>
    <t>Lundi de Pentecote</t>
  </si>
  <si>
    <t>Fête nationale</t>
  </si>
  <si>
    <t>Assomption</t>
  </si>
  <si>
    <t>Toussaint</t>
  </si>
  <si>
    <t>Armistice 1918</t>
  </si>
  <si>
    <t>NOEL</t>
  </si>
  <si>
    <t>JOURS FERIES</t>
  </si>
  <si>
    <t>ANNEE</t>
  </si>
  <si>
    <t>SAISIR LA DATE DE DEBUT  ICI</t>
  </si>
  <si>
    <t>Planning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</si>
</sst>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64" formatCode="ddd\-dd"/>
    <numFmt numFmtId="165" formatCode="#,##0&quot;h&quot;"/>
    <numFmt numFmtId="166" formatCode="dd"/>
    <numFmt numFmtId="167" formatCode="mmmm\-yy"/>
    <numFmt numFmtId="168" formatCode="mmm"/>
    <numFmt numFmtId="169" formatCode="dddd\ dd\ mmmm\ yyyy"/>
    <numFmt numFmtId="170" formatCode="[$-F800]dddd\,\ mmmm\ dd\,\ yyyy"/>
    <numFmt numFmtId="171" formatCode="dddd\ dd\ mmmm\ "/>
    <numFmt numFmtId="172" formatCode="mmmm"/>
    <numFmt numFmtId="173" formatCode="yyyy"/>
    <numFmt numFmtId="174" formatCode="ddd\-d"/>
  </numFmts>
  <fonts count="29" x14ac:knownFonts="1">
    <font>
      <sz val="10"/>
      <name val="Arial"/>
    </font>
    <font>
      <b/>
      <sz val="10"/>
      <color indexed="57"/>
      <name val="Arial"/>
      <family val="2"/>
    </font>
    <font>
      <sz val="10"/>
      <name val="Arial"/>
      <family val="2"/>
    </font>
    <font>
      <sz val="7"/>
      <name val="Arial"/>
      <family val="2"/>
    </font>
    <font>
      <b/>
      <sz val="10"/>
      <color indexed="17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9"/>
      <name val="Arial"/>
      <family val="2"/>
    </font>
    <font>
      <b/>
      <sz val="9"/>
      <name val="Arial"/>
      <family val="2"/>
    </font>
    <font>
      <b/>
      <sz val="16"/>
      <name val="Arial"/>
      <family val="2"/>
    </font>
    <font>
      <b/>
      <sz val="9"/>
      <color indexed="9"/>
      <name val="Arial"/>
      <family val="2"/>
    </font>
    <font>
      <sz val="8"/>
      <color indexed="63"/>
      <name val="Arial"/>
      <family val="2"/>
    </font>
    <font>
      <sz val="7"/>
      <color indexed="63"/>
      <name val="Arial"/>
      <family val="2"/>
    </font>
    <font>
      <sz val="8"/>
      <color indexed="22"/>
      <name val="Arial"/>
      <family val="2"/>
    </font>
    <font>
      <b/>
      <sz val="8"/>
      <color indexed="9"/>
      <name val="Arial"/>
      <family val="2"/>
    </font>
    <font>
      <b/>
      <sz val="10"/>
      <name val="Arial"/>
      <family val="2"/>
    </font>
    <font>
      <b/>
      <sz val="8"/>
      <color indexed="57"/>
      <name val="Arial"/>
      <family val="2"/>
    </font>
    <font>
      <b/>
      <sz val="8"/>
      <color indexed="10"/>
      <name val="Arial"/>
      <family val="2"/>
    </font>
    <font>
      <sz val="12"/>
      <name val="Times New Roman"/>
      <family val="1"/>
    </font>
    <font>
      <sz val="12"/>
      <name val="Arial"/>
      <family val="2"/>
    </font>
    <font>
      <sz val="8"/>
      <color theme="0"/>
      <name val="Arial"/>
      <family val="2"/>
    </font>
    <font>
      <b/>
      <sz val="8"/>
      <color theme="0"/>
      <name val="Arial"/>
      <family val="2"/>
    </font>
    <font>
      <b/>
      <sz val="10"/>
      <color rgb="FFFF0000"/>
      <name val="Arial"/>
      <family val="2"/>
    </font>
    <font>
      <i/>
      <sz val="8"/>
      <color theme="0" tint="-0.34998626667073579"/>
      <name val="Arial"/>
      <family val="2"/>
    </font>
    <font>
      <b/>
      <sz val="9"/>
      <color theme="0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6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22"/>
      </bottom>
      <diagonal/>
    </border>
    <border>
      <left style="thin">
        <color indexed="22"/>
      </left>
      <right/>
      <top/>
      <bottom style="thin">
        <color indexed="22"/>
      </bottom>
      <diagonal/>
    </border>
    <border>
      <left/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/>
      <diagonal/>
    </border>
    <border>
      <left/>
      <right/>
      <top style="thin">
        <color indexed="22"/>
      </top>
      <bottom/>
      <diagonal/>
    </border>
  </borders>
  <cellStyleXfs count="3">
    <xf numFmtId="0" fontId="0" fillId="0" borderId="0"/>
    <xf numFmtId="0" fontId="20" fillId="0" borderId="0"/>
    <xf numFmtId="0" fontId="2" fillId="0" borderId="0"/>
  </cellStyleXfs>
  <cellXfs count="125">
    <xf numFmtId="0" fontId="0" fillId="0" borderId="0" xfId="0"/>
    <xf numFmtId="0" fontId="0" fillId="0" borderId="0" xfId="0" applyFill="1" applyBorder="1"/>
    <xf numFmtId="17" fontId="1" fillId="0" borderId="0" xfId="0" applyNumberFormat="1" applyFont="1" applyBorder="1" applyAlignment="1">
      <alignment horizontal="center" vertical="center"/>
    </xf>
    <xf numFmtId="17" fontId="3" fillId="0" borderId="0" xfId="0" applyNumberFormat="1" applyFont="1" applyBorder="1" applyAlignment="1">
      <alignment horizontal="center" vertical="center" wrapText="1"/>
    </xf>
    <xf numFmtId="17" fontId="3" fillId="0" borderId="0" xfId="0" applyNumberFormat="1" applyFont="1" applyFill="1" applyBorder="1" applyAlignment="1">
      <alignment horizontal="center" vertical="center" wrapText="1"/>
    </xf>
    <xf numFmtId="17" fontId="3" fillId="0" borderId="0" xfId="0" applyNumberFormat="1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49" fontId="10" fillId="0" borderId="0" xfId="0" applyNumberFormat="1" applyFont="1" applyFill="1" applyBorder="1" applyAlignment="1">
      <alignment horizontal="center" vertical="center"/>
    </xf>
    <xf numFmtId="17" fontId="1" fillId="0" borderId="0" xfId="0" applyNumberFormat="1" applyFont="1" applyBorder="1" applyAlignment="1">
      <alignment horizontal="centerContinuous" vertical="center"/>
    </xf>
    <xf numFmtId="17" fontId="3" fillId="0" borderId="1" xfId="0" applyNumberFormat="1" applyFont="1" applyBorder="1" applyAlignment="1">
      <alignment horizontal="center" vertical="center"/>
    </xf>
    <xf numFmtId="17" fontId="1" fillId="0" borderId="1" xfId="0" applyNumberFormat="1" applyFont="1" applyBorder="1" applyAlignment="1">
      <alignment horizontal="center" vertical="center"/>
    </xf>
    <xf numFmtId="17" fontId="1" fillId="0" borderId="1" xfId="0" applyNumberFormat="1" applyFont="1" applyBorder="1" applyAlignment="1">
      <alignment horizontal="centerContinuous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7" fillId="2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5" fillId="3" borderId="0" xfId="0" applyFont="1" applyFill="1" applyBorder="1" applyAlignment="1">
      <alignment horizontal="center" vertical="center"/>
    </xf>
    <xf numFmtId="1" fontId="7" fillId="0" borderId="0" xfId="0" applyNumberFormat="1" applyFont="1" applyBorder="1" applyAlignment="1" applyProtection="1">
      <alignment vertical="center"/>
    </xf>
    <xf numFmtId="17" fontId="14" fillId="4" borderId="2" xfId="0" applyNumberFormat="1" applyFont="1" applyFill="1" applyBorder="1" applyAlignment="1">
      <alignment horizontal="center" vertical="center" wrapText="1"/>
    </xf>
    <xf numFmtId="17" fontId="14" fillId="4" borderId="3" xfId="0" applyNumberFormat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17" fontId="3" fillId="0" borderId="0" xfId="0" applyNumberFormat="1" applyFont="1" applyBorder="1" applyAlignment="1">
      <alignment horizontal="center" vertical="center" textRotation="60"/>
    </xf>
    <xf numFmtId="1" fontId="1" fillId="0" borderId="0" xfId="0" applyNumberFormat="1" applyFont="1" applyBorder="1" applyAlignment="1">
      <alignment horizontal="center" vertical="center"/>
    </xf>
    <xf numFmtId="17" fontId="3" fillId="0" borderId="1" xfId="0" applyNumberFormat="1" applyFont="1" applyFill="1" applyBorder="1" applyAlignment="1">
      <alignment horizontal="center" vertical="center"/>
    </xf>
    <xf numFmtId="165" fontId="19" fillId="0" borderId="0" xfId="0" applyNumberFormat="1" applyFont="1" applyBorder="1" applyAlignment="1">
      <alignment horizontal="center" vertical="center"/>
    </xf>
    <xf numFmtId="0" fontId="22" fillId="8" borderId="0" xfId="0" applyFont="1" applyFill="1" applyBorder="1" applyAlignment="1">
      <alignment vertical="center"/>
    </xf>
    <xf numFmtId="1" fontId="6" fillId="0" borderId="0" xfId="0" applyNumberFormat="1" applyFont="1" applyBorder="1" applyAlignment="1">
      <alignment vertical="center"/>
    </xf>
    <xf numFmtId="49" fontId="16" fillId="9" borderId="0" xfId="0" applyNumberFormat="1" applyFont="1" applyFill="1" applyBorder="1" applyAlignment="1">
      <alignment horizontal="center" vertical="center"/>
    </xf>
    <xf numFmtId="1" fontId="16" fillId="9" borderId="0" xfId="0" applyNumberFormat="1" applyFont="1" applyFill="1" applyBorder="1" applyAlignment="1" applyProtection="1">
      <alignment horizontal="center" vertical="center"/>
      <protection locked="0"/>
    </xf>
    <xf numFmtId="0" fontId="5" fillId="9" borderId="0" xfId="0" applyFont="1" applyFill="1" applyBorder="1" applyAlignment="1">
      <alignment vertical="center"/>
    </xf>
    <xf numFmtId="2" fontId="16" fillId="9" borderId="0" xfId="0" applyNumberFormat="1" applyFont="1" applyFill="1" applyBorder="1" applyAlignment="1">
      <alignment horizontal="center" vertical="center"/>
    </xf>
    <xf numFmtId="0" fontId="22" fillId="9" borderId="0" xfId="0" applyNumberFormat="1" applyFont="1" applyFill="1" applyBorder="1" applyAlignment="1">
      <alignment horizontal="center" vertical="center"/>
    </xf>
    <xf numFmtId="1" fontId="23" fillId="9" borderId="0" xfId="0" applyNumberFormat="1" applyFont="1" applyFill="1" applyBorder="1" applyAlignment="1">
      <alignment horizontal="center" vertical="center"/>
    </xf>
    <xf numFmtId="1" fontId="16" fillId="9" borderId="0" xfId="0" applyNumberFormat="1" applyFont="1" applyFill="1" applyBorder="1" applyAlignment="1">
      <alignment horizontal="center" vertical="center"/>
    </xf>
    <xf numFmtId="0" fontId="16" fillId="9" borderId="0" xfId="0" applyNumberFormat="1" applyFont="1" applyFill="1" applyBorder="1" applyAlignment="1">
      <alignment horizontal="center" vertical="center"/>
    </xf>
    <xf numFmtId="0" fontId="0" fillId="9" borderId="0" xfId="0" applyFill="1"/>
    <xf numFmtId="0" fontId="0" fillId="9" borderId="0" xfId="0" applyFill="1" applyBorder="1"/>
    <xf numFmtId="1" fontId="13" fillId="9" borderId="0" xfId="0" applyNumberFormat="1" applyFont="1" applyFill="1" applyBorder="1" applyAlignment="1">
      <alignment horizontal="center" vertical="center"/>
    </xf>
    <xf numFmtId="165" fontId="19" fillId="9" borderId="0" xfId="0" applyNumberFormat="1" applyFont="1" applyFill="1" applyBorder="1" applyAlignment="1">
      <alignment horizontal="center" vertical="center"/>
    </xf>
    <xf numFmtId="0" fontId="18" fillId="9" borderId="0" xfId="0" applyFont="1" applyFill="1" applyBorder="1" applyAlignment="1">
      <alignment horizontal="center" vertical="center"/>
    </xf>
    <xf numFmtId="0" fontId="5" fillId="9" borderId="0" xfId="0" applyFont="1" applyFill="1" applyBorder="1" applyAlignment="1">
      <alignment horizontal="center" vertical="center"/>
    </xf>
    <xf numFmtId="0" fontId="5" fillId="9" borderId="0" xfId="0" applyNumberFormat="1" applyFont="1" applyFill="1" applyBorder="1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1" fontId="0" fillId="0" borderId="0" xfId="0" applyNumberFormat="1" applyBorder="1" applyAlignment="1">
      <alignment horizontal="center" vertical="center"/>
    </xf>
    <xf numFmtId="0" fontId="0" fillId="0" borderId="0" xfId="0" applyBorder="1"/>
    <xf numFmtId="1" fontId="23" fillId="8" borderId="2" xfId="0" applyNumberFormat="1" applyFont="1" applyFill="1" applyBorder="1" applyAlignment="1">
      <alignment horizontal="center" vertical="center"/>
    </xf>
    <xf numFmtId="1" fontId="16" fillId="8" borderId="3" xfId="0" applyNumberFormat="1" applyFont="1" applyFill="1" applyBorder="1" applyAlignment="1">
      <alignment horizontal="center" vertical="center"/>
    </xf>
    <xf numFmtId="0" fontId="16" fillId="8" borderId="3" xfId="0" applyNumberFormat="1" applyFont="1" applyFill="1" applyBorder="1" applyAlignment="1">
      <alignment horizontal="center" vertical="center"/>
    </xf>
    <xf numFmtId="49" fontId="16" fillId="8" borderId="3" xfId="0" applyNumberFormat="1" applyFont="1" applyFill="1" applyBorder="1" applyAlignment="1">
      <alignment horizontal="center" vertical="center"/>
    </xf>
    <xf numFmtId="1" fontId="16" fillId="8" borderId="2" xfId="0" applyNumberFormat="1" applyFont="1" applyFill="1" applyBorder="1" applyAlignment="1" applyProtection="1">
      <alignment horizontal="center" vertical="center"/>
      <protection locked="0"/>
    </xf>
    <xf numFmtId="1" fontId="16" fillId="8" borderId="3" xfId="0" applyNumberFormat="1" applyFont="1" applyFill="1" applyBorder="1" applyAlignment="1" applyProtection="1">
      <alignment horizontal="center" vertical="center"/>
      <protection locked="0"/>
    </xf>
    <xf numFmtId="1" fontId="16" fillId="8" borderId="2" xfId="0" applyNumberFormat="1" applyFont="1" applyFill="1" applyBorder="1" applyAlignment="1">
      <alignment horizontal="center" vertical="center"/>
    </xf>
    <xf numFmtId="0" fontId="13" fillId="9" borderId="0" xfId="0" applyFont="1" applyFill="1" applyBorder="1" applyAlignment="1">
      <alignment horizontal="center" vertical="center"/>
    </xf>
    <xf numFmtId="17" fontId="16" fillId="9" borderId="0" xfId="0" applyNumberFormat="1" applyFont="1" applyFill="1" applyBorder="1" applyAlignment="1">
      <alignment horizontal="center" vertical="center"/>
    </xf>
    <xf numFmtId="0" fontId="9" fillId="9" borderId="0" xfId="0" applyFont="1" applyFill="1" applyBorder="1" applyAlignment="1">
      <alignment horizontal="center" vertical="center"/>
    </xf>
    <xf numFmtId="0" fontId="9" fillId="10" borderId="0" xfId="0" applyFont="1" applyFill="1" applyBorder="1" applyAlignment="1">
      <alignment horizontal="center" vertical="center"/>
    </xf>
    <xf numFmtId="14" fontId="7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6" borderId="0" xfId="0" applyFill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5" fillId="9" borderId="0" xfId="0" applyFont="1" applyFill="1" applyBorder="1" applyAlignment="1">
      <alignment horizontal="left" vertical="center"/>
    </xf>
    <xf numFmtId="0" fontId="7" fillId="9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1" fontId="5" fillId="0" borderId="0" xfId="0" applyNumberFormat="1" applyFont="1" applyBorder="1" applyAlignment="1" applyProtection="1">
      <alignment vertical="center"/>
    </xf>
    <xf numFmtId="0" fontId="11" fillId="0" borderId="0" xfId="0" applyFont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2" fillId="0" borderId="0" xfId="0" applyFont="1"/>
    <xf numFmtId="0" fontId="2" fillId="7" borderId="0" xfId="1" applyFont="1" applyFill="1" applyBorder="1"/>
    <xf numFmtId="0" fontId="21" fillId="7" borderId="0" xfId="1" applyFont="1" applyFill="1" applyBorder="1"/>
    <xf numFmtId="169" fontId="2" fillId="7" borderId="0" xfId="1" applyNumberFormat="1" applyFont="1" applyFill="1" applyBorder="1" applyAlignment="1">
      <alignment horizontal="center"/>
    </xf>
    <xf numFmtId="170" fontId="2" fillId="7" borderId="0" xfId="1" applyNumberFormat="1" applyFont="1" applyFill="1" applyBorder="1" applyAlignment="1">
      <alignment horizontal="center"/>
    </xf>
    <xf numFmtId="0" fontId="2" fillId="9" borderId="0" xfId="0" applyFont="1" applyFill="1" applyBorder="1"/>
    <xf numFmtId="166" fontId="8" fillId="0" borderId="0" xfId="0" applyNumberFormat="1" applyFont="1" applyBorder="1" applyAlignment="1">
      <alignment vertical="center"/>
    </xf>
    <xf numFmtId="1" fontId="10" fillId="9" borderId="6" xfId="0" applyNumberFormat="1" applyFont="1" applyFill="1" applyBorder="1" applyAlignment="1">
      <alignment vertical="center"/>
    </xf>
    <xf numFmtId="0" fontId="25" fillId="9" borderId="0" xfId="0" applyFont="1" applyFill="1" applyAlignment="1">
      <alignment vertical="center"/>
    </xf>
    <xf numFmtId="166" fontId="13" fillId="0" borderId="0" xfId="0" applyNumberFormat="1" applyFont="1" applyFill="1" applyBorder="1" applyAlignment="1">
      <alignment horizontal="center" vertical="center"/>
    </xf>
    <xf numFmtId="1" fontId="8" fillId="0" borderId="0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72" fontId="6" fillId="0" borderId="0" xfId="0" applyNumberFormat="1" applyFont="1" applyBorder="1" applyAlignment="1">
      <alignment horizontal="center" vertical="center"/>
    </xf>
    <xf numFmtId="173" fontId="8" fillId="0" borderId="0" xfId="0" applyNumberFormat="1" applyFont="1" applyBorder="1" applyAlignment="1">
      <alignment horizontal="center" vertical="center"/>
    </xf>
    <xf numFmtId="14" fontId="8" fillId="0" borderId="0" xfId="0" applyNumberFormat="1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 wrapText="1"/>
    </xf>
    <xf numFmtId="0" fontId="0" fillId="9" borderId="0" xfId="0" applyFill="1" applyBorder="1" applyAlignment="1">
      <alignment horizontal="center" vertical="center"/>
    </xf>
    <xf numFmtId="1" fontId="26" fillId="5" borderId="7" xfId="0" applyNumberFormat="1" applyFont="1" applyFill="1" applyBorder="1" applyAlignment="1">
      <alignment horizontal="center" vertical="center"/>
    </xf>
    <xf numFmtId="0" fontId="27" fillId="11" borderId="5" xfId="1" applyFont="1" applyFill="1" applyBorder="1"/>
    <xf numFmtId="0" fontId="28" fillId="11" borderId="5" xfId="1" applyFont="1" applyFill="1" applyBorder="1"/>
    <xf numFmtId="171" fontId="27" fillId="11" borderId="5" xfId="1" applyNumberFormat="1" applyFont="1" applyFill="1" applyBorder="1" applyAlignment="1">
      <alignment horizontal="center"/>
    </xf>
    <xf numFmtId="0" fontId="22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vertical="center" wrapText="1"/>
    </xf>
    <xf numFmtId="174" fontId="13" fillId="0" borderId="1" xfId="0" applyNumberFormat="1" applyFont="1" applyFill="1" applyBorder="1" applyAlignment="1">
      <alignment horizontal="center" vertical="center"/>
    </xf>
    <xf numFmtId="174" fontId="13" fillId="12" borderId="1" xfId="0" applyNumberFormat="1" applyFont="1" applyFill="1" applyBorder="1" applyAlignment="1">
      <alignment horizontal="center" vertical="center"/>
    </xf>
    <xf numFmtId="174" fontId="13" fillId="9" borderId="1" xfId="0" applyNumberFormat="1" applyFont="1" applyFill="1" applyBorder="1" applyAlignment="1">
      <alignment horizontal="center" vertical="center"/>
    </xf>
    <xf numFmtId="167" fontId="12" fillId="5" borderId="7" xfId="0" applyNumberFormat="1" applyFont="1" applyFill="1" applyBorder="1" applyAlignment="1">
      <alignment horizontal="center" vertical="center"/>
    </xf>
    <xf numFmtId="167" fontId="12" fillId="5" borderId="6" xfId="0" applyNumberFormat="1" applyFont="1" applyFill="1" applyBorder="1" applyAlignment="1">
      <alignment horizontal="center" vertical="center"/>
    </xf>
    <xf numFmtId="167" fontId="12" fillId="5" borderId="8" xfId="0" applyNumberFormat="1" applyFont="1" applyFill="1" applyBorder="1" applyAlignment="1">
      <alignment horizontal="center" vertical="center"/>
    </xf>
    <xf numFmtId="167" fontId="26" fillId="5" borderId="7" xfId="0" applyNumberFormat="1" applyFont="1" applyFill="1" applyBorder="1" applyAlignment="1">
      <alignment horizontal="center" vertical="center"/>
    </xf>
    <xf numFmtId="167" fontId="26" fillId="5" borderId="6" xfId="0" applyNumberFormat="1" applyFont="1" applyFill="1" applyBorder="1" applyAlignment="1">
      <alignment horizontal="center" vertical="center"/>
    </xf>
    <xf numFmtId="168" fontId="16" fillId="8" borderId="9" xfId="0" applyNumberFormat="1" applyFont="1" applyFill="1" applyBorder="1" applyAlignment="1">
      <alignment horizontal="center" vertical="center"/>
    </xf>
    <xf numFmtId="168" fontId="16" fillId="8" borderId="10" xfId="0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17" fillId="0" borderId="0" xfId="0" applyFont="1" applyBorder="1" applyAlignment="1">
      <alignment horizontal="left" vertical="center"/>
    </xf>
    <xf numFmtId="0" fontId="17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2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</cellXfs>
  <cellStyles count="3">
    <cellStyle name="Normal" xfId="0" builtinId="0"/>
    <cellStyle name="Normal 2" xfId="2"/>
    <cellStyle name="Normal_feries" xfId="1"/>
  </cellStyles>
  <dxfs count="38">
    <dxf>
      <fill>
        <patternFill>
          <bgColor indexed="57"/>
        </patternFill>
      </fill>
    </dxf>
    <dxf>
      <fill>
        <patternFill>
          <bgColor rgb="FFFFCC00"/>
        </patternFill>
      </fill>
    </dxf>
    <dxf>
      <fill>
        <patternFill>
          <bgColor indexed="57"/>
        </patternFill>
      </fill>
    </dxf>
    <dxf>
      <fill>
        <patternFill>
          <bgColor rgb="FF993366"/>
        </patternFill>
      </fill>
    </dxf>
    <dxf>
      <fill>
        <patternFill>
          <bgColor rgb="FF993366"/>
        </patternFill>
      </fill>
    </dxf>
    <dxf>
      <fill>
        <patternFill>
          <bgColor rgb="FF993366"/>
        </patternFill>
      </fill>
    </dxf>
    <dxf>
      <fill>
        <patternFill>
          <bgColor rgb="FFFFCC00"/>
        </patternFill>
      </fill>
    </dxf>
    <dxf>
      <fill>
        <patternFill>
          <bgColor indexed="57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993366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993366"/>
        </patternFill>
      </fill>
    </dxf>
    <dxf>
      <fill>
        <patternFill>
          <bgColor theme="0" tint="-0.34998626667073579"/>
        </patternFill>
      </fill>
    </dxf>
    <dxf>
      <fill>
        <patternFill>
          <bgColor rgb="FF993366"/>
        </patternFill>
      </fill>
    </dxf>
    <dxf>
      <fill>
        <patternFill>
          <bgColor theme="0" tint="-0.34998626667073579"/>
        </patternFill>
      </fill>
    </dxf>
    <dxf>
      <fill>
        <patternFill>
          <bgColor rgb="FF993366"/>
        </patternFill>
      </fill>
    </dxf>
    <dxf>
      <fill>
        <patternFill>
          <bgColor theme="0" tint="-0.34998626667073579"/>
        </patternFill>
      </fill>
    </dxf>
    <dxf>
      <fill>
        <patternFill>
          <bgColor rgb="FF993366"/>
        </patternFill>
      </fill>
    </dxf>
    <dxf>
      <fill>
        <patternFill>
          <bgColor theme="0" tint="-0.34998626667073579"/>
        </patternFill>
      </fill>
    </dxf>
    <dxf>
      <fill>
        <patternFill>
          <bgColor rgb="FF993366"/>
        </patternFill>
      </fill>
    </dxf>
    <dxf>
      <fill>
        <patternFill>
          <bgColor theme="0" tint="-0.34998626667073579"/>
        </patternFill>
      </fill>
    </dxf>
    <dxf>
      <fill>
        <patternFill>
          <bgColor rgb="FF993366"/>
        </patternFill>
      </fill>
    </dxf>
    <dxf>
      <fill>
        <patternFill>
          <bgColor theme="0" tint="-0.34998626667073579"/>
        </patternFill>
      </fill>
    </dxf>
    <dxf>
      <fill>
        <patternFill>
          <bgColor rgb="FF993366"/>
        </patternFill>
      </fill>
    </dxf>
    <dxf>
      <fill>
        <patternFill>
          <bgColor theme="0" tint="-0.34998626667073579"/>
        </patternFill>
      </fill>
    </dxf>
    <dxf>
      <fill>
        <patternFill>
          <bgColor rgb="FF993366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FFF66"/>
      <color rgb="FFFFCC00"/>
      <color rgb="FF9933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22" fmlaLink="$A$4" fmlaRange="Feuil1!$B$1:$B$12" noThreeD="1" sel="2" val="0"/>
</file>

<file path=xl/ctrlProps/ctrlProp2.xml><?xml version="1.0" encoding="utf-8"?>
<formControlPr xmlns="http://schemas.microsoft.com/office/spreadsheetml/2009/9/main" objectType="Drop" dropStyle="combo" dx="22" fmlaLink="$B$4" fmlaRange="Feuil1!$C$1:$C$12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9525</xdr:colOff>
          <xdr:row>1</xdr:row>
          <xdr:rowOff>9525</xdr:rowOff>
        </xdr:from>
        <xdr:to>
          <xdr:col>32</xdr:col>
          <xdr:colOff>647700</xdr:colOff>
          <xdr:row>2</xdr:row>
          <xdr:rowOff>9525</xdr:rowOff>
        </xdr:to>
        <xdr:sp macro="" textlink="">
          <xdr:nvSpPr>
            <xdr:cNvPr id="6347" name="Drop Down 1227" hidden="1">
              <a:extLst>
                <a:ext uri="{63B3BB69-23CF-44E3-9099-C40C66FF867C}">
                  <a14:compatExt spid="_x0000_s63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647700</xdr:colOff>
          <xdr:row>1</xdr:row>
          <xdr:rowOff>9525</xdr:rowOff>
        </xdr:from>
        <xdr:to>
          <xdr:col>33</xdr:col>
          <xdr:colOff>9525</xdr:colOff>
          <xdr:row>2</xdr:row>
          <xdr:rowOff>0</xdr:rowOff>
        </xdr:to>
        <xdr:sp macro="" textlink="">
          <xdr:nvSpPr>
            <xdr:cNvPr id="6348" name="Drop Down 1228" hidden="1">
              <a:extLst>
                <a:ext uri="{63B3BB69-23CF-44E3-9099-C40C66FF867C}">
                  <a14:compatExt spid="_x0000_s6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0501715/Downloads/Mises%20en%20form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ériés"/>
      <sheetName val="Feuil2"/>
      <sheetName val="Feuil3"/>
    </sheetNames>
    <sheetDataSet>
      <sheetData sheetId="0">
        <row r="2">
          <cell r="F2">
            <v>2020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P78"/>
  <sheetViews>
    <sheetView showGridLines="0" tabSelected="1" zoomScaleNormal="100" zoomScaleSheetLayoutView="115" workbookViewId="0">
      <pane ySplit="6" topLeftCell="A7" activePane="bottomLeft" state="frozen"/>
      <selection pane="bottomLeft" activeCell="W1" sqref="W1:Z5"/>
    </sheetView>
  </sheetViews>
  <sheetFormatPr baseColWidth="10" defaultRowHeight="12.75" x14ac:dyDescent="0.2"/>
  <cols>
    <col min="1" max="1" width="6.140625" style="12" bestFit="1" customWidth="1"/>
    <col min="2" max="2" width="2.7109375" style="12" customWidth="1"/>
    <col min="3" max="3" width="7" style="12" customWidth="1"/>
    <col min="4" max="4" width="7" style="12" bestFit="1" customWidth="1"/>
    <col min="5" max="5" width="1" style="13" customWidth="1"/>
    <col min="6" max="6" width="6.140625" style="12" bestFit="1" customWidth="1"/>
    <col min="7" max="7" width="2.42578125" style="12" customWidth="1"/>
    <col min="8" max="8" width="7" style="12" customWidth="1"/>
    <col min="9" max="9" width="7" style="12" bestFit="1" customWidth="1"/>
    <col min="10" max="10" width="1.140625" style="13" customWidth="1"/>
    <col min="11" max="11" width="6.140625" style="12" bestFit="1" customWidth="1"/>
    <col min="12" max="12" width="2.7109375" style="12" bestFit="1" customWidth="1"/>
    <col min="13" max="13" width="7" style="12" customWidth="1"/>
    <col min="14" max="14" width="7" style="12" bestFit="1" customWidth="1"/>
    <col min="15" max="15" width="0.7109375" style="13" customWidth="1"/>
    <col min="16" max="16" width="6.140625" style="13" customWidth="1"/>
    <col min="17" max="17" width="2.85546875" style="13" customWidth="1"/>
    <col min="18" max="18" width="7" style="12" customWidth="1"/>
    <col min="19" max="19" width="7" style="12" bestFit="1" customWidth="1"/>
    <col min="20" max="20" width="0.7109375" style="13" customWidth="1"/>
    <col min="21" max="21" width="6.140625" style="12" customWidth="1"/>
    <col min="22" max="22" width="2.7109375" style="16" bestFit="1" customWidth="1"/>
    <col min="23" max="23" width="8.42578125" style="12" customWidth="1"/>
    <col min="24" max="24" width="7" style="12" bestFit="1" customWidth="1"/>
    <col min="25" max="25" width="0.85546875" style="13" customWidth="1"/>
    <col min="26" max="26" width="6.140625" style="18" bestFit="1" customWidth="1"/>
    <col min="27" max="27" width="2.42578125" style="12" customWidth="1"/>
    <col min="28" max="28" width="7" style="12" customWidth="1"/>
    <col min="29" max="29" width="7" style="12" bestFit="1" customWidth="1"/>
    <col min="30" max="30" width="1.7109375" customWidth="1"/>
    <col min="31" max="31" width="2.85546875" customWidth="1"/>
    <col min="32" max="32" width="7.7109375" hidden="1" customWidth="1"/>
    <col min="33" max="33" width="17.140625" bestFit="1" customWidth="1"/>
    <col min="34" max="34" width="0.5703125" style="1" customWidth="1"/>
    <col min="35" max="35" width="22.42578125" customWidth="1"/>
    <col min="36" max="36" width="2.7109375" customWidth="1"/>
    <col min="37" max="37" width="14.28515625" customWidth="1"/>
    <col min="38" max="38" width="25.140625" bestFit="1" customWidth="1"/>
    <col min="39" max="39" width="0.85546875" style="1" customWidth="1"/>
    <col min="40" max="41" width="3" customWidth="1"/>
    <col min="42" max="42" width="8.140625" bestFit="1" customWidth="1"/>
    <col min="43" max="43" width="8.140625" customWidth="1"/>
    <col min="44" max="44" width="0.7109375" customWidth="1"/>
    <col min="45" max="46" width="2.85546875" customWidth="1"/>
    <col min="47" max="48" width="7.7109375" customWidth="1"/>
    <col min="49" max="49" width="0.85546875" customWidth="1"/>
    <col min="50" max="50" width="2.42578125" customWidth="1"/>
    <col min="51" max="51" width="2.85546875" customWidth="1"/>
    <col min="52" max="53" width="7.7109375" customWidth="1"/>
    <col min="54" max="54" width="0.5703125" customWidth="1"/>
    <col min="55" max="56" width="2.7109375" customWidth="1"/>
    <col min="57" max="58" width="7.7109375" customWidth="1"/>
  </cols>
  <sheetData>
    <row r="1" spans="1:42" ht="39" customHeight="1" x14ac:dyDescent="0.2">
      <c r="A1" s="53"/>
      <c r="B1" s="53"/>
      <c r="C1" s="53"/>
      <c r="D1" s="53"/>
      <c r="E1" s="54"/>
      <c r="F1" s="115" t="s">
        <v>30</v>
      </c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80"/>
      <c r="U1" s="80"/>
      <c r="V1" s="80"/>
      <c r="W1" s="81"/>
      <c r="X1" s="81"/>
      <c r="Y1" s="81"/>
      <c r="AC1" s="78"/>
      <c r="AD1" s="78"/>
      <c r="AE1" s="78"/>
      <c r="AF1" s="78"/>
      <c r="AG1" s="97" t="s">
        <v>29</v>
      </c>
      <c r="AI1" s="56"/>
      <c r="AJ1" s="56"/>
      <c r="AK1" s="56"/>
      <c r="AL1" s="56"/>
      <c r="AN1" s="56"/>
      <c r="AO1" s="56"/>
      <c r="AP1" s="56"/>
    </row>
    <row r="2" spans="1:42" x14ac:dyDescent="0.2">
      <c r="A2" s="53"/>
      <c r="B2" s="53"/>
      <c r="C2" s="53"/>
      <c r="D2" s="53"/>
      <c r="E2" s="54"/>
      <c r="F2" s="116"/>
      <c r="G2" s="116"/>
      <c r="H2" s="116"/>
      <c r="I2" s="120"/>
      <c r="J2" s="120"/>
      <c r="K2" s="54"/>
      <c r="L2" s="54"/>
      <c r="M2" s="53"/>
      <c r="N2" s="53"/>
      <c r="O2" s="54"/>
      <c r="P2" s="116"/>
      <c r="Q2" s="116"/>
      <c r="R2" s="116"/>
      <c r="S2" s="116"/>
      <c r="T2" s="116"/>
      <c r="U2" s="53"/>
      <c r="V2" s="88"/>
      <c r="W2" s="94"/>
      <c r="X2" s="95"/>
      <c r="Y2" s="68"/>
      <c r="Z2" s="20"/>
      <c r="AA2" s="69"/>
      <c r="AB2" s="69"/>
      <c r="AC2" s="53"/>
      <c r="AD2" s="56"/>
      <c r="AE2" s="56"/>
      <c r="AF2" s="56"/>
      <c r="AH2" s="56"/>
      <c r="AI2" s="56"/>
      <c r="AJ2" s="56"/>
      <c r="AK2" s="56"/>
      <c r="AL2" s="56"/>
      <c r="AM2" s="56"/>
      <c r="AN2" s="56"/>
      <c r="AO2" s="56"/>
      <c r="AP2" s="56"/>
    </row>
    <row r="3" spans="1:42" x14ac:dyDescent="0.2">
      <c r="A3" s="53"/>
      <c r="B3" s="53"/>
      <c r="C3" s="53"/>
      <c r="D3" s="53"/>
      <c r="E3" s="54"/>
      <c r="F3" s="70"/>
      <c r="G3" s="71"/>
      <c r="H3" s="71"/>
      <c r="I3" s="71"/>
      <c r="J3" s="71"/>
      <c r="K3" s="54"/>
      <c r="L3" s="54"/>
      <c r="M3" s="53"/>
      <c r="N3" s="53"/>
      <c r="O3" s="54"/>
      <c r="P3" s="116"/>
      <c r="Q3" s="116"/>
      <c r="R3" s="116"/>
      <c r="S3" s="116"/>
      <c r="T3" s="116"/>
      <c r="U3" s="53"/>
      <c r="V3" s="88"/>
      <c r="W3" s="96"/>
      <c r="X3" s="92"/>
      <c r="Y3" s="68"/>
      <c r="Z3" s="14"/>
      <c r="AA3" s="69"/>
      <c r="AB3" s="69"/>
      <c r="AC3" s="53"/>
      <c r="AD3" s="56"/>
      <c r="AE3" s="56"/>
      <c r="AF3" s="56"/>
      <c r="AH3" s="56"/>
      <c r="AI3" s="56"/>
      <c r="AJ3" s="56"/>
      <c r="AK3" s="56"/>
      <c r="AL3" s="56"/>
      <c r="AM3" s="56"/>
      <c r="AN3" s="56"/>
      <c r="AO3" s="56"/>
      <c r="AP3" s="56"/>
    </row>
    <row r="4" spans="1:42" ht="22.5" customHeight="1" x14ac:dyDescent="0.2">
      <c r="A4" s="104">
        <v>2</v>
      </c>
      <c r="B4" s="103">
        <v>2</v>
      </c>
      <c r="C4" s="27"/>
      <c r="D4" s="27"/>
      <c r="E4" s="54"/>
      <c r="F4" s="116"/>
      <c r="G4" s="116"/>
      <c r="H4" s="116"/>
      <c r="I4" s="116"/>
      <c r="J4" s="118"/>
      <c r="K4" s="118"/>
      <c r="L4" s="118"/>
      <c r="M4" s="118"/>
      <c r="N4" s="118"/>
      <c r="O4" s="54"/>
      <c r="P4" s="116"/>
      <c r="Q4" s="116"/>
      <c r="R4" s="116"/>
      <c r="S4" s="116"/>
      <c r="T4" s="116"/>
      <c r="U4" s="53"/>
      <c r="V4" s="15"/>
      <c r="W4" s="90"/>
      <c r="X4" s="21"/>
      <c r="Y4" s="53"/>
      <c r="Z4" s="72"/>
      <c r="AA4" s="69"/>
      <c r="AB4" s="53"/>
      <c r="AC4" s="53"/>
      <c r="AD4" s="56"/>
      <c r="AE4" s="56"/>
      <c r="AF4" s="56"/>
      <c r="AH4" s="56"/>
      <c r="AI4" s="56"/>
      <c r="AJ4" s="56"/>
      <c r="AK4" s="56"/>
      <c r="AL4" s="56"/>
      <c r="AM4" s="56"/>
      <c r="AN4" s="56"/>
      <c r="AO4" s="56"/>
      <c r="AP4" s="56"/>
    </row>
    <row r="5" spans="1:42" ht="13.5" customHeight="1" x14ac:dyDescent="0.2">
      <c r="A5" s="27"/>
      <c r="B5" s="27"/>
      <c r="C5" s="27"/>
      <c r="D5" s="27"/>
      <c r="E5" s="54"/>
      <c r="F5" s="116"/>
      <c r="G5" s="116"/>
      <c r="H5" s="116"/>
      <c r="I5" s="116"/>
      <c r="J5" s="119"/>
      <c r="K5" s="119"/>
      <c r="L5" s="119"/>
      <c r="M5" s="119"/>
      <c r="N5" s="119"/>
      <c r="O5" s="54"/>
      <c r="P5" s="73"/>
      <c r="Q5" s="54"/>
      <c r="R5" s="53"/>
      <c r="S5" s="53"/>
      <c r="T5" s="54"/>
      <c r="U5" s="53"/>
      <c r="V5" s="55"/>
      <c r="W5" s="90"/>
      <c r="X5" s="79"/>
      <c r="Y5" s="17"/>
      <c r="Z5" s="67"/>
      <c r="AA5" s="70"/>
      <c r="AB5" s="69"/>
      <c r="AC5" s="53"/>
      <c r="AD5" s="56"/>
      <c r="AE5" s="56"/>
      <c r="AF5" s="56"/>
      <c r="AH5" s="56"/>
      <c r="AI5" s="56"/>
      <c r="AJ5" s="56"/>
      <c r="AK5" s="56"/>
      <c r="AL5" s="56"/>
      <c r="AM5" s="56"/>
      <c r="AN5" s="56"/>
      <c r="AO5" s="56"/>
      <c r="AP5" s="56"/>
    </row>
    <row r="6" spans="1:42" x14ac:dyDescent="0.2">
      <c r="A6" s="27"/>
      <c r="B6" s="27"/>
      <c r="C6" s="27"/>
      <c r="D6" s="27"/>
      <c r="E6" s="54"/>
      <c r="F6" s="116"/>
      <c r="G6" s="116"/>
      <c r="H6" s="116"/>
      <c r="I6" s="116"/>
      <c r="J6" s="117"/>
      <c r="K6" s="117"/>
      <c r="L6" s="117"/>
      <c r="M6" s="117"/>
      <c r="N6" s="117"/>
      <c r="O6" s="54"/>
      <c r="P6" s="54"/>
      <c r="Q6" s="73"/>
      <c r="R6" s="74"/>
      <c r="S6" s="74"/>
      <c r="T6" s="73"/>
      <c r="U6" s="75"/>
      <c r="V6" s="55"/>
      <c r="W6" s="90"/>
      <c r="X6" s="36"/>
      <c r="Y6" s="17"/>
      <c r="Z6" s="66"/>
      <c r="AA6" s="76"/>
      <c r="AB6" s="77"/>
      <c r="AC6" s="70"/>
      <c r="AD6" s="56"/>
      <c r="AE6" s="56"/>
      <c r="AF6" s="56"/>
      <c r="AH6" s="56"/>
      <c r="AI6" s="56"/>
      <c r="AJ6" s="56"/>
      <c r="AK6" s="56"/>
      <c r="AL6" s="56"/>
      <c r="AM6" s="56"/>
      <c r="AN6" s="56"/>
      <c r="AO6" s="56"/>
      <c r="AP6" s="56"/>
    </row>
    <row r="7" spans="1:42" s="45" customFormat="1" ht="12" customHeight="1" x14ac:dyDescent="0.2">
      <c r="A7" s="37"/>
      <c r="B7" s="37"/>
      <c r="C7" s="38"/>
      <c r="D7" s="38"/>
      <c r="E7" s="39"/>
      <c r="F7" s="40"/>
      <c r="G7" s="40"/>
      <c r="H7" s="38"/>
      <c r="I7" s="38"/>
      <c r="J7" s="39"/>
      <c r="K7" s="41"/>
      <c r="L7" s="41"/>
      <c r="M7" s="42"/>
      <c r="N7" s="43"/>
      <c r="O7" s="39"/>
      <c r="P7" s="44"/>
      <c r="Q7" s="44"/>
      <c r="R7" s="44"/>
      <c r="S7" s="37"/>
      <c r="T7" s="39"/>
      <c r="U7" s="41"/>
      <c r="V7" s="41"/>
      <c r="W7" s="42"/>
      <c r="X7" s="43"/>
      <c r="Y7" s="39"/>
      <c r="Z7" s="44"/>
      <c r="AA7" s="44"/>
      <c r="AB7" s="44"/>
      <c r="AC7" s="37"/>
      <c r="AH7" s="46"/>
      <c r="AM7" s="46"/>
    </row>
    <row r="8" spans="1:42" s="45" customFormat="1" ht="12" customHeight="1" x14ac:dyDescent="0.2">
      <c r="A8" s="108">
        <f>DATE(B4+2018,A4,1)</f>
        <v>43862</v>
      </c>
      <c r="B8" s="109"/>
      <c r="C8" s="109"/>
      <c r="D8" s="110"/>
      <c r="E8" s="6"/>
      <c r="F8" s="108">
        <f>DATE(B4+2018,(A4+1),1)</f>
        <v>43891</v>
      </c>
      <c r="G8" s="109"/>
      <c r="H8" s="109"/>
      <c r="I8" s="110"/>
      <c r="J8" s="6"/>
      <c r="K8" s="108">
        <f>DATE(B4+2018,(A4+2),1)</f>
        <v>43922</v>
      </c>
      <c r="L8" s="109"/>
      <c r="M8" s="109"/>
      <c r="N8" s="110"/>
      <c r="O8" s="6"/>
      <c r="P8" s="108">
        <f>DATE(B4+2018,(A4+3),1)</f>
        <v>43952</v>
      </c>
      <c r="Q8" s="109"/>
      <c r="R8" s="109"/>
      <c r="S8" s="110"/>
      <c r="T8" s="6"/>
      <c r="U8" s="108">
        <f>DATE(B4+2018,(A4+4),1)</f>
        <v>43983</v>
      </c>
      <c r="V8" s="109"/>
      <c r="W8" s="109"/>
      <c r="X8" s="110"/>
      <c r="Y8" s="7"/>
      <c r="Z8" s="108">
        <f>DATE(B4+2018,(A4+5),1)</f>
        <v>44013</v>
      </c>
      <c r="AA8" s="109"/>
      <c r="AB8" s="109"/>
      <c r="AC8" s="110"/>
      <c r="AD8" s="53"/>
      <c r="AE8" s="53"/>
      <c r="AG8" s="111" t="s">
        <v>27</v>
      </c>
      <c r="AH8" s="112"/>
      <c r="AI8" s="112"/>
      <c r="AJ8" s="87"/>
    </row>
    <row r="9" spans="1:42" s="45" customFormat="1" ht="18" customHeight="1" x14ac:dyDescent="0.2">
      <c r="A9" s="19"/>
      <c r="B9" s="2"/>
      <c r="C9" s="22" t="s">
        <v>0</v>
      </c>
      <c r="D9" s="23" t="s">
        <v>1</v>
      </c>
      <c r="E9" s="31"/>
      <c r="F9" s="9"/>
      <c r="G9" s="5"/>
      <c r="H9" s="22" t="s">
        <v>0</v>
      </c>
      <c r="I9" s="23" t="s">
        <v>1</v>
      </c>
      <c r="J9" s="3"/>
      <c r="K9" s="10"/>
      <c r="L9" s="2"/>
      <c r="M9" s="22" t="s">
        <v>0</v>
      </c>
      <c r="N9" s="23" t="s">
        <v>1</v>
      </c>
      <c r="O9" s="3"/>
      <c r="P9" s="11"/>
      <c r="Q9" s="8"/>
      <c r="R9" s="22" t="s">
        <v>0</v>
      </c>
      <c r="S9" s="23" t="s">
        <v>1</v>
      </c>
      <c r="T9" s="3"/>
      <c r="U9" s="10"/>
      <c r="V9" s="32"/>
      <c r="W9" s="22" t="s">
        <v>0</v>
      </c>
      <c r="X9" s="23" t="s">
        <v>1</v>
      </c>
      <c r="Y9" s="4"/>
      <c r="Z9" s="33"/>
      <c r="AA9" s="2"/>
      <c r="AB9" s="22" t="s">
        <v>0</v>
      </c>
      <c r="AC9" s="23" t="s">
        <v>1</v>
      </c>
      <c r="AD9" s="53"/>
      <c r="AE9" s="53"/>
      <c r="AG9" s="111" t="s">
        <v>28</v>
      </c>
      <c r="AH9" s="112"/>
      <c r="AI9" s="99">
        <f>B4+2018</f>
        <v>2020</v>
      </c>
      <c r="AJ9" s="89"/>
    </row>
    <row r="10" spans="1:42" s="45" customFormat="1" ht="12" customHeight="1" x14ac:dyDescent="0.2">
      <c r="A10" s="105">
        <f>DATE(B4+2018,A4,1)</f>
        <v>43862</v>
      </c>
      <c r="B10" s="91" t="str">
        <f>IF(WEEKDAY(A10,2)=1, _xlfn.ISOWEEKNUM(A10),"")</f>
        <v/>
      </c>
      <c r="C10" s="53"/>
      <c r="D10" s="53"/>
      <c r="E10" s="27"/>
      <c r="F10" s="105">
        <f>DATE(B4+2018,(A4+1),1)</f>
        <v>43891</v>
      </c>
      <c r="G10" s="91" t="str">
        <f>IF(WEEKDAY(F10,2)=1, _xlfn.ISOWEEKNUM(F10),"")</f>
        <v/>
      </c>
      <c r="H10" s="53"/>
      <c r="I10" s="53"/>
      <c r="J10" s="25"/>
      <c r="K10" s="105">
        <f>DATE(B4+2018,(A4+2),1)</f>
        <v>43922</v>
      </c>
      <c r="L10" s="91" t="str">
        <f>IF(WEEKDAY(K10,2)=1, _xlfn.ISOWEEKNUM(K10),"")</f>
        <v/>
      </c>
      <c r="M10" s="53"/>
      <c r="N10" s="53"/>
      <c r="O10" s="25"/>
      <c r="P10" s="105">
        <f>DATE(B4+2018,(A4+3),1)</f>
        <v>43952</v>
      </c>
      <c r="Q10" s="91" t="str">
        <f>IF(WEEKDAY(P10,2)=1, _xlfn.ISOWEEKNUM(P10),"")</f>
        <v/>
      </c>
      <c r="R10" s="53"/>
      <c r="S10" s="53"/>
      <c r="T10" s="25"/>
      <c r="U10" s="105">
        <f>DATE(B4+2018,(A4+4),1)</f>
        <v>43983</v>
      </c>
      <c r="V10" s="91">
        <f>IF(WEEKDAY(U10,2)=1, _xlfn.ISOWEEKNUM(U10),"")</f>
        <v>23</v>
      </c>
      <c r="W10" s="53"/>
      <c r="X10" s="53"/>
      <c r="Y10" s="27"/>
      <c r="Z10" s="105">
        <f>DATE(B4+2018,(A4+5),1)</f>
        <v>44013</v>
      </c>
      <c r="AA10" s="91" t="str">
        <f>IF(WEEKDAY(Z10,2)=1, _xlfn.ISOWEEKNUM(Z10),"")</f>
        <v/>
      </c>
      <c r="AB10" s="53"/>
      <c r="AC10" s="53"/>
      <c r="AD10" s="53"/>
      <c r="AE10" s="53"/>
      <c r="AG10" s="100" t="s">
        <v>14</v>
      </c>
      <c r="AH10" s="101"/>
      <c r="AI10" s="102">
        <f>DATE(AI9,1,1)</f>
        <v>43831</v>
      </c>
      <c r="AJ10" s="46"/>
    </row>
    <row r="11" spans="1:42" s="45" customFormat="1" ht="12" customHeight="1" x14ac:dyDescent="0.2">
      <c r="A11" s="105">
        <f>A10+1</f>
        <v>43863</v>
      </c>
      <c r="B11" s="91" t="str">
        <f t="shared" ref="B11:B40" si="0">IF(WEEKDAY(A11,2)=1, _xlfn.ISOWEEKNUM(A11),"")</f>
        <v/>
      </c>
      <c r="C11" s="53"/>
      <c r="D11" s="53"/>
      <c r="E11" s="25"/>
      <c r="F11" s="105">
        <f>F10+1</f>
        <v>43892</v>
      </c>
      <c r="G11" s="91">
        <f t="shared" ref="G11:G40" si="1">IF(WEEKDAY(F11,2)=1, _xlfn.ISOWEEKNUM(F11),"")</f>
        <v>10</v>
      </c>
      <c r="H11" s="53"/>
      <c r="I11" s="53"/>
      <c r="J11" s="25"/>
      <c r="K11" s="105">
        <f>K10+1</f>
        <v>43923</v>
      </c>
      <c r="L11" s="91" t="str">
        <f t="shared" ref="L11:L40" si="2">IF(WEEKDAY(K11,2)=1, _xlfn.ISOWEEKNUM(K11),"")</f>
        <v/>
      </c>
      <c r="M11" s="53"/>
      <c r="N11" s="53"/>
      <c r="O11" s="25"/>
      <c r="P11" s="105">
        <f>P10+1</f>
        <v>43953</v>
      </c>
      <c r="Q11" s="91" t="str">
        <f t="shared" ref="Q11:Q40" si="3">IF(WEEKDAY(P11,2)=1, _xlfn.ISOWEEKNUM(P11),"")</f>
        <v/>
      </c>
      <c r="R11" s="53"/>
      <c r="S11" s="53"/>
      <c r="T11" s="25"/>
      <c r="U11" s="105">
        <f>U10+1</f>
        <v>43984</v>
      </c>
      <c r="V11" s="91" t="str">
        <f t="shared" ref="V11:V40" si="4">IF(WEEKDAY(U11,2)=1, _xlfn.ISOWEEKNUM(U11),"")</f>
        <v/>
      </c>
      <c r="W11" s="53"/>
      <c r="X11" s="53"/>
      <c r="Y11" s="25"/>
      <c r="Z11" s="105">
        <f>Z10+1</f>
        <v>44014</v>
      </c>
      <c r="AA11" s="91" t="str">
        <f t="shared" ref="AA11:AA40" si="5">IF(WEEKDAY(Z11,2)=1, _xlfn.ISOWEEKNUM(Z11),"")</f>
        <v/>
      </c>
      <c r="AB11" s="53"/>
      <c r="AC11" s="53"/>
      <c r="AD11" s="53"/>
      <c r="AE11" s="53"/>
      <c r="AG11" s="100" t="s">
        <v>15</v>
      </c>
      <c r="AH11" s="101"/>
      <c r="AI11" s="102">
        <f>FLOOR(DATE(AI9,5,DAY(MINUTE(AI9/38)/2+56)),7)-34+7*(AI9=2079)</f>
        <v>43933</v>
      </c>
      <c r="AJ11" s="46"/>
    </row>
    <row r="12" spans="1:42" s="45" customFormat="1" ht="12" customHeight="1" x14ac:dyDescent="0.2">
      <c r="A12" s="105">
        <f t="shared" ref="A12:A40" si="6">A11+1</f>
        <v>43864</v>
      </c>
      <c r="B12" s="91">
        <f t="shared" si="0"/>
        <v>6</v>
      </c>
      <c r="C12" s="53"/>
      <c r="D12" s="53"/>
      <c r="E12" s="25"/>
      <c r="F12" s="105">
        <f t="shared" ref="F12:F40" si="7">F11+1</f>
        <v>43893</v>
      </c>
      <c r="G12" s="91" t="str">
        <f t="shared" si="1"/>
        <v/>
      </c>
      <c r="H12" s="53"/>
      <c r="I12" s="53"/>
      <c r="J12" s="25"/>
      <c r="K12" s="105">
        <f t="shared" ref="K12:K40" si="8">K11+1</f>
        <v>43924</v>
      </c>
      <c r="L12" s="91" t="str">
        <f t="shared" si="2"/>
        <v/>
      </c>
      <c r="M12" s="53"/>
      <c r="N12" s="53"/>
      <c r="O12" s="25"/>
      <c r="P12" s="105">
        <f t="shared" ref="P12:P40" si="9">P11+1</f>
        <v>43954</v>
      </c>
      <c r="Q12" s="91" t="str">
        <f t="shared" si="3"/>
        <v/>
      </c>
      <c r="R12" s="53"/>
      <c r="S12" s="53"/>
      <c r="T12" s="25"/>
      <c r="U12" s="105">
        <f t="shared" ref="U12:U40" si="10">U11+1</f>
        <v>43985</v>
      </c>
      <c r="V12" s="91" t="str">
        <f t="shared" si="4"/>
        <v/>
      </c>
      <c r="W12" s="53"/>
      <c r="X12" s="53"/>
      <c r="Y12" s="25"/>
      <c r="Z12" s="105">
        <f t="shared" ref="Z12:Z40" si="11">Z11+1</f>
        <v>44015</v>
      </c>
      <c r="AA12" s="91" t="str">
        <f t="shared" si="5"/>
        <v/>
      </c>
      <c r="AB12" s="53"/>
      <c r="AC12" s="53"/>
      <c r="AD12" s="53"/>
      <c r="AE12" s="53"/>
      <c r="AG12" s="100" t="s">
        <v>16</v>
      </c>
      <c r="AH12" s="101"/>
      <c r="AI12" s="102">
        <f>AI11+1</f>
        <v>43934</v>
      </c>
      <c r="AJ12" s="46"/>
    </row>
    <row r="13" spans="1:42" s="45" customFormat="1" ht="12" customHeight="1" x14ac:dyDescent="0.2">
      <c r="A13" s="105">
        <f t="shared" si="6"/>
        <v>43865</v>
      </c>
      <c r="B13" s="91" t="str">
        <f t="shared" si="0"/>
        <v/>
      </c>
      <c r="C13" s="53"/>
      <c r="D13" s="53"/>
      <c r="E13" s="25"/>
      <c r="F13" s="105">
        <f t="shared" si="7"/>
        <v>43894</v>
      </c>
      <c r="G13" s="91" t="str">
        <f t="shared" si="1"/>
        <v/>
      </c>
      <c r="H13" s="53"/>
      <c r="I13" s="53"/>
      <c r="J13" s="25"/>
      <c r="K13" s="105">
        <f t="shared" si="8"/>
        <v>43925</v>
      </c>
      <c r="L13" s="91" t="str">
        <f t="shared" si="2"/>
        <v/>
      </c>
      <c r="M13" s="53"/>
      <c r="N13" s="53"/>
      <c r="O13" s="25"/>
      <c r="P13" s="105">
        <f t="shared" si="9"/>
        <v>43955</v>
      </c>
      <c r="Q13" s="91">
        <f t="shared" si="3"/>
        <v>19</v>
      </c>
      <c r="R13" s="53"/>
      <c r="S13" s="53"/>
      <c r="T13" s="25"/>
      <c r="U13" s="105">
        <f t="shared" si="10"/>
        <v>43986</v>
      </c>
      <c r="V13" s="91" t="str">
        <f t="shared" si="4"/>
        <v/>
      </c>
      <c r="W13" s="53"/>
      <c r="X13" s="53"/>
      <c r="Y13" s="25"/>
      <c r="Z13" s="105">
        <f t="shared" si="11"/>
        <v>44016</v>
      </c>
      <c r="AA13" s="91" t="str">
        <f t="shared" si="5"/>
        <v/>
      </c>
      <c r="AB13" s="53"/>
      <c r="AC13" s="53"/>
      <c r="AD13" s="53"/>
      <c r="AE13" s="53"/>
      <c r="AG13" s="100" t="s">
        <v>17</v>
      </c>
      <c r="AH13" s="101"/>
      <c r="AI13" s="102">
        <f>DATE(AI9,5,1)</f>
        <v>43952</v>
      </c>
      <c r="AJ13" s="46"/>
    </row>
    <row r="14" spans="1:42" s="45" customFormat="1" ht="12" customHeight="1" x14ac:dyDescent="0.2">
      <c r="A14" s="105">
        <f t="shared" si="6"/>
        <v>43866</v>
      </c>
      <c r="B14" s="91" t="str">
        <f t="shared" si="0"/>
        <v/>
      </c>
      <c r="C14" s="53"/>
      <c r="D14" s="93"/>
      <c r="E14" s="25"/>
      <c r="F14" s="105">
        <f t="shared" si="7"/>
        <v>43895</v>
      </c>
      <c r="G14" s="91" t="str">
        <f t="shared" si="1"/>
        <v/>
      </c>
      <c r="H14" s="53"/>
      <c r="I14" s="53"/>
      <c r="J14" s="25"/>
      <c r="K14" s="105">
        <f t="shared" si="8"/>
        <v>43926</v>
      </c>
      <c r="L14" s="91" t="str">
        <f t="shared" si="2"/>
        <v/>
      </c>
      <c r="M14" s="53"/>
      <c r="N14" s="53"/>
      <c r="O14" s="25"/>
      <c r="P14" s="105">
        <f t="shared" si="9"/>
        <v>43956</v>
      </c>
      <c r="Q14" s="91" t="str">
        <f t="shared" si="3"/>
        <v/>
      </c>
      <c r="R14" s="53"/>
      <c r="S14" s="53"/>
      <c r="T14" s="25"/>
      <c r="U14" s="105">
        <f t="shared" si="10"/>
        <v>43987</v>
      </c>
      <c r="V14" s="91" t="str">
        <f t="shared" si="4"/>
        <v/>
      </c>
      <c r="W14" s="53"/>
      <c r="X14" s="53"/>
      <c r="Y14" s="27"/>
      <c r="Z14" s="105">
        <f t="shared" si="11"/>
        <v>44017</v>
      </c>
      <c r="AA14" s="91" t="str">
        <f t="shared" si="5"/>
        <v/>
      </c>
      <c r="AB14" s="53"/>
      <c r="AC14" s="53"/>
      <c r="AD14" s="53"/>
      <c r="AE14" s="53"/>
      <c r="AG14" s="100" t="s">
        <v>18</v>
      </c>
      <c r="AH14" s="101"/>
      <c r="AI14" s="102">
        <f>DATE(AI9,5,8)</f>
        <v>43959</v>
      </c>
      <c r="AJ14" s="46"/>
    </row>
    <row r="15" spans="1:42" s="45" customFormat="1" ht="12" customHeight="1" x14ac:dyDescent="0.2">
      <c r="A15" s="105">
        <f t="shared" si="6"/>
        <v>43867</v>
      </c>
      <c r="B15" s="91" t="str">
        <f t="shared" si="0"/>
        <v/>
      </c>
      <c r="C15" s="53"/>
      <c r="D15" s="53"/>
      <c r="E15" s="25"/>
      <c r="F15" s="105">
        <f t="shared" si="7"/>
        <v>43896</v>
      </c>
      <c r="G15" s="91" t="str">
        <f t="shared" si="1"/>
        <v/>
      </c>
      <c r="H15" s="53"/>
      <c r="I15" s="53"/>
      <c r="J15" s="25"/>
      <c r="K15" s="105">
        <f t="shared" si="8"/>
        <v>43927</v>
      </c>
      <c r="L15" s="91">
        <f t="shared" si="2"/>
        <v>15</v>
      </c>
      <c r="M15" s="53"/>
      <c r="N15" s="53"/>
      <c r="O15" s="25"/>
      <c r="P15" s="105">
        <f t="shared" si="9"/>
        <v>43957</v>
      </c>
      <c r="Q15" s="91" t="str">
        <f t="shared" si="3"/>
        <v/>
      </c>
      <c r="R15" s="53"/>
      <c r="S15" s="53"/>
      <c r="T15" s="27"/>
      <c r="U15" s="105">
        <f t="shared" si="10"/>
        <v>43988</v>
      </c>
      <c r="V15" s="91" t="str">
        <f t="shared" si="4"/>
        <v/>
      </c>
      <c r="W15" s="53"/>
      <c r="X15" s="53"/>
      <c r="Y15" s="27"/>
      <c r="Z15" s="105">
        <f t="shared" si="11"/>
        <v>44018</v>
      </c>
      <c r="AA15" s="91">
        <f t="shared" si="5"/>
        <v>28</v>
      </c>
      <c r="AB15" s="53"/>
      <c r="AC15" s="53"/>
      <c r="AD15" s="53"/>
      <c r="AE15" s="53"/>
      <c r="AG15" s="100" t="s">
        <v>19</v>
      </c>
      <c r="AH15" s="101"/>
      <c r="AI15" s="102">
        <f>AI11+39</f>
        <v>43972</v>
      </c>
      <c r="AJ15" s="46"/>
    </row>
    <row r="16" spans="1:42" s="45" customFormat="1" ht="12" customHeight="1" x14ac:dyDescent="0.2">
      <c r="A16" s="105">
        <f t="shared" si="6"/>
        <v>43868</v>
      </c>
      <c r="B16" s="91" t="str">
        <f t="shared" si="0"/>
        <v/>
      </c>
      <c r="C16" s="53"/>
      <c r="D16" s="53"/>
      <c r="E16" s="25"/>
      <c r="F16" s="105">
        <f t="shared" si="7"/>
        <v>43897</v>
      </c>
      <c r="G16" s="91" t="str">
        <f t="shared" si="1"/>
        <v/>
      </c>
      <c r="H16" s="53"/>
      <c r="I16" s="53"/>
      <c r="J16" s="25"/>
      <c r="K16" s="105">
        <f t="shared" si="8"/>
        <v>43928</v>
      </c>
      <c r="L16" s="91" t="str">
        <f t="shared" si="2"/>
        <v/>
      </c>
      <c r="M16" s="53"/>
      <c r="N16" s="53"/>
      <c r="O16" s="25"/>
      <c r="P16" s="105">
        <f t="shared" si="9"/>
        <v>43958</v>
      </c>
      <c r="Q16" s="91" t="str">
        <f t="shared" si="3"/>
        <v/>
      </c>
      <c r="R16" s="53"/>
      <c r="S16" s="53"/>
      <c r="T16" s="25"/>
      <c r="U16" s="105">
        <f t="shared" si="10"/>
        <v>43989</v>
      </c>
      <c r="V16" s="91" t="str">
        <f t="shared" si="4"/>
        <v/>
      </c>
      <c r="W16" s="53"/>
      <c r="X16" s="53"/>
      <c r="Y16" s="25"/>
      <c r="Z16" s="105">
        <f t="shared" si="11"/>
        <v>44019</v>
      </c>
      <c r="AA16" s="91" t="str">
        <f t="shared" si="5"/>
        <v/>
      </c>
      <c r="AB16" s="53"/>
      <c r="AC16" s="53"/>
      <c r="AD16" s="53"/>
      <c r="AE16" s="53"/>
      <c r="AG16" s="100" t="s">
        <v>20</v>
      </c>
      <c r="AH16" s="101"/>
      <c r="AI16" s="102">
        <f>AI11+49</f>
        <v>43982</v>
      </c>
      <c r="AJ16" s="46"/>
    </row>
    <row r="17" spans="1:39" s="45" customFormat="1" ht="12" customHeight="1" x14ac:dyDescent="0.2">
      <c r="A17" s="105">
        <f t="shared" si="6"/>
        <v>43869</v>
      </c>
      <c r="B17" s="91" t="str">
        <f t="shared" si="0"/>
        <v/>
      </c>
      <c r="C17" s="53"/>
      <c r="D17" s="53"/>
      <c r="E17" s="25"/>
      <c r="F17" s="105">
        <f t="shared" si="7"/>
        <v>43898</v>
      </c>
      <c r="G17" s="91" t="str">
        <f t="shared" si="1"/>
        <v/>
      </c>
      <c r="H17" s="53"/>
      <c r="I17" s="53"/>
      <c r="J17" s="25"/>
      <c r="K17" s="105">
        <f t="shared" si="8"/>
        <v>43929</v>
      </c>
      <c r="L17" s="91" t="str">
        <f t="shared" si="2"/>
        <v/>
      </c>
      <c r="M17" s="53"/>
      <c r="N17" s="53"/>
      <c r="O17" s="25"/>
      <c r="P17" s="105">
        <f t="shared" si="9"/>
        <v>43959</v>
      </c>
      <c r="Q17" s="91" t="str">
        <f t="shared" si="3"/>
        <v/>
      </c>
      <c r="R17" s="53"/>
      <c r="S17" s="53"/>
      <c r="T17" s="25"/>
      <c r="U17" s="105">
        <f t="shared" si="10"/>
        <v>43990</v>
      </c>
      <c r="V17" s="91">
        <f t="shared" si="4"/>
        <v>24</v>
      </c>
      <c r="W17" s="53"/>
      <c r="X17" s="53"/>
      <c r="Y17" s="25"/>
      <c r="Z17" s="105">
        <f t="shared" si="11"/>
        <v>44020</v>
      </c>
      <c r="AA17" s="91" t="str">
        <f t="shared" si="5"/>
        <v/>
      </c>
      <c r="AB17" s="53"/>
      <c r="AC17" s="53"/>
      <c r="AD17" s="53"/>
      <c r="AE17" s="53"/>
      <c r="AG17" s="100" t="s">
        <v>21</v>
      </c>
      <c r="AH17" s="101"/>
      <c r="AI17" s="102">
        <f>AI16+1</f>
        <v>43983</v>
      </c>
      <c r="AJ17" s="46"/>
    </row>
    <row r="18" spans="1:39" s="45" customFormat="1" ht="12" customHeight="1" x14ac:dyDescent="0.2">
      <c r="A18" s="105">
        <f t="shared" si="6"/>
        <v>43870</v>
      </c>
      <c r="B18" s="91" t="str">
        <f t="shared" si="0"/>
        <v/>
      </c>
      <c r="C18" s="53"/>
      <c r="D18" s="53"/>
      <c r="E18" s="25"/>
      <c r="F18" s="105">
        <f t="shared" si="7"/>
        <v>43899</v>
      </c>
      <c r="G18" s="91">
        <f t="shared" si="1"/>
        <v>11</v>
      </c>
      <c r="H18" s="53"/>
      <c r="I18" s="53"/>
      <c r="J18" s="25"/>
      <c r="K18" s="105">
        <f t="shared" si="8"/>
        <v>43930</v>
      </c>
      <c r="L18" s="91" t="str">
        <f t="shared" si="2"/>
        <v/>
      </c>
      <c r="M18" s="53"/>
      <c r="N18" s="53"/>
      <c r="O18" s="25"/>
      <c r="P18" s="105">
        <f t="shared" si="9"/>
        <v>43960</v>
      </c>
      <c r="Q18" s="91" t="str">
        <f t="shared" si="3"/>
        <v/>
      </c>
      <c r="R18" s="53"/>
      <c r="S18" s="53"/>
      <c r="T18" s="25"/>
      <c r="U18" s="105">
        <f t="shared" si="10"/>
        <v>43991</v>
      </c>
      <c r="V18" s="91" t="str">
        <f t="shared" si="4"/>
        <v/>
      </c>
      <c r="W18" s="53"/>
      <c r="X18" s="53"/>
      <c r="Y18" s="25"/>
      <c r="Z18" s="105">
        <f t="shared" si="11"/>
        <v>44021</v>
      </c>
      <c r="AA18" s="91" t="str">
        <f t="shared" si="5"/>
        <v/>
      </c>
      <c r="AB18" s="53"/>
      <c r="AC18" s="53"/>
      <c r="AD18" s="53"/>
      <c r="AE18" s="53"/>
      <c r="AG18" s="100" t="s">
        <v>22</v>
      </c>
      <c r="AH18" s="101"/>
      <c r="AI18" s="102">
        <f>DATE(AI9,7,14)</f>
        <v>44026</v>
      </c>
      <c r="AJ18" s="46"/>
    </row>
    <row r="19" spans="1:39" s="45" customFormat="1" ht="12" customHeight="1" x14ac:dyDescent="0.2">
      <c r="A19" s="105">
        <f t="shared" si="6"/>
        <v>43871</v>
      </c>
      <c r="B19" s="91">
        <f t="shared" si="0"/>
        <v>7</v>
      </c>
      <c r="C19" s="53"/>
      <c r="D19" s="53"/>
      <c r="E19" s="25"/>
      <c r="F19" s="105">
        <f t="shared" si="7"/>
        <v>43900</v>
      </c>
      <c r="G19" s="91" t="str">
        <f t="shared" si="1"/>
        <v/>
      </c>
      <c r="H19" s="53"/>
      <c r="I19" s="53"/>
      <c r="J19" s="25"/>
      <c r="K19" s="105">
        <f t="shared" si="8"/>
        <v>43931</v>
      </c>
      <c r="L19" s="91" t="str">
        <f t="shared" si="2"/>
        <v/>
      </c>
      <c r="M19" s="53"/>
      <c r="N19" s="53"/>
      <c r="O19" s="25"/>
      <c r="P19" s="105">
        <f t="shared" si="9"/>
        <v>43961</v>
      </c>
      <c r="Q19" s="91" t="str">
        <f t="shared" si="3"/>
        <v/>
      </c>
      <c r="R19" s="53"/>
      <c r="S19" s="53"/>
      <c r="T19" s="25"/>
      <c r="U19" s="105">
        <f t="shared" si="10"/>
        <v>43992</v>
      </c>
      <c r="V19" s="91" t="str">
        <f t="shared" si="4"/>
        <v/>
      </c>
      <c r="W19" s="53"/>
      <c r="X19" s="53"/>
      <c r="Y19" s="25"/>
      <c r="Z19" s="105">
        <f t="shared" si="11"/>
        <v>44022</v>
      </c>
      <c r="AA19" s="91" t="str">
        <f t="shared" si="5"/>
        <v/>
      </c>
      <c r="AB19" s="53"/>
      <c r="AC19" s="53"/>
      <c r="AD19" s="53"/>
      <c r="AE19" s="53"/>
      <c r="AG19" s="100" t="s">
        <v>23</v>
      </c>
      <c r="AH19" s="101"/>
      <c r="AI19" s="102">
        <f>DATE(AI9,8,15)</f>
        <v>44058</v>
      </c>
      <c r="AJ19" s="46"/>
    </row>
    <row r="20" spans="1:39" s="45" customFormat="1" ht="12" customHeight="1" x14ac:dyDescent="0.2">
      <c r="A20" s="105">
        <f t="shared" si="6"/>
        <v>43872</v>
      </c>
      <c r="B20" s="91" t="str">
        <f t="shared" si="0"/>
        <v/>
      </c>
      <c r="C20" s="53"/>
      <c r="D20" s="53"/>
      <c r="E20" s="25"/>
      <c r="F20" s="105">
        <f t="shared" si="7"/>
        <v>43901</v>
      </c>
      <c r="G20" s="91" t="str">
        <f t="shared" si="1"/>
        <v/>
      </c>
      <c r="H20" s="53"/>
      <c r="I20" s="53"/>
      <c r="J20" s="25"/>
      <c r="K20" s="105">
        <f t="shared" si="8"/>
        <v>43932</v>
      </c>
      <c r="L20" s="91" t="str">
        <f t="shared" si="2"/>
        <v/>
      </c>
      <c r="M20" s="53"/>
      <c r="N20" s="53"/>
      <c r="O20" s="25"/>
      <c r="P20" s="105">
        <f t="shared" si="9"/>
        <v>43962</v>
      </c>
      <c r="Q20" s="91">
        <f t="shared" si="3"/>
        <v>20</v>
      </c>
      <c r="R20" s="53"/>
      <c r="S20" s="53"/>
      <c r="T20" s="25"/>
      <c r="U20" s="105">
        <f t="shared" si="10"/>
        <v>43993</v>
      </c>
      <c r="V20" s="91" t="str">
        <f t="shared" si="4"/>
        <v/>
      </c>
      <c r="W20" s="53"/>
      <c r="X20" s="53"/>
      <c r="Y20" s="25"/>
      <c r="Z20" s="105">
        <f t="shared" si="11"/>
        <v>44023</v>
      </c>
      <c r="AA20" s="91" t="str">
        <f t="shared" si="5"/>
        <v/>
      </c>
      <c r="AB20" s="53"/>
      <c r="AC20" s="53"/>
      <c r="AD20" s="53"/>
      <c r="AE20" s="53"/>
      <c r="AG20" s="100" t="s">
        <v>24</v>
      </c>
      <c r="AH20" s="101"/>
      <c r="AI20" s="102">
        <f>DATE(AI9,11,1)</f>
        <v>44136</v>
      </c>
      <c r="AJ20" s="46"/>
    </row>
    <row r="21" spans="1:39" s="45" customFormat="1" ht="12" customHeight="1" x14ac:dyDescent="0.2">
      <c r="A21" s="105">
        <f t="shared" si="6"/>
        <v>43873</v>
      </c>
      <c r="B21" s="91" t="str">
        <f t="shared" si="0"/>
        <v/>
      </c>
      <c r="C21" s="53"/>
      <c r="D21" s="53"/>
      <c r="E21" s="25"/>
      <c r="F21" s="105">
        <f t="shared" si="7"/>
        <v>43902</v>
      </c>
      <c r="G21" s="91" t="str">
        <f t="shared" si="1"/>
        <v/>
      </c>
      <c r="H21" s="53"/>
      <c r="I21" s="53"/>
      <c r="J21" s="25"/>
      <c r="K21" s="105">
        <f t="shared" si="8"/>
        <v>43933</v>
      </c>
      <c r="L21" s="91" t="str">
        <f t="shared" si="2"/>
        <v/>
      </c>
      <c r="M21" s="53"/>
      <c r="N21" s="53"/>
      <c r="O21" s="25"/>
      <c r="P21" s="105">
        <f t="shared" si="9"/>
        <v>43963</v>
      </c>
      <c r="Q21" s="91" t="str">
        <f t="shared" si="3"/>
        <v/>
      </c>
      <c r="R21" s="53"/>
      <c r="S21" s="53"/>
      <c r="T21" s="25"/>
      <c r="U21" s="105">
        <f t="shared" si="10"/>
        <v>43994</v>
      </c>
      <c r="V21" s="91" t="str">
        <f t="shared" si="4"/>
        <v/>
      </c>
      <c r="W21" s="53"/>
      <c r="X21" s="53"/>
      <c r="Y21" s="25"/>
      <c r="Z21" s="105">
        <f t="shared" si="11"/>
        <v>44024</v>
      </c>
      <c r="AA21" s="91" t="str">
        <f t="shared" si="5"/>
        <v/>
      </c>
      <c r="AB21" s="53"/>
      <c r="AC21" s="53"/>
      <c r="AD21" s="53"/>
      <c r="AE21" s="53"/>
      <c r="AG21" s="100" t="s">
        <v>25</v>
      </c>
      <c r="AH21" s="101"/>
      <c r="AI21" s="102">
        <f>DATE(AI9,11,11)</f>
        <v>44146</v>
      </c>
      <c r="AJ21" s="46"/>
    </row>
    <row r="22" spans="1:39" s="45" customFormat="1" ht="12" customHeight="1" x14ac:dyDescent="0.2">
      <c r="A22" s="105">
        <f t="shared" si="6"/>
        <v>43874</v>
      </c>
      <c r="B22" s="91" t="str">
        <f t="shared" si="0"/>
        <v/>
      </c>
      <c r="C22" s="53"/>
      <c r="D22" s="53"/>
      <c r="E22" s="25"/>
      <c r="F22" s="105">
        <f t="shared" si="7"/>
        <v>43903</v>
      </c>
      <c r="G22" s="91" t="str">
        <f t="shared" si="1"/>
        <v/>
      </c>
      <c r="H22" s="53"/>
      <c r="I22" s="53"/>
      <c r="J22" s="25"/>
      <c r="K22" s="105">
        <f t="shared" si="8"/>
        <v>43934</v>
      </c>
      <c r="L22" s="91">
        <f t="shared" si="2"/>
        <v>16</v>
      </c>
      <c r="M22" s="53"/>
      <c r="N22" s="53"/>
      <c r="O22" s="25"/>
      <c r="P22" s="105">
        <f t="shared" si="9"/>
        <v>43964</v>
      </c>
      <c r="Q22" s="91" t="str">
        <f t="shared" si="3"/>
        <v/>
      </c>
      <c r="R22" s="53"/>
      <c r="S22" s="53"/>
      <c r="T22" s="25"/>
      <c r="U22" s="105">
        <f t="shared" si="10"/>
        <v>43995</v>
      </c>
      <c r="V22" s="91" t="str">
        <f t="shared" si="4"/>
        <v/>
      </c>
      <c r="W22" s="53"/>
      <c r="X22" s="53"/>
      <c r="Y22" s="27"/>
      <c r="Z22" s="105">
        <f t="shared" si="11"/>
        <v>44025</v>
      </c>
      <c r="AA22" s="91">
        <f t="shared" si="5"/>
        <v>29</v>
      </c>
      <c r="AB22" s="53"/>
      <c r="AC22" s="53"/>
      <c r="AD22" s="53"/>
      <c r="AE22" s="53"/>
      <c r="AG22" s="100" t="s">
        <v>26</v>
      </c>
      <c r="AH22" s="101"/>
      <c r="AI22" s="102">
        <f>DATE(AI9,12,25)</f>
        <v>44190</v>
      </c>
      <c r="AJ22" s="46"/>
    </row>
    <row r="23" spans="1:39" s="45" customFormat="1" ht="12" customHeight="1" x14ac:dyDescent="0.2">
      <c r="A23" s="105">
        <f t="shared" si="6"/>
        <v>43875</v>
      </c>
      <c r="B23" s="91" t="str">
        <f t="shared" si="0"/>
        <v/>
      </c>
      <c r="C23" s="53"/>
      <c r="D23" s="53"/>
      <c r="E23" s="25"/>
      <c r="F23" s="105">
        <f t="shared" si="7"/>
        <v>43904</v>
      </c>
      <c r="G23" s="91" t="str">
        <f t="shared" si="1"/>
        <v/>
      </c>
      <c r="H23" s="53"/>
      <c r="I23" s="53"/>
      <c r="J23" s="25"/>
      <c r="K23" s="105">
        <f t="shared" si="8"/>
        <v>43935</v>
      </c>
      <c r="L23" s="91" t="str">
        <f t="shared" si="2"/>
        <v/>
      </c>
      <c r="M23" s="53"/>
      <c r="N23" s="53"/>
      <c r="O23" s="25"/>
      <c r="P23" s="105">
        <f t="shared" si="9"/>
        <v>43965</v>
      </c>
      <c r="Q23" s="91" t="str">
        <f t="shared" si="3"/>
        <v/>
      </c>
      <c r="R23" s="53"/>
      <c r="S23" s="53"/>
      <c r="T23" s="25"/>
      <c r="U23" s="106">
        <f t="shared" si="10"/>
        <v>43996</v>
      </c>
      <c r="V23" s="91" t="str">
        <f t="shared" si="4"/>
        <v/>
      </c>
      <c r="W23" s="53"/>
      <c r="X23" s="53"/>
      <c r="Y23" s="27"/>
      <c r="Z23" s="105">
        <f t="shared" si="11"/>
        <v>44026</v>
      </c>
      <c r="AA23" s="91" t="str">
        <f t="shared" si="5"/>
        <v/>
      </c>
      <c r="AB23" s="53"/>
      <c r="AC23" s="53"/>
      <c r="AD23" s="53"/>
      <c r="AE23" s="53"/>
      <c r="AG23" s="111" t="s">
        <v>28</v>
      </c>
      <c r="AH23" s="112"/>
      <c r="AI23" s="99">
        <f>AI9+1</f>
        <v>2021</v>
      </c>
      <c r="AJ23" s="46"/>
    </row>
    <row r="24" spans="1:39" s="45" customFormat="1" ht="12" customHeight="1" x14ac:dyDescent="0.2">
      <c r="A24" s="105">
        <f t="shared" si="6"/>
        <v>43876</v>
      </c>
      <c r="B24" s="91" t="str">
        <f t="shared" si="0"/>
        <v/>
      </c>
      <c r="C24" s="53"/>
      <c r="D24" s="53"/>
      <c r="E24" s="25"/>
      <c r="F24" s="105">
        <f t="shared" si="7"/>
        <v>43905</v>
      </c>
      <c r="G24" s="91" t="str">
        <f t="shared" si="1"/>
        <v/>
      </c>
      <c r="H24" s="53"/>
      <c r="I24" s="53"/>
      <c r="J24" s="25"/>
      <c r="K24" s="105">
        <f t="shared" si="8"/>
        <v>43936</v>
      </c>
      <c r="L24" s="91" t="str">
        <f t="shared" si="2"/>
        <v/>
      </c>
      <c r="M24" s="53"/>
      <c r="N24" s="53"/>
      <c r="O24" s="25"/>
      <c r="P24" s="105">
        <f t="shared" si="9"/>
        <v>43966</v>
      </c>
      <c r="Q24" s="91" t="str">
        <f t="shared" si="3"/>
        <v/>
      </c>
      <c r="R24" s="53"/>
      <c r="S24" s="53"/>
      <c r="T24" s="25"/>
      <c r="U24" s="105">
        <f t="shared" si="10"/>
        <v>43997</v>
      </c>
      <c r="V24" s="91">
        <f t="shared" si="4"/>
        <v>25</v>
      </c>
      <c r="W24" s="53"/>
      <c r="X24" s="53"/>
      <c r="Y24" s="25"/>
      <c r="Z24" s="105">
        <f t="shared" si="11"/>
        <v>44027</v>
      </c>
      <c r="AA24" s="91" t="str">
        <f t="shared" si="5"/>
        <v/>
      </c>
      <c r="AB24" s="53"/>
      <c r="AC24" s="53"/>
      <c r="AD24" s="53"/>
      <c r="AE24" s="53"/>
      <c r="AF24" s="53"/>
      <c r="AG24" s="100" t="s">
        <v>14</v>
      </c>
      <c r="AH24" s="101"/>
      <c r="AI24" s="102">
        <f>DATE(AI23,1,1)</f>
        <v>44197</v>
      </c>
      <c r="AM24" s="46"/>
    </row>
    <row r="25" spans="1:39" s="45" customFormat="1" ht="12" customHeight="1" x14ac:dyDescent="0.2">
      <c r="A25" s="105">
        <f t="shared" si="6"/>
        <v>43877</v>
      </c>
      <c r="B25" s="91" t="str">
        <f t="shared" si="0"/>
        <v/>
      </c>
      <c r="C25" s="53"/>
      <c r="D25" s="53"/>
      <c r="E25" s="25"/>
      <c r="F25" s="105">
        <f t="shared" si="7"/>
        <v>43906</v>
      </c>
      <c r="G25" s="91">
        <f t="shared" si="1"/>
        <v>12</v>
      </c>
      <c r="H25" s="53"/>
      <c r="I25" s="53"/>
      <c r="J25" s="25"/>
      <c r="K25" s="105">
        <f t="shared" si="8"/>
        <v>43937</v>
      </c>
      <c r="L25" s="91" t="str">
        <f t="shared" si="2"/>
        <v/>
      </c>
      <c r="M25" s="53"/>
      <c r="N25" s="53"/>
      <c r="O25" s="25"/>
      <c r="P25" s="105">
        <f t="shared" si="9"/>
        <v>43967</v>
      </c>
      <c r="Q25" s="91" t="str">
        <f t="shared" si="3"/>
        <v/>
      </c>
      <c r="R25" s="53"/>
      <c r="S25" s="53"/>
      <c r="T25" s="25"/>
      <c r="U25" s="105">
        <f t="shared" si="10"/>
        <v>43998</v>
      </c>
      <c r="V25" s="91" t="str">
        <f t="shared" si="4"/>
        <v/>
      </c>
      <c r="W25" s="53"/>
      <c r="X25" s="53"/>
      <c r="Y25" s="25"/>
      <c r="Z25" s="105">
        <f t="shared" si="11"/>
        <v>44028</v>
      </c>
      <c r="AA25" s="91" t="str">
        <f t="shared" si="5"/>
        <v/>
      </c>
      <c r="AB25" s="53"/>
      <c r="AC25" s="53"/>
      <c r="AD25" s="53"/>
      <c r="AE25" s="53"/>
      <c r="AF25" s="53"/>
      <c r="AG25" s="100" t="s">
        <v>15</v>
      </c>
      <c r="AH25" s="101"/>
      <c r="AI25" s="102">
        <f>FLOOR(DATE(AI23,5,DAY(MINUTE(AI23/38)/2+56)),7)-34+7*(AI23=2079)</f>
        <v>44290</v>
      </c>
      <c r="AM25" s="46"/>
    </row>
    <row r="26" spans="1:39" s="45" customFormat="1" ht="12" customHeight="1" x14ac:dyDescent="0.2">
      <c r="A26" s="105">
        <f t="shared" si="6"/>
        <v>43878</v>
      </c>
      <c r="B26" s="91">
        <f t="shared" si="0"/>
        <v>8</v>
      </c>
      <c r="C26" s="53"/>
      <c r="D26" s="53"/>
      <c r="E26" s="25"/>
      <c r="F26" s="105">
        <f t="shared" si="7"/>
        <v>43907</v>
      </c>
      <c r="G26" s="91" t="str">
        <f t="shared" si="1"/>
        <v/>
      </c>
      <c r="H26" s="53"/>
      <c r="I26" s="53"/>
      <c r="J26" s="25"/>
      <c r="K26" s="105">
        <f t="shared" si="8"/>
        <v>43938</v>
      </c>
      <c r="L26" s="91" t="str">
        <f t="shared" si="2"/>
        <v/>
      </c>
      <c r="M26" s="53"/>
      <c r="N26" s="53"/>
      <c r="O26" s="25"/>
      <c r="P26" s="105">
        <f t="shared" si="9"/>
        <v>43968</v>
      </c>
      <c r="Q26" s="91" t="str">
        <f t="shared" si="3"/>
        <v/>
      </c>
      <c r="R26" s="53"/>
      <c r="S26" s="53"/>
      <c r="T26" s="25"/>
      <c r="U26" s="105">
        <f t="shared" si="10"/>
        <v>43999</v>
      </c>
      <c r="V26" s="91" t="str">
        <f t="shared" si="4"/>
        <v/>
      </c>
      <c r="W26" s="53"/>
      <c r="X26" s="53"/>
      <c r="Y26" s="25"/>
      <c r="Z26" s="105">
        <f t="shared" si="11"/>
        <v>44029</v>
      </c>
      <c r="AA26" s="91" t="str">
        <f t="shared" si="5"/>
        <v/>
      </c>
      <c r="AB26" s="53"/>
      <c r="AC26" s="53"/>
      <c r="AD26" s="53"/>
      <c r="AE26" s="53"/>
      <c r="AF26" s="53"/>
      <c r="AG26" s="100" t="s">
        <v>16</v>
      </c>
      <c r="AH26" s="101"/>
      <c r="AI26" s="102">
        <f>AI25+1</f>
        <v>44291</v>
      </c>
      <c r="AM26" s="46"/>
    </row>
    <row r="27" spans="1:39" s="45" customFormat="1" ht="12" customHeight="1" x14ac:dyDescent="0.2">
      <c r="A27" s="105">
        <f t="shared" si="6"/>
        <v>43879</v>
      </c>
      <c r="B27" s="91" t="str">
        <f t="shared" si="0"/>
        <v/>
      </c>
      <c r="C27" s="53"/>
      <c r="D27" s="53"/>
      <c r="E27" s="25"/>
      <c r="F27" s="105">
        <f t="shared" si="7"/>
        <v>43908</v>
      </c>
      <c r="G27" s="91" t="str">
        <f t="shared" si="1"/>
        <v/>
      </c>
      <c r="H27" s="53"/>
      <c r="I27" s="53"/>
      <c r="J27" s="25"/>
      <c r="K27" s="105">
        <f t="shared" si="8"/>
        <v>43939</v>
      </c>
      <c r="L27" s="91" t="str">
        <f t="shared" si="2"/>
        <v/>
      </c>
      <c r="M27" s="53"/>
      <c r="N27" s="53"/>
      <c r="O27" s="25"/>
      <c r="P27" s="105">
        <f t="shared" si="9"/>
        <v>43969</v>
      </c>
      <c r="Q27" s="91">
        <f t="shared" si="3"/>
        <v>21</v>
      </c>
      <c r="R27" s="53"/>
      <c r="S27" s="53"/>
      <c r="T27" s="25"/>
      <c r="U27" s="105">
        <f t="shared" si="10"/>
        <v>44000</v>
      </c>
      <c r="V27" s="91" t="str">
        <f t="shared" si="4"/>
        <v/>
      </c>
      <c r="W27" s="53"/>
      <c r="X27" s="53"/>
      <c r="Y27" s="25"/>
      <c r="Z27" s="105">
        <f t="shared" si="11"/>
        <v>44030</v>
      </c>
      <c r="AA27" s="91" t="str">
        <f t="shared" si="5"/>
        <v/>
      </c>
      <c r="AB27" s="53"/>
      <c r="AC27" s="53"/>
      <c r="AD27" s="53"/>
      <c r="AE27" s="53"/>
      <c r="AF27" s="53"/>
      <c r="AG27" s="100" t="s">
        <v>17</v>
      </c>
      <c r="AH27" s="101"/>
      <c r="AI27" s="102">
        <f>DATE(AI23,5,1)</f>
        <v>44317</v>
      </c>
      <c r="AM27" s="46"/>
    </row>
    <row r="28" spans="1:39" s="45" customFormat="1" ht="12" customHeight="1" x14ac:dyDescent="0.2">
      <c r="A28" s="105">
        <f t="shared" si="6"/>
        <v>43880</v>
      </c>
      <c r="B28" s="91" t="str">
        <f t="shared" si="0"/>
        <v/>
      </c>
      <c r="C28" s="53"/>
      <c r="D28" s="53"/>
      <c r="E28" s="25"/>
      <c r="F28" s="105">
        <f t="shared" si="7"/>
        <v>43909</v>
      </c>
      <c r="G28" s="91" t="str">
        <f t="shared" si="1"/>
        <v/>
      </c>
      <c r="H28" s="53"/>
      <c r="I28" s="53"/>
      <c r="J28" s="25"/>
      <c r="K28" s="105">
        <f t="shared" si="8"/>
        <v>43940</v>
      </c>
      <c r="L28" s="91" t="str">
        <f t="shared" si="2"/>
        <v/>
      </c>
      <c r="M28" s="53"/>
      <c r="N28" s="53"/>
      <c r="O28" s="25"/>
      <c r="P28" s="105">
        <f t="shared" si="9"/>
        <v>43970</v>
      </c>
      <c r="Q28" s="91" t="str">
        <f t="shared" si="3"/>
        <v/>
      </c>
      <c r="R28" s="53"/>
      <c r="S28" s="53"/>
      <c r="T28" s="25"/>
      <c r="U28" s="105">
        <f t="shared" si="10"/>
        <v>44001</v>
      </c>
      <c r="V28" s="91" t="str">
        <f t="shared" si="4"/>
        <v/>
      </c>
      <c r="W28" s="53"/>
      <c r="X28" s="53"/>
      <c r="Y28" s="25"/>
      <c r="Z28" s="105">
        <f t="shared" si="11"/>
        <v>44031</v>
      </c>
      <c r="AA28" s="91" t="str">
        <f t="shared" si="5"/>
        <v/>
      </c>
      <c r="AB28" s="53"/>
      <c r="AC28" s="53"/>
      <c r="AD28" s="53"/>
      <c r="AE28" s="53"/>
      <c r="AF28" s="53"/>
      <c r="AG28" s="100" t="s">
        <v>18</v>
      </c>
      <c r="AH28" s="101"/>
      <c r="AI28" s="102">
        <f>DATE(AI23,5,8)</f>
        <v>44324</v>
      </c>
      <c r="AM28" s="46"/>
    </row>
    <row r="29" spans="1:39" s="45" customFormat="1" ht="12" customHeight="1" x14ac:dyDescent="0.2">
      <c r="A29" s="105">
        <f t="shared" si="6"/>
        <v>43881</v>
      </c>
      <c r="B29" s="91" t="str">
        <f t="shared" si="0"/>
        <v/>
      </c>
      <c r="C29" s="53"/>
      <c r="D29" s="53"/>
      <c r="E29" s="25"/>
      <c r="F29" s="105">
        <f t="shared" si="7"/>
        <v>43910</v>
      </c>
      <c r="G29" s="91" t="str">
        <f t="shared" si="1"/>
        <v/>
      </c>
      <c r="H29" s="53"/>
      <c r="I29" s="53"/>
      <c r="J29" s="25"/>
      <c r="K29" s="105">
        <f t="shared" si="8"/>
        <v>43941</v>
      </c>
      <c r="L29" s="91">
        <f t="shared" si="2"/>
        <v>17</v>
      </c>
      <c r="M29" s="53"/>
      <c r="N29" s="53"/>
      <c r="O29" s="25"/>
      <c r="P29" s="105">
        <f t="shared" si="9"/>
        <v>43971</v>
      </c>
      <c r="Q29" s="91" t="str">
        <f t="shared" si="3"/>
        <v/>
      </c>
      <c r="R29" s="53"/>
      <c r="S29" s="53"/>
      <c r="T29" s="25"/>
      <c r="U29" s="105">
        <f t="shared" si="10"/>
        <v>44002</v>
      </c>
      <c r="V29" s="91" t="str">
        <f t="shared" si="4"/>
        <v/>
      </c>
      <c r="W29" s="53"/>
      <c r="X29" s="53"/>
      <c r="Y29" s="25"/>
      <c r="Z29" s="105">
        <f t="shared" si="11"/>
        <v>44032</v>
      </c>
      <c r="AA29" s="91">
        <f t="shared" si="5"/>
        <v>30</v>
      </c>
      <c r="AB29" s="53"/>
      <c r="AC29" s="53"/>
      <c r="AD29" s="53"/>
      <c r="AE29" s="53"/>
      <c r="AF29" s="53"/>
      <c r="AG29" s="100" t="s">
        <v>19</v>
      </c>
      <c r="AH29" s="101"/>
      <c r="AI29" s="102">
        <f>AI25+39</f>
        <v>44329</v>
      </c>
      <c r="AM29" s="46"/>
    </row>
    <row r="30" spans="1:39" s="45" customFormat="1" ht="12" customHeight="1" x14ac:dyDescent="0.2">
      <c r="A30" s="105">
        <f t="shared" si="6"/>
        <v>43882</v>
      </c>
      <c r="B30" s="91" t="str">
        <f t="shared" si="0"/>
        <v/>
      </c>
      <c r="C30" s="53"/>
      <c r="D30" s="53"/>
      <c r="E30" s="25"/>
      <c r="F30" s="105">
        <f t="shared" si="7"/>
        <v>43911</v>
      </c>
      <c r="G30" s="91" t="str">
        <f t="shared" si="1"/>
        <v/>
      </c>
      <c r="H30" s="53"/>
      <c r="I30" s="53"/>
      <c r="J30" s="25"/>
      <c r="K30" s="105">
        <f t="shared" si="8"/>
        <v>43942</v>
      </c>
      <c r="L30" s="91" t="str">
        <f t="shared" si="2"/>
        <v/>
      </c>
      <c r="M30" s="53"/>
      <c r="N30" s="53"/>
      <c r="O30" s="25"/>
      <c r="P30" s="105">
        <f t="shared" si="9"/>
        <v>43972</v>
      </c>
      <c r="Q30" s="91" t="str">
        <f t="shared" si="3"/>
        <v/>
      </c>
      <c r="R30" s="53"/>
      <c r="S30" s="53"/>
      <c r="T30" s="27"/>
      <c r="U30" s="105">
        <f t="shared" si="10"/>
        <v>44003</v>
      </c>
      <c r="V30" s="91" t="str">
        <f t="shared" si="4"/>
        <v/>
      </c>
      <c r="W30" s="53"/>
      <c r="X30" s="53"/>
      <c r="Y30" s="25"/>
      <c r="Z30" s="105">
        <f t="shared" si="11"/>
        <v>44033</v>
      </c>
      <c r="AA30" s="91" t="str">
        <f t="shared" si="5"/>
        <v/>
      </c>
      <c r="AB30" s="53"/>
      <c r="AC30" s="53"/>
      <c r="AD30" s="53"/>
      <c r="AE30" s="53"/>
      <c r="AF30" s="53"/>
      <c r="AG30" s="100" t="s">
        <v>20</v>
      </c>
      <c r="AH30" s="101"/>
      <c r="AI30" s="102">
        <f>AI25+49</f>
        <v>44339</v>
      </c>
      <c r="AM30" s="46"/>
    </row>
    <row r="31" spans="1:39" s="45" customFormat="1" ht="12" customHeight="1" x14ac:dyDescent="0.2">
      <c r="A31" s="105">
        <f t="shared" si="6"/>
        <v>43883</v>
      </c>
      <c r="B31" s="91" t="str">
        <f t="shared" si="0"/>
        <v/>
      </c>
      <c r="C31" s="53"/>
      <c r="D31" s="53"/>
      <c r="E31" s="25"/>
      <c r="F31" s="105">
        <f t="shared" si="7"/>
        <v>43912</v>
      </c>
      <c r="G31" s="91" t="str">
        <f t="shared" si="1"/>
        <v/>
      </c>
      <c r="H31" s="53"/>
      <c r="I31" s="53"/>
      <c r="J31" s="25"/>
      <c r="K31" s="105">
        <f t="shared" si="8"/>
        <v>43943</v>
      </c>
      <c r="L31" s="91" t="str">
        <f t="shared" si="2"/>
        <v/>
      </c>
      <c r="M31" s="53"/>
      <c r="N31" s="53"/>
      <c r="O31" s="25"/>
      <c r="P31" s="105">
        <f t="shared" si="9"/>
        <v>43973</v>
      </c>
      <c r="Q31" s="91" t="str">
        <f t="shared" si="3"/>
        <v/>
      </c>
      <c r="R31" s="53"/>
      <c r="S31" s="53"/>
      <c r="T31" s="28"/>
      <c r="U31" s="105">
        <f t="shared" si="10"/>
        <v>44004</v>
      </c>
      <c r="V31" s="91">
        <f t="shared" si="4"/>
        <v>26</v>
      </c>
      <c r="W31" s="53"/>
      <c r="X31" s="53"/>
      <c r="Y31" s="25"/>
      <c r="Z31" s="105">
        <f t="shared" si="11"/>
        <v>44034</v>
      </c>
      <c r="AA31" s="91" t="str">
        <f t="shared" si="5"/>
        <v/>
      </c>
      <c r="AB31" s="53"/>
      <c r="AC31" s="53"/>
      <c r="AD31" s="53"/>
      <c r="AE31" s="53"/>
      <c r="AF31" s="53"/>
      <c r="AG31" s="100" t="s">
        <v>21</v>
      </c>
      <c r="AH31" s="101"/>
      <c r="AI31" s="102">
        <f>AI30+1</f>
        <v>44340</v>
      </c>
      <c r="AM31" s="46"/>
    </row>
    <row r="32" spans="1:39" s="45" customFormat="1" ht="12" customHeight="1" x14ac:dyDescent="0.2">
      <c r="A32" s="105">
        <f t="shared" si="6"/>
        <v>43884</v>
      </c>
      <c r="B32" s="91" t="str">
        <f t="shared" si="0"/>
        <v/>
      </c>
      <c r="C32" s="53"/>
      <c r="D32" s="53"/>
      <c r="E32" s="25"/>
      <c r="F32" s="105">
        <f t="shared" si="7"/>
        <v>43913</v>
      </c>
      <c r="G32" s="91">
        <f t="shared" si="1"/>
        <v>13</v>
      </c>
      <c r="H32" s="53"/>
      <c r="I32" s="53"/>
      <c r="J32" s="25"/>
      <c r="K32" s="105">
        <f t="shared" si="8"/>
        <v>43944</v>
      </c>
      <c r="L32" s="91" t="str">
        <f t="shared" si="2"/>
        <v/>
      </c>
      <c r="M32" s="53"/>
      <c r="N32" s="53"/>
      <c r="O32" s="25"/>
      <c r="P32" s="105">
        <f t="shared" si="9"/>
        <v>43974</v>
      </c>
      <c r="Q32" s="91" t="str">
        <f t="shared" si="3"/>
        <v/>
      </c>
      <c r="R32" s="53"/>
      <c r="S32" s="53"/>
      <c r="T32" s="28"/>
      <c r="U32" s="105">
        <f t="shared" si="10"/>
        <v>44005</v>
      </c>
      <c r="V32" s="91" t="str">
        <f t="shared" si="4"/>
        <v/>
      </c>
      <c r="W32" s="53"/>
      <c r="X32" s="53"/>
      <c r="Y32" s="25"/>
      <c r="Z32" s="105">
        <f t="shared" si="11"/>
        <v>44035</v>
      </c>
      <c r="AA32" s="91" t="str">
        <f t="shared" si="5"/>
        <v/>
      </c>
      <c r="AB32" s="53"/>
      <c r="AC32" s="53"/>
      <c r="AD32" s="53"/>
      <c r="AE32" s="53"/>
      <c r="AF32" s="53"/>
      <c r="AG32" s="100" t="s">
        <v>22</v>
      </c>
      <c r="AH32" s="101"/>
      <c r="AI32" s="102">
        <f>DATE(AI23,7,14)</f>
        <v>44391</v>
      </c>
      <c r="AM32" s="46"/>
    </row>
    <row r="33" spans="1:39" s="45" customFormat="1" ht="12" customHeight="1" x14ac:dyDescent="0.2">
      <c r="A33" s="105">
        <f t="shared" si="6"/>
        <v>43885</v>
      </c>
      <c r="B33" s="91">
        <f t="shared" si="0"/>
        <v>9</v>
      </c>
      <c r="C33" s="53"/>
      <c r="D33" s="53"/>
      <c r="E33" s="25"/>
      <c r="F33" s="105">
        <f t="shared" si="7"/>
        <v>43914</v>
      </c>
      <c r="G33" s="91" t="str">
        <f t="shared" si="1"/>
        <v/>
      </c>
      <c r="H33" s="53"/>
      <c r="I33" s="53"/>
      <c r="J33" s="28"/>
      <c r="K33" s="105">
        <f t="shared" si="8"/>
        <v>43945</v>
      </c>
      <c r="L33" s="91" t="str">
        <f t="shared" si="2"/>
        <v/>
      </c>
      <c r="M33" s="53"/>
      <c r="N33" s="53"/>
      <c r="O33" s="29"/>
      <c r="P33" s="105">
        <f t="shared" si="9"/>
        <v>43975</v>
      </c>
      <c r="Q33" s="91" t="str">
        <f t="shared" si="3"/>
        <v/>
      </c>
      <c r="R33" s="53"/>
      <c r="S33" s="53"/>
      <c r="T33" s="28"/>
      <c r="U33" s="105">
        <f t="shared" si="10"/>
        <v>44006</v>
      </c>
      <c r="V33" s="91" t="str">
        <f t="shared" si="4"/>
        <v/>
      </c>
      <c r="W33" s="53"/>
      <c r="X33" s="53"/>
      <c r="Y33" s="29"/>
      <c r="Z33" s="105">
        <f t="shared" si="11"/>
        <v>44036</v>
      </c>
      <c r="AA33" s="91" t="str">
        <f t="shared" si="5"/>
        <v/>
      </c>
      <c r="AB33" s="53"/>
      <c r="AC33" s="53"/>
      <c r="AD33" s="53"/>
      <c r="AE33" s="53"/>
      <c r="AF33" s="53"/>
      <c r="AG33" s="100" t="s">
        <v>23</v>
      </c>
      <c r="AH33" s="101"/>
      <c r="AI33" s="102">
        <f>DATE(AI23,8,15)</f>
        <v>44423</v>
      </c>
      <c r="AM33" s="46"/>
    </row>
    <row r="34" spans="1:39" s="45" customFormat="1" ht="12" customHeight="1" x14ac:dyDescent="0.2">
      <c r="A34" s="105">
        <f t="shared" si="6"/>
        <v>43886</v>
      </c>
      <c r="B34" s="91" t="str">
        <f t="shared" si="0"/>
        <v/>
      </c>
      <c r="C34" s="53"/>
      <c r="D34" s="53"/>
      <c r="E34" s="34"/>
      <c r="F34" s="105">
        <f t="shared" si="7"/>
        <v>43915</v>
      </c>
      <c r="G34" s="91" t="str">
        <f t="shared" si="1"/>
        <v/>
      </c>
      <c r="H34" s="53"/>
      <c r="I34" s="53"/>
      <c r="J34" s="24"/>
      <c r="K34" s="105">
        <f t="shared" si="8"/>
        <v>43946</v>
      </c>
      <c r="L34" s="91" t="str">
        <f t="shared" si="2"/>
        <v/>
      </c>
      <c r="M34" s="53"/>
      <c r="N34" s="53"/>
      <c r="O34" s="24"/>
      <c r="P34" s="105">
        <f t="shared" si="9"/>
        <v>43976</v>
      </c>
      <c r="Q34" s="91">
        <f t="shared" si="3"/>
        <v>22</v>
      </c>
      <c r="R34" s="53"/>
      <c r="S34" s="53"/>
      <c r="T34" s="24"/>
      <c r="U34" s="105">
        <f t="shared" si="10"/>
        <v>44007</v>
      </c>
      <c r="V34" s="91" t="str">
        <f t="shared" si="4"/>
        <v/>
      </c>
      <c r="W34" s="53"/>
      <c r="X34" s="53"/>
      <c r="Y34" s="24"/>
      <c r="Z34" s="105">
        <f t="shared" si="11"/>
        <v>44037</v>
      </c>
      <c r="AA34" s="91" t="str">
        <f t="shared" si="5"/>
        <v/>
      </c>
      <c r="AB34" s="53"/>
      <c r="AC34" s="53"/>
      <c r="AD34" s="53"/>
      <c r="AE34" s="53"/>
      <c r="AF34" s="53"/>
      <c r="AG34" s="100" t="s">
        <v>24</v>
      </c>
      <c r="AH34" s="101"/>
      <c r="AI34" s="102">
        <f>DATE(AI23,11,1)</f>
        <v>44501</v>
      </c>
      <c r="AM34" s="46"/>
    </row>
    <row r="35" spans="1:39" s="45" customFormat="1" ht="12" customHeight="1" x14ac:dyDescent="0.2">
      <c r="A35" s="105">
        <f t="shared" si="6"/>
        <v>43887</v>
      </c>
      <c r="B35" s="91" t="str">
        <f t="shared" si="0"/>
        <v/>
      </c>
      <c r="C35" s="53"/>
      <c r="D35" s="53"/>
      <c r="E35" s="34"/>
      <c r="F35" s="105">
        <f t="shared" si="7"/>
        <v>43916</v>
      </c>
      <c r="G35" s="91" t="str">
        <f t="shared" si="1"/>
        <v/>
      </c>
      <c r="H35" s="53"/>
      <c r="I35" s="53"/>
      <c r="J35" s="24"/>
      <c r="K35" s="105">
        <f t="shared" si="8"/>
        <v>43947</v>
      </c>
      <c r="L35" s="91" t="str">
        <f t="shared" si="2"/>
        <v/>
      </c>
      <c r="M35" s="53"/>
      <c r="N35" s="53"/>
      <c r="O35" s="24"/>
      <c r="P35" s="105">
        <f t="shared" si="9"/>
        <v>43977</v>
      </c>
      <c r="Q35" s="91" t="str">
        <f t="shared" si="3"/>
        <v/>
      </c>
      <c r="R35" s="53"/>
      <c r="S35" s="53"/>
      <c r="T35" s="24"/>
      <c r="U35" s="105">
        <f t="shared" si="10"/>
        <v>44008</v>
      </c>
      <c r="V35" s="91" t="str">
        <f t="shared" si="4"/>
        <v/>
      </c>
      <c r="W35" s="53"/>
      <c r="X35" s="53"/>
      <c r="Y35" s="24"/>
      <c r="Z35" s="105">
        <f t="shared" si="11"/>
        <v>44038</v>
      </c>
      <c r="AA35" s="91" t="str">
        <f t="shared" si="5"/>
        <v/>
      </c>
      <c r="AB35" s="53"/>
      <c r="AC35" s="53"/>
      <c r="AD35" s="53"/>
      <c r="AE35" s="53"/>
      <c r="AF35" s="53"/>
      <c r="AG35" s="100" t="s">
        <v>25</v>
      </c>
      <c r="AH35" s="101"/>
      <c r="AI35" s="102">
        <f>DATE(AI23,11,11)</f>
        <v>44511</v>
      </c>
      <c r="AM35" s="46"/>
    </row>
    <row r="36" spans="1:39" s="45" customFormat="1" ht="12" customHeight="1" x14ac:dyDescent="0.2">
      <c r="A36" s="105">
        <f t="shared" si="6"/>
        <v>43888</v>
      </c>
      <c r="B36" s="91" t="str">
        <f t="shared" si="0"/>
        <v/>
      </c>
      <c r="C36" s="53"/>
      <c r="D36" s="53"/>
      <c r="E36" s="34"/>
      <c r="F36" s="105">
        <f t="shared" si="7"/>
        <v>43917</v>
      </c>
      <c r="G36" s="91" t="str">
        <f t="shared" si="1"/>
        <v/>
      </c>
      <c r="H36" s="53"/>
      <c r="I36" s="53"/>
      <c r="J36" s="24"/>
      <c r="K36" s="105">
        <f t="shared" si="8"/>
        <v>43948</v>
      </c>
      <c r="L36" s="91">
        <f t="shared" si="2"/>
        <v>18</v>
      </c>
      <c r="M36" s="53"/>
      <c r="N36" s="53"/>
      <c r="O36" s="24"/>
      <c r="P36" s="105">
        <f t="shared" si="9"/>
        <v>43978</v>
      </c>
      <c r="Q36" s="91" t="str">
        <f t="shared" si="3"/>
        <v/>
      </c>
      <c r="R36" s="53"/>
      <c r="S36" s="53"/>
      <c r="T36" s="24"/>
      <c r="U36" s="105">
        <f t="shared" si="10"/>
        <v>44009</v>
      </c>
      <c r="V36" s="91" t="str">
        <f t="shared" si="4"/>
        <v/>
      </c>
      <c r="W36" s="53"/>
      <c r="X36" s="53"/>
      <c r="Y36" s="24"/>
      <c r="Z36" s="105">
        <f t="shared" si="11"/>
        <v>44039</v>
      </c>
      <c r="AA36" s="91">
        <f t="shared" si="5"/>
        <v>31</v>
      </c>
      <c r="AB36" s="53"/>
      <c r="AC36" s="53"/>
      <c r="AD36" s="53"/>
      <c r="AE36" s="53"/>
      <c r="AF36" s="53"/>
      <c r="AG36" s="100" t="s">
        <v>26</v>
      </c>
      <c r="AH36" s="101"/>
      <c r="AI36" s="102">
        <f>DATE(AI23,12,25)</f>
        <v>44555</v>
      </c>
      <c r="AM36" s="46"/>
    </row>
    <row r="37" spans="1:39" s="45" customFormat="1" ht="12" customHeight="1" x14ac:dyDescent="0.2">
      <c r="A37" s="105">
        <f t="shared" si="6"/>
        <v>43889</v>
      </c>
      <c r="B37" s="91" t="str">
        <f t="shared" si="0"/>
        <v/>
      </c>
      <c r="C37" s="53"/>
      <c r="D37" s="53"/>
      <c r="E37" s="34"/>
      <c r="F37" s="105">
        <f t="shared" si="7"/>
        <v>43918</v>
      </c>
      <c r="G37" s="91" t="str">
        <f t="shared" si="1"/>
        <v/>
      </c>
      <c r="H37" s="53"/>
      <c r="I37" s="53"/>
      <c r="J37" s="24"/>
      <c r="K37" s="105">
        <f t="shared" si="8"/>
        <v>43949</v>
      </c>
      <c r="L37" s="91" t="str">
        <f t="shared" si="2"/>
        <v/>
      </c>
      <c r="M37" s="53"/>
      <c r="N37" s="53"/>
      <c r="O37" s="24"/>
      <c r="P37" s="105">
        <f t="shared" si="9"/>
        <v>43979</v>
      </c>
      <c r="Q37" s="91" t="str">
        <f t="shared" si="3"/>
        <v/>
      </c>
      <c r="R37" s="53"/>
      <c r="S37" s="53"/>
      <c r="T37" s="24"/>
      <c r="U37" s="105">
        <f t="shared" si="10"/>
        <v>44010</v>
      </c>
      <c r="V37" s="91" t="str">
        <f t="shared" si="4"/>
        <v/>
      </c>
      <c r="W37" s="53"/>
      <c r="X37" s="53"/>
      <c r="Y37" s="24"/>
      <c r="Z37" s="105">
        <f t="shared" si="11"/>
        <v>44040</v>
      </c>
      <c r="AA37" s="91" t="str">
        <f t="shared" si="5"/>
        <v/>
      </c>
      <c r="AB37" s="53"/>
      <c r="AC37" s="53"/>
      <c r="AD37" s="53"/>
      <c r="AE37" s="53"/>
      <c r="AF37" s="53"/>
      <c r="AH37" s="46"/>
      <c r="AM37" s="46"/>
    </row>
    <row r="38" spans="1:39" s="45" customFormat="1" ht="12" customHeight="1" x14ac:dyDescent="0.2">
      <c r="A38" s="105">
        <f t="shared" si="6"/>
        <v>43890</v>
      </c>
      <c r="B38" s="91" t="str">
        <f t="shared" si="0"/>
        <v/>
      </c>
      <c r="C38" s="53"/>
      <c r="D38" s="53"/>
      <c r="E38" s="34"/>
      <c r="F38" s="105">
        <f t="shared" si="7"/>
        <v>43919</v>
      </c>
      <c r="G38" s="91" t="str">
        <f t="shared" si="1"/>
        <v/>
      </c>
      <c r="H38" s="53"/>
      <c r="I38" s="53"/>
      <c r="J38" s="24"/>
      <c r="K38" s="105">
        <f t="shared" si="8"/>
        <v>43950</v>
      </c>
      <c r="L38" s="91" t="str">
        <f t="shared" si="2"/>
        <v/>
      </c>
      <c r="M38" s="53"/>
      <c r="N38" s="53"/>
      <c r="O38" s="24"/>
      <c r="P38" s="105">
        <f t="shared" si="9"/>
        <v>43980</v>
      </c>
      <c r="Q38" s="91" t="str">
        <f t="shared" si="3"/>
        <v/>
      </c>
      <c r="R38" s="53"/>
      <c r="S38" s="53"/>
      <c r="T38" s="24"/>
      <c r="U38" s="105">
        <f t="shared" si="10"/>
        <v>44011</v>
      </c>
      <c r="V38" s="91">
        <f t="shared" si="4"/>
        <v>27</v>
      </c>
      <c r="W38" s="53"/>
      <c r="X38" s="53"/>
      <c r="Y38" s="24"/>
      <c r="Z38" s="105">
        <f t="shared" si="11"/>
        <v>44041</v>
      </c>
      <c r="AA38" s="91" t="str">
        <f t="shared" si="5"/>
        <v/>
      </c>
      <c r="AB38" s="53"/>
      <c r="AC38" s="53"/>
      <c r="AD38" s="53"/>
      <c r="AE38" s="53"/>
      <c r="AF38" s="53"/>
      <c r="AH38" s="46"/>
      <c r="AM38" s="46"/>
    </row>
    <row r="39" spans="1:39" s="45" customFormat="1" ht="12" customHeight="1" x14ac:dyDescent="0.2">
      <c r="A39" s="105">
        <f t="shared" si="6"/>
        <v>43891</v>
      </c>
      <c r="B39" s="91" t="str">
        <f t="shared" si="0"/>
        <v/>
      </c>
      <c r="C39" s="53"/>
      <c r="D39" s="53"/>
      <c r="E39" s="34"/>
      <c r="F39" s="105">
        <f t="shared" si="7"/>
        <v>43920</v>
      </c>
      <c r="G39" s="91">
        <f t="shared" si="1"/>
        <v>14</v>
      </c>
      <c r="H39" s="53"/>
      <c r="I39" s="53"/>
      <c r="J39" s="24"/>
      <c r="K39" s="105">
        <f t="shared" si="8"/>
        <v>43951</v>
      </c>
      <c r="L39" s="91" t="str">
        <f t="shared" si="2"/>
        <v/>
      </c>
      <c r="M39" s="53"/>
      <c r="N39" s="53"/>
      <c r="O39" s="24"/>
      <c r="P39" s="105">
        <f t="shared" si="9"/>
        <v>43981</v>
      </c>
      <c r="Q39" s="91" t="str">
        <f t="shared" si="3"/>
        <v/>
      </c>
      <c r="R39" s="53"/>
      <c r="S39" s="53"/>
      <c r="T39" s="24"/>
      <c r="U39" s="105">
        <f t="shared" si="10"/>
        <v>44012</v>
      </c>
      <c r="V39" s="91" t="str">
        <f t="shared" si="4"/>
        <v/>
      </c>
      <c r="W39" s="53"/>
      <c r="X39" s="53"/>
      <c r="Y39" s="24"/>
      <c r="Z39" s="105">
        <f t="shared" si="11"/>
        <v>44042</v>
      </c>
      <c r="AA39" s="91" t="str">
        <f t="shared" si="5"/>
        <v/>
      </c>
      <c r="AB39" s="53"/>
      <c r="AC39" s="53"/>
      <c r="AD39" s="53"/>
      <c r="AE39" s="53"/>
      <c r="AF39" s="53"/>
      <c r="AH39" s="46"/>
      <c r="AM39" s="46"/>
    </row>
    <row r="40" spans="1:39" s="45" customFormat="1" ht="12" customHeight="1" x14ac:dyDescent="0.2">
      <c r="A40" s="105">
        <f t="shared" si="6"/>
        <v>43892</v>
      </c>
      <c r="B40" s="91">
        <f t="shared" si="0"/>
        <v>10</v>
      </c>
      <c r="C40" s="53"/>
      <c r="D40" s="53"/>
      <c r="E40" s="34"/>
      <c r="F40" s="105">
        <f t="shared" si="7"/>
        <v>43921</v>
      </c>
      <c r="G40" s="91" t="str">
        <f t="shared" si="1"/>
        <v/>
      </c>
      <c r="H40" s="53"/>
      <c r="I40" s="53"/>
      <c r="J40" s="24"/>
      <c r="K40" s="105">
        <f t="shared" si="8"/>
        <v>43952</v>
      </c>
      <c r="L40" s="91" t="str">
        <f t="shared" si="2"/>
        <v/>
      </c>
      <c r="M40" s="53"/>
      <c r="N40" s="53"/>
      <c r="O40" s="24"/>
      <c r="P40" s="105">
        <f t="shared" si="9"/>
        <v>43982</v>
      </c>
      <c r="Q40" s="91" t="str">
        <f t="shared" si="3"/>
        <v/>
      </c>
      <c r="R40" s="53"/>
      <c r="S40" s="53"/>
      <c r="T40" s="24"/>
      <c r="U40" s="105">
        <f t="shared" si="10"/>
        <v>44013</v>
      </c>
      <c r="V40" s="91" t="str">
        <f t="shared" si="4"/>
        <v/>
      </c>
      <c r="W40" s="53"/>
      <c r="X40" s="53"/>
      <c r="Y40" s="24"/>
      <c r="Z40" s="105">
        <f t="shared" si="11"/>
        <v>44043</v>
      </c>
      <c r="AA40" s="91" t="str">
        <f t="shared" si="5"/>
        <v/>
      </c>
      <c r="AB40" s="53"/>
      <c r="AC40" s="53"/>
      <c r="AD40" s="53"/>
      <c r="AE40" s="53"/>
      <c r="AF40" s="53"/>
      <c r="AH40" s="46"/>
      <c r="AM40" s="46"/>
    </row>
    <row r="41" spans="1:39" s="45" customFormat="1" ht="12" customHeight="1" x14ac:dyDescent="0.2">
      <c r="A41" s="113">
        <f>DATE(B4+2018,A4,1)</f>
        <v>43862</v>
      </c>
      <c r="B41" s="114"/>
      <c r="C41" s="61">
        <f>SUM(C10:C40)</f>
        <v>0</v>
      </c>
      <c r="D41" s="62">
        <f>SUM(D10:D40)</f>
        <v>0</v>
      </c>
      <c r="E41" s="30"/>
      <c r="F41" s="113">
        <f>DATE(B4+2018,(A4+1),1)</f>
        <v>43891</v>
      </c>
      <c r="G41" s="114"/>
      <c r="H41" s="35">
        <f>SUM(H10:H40)</f>
        <v>0</v>
      </c>
      <c r="I41" s="35">
        <f>SUM(I10:I40)</f>
        <v>0</v>
      </c>
      <c r="J41" s="30"/>
      <c r="K41" s="113">
        <f>DATE(B4+2018,(A4+2),1)</f>
        <v>43922</v>
      </c>
      <c r="L41" s="114"/>
      <c r="M41" s="63">
        <f>SUM(M10:M40)</f>
        <v>0</v>
      </c>
      <c r="N41" s="58">
        <f>SUM(N10:N40)</f>
        <v>0</v>
      </c>
      <c r="O41" s="30"/>
      <c r="P41" s="113">
        <f>DATE(B4+2018,(A4+3),1)</f>
        <v>43952</v>
      </c>
      <c r="Q41" s="114"/>
      <c r="R41" s="57">
        <f>SUM(R10:R40)</f>
        <v>0</v>
      </c>
      <c r="S41" s="58">
        <f>SUM(S10:S40)</f>
        <v>0</v>
      </c>
      <c r="T41" s="30"/>
      <c r="U41" s="113">
        <f>DATE(B4+2018,(A4+4),1)</f>
        <v>43983</v>
      </c>
      <c r="V41" s="114"/>
      <c r="W41" s="57">
        <f>SUM(W10:W40)</f>
        <v>0</v>
      </c>
      <c r="X41" s="60">
        <f>SUM(X10:X40)</f>
        <v>0</v>
      </c>
      <c r="Y41" s="30"/>
      <c r="Z41" s="113">
        <f>DATE(B4+2018,(A4+5),1)</f>
        <v>44013</v>
      </c>
      <c r="AA41" s="114"/>
      <c r="AB41" s="58">
        <f>SUM(AB11:AB39)</f>
        <v>0</v>
      </c>
      <c r="AC41" s="58">
        <f>SUM(AC10:AC40)</f>
        <v>0</v>
      </c>
      <c r="AD41" s="53"/>
      <c r="AE41" s="53"/>
      <c r="AF41" s="53"/>
      <c r="AH41" s="46"/>
      <c r="AM41" s="46"/>
    </row>
    <row r="42" spans="1:39" s="46" customFormat="1" ht="12" customHeight="1" x14ac:dyDescent="0.2">
      <c r="A42" s="64"/>
      <c r="B42" s="47"/>
      <c r="C42" s="50"/>
      <c r="D42" s="50"/>
      <c r="E42" s="48"/>
      <c r="F42" s="64"/>
      <c r="G42" s="47"/>
      <c r="H42" s="51"/>
      <c r="I42" s="51"/>
      <c r="J42" s="49"/>
      <c r="K42" s="65"/>
      <c r="L42" s="44"/>
      <c r="M42" s="44"/>
      <c r="N42" s="44"/>
      <c r="O42" s="49"/>
      <c r="P42" s="64"/>
      <c r="Q42" s="47"/>
      <c r="R42" s="51"/>
      <c r="S42" s="50"/>
      <c r="T42" s="49"/>
      <c r="U42" s="65"/>
      <c r="V42" s="44"/>
      <c r="W42" s="52"/>
      <c r="X42" s="44"/>
      <c r="Y42" s="49"/>
      <c r="Z42" s="64"/>
      <c r="AA42" s="47"/>
      <c r="AB42" s="50"/>
      <c r="AC42" s="50"/>
      <c r="AD42" s="53"/>
      <c r="AE42" s="53"/>
      <c r="AF42" s="53"/>
    </row>
    <row r="43" spans="1:39" s="46" customFormat="1" ht="12" customHeight="1" x14ac:dyDescent="0.2">
      <c r="A43" s="64"/>
      <c r="B43" s="47"/>
      <c r="C43" s="50"/>
      <c r="D43" s="50"/>
      <c r="E43" s="48"/>
      <c r="F43" s="64"/>
      <c r="G43" s="47"/>
      <c r="H43" s="51"/>
      <c r="I43" s="51"/>
      <c r="J43" s="49"/>
      <c r="K43" s="65"/>
      <c r="L43" s="44"/>
      <c r="M43" s="44"/>
      <c r="N43" s="44"/>
      <c r="O43" s="49"/>
      <c r="P43" s="64"/>
      <c r="Q43" s="47"/>
      <c r="R43" s="51"/>
      <c r="S43" s="50"/>
      <c r="T43" s="49"/>
      <c r="U43" s="65"/>
      <c r="V43" s="44"/>
      <c r="W43" s="44"/>
      <c r="X43" s="44"/>
      <c r="Y43" s="49"/>
      <c r="Z43" s="64"/>
      <c r="AA43" s="47"/>
      <c r="AB43" s="50"/>
      <c r="AC43" s="50"/>
      <c r="AD43" s="53"/>
      <c r="AE43" s="53"/>
      <c r="AF43" s="53"/>
    </row>
    <row r="44" spans="1:39" s="45" customFormat="1" ht="12" customHeight="1" x14ac:dyDescent="0.2">
      <c r="A44" s="108">
        <f>DATE(B4+2018,(A4+6),1)</f>
        <v>44044</v>
      </c>
      <c r="B44" s="109"/>
      <c r="C44" s="109"/>
      <c r="D44" s="110"/>
      <c r="E44" s="6"/>
      <c r="F44" s="108">
        <f>DATE(B4+2018,(A4+7),1)</f>
        <v>44075</v>
      </c>
      <c r="G44" s="109"/>
      <c r="H44" s="109"/>
      <c r="I44" s="110"/>
      <c r="J44" s="6"/>
      <c r="K44" s="108">
        <f>DATE(B4+2018,(A4+8),1)</f>
        <v>44105</v>
      </c>
      <c r="L44" s="109"/>
      <c r="M44" s="109"/>
      <c r="N44" s="110"/>
      <c r="O44" s="6"/>
      <c r="P44" s="108">
        <f>DATE(B4+2018,(A4+9),1)</f>
        <v>44136</v>
      </c>
      <c r="Q44" s="109"/>
      <c r="R44" s="109"/>
      <c r="S44" s="110"/>
      <c r="T44" s="6"/>
      <c r="U44" s="108">
        <f>DATE(B4+2018,(A4+10),1)</f>
        <v>44166</v>
      </c>
      <c r="V44" s="109"/>
      <c r="W44" s="109"/>
      <c r="X44" s="110"/>
      <c r="Y44" s="7"/>
      <c r="Z44" s="108">
        <f>DATE(B4+2018,(A4+11),1)</f>
        <v>44197</v>
      </c>
      <c r="AA44" s="109"/>
      <c r="AB44" s="109"/>
      <c r="AC44" s="110"/>
      <c r="AD44" s="53"/>
      <c r="AE44" s="53"/>
      <c r="AF44" s="53"/>
      <c r="AH44" s="46"/>
      <c r="AM44" s="46"/>
    </row>
    <row r="45" spans="1:39" ht="18" x14ac:dyDescent="0.2">
      <c r="A45" s="19"/>
      <c r="B45" s="2"/>
      <c r="C45" s="22" t="s">
        <v>0</v>
      </c>
      <c r="D45" s="23" t="s">
        <v>1</v>
      </c>
      <c r="E45" s="31"/>
      <c r="F45" s="9"/>
      <c r="G45" s="5"/>
      <c r="H45" s="22" t="s">
        <v>0</v>
      </c>
      <c r="I45" s="23" t="s">
        <v>1</v>
      </c>
      <c r="J45" s="3"/>
      <c r="K45" s="10"/>
      <c r="L45" s="2"/>
      <c r="M45" s="22" t="s">
        <v>0</v>
      </c>
      <c r="N45" s="23" t="s">
        <v>1</v>
      </c>
      <c r="O45" s="3"/>
      <c r="P45" s="10"/>
      <c r="Q45" s="2"/>
      <c r="R45" s="22" t="s">
        <v>0</v>
      </c>
      <c r="S45" s="23" t="s">
        <v>1</v>
      </c>
      <c r="T45" s="3"/>
      <c r="U45" s="10"/>
      <c r="V45" s="32"/>
      <c r="W45" s="22" t="s">
        <v>0</v>
      </c>
      <c r="X45" s="23" t="s">
        <v>1</v>
      </c>
      <c r="Y45" s="4"/>
      <c r="Z45" s="33"/>
      <c r="AA45" s="2"/>
      <c r="AB45" s="22" t="s">
        <v>0</v>
      </c>
      <c r="AC45" s="23" t="s">
        <v>1</v>
      </c>
      <c r="AD45" s="53"/>
      <c r="AE45" s="53"/>
      <c r="AF45" s="53"/>
    </row>
    <row r="46" spans="1:39" x14ac:dyDescent="0.2">
      <c r="A46" s="105">
        <f>DATE(B4+2018,(A4+6),1)</f>
        <v>44044</v>
      </c>
      <c r="B46" s="91" t="str">
        <f>IF(WEEKDAY(A46,2)=1, _xlfn.ISOWEEKNUM(A46),"")</f>
        <v/>
      </c>
      <c r="C46" s="53"/>
      <c r="D46" s="53"/>
      <c r="E46" s="27"/>
      <c r="F46" s="105">
        <f>DATE(B4+2018,(A4+7),1)</f>
        <v>44075</v>
      </c>
      <c r="G46" s="91" t="str">
        <f>IF(WEEKDAY(F46,2)=1, _xlfn.ISOWEEKNUM(F46),"")</f>
        <v/>
      </c>
      <c r="H46" s="53"/>
      <c r="I46" s="53"/>
      <c r="J46" s="25"/>
      <c r="K46" s="105">
        <f>DATE(B4+2018,(A4+8),1)</f>
        <v>44105</v>
      </c>
      <c r="L46" s="91" t="str">
        <f>IF(WEEKDAY(K46,2)=1, _xlfn.ISOWEEKNUM(K46),"")</f>
        <v/>
      </c>
      <c r="M46" s="53"/>
      <c r="N46" s="53"/>
      <c r="O46" s="25"/>
      <c r="P46" s="105">
        <f>DATE(B4+2018,(A4+9),1)</f>
        <v>44136</v>
      </c>
      <c r="Q46" s="91" t="str">
        <f>IF(WEEKDAY(P46,2)=1, _xlfn.ISOWEEKNUM(P46),"")</f>
        <v/>
      </c>
      <c r="R46" s="53"/>
      <c r="S46" s="53"/>
      <c r="T46" s="25"/>
      <c r="U46" s="105">
        <f>DATE(B4+2018,(A4+10),1)</f>
        <v>44166</v>
      </c>
      <c r="V46" s="91" t="str">
        <f>IF(WEEKDAY(U46,2)=1, _xlfn.ISOWEEKNUM(U46),"")</f>
        <v/>
      </c>
      <c r="W46" s="53"/>
      <c r="X46" s="53"/>
      <c r="Y46" s="27"/>
      <c r="Z46" s="105">
        <f>DATE(B4+2018,(A4+11),1)</f>
        <v>44197</v>
      </c>
      <c r="AA46" s="91" t="str">
        <f>IF(WEEKDAY(Z46,2)=1, _xlfn.ISOWEEKNUM(Z46),"")</f>
        <v/>
      </c>
      <c r="AB46" s="53"/>
      <c r="AC46" s="53"/>
      <c r="AD46" s="53"/>
      <c r="AE46" s="53"/>
      <c r="AF46" s="53"/>
    </row>
    <row r="47" spans="1:39" s="45" customFormat="1" ht="12" customHeight="1" x14ac:dyDescent="0.2">
      <c r="A47" s="105">
        <f>A46+1</f>
        <v>44045</v>
      </c>
      <c r="B47" s="91" t="str">
        <f t="shared" ref="B47:B76" si="12">IF(WEEKDAY(A47,2)=1, _xlfn.ISOWEEKNUM(A47),"")</f>
        <v/>
      </c>
      <c r="C47" s="53"/>
      <c r="D47" s="53"/>
      <c r="E47" s="25"/>
      <c r="F47" s="105">
        <f>F46+1</f>
        <v>44076</v>
      </c>
      <c r="G47" s="91" t="str">
        <f t="shared" ref="G47:G76" si="13">IF(WEEKDAY(F47,2)=1, _xlfn.ISOWEEKNUM(F47),"")</f>
        <v/>
      </c>
      <c r="H47" s="53"/>
      <c r="I47" s="53"/>
      <c r="J47" s="25"/>
      <c r="K47" s="105">
        <f>K46+1</f>
        <v>44106</v>
      </c>
      <c r="L47" s="91" t="str">
        <f t="shared" ref="L47:L76" si="14">IF(WEEKDAY(K47,2)=1, _xlfn.ISOWEEKNUM(K47),"")</f>
        <v/>
      </c>
      <c r="M47" s="53"/>
      <c r="N47" s="53"/>
      <c r="O47" s="25"/>
      <c r="P47" s="105">
        <f>P46+1</f>
        <v>44137</v>
      </c>
      <c r="Q47" s="91">
        <f t="shared" ref="Q47:Q76" si="15">IF(WEEKDAY(P47,2)=1, _xlfn.ISOWEEKNUM(P47),"")</f>
        <v>45</v>
      </c>
      <c r="R47" s="53"/>
      <c r="S47" s="53"/>
      <c r="T47" s="25"/>
      <c r="U47" s="105">
        <f>U46+1</f>
        <v>44167</v>
      </c>
      <c r="V47" s="91" t="str">
        <f t="shared" ref="V47:V76" si="16">IF(WEEKDAY(U47,2)=1, _xlfn.ISOWEEKNUM(U47),"")</f>
        <v/>
      </c>
      <c r="W47" s="53"/>
      <c r="X47" s="53"/>
      <c r="Y47" s="25"/>
      <c r="Z47" s="105">
        <f>Z46+1</f>
        <v>44198</v>
      </c>
      <c r="AA47" s="91" t="str">
        <f t="shared" ref="AA47:AA76" si="17">IF(WEEKDAY(Z47,2)=1, _xlfn.ISOWEEKNUM(Z47),"")</f>
        <v/>
      </c>
      <c r="AB47" s="53"/>
      <c r="AC47" s="53"/>
      <c r="AD47" s="53"/>
      <c r="AE47" s="53"/>
      <c r="AF47" s="53"/>
      <c r="AH47" s="46"/>
      <c r="AM47" s="46"/>
    </row>
    <row r="48" spans="1:39" x14ac:dyDescent="0.2">
      <c r="A48" s="105">
        <f t="shared" ref="A48:A76" si="18">A47+1</f>
        <v>44046</v>
      </c>
      <c r="B48" s="91">
        <f t="shared" si="12"/>
        <v>32</v>
      </c>
      <c r="C48" s="53"/>
      <c r="D48" s="53"/>
      <c r="E48" s="25"/>
      <c r="F48" s="105">
        <f t="shared" ref="F48:F76" si="19">F47+1</f>
        <v>44077</v>
      </c>
      <c r="G48" s="91" t="str">
        <f t="shared" si="13"/>
        <v/>
      </c>
      <c r="H48" s="53"/>
      <c r="I48" s="53"/>
      <c r="J48" s="25"/>
      <c r="K48" s="105">
        <f t="shared" ref="K48:K76" si="20">K47+1</f>
        <v>44107</v>
      </c>
      <c r="L48" s="91" t="str">
        <f t="shared" si="14"/>
        <v/>
      </c>
      <c r="M48" s="53"/>
      <c r="N48" s="53"/>
      <c r="O48" s="25"/>
      <c r="P48" s="105">
        <f t="shared" ref="P48:P76" si="21">P47+1</f>
        <v>44138</v>
      </c>
      <c r="Q48" s="91" t="str">
        <f t="shared" si="15"/>
        <v/>
      </c>
      <c r="R48" s="53"/>
      <c r="S48" s="53"/>
      <c r="T48" s="25"/>
      <c r="U48" s="105">
        <f t="shared" ref="U48:U75" si="22">U47+1</f>
        <v>44168</v>
      </c>
      <c r="V48" s="91" t="str">
        <f t="shared" si="16"/>
        <v/>
      </c>
      <c r="W48" s="53"/>
      <c r="X48" s="53"/>
      <c r="Y48" s="25"/>
      <c r="Z48" s="105">
        <f t="shared" ref="Z48:Z76" si="23">Z47+1</f>
        <v>44199</v>
      </c>
      <c r="AA48" s="91" t="str">
        <f t="shared" si="17"/>
        <v/>
      </c>
      <c r="AB48" s="53"/>
      <c r="AC48" s="53"/>
      <c r="AD48" s="53"/>
      <c r="AE48" s="53"/>
      <c r="AF48" s="53"/>
    </row>
    <row r="49" spans="1:32" x14ac:dyDescent="0.2">
      <c r="A49" s="105">
        <f t="shared" si="18"/>
        <v>44047</v>
      </c>
      <c r="B49" s="91" t="str">
        <f t="shared" si="12"/>
        <v/>
      </c>
      <c r="C49" s="53"/>
      <c r="D49" s="53"/>
      <c r="E49" s="25"/>
      <c r="F49" s="105">
        <f t="shared" si="19"/>
        <v>44078</v>
      </c>
      <c r="G49" s="91" t="str">
        <f t="shared" si="13"/>
        <v/>
      </c>
      <c r="H49" s="53"/>
      <c r="I49" s="53"/>
      <c r="J49" s="25"/>
      <c r="K49" s="105">
        <f t="shared" si="20"/>
        <v>44108</v>
      </c>
      <c r="L49" s="91" t="str">
        <f t="shared" si="14"/>
        <v/>
      </c>
      <c r="M49" s="53"/>
      <c r="N49" s="53"/>
      <c r="O49" s="25"/>
      <c r="P49" s="105">
        <f t="shared" si="21"/>
        <v>44139</v>
      </c>
      <c r="Q49" s="91" t="str">
        <f t="shared" si="15"/>
        <v/>
      </c>
      <c r="R49" s="53"/>
      <c r="S49" s="53"/>
      <c r="T49" s="25"/>
      <c r="U49" s="105">
        <f t="shared" si="22"/>
        <v>44169</v>
      </c>
      <c r="V49" s="91" t="str">
        <f t="shared" si="16"/>
        <v/>
      </c>
      <c r="W49" s="53"/>
      <c r="X49" s="53"/>
      <c r="Y49" s="25"/>
      <c r="Z49" s="105">
        <f t="shared" si="23"/>
        <v>44200</v>
      </c>
      <c r="AA49" s="91">
        <f t="shared" si="17"/>
        <v>1</v>
      </c>
      <c r="AB49" s="53"/>
      <c r="AC49" s="53"/>
      <c r="AD49" s="53"/>
      <c r="AE49" s="53"/>
      <c r="AF49" s="53"/>
    </row>
    <row r="50" spans="1:32" x14ac:dyDescent="0.2">
      <c r="A50" s="105">
        <f t="shared" si="18"/>
        <v>44048</v>
      </c>
      <c r="B50" s="91" t="str">
        <f t="shared" si="12"/>
        <v/>
      </c>
      <c r="C50" s="53"/>
      <c r="D50" s="53"/>
      <c r="E50" s="25"/>
      <c r="F50" s="105">
        <f t="shared" si="19"/>
        <v>44079</v>
      </c>
      <c r="G50" s="91" t="str">
        <f t="shared" si="13"/>
        <v/>
      </c>
      <c r="H50" s="53"/>
      <c r="I50" s="53"/>
      <c r="J50" s="25"/>
      <c r="K50" s="105">
        <f t="shared" si="20"/>
        <v>44109</v>
      </c>
      <c r="L50" s="91">
        <f t="shared" si="14"/>
        <v>41</v>
      </c>
      <c r="M50" s="53"/>
      <c r="N50" s="53"/>
      <c r="O50" s="25"/>
      <c r="P50" s="105">
        <f t="shared" si="21"/>
        <v>44140</v>
      </c>
      <c r="Q50" s="91" t="str">
        <f t="shared" si="15"/>
        <v/>
      </c>
      <c r="R50" s="53"/>
      <c r="S50" s="53"/>
      <c r="T50" s="25"/>
      <c r="U50" s="105">
        <f t="shared" si="22"/>
        <v>44170</v>
      </c>
      <c r="V50" s="91" t="str">
        <f t="shared" si="16"/>
        <v/>
      </c>
      <c r="W50" s="53"/>
      <c r="X50" s="53"/>
      <c r="Y50" s="27"/>
      <c r="Z50" s="105">
        <f t="shared" si="23"/>
        <v>44201</v>
      </c>
      <c r="AA50" s="91" t="str">
        <f t="shared" si="17"/>
        <v/>
      </c>
      <c r="AB50" s="53"/>
      <c r="AC50" s="53"/>
    </row>
    <row r="51" spans="1:32" ht="12" customHeight="1" x14ac:dyDescent="0.2">
      <c r="A51" s="105">
        <f t="shared" si="18"/>
        <v>44049</v>
      </c>
      <c r="B51" s="91" t="str">
        <f t="shared" si="12"/>
        <v/>
      </c>
      <c r="C51" s="53"/>
      <c r="D51" s="53"/>
      <c r="E51" s="25"/>
      <c r="F51" s="105">
        <f t="shared" si="19"/>
        <v>44080</v>
      </c>
      <c r="G51" s="91" t="str">
        <f t="shared" si="13"/>
        <v/>
      </c>
      <c r="H51" s="53"/>
      <c r="I51" s="53"/>
      <c r="J51" s="25"/>
      <c r="K51" s="105">
        <f t="shared" si="20"/>
        <v>44110</v>
      </c>
      <c r="L51" s="91" t="str">
        <f t="shared" si="14"/>
        <v/>
      </c>
      <c r="M51" s="53"/>
      <c r="N51" s="53"/>
      <c r="O51" s="25"/>
      <c r="P51" s="105">
        <f t="shared" si="21"/>
        <v>44141</v>
      </c>
      <c r="Q51" s="91" t="str">
        <f t="shared" si="15"/>
        <v/>
      </c>
      <c r="R51" s="53"/>
      <c r="S51" s="53"/>
      <c r="T51" s="27"/>
      <c r="U51" s="105">
        <f t="shared" si="22"/>
        <v>44171</v>
      </c>
      <c r="V51" s="91" t="str">
        <f t="shared" si="16"/>
        <v/>
      </c>
      <c r="W51" s="53"/>
      <c r="X51" s="53"/>
      <c r="Y51" s="27"/>
      <c r="Z51" s="105">
        <f t="shared" si="23"/>
        <v>44202</v>
      </c>
      <c r="AA51" s="91" t="str">
        <f t="shared" si="17"/>
        <v/>
      </c>
      <c r="AB51" s="53"/>
      <c r="AC51" s="53"/>
    </row>
    <row r="52" spans="1:32" ht="12" customHeight="1" x14ac:dyDescent="0.2">
      <c r="A52" s="105">
        <f t="shared" si="18"/>
        <v>44050</v>
      </c>
      <c r="B52" s="91" t="str">
        <f t="shared" si="12"/>
        <v/>
      </c>
      <c r="C52" s="53"/>
      <c r="D52" s="53"/>
      <c r="E52" s="25"/>
      <c r="F52" s="105">
        <f t="shared" si="19"/>
        <v>44081</v>
      </c>
      <c r="G52" s="91">
        <f t="shared" si="13"/>
        <v>37</v>
      </c>
      <c r="H52" s="53"/>
      <c r="I52" s="53"/>
      <c r="J52" s="25"/>
      <c r="K52" s="105">
        <f t="shared" si="20"/>
        <v>44111</v>
      </c>
      <c r="L52" s="91" t="str">
        <f t="shared" si="14"/>
        <v/>
      </c>
      <c r="M52" s="53"/>
      <c r="N52" s="53"/>
      <c r="O52" s="25"/>
      <c r="P52" s="105">
        <f t="shared" si="21"/>
        <v>44142</v>
      </c>
      <c r="Q52" s="91" t="str">
        <f t="shared" si="15"/>
        <v/>
      </c>
      <c r="R52" s="53"/>
      <c r="S52" s="53"/>
      <c r="T52" s="25"/>
      <c r="U52" s="105">
        <f t="shared" si="22"/>
        <v>44172</v>
      </c>
      <c r="V52" s="91">
        <f t="shared" si="16"/>
        <v>50</v>
      </c>
      <c r="W52" s="53"/>
      <c r="X52" s="53"/>
      <c r="Y52" s="25"/>
      <c r="Z52" s="105">
        <f t="shared" si="23"/>
        <v>44203</v>
      </c>
      <c r="AA52" s="91" t="str">
        <f t="shared" si="17"/>
        <v/>
      </c>
      <c r="AB52" s="53"/>
      <c r="AC52" s="53"/>
    </row>
    <row r="53" spans="1:32" ht="12" customHeight="1" x14ac:dyDescent="0.2">
      <c r="A53" s="105">
        <f t="shared" si="18"/>
        <v>44051</v>
      </c>
      <c r="B53" s="91" t="str">
        <f t="shared" si="12"/>
        <v/>
      </c>
      <c r="C53" s="53"/>
      <c r="D53" s="53"/>
      <c r="E53" s="25"/>
      <c r="F53" s="105">
        <f t="shared" si="19"/>
        <v>44082</v>
      </c>
      <c r="G53" s="91" t="str">
        <f t="shared" si="13"/>
        <v/>
      </c>
      <c r="H53" s="53"/>
      <c r="I53" s="53"/>
      <c r="J53" s="25"/>
      <c r="K53" s="105">
        <f t="shared" si="20"/>
        <v>44112</v>
      </c>
      <c r="L53" s="91" t="str">
        <f t="shared" si="14"/>
        <v/>
      </c>
      <c r="M53" s="53"/>
      <c r="N53" s="53"/>
      <c r="O53" s="25"/>
      <c r="P53" s="105">
        <f t="shared" si="21"/>
        <v>44143</v>
      </c>
      <c r="Q53" s="91" t="str">
        <f t="shared" si="15"/>
        <v/>
      </c>
      <c r="R53" s="53"/>
      <c r="S53" s="53"/>
      <c r="T53" s="25"/>
      <c r="U53" s="105">
        <f t="shared" si="22"/>
        <v>44173</v>
      </c>
      <c r="V53" s="91" t="str">
        <f t="shared" si="16"/>
        <v/>
      </c>
      <c r="W53" s="53"/>
      <c r="X53" s="53"/>
      <c r="Y53" s="25"/>
      <c r="Z53" s="105">
        <f t="shared" si="23"/>
        <v>44204</v>
      </c>
      <c r="AA53" s="91" t="str">
        <f t="shared" si="17"/>
        <v/>
      </c>
      <c r="AB53" s="53"/>
      <c r="AC53" s="53"/>
    </row>
    <row r="54" spans="1:32" ht="12" customHeight="1" x14ac:dyDescent="0.2">
      <c r="A54" s="105">
        <f t="shared" si="18"/>
        <v>44052</v>
      </c>
      <c r="B54" s="91" t="str">
        <f t="shared" si="12"/>
        <v/>
      </c>
      <c r="C54" s="53"/>
      <c r="D54" s="53"/>
      <c r="E54" s="25"/>
      <c r="F54" s="105">
        <f t="shared" si="19"/>
        <v>44083</v>
      </c>
      <c r="G54" s="91" t="str">
        <f t="shared" si="13"/>
        <v/>
      </c>
      <c r="H54" s="53"/>
      <c r="I54" s="53"/>
      <c r="J54" s="25"/>
      <c r="K54" s="105">
        <f t="shared" si="20"/>
        <v>44113</v>
      </c>
      <c r="L54" s="91" t="str">
        <f t="shared" si="14"/>
        <v/>
      </c>
      <c r="M54" s="53"/>
      <c r="N54" s="53"/>
      <c r="O54" s="25"/>
      <c r="P54" s="105">
        <f t="shared" si="21"/>
        <v>44144</v>
      </c>
      <c r="Q54" s="91">
        <f t="shared" si="15"/>
        <v>46</v>
      </c>
      <c r="R54" s="53"/>
      <c r="S54" s="53"/>
      <c r="T54" s="25"/>
      <c r="U54" s="105">
        <f t="shared" si="22"/>
        <v>44174</v>
      </c>
      <c r="V54" s="91" t="str">
        <f t="shared" si="16"/>
        <v/>
      </c>
      <c r="W54" s="53"/>
      <c r="X54" s="53"/>
      <c r="Y54" s="25"/>
      <c r="Z54" s="105">
        <f t="shared" si="23"/>
        <v>44205</v>
      </c>
      <c r="AA54" s="91" t="str">
        <f t="shared" si="17"/>
        <v/>
      </c>
      <c r="AB54" s="53"/>
      <c r="AC54" s="53"/>
    </row>
    <row r="55" spans="1:32" ht="12" customHeight="1" x14ac:dyDescent="0.2">
      <c r="A55" s="105">
        <f t="shared" si="18"/>
        <v>44053</v>
      </c>
      <c r="B55" s="91">
        <f t="shared" si="12"/>
        <v>33</v>
      </c>
      <c r="C55" s="53"/>
      <c r="D55" s="53"/>
      <c r="E55" s="25"/>
      <c r="F55" s="105">
        <f t="shared" si="19"/>
        <v>44084</v>
      </c>
      <c r="G55" s="91" t="str">
        <f t="shared" si="13"/>
        <v/>
      </c>
      <c r="H55" s="53"/>
      <c r="I55" s="53"/>
      <c r="J55" s="25"/>
      <c r="K55" s="105">
        <f t="shared" si="20"/>
        <v>44114</v>
      </c>
      <c r="L55" s="91" t="str">
        <f t="shared" si="14"/>
        <v/>
      </c>
      <c r="M55" s="53"/>
      <c r="N55" s="53"/>
      <c r="O55" s="25"/>
      <c r="P55" s="105">
        <f t="shared" si="21"/>
        <v>44145</v>
      </c>
      <c r="Q55" s="91" t="str">
        <f t="shared" si="15"/>
        <v/>
      </c>
      <c r="R55" s="53"/>
      <c r="S55" s="53"/>
      <c r="T55" s="25"/>
      <c r="U55" s="105">
        <f t="shared" si="22"/>
        <v>44175</v>
      </c>
      <c r="V55" s="91" t="str">
        <f t="shared" si="16"/>
        <v/>
      </c>
      <c r="W55" s="53"/>
      <c r="X55" s="53"/>
      <c r="Y55" s="25"/>
      <c r="Z55" s="105">
        <f t="shared" si="23"/>
        <v>44206</v>
      </c>
      <c r="AA55" s="91" t="str">
        <f t="shared" si="17"/>
        <v/>
      </c>
      <c r="AB55" s="53"/>
      <c r="AC55" s="53"/>
    </row>
    <row r="56" spans="1:32" ht="12" customHeight="1" x14ac:dyDescent="0.2">
      <c r="A56" s="105">
        <f t="shared" si="18"/>
        <v>44054</v>
      </c>
      <c r="B56" s="91" t="str">
        <f t="shared" si="12"/>
        <v/>
      </c>
      <c r="C56" s="53"/>
      <c r="D56" s="53"/>
      <c r="E56" s="25"/>
      <c r="F56" s="105">
        <f t="shared" si="19"/>
        <v>44085</v>
      </c>
      <c r="G56" s="91" t="str">
        <f t="shared" si="13"/>
        <v/>
      </c>
      <c r="H56" s="53"/>
      <c r="I56" s="53"/>
      <c r="J56" s="25"/>
      <c r="K56" s="105">
        <f t="shared" si="20"/>
        <v>44115</v>
      </c>
      <c r="L56" s="91" t="str">
        <f t="shared" si="14"/>
        <v/>
      </c>
      <c r="M56" s="53"/>
      <c r="N56" s="53"/>
      <c r="O56" s="25"/>
      <c r="P56" s="105">
        <f t="shared" si="21"/>
        <v>44146</v>
      </c>
      <c r="Q56" s="91" t="str">
        <f t="shared" si="15"/>
        <v/>
      </c>
      <c r="R56" s="53"/>
      <c r="S56" s="53"/>
      <c r="T56" s="25"/>
      <c r="U56" s="105">
        <f t="shared" si="22"/>
        <v>44176</v>
      </c>
      <c r="V56" s="91" t="str">
        <f t="shared" si="16"/>
        <v/>
      </c>
      <c r="W56" s="53"/>
      <c r="X56" s="53"/>
      <c r="Y56" s="25"/>
      <c r="Z56" s="105">
        <f t="shared" si="23"/>
        <v>44207</v>
      </c>
      <c r="AA56" s="91">
        <f t="shared" si="17"/>
        <v>2</v>
      </c>
      <c r="AB56" s="53"/>
      <c r="AC56" s="53"/>
    </row>
    <row r="57" spans="1:32" ht="12" customHeight="1" x14ac:dyDescent="0.2">
      <c r="A57" s="105">
        <f t="shared" si="18"/>
        <v>44055</v>
      </c>
      <c r="B57" s="91" t="str">
        <f t="shared" si="12"/>
        <v/>
      </c>
      <c r="C57" s="53"/>
      <c r="D57" s="53"/>
      <c r="E57" s="25"/>
      <c r="F57" s="105">
        <f t="shared" si="19"/>
        <v>44086</v>
      </c>
      <c r="G57" s="91" t="str">
        <f t="shared" si="13"/>
        <v/>
      </c>
      <c r="H57" s="53"/>
      <c r="I57" s="53"/>
      <c r="J57" s="25"/>
      <c r="K57" s="105">
        <f t="shared" si="20"/>
        <v>44116</v>
      </c>
      <c r="L57" s="91">
        <f t="shared" si="14"/>
        <v>42</v>
      </c>
      <c r="M57" s="53"/>
      <c r="N57" s="53"/>
      <c r="O57" s="25"/>
      <c r="P57" s="105">
        <f t="shared" si="21"/>
        <v>44147</v>
      </c>
      <c r="Q57" s="91" t="str">
        <f t="shared" si="15"/>
        <v/>
      </c>
      <c r="R57" s="53"/>
      <c r="S57" s="53"/>
      <c r="T57" s="25"/>
      <c r="U57" s="105">
        <f t="shared" si="22"/>
        <v>44177</v>
      </c>
      <c r="V57" s="91" t="str">
        <f t="shared" si="16"/>
        <v/>
      </c>
      <c r="W57" s="53"/>
      <c r="X57" s="53"/>
      <c r="Y57" s="25"/>
      <c r="Z57" s="105">
        <f t="shared" si="23"/>
        <v>44208</v>
      </c>
      <c r="AA57" s="91" t="str">
        <f t="shared" si="17"/>
        <v/>
      </c>
      <c r="AB57" s="53"/>
      <c r="AC57" s="53"/>
    </row>
    <row r="58" spans="1:32" x14ac:dyDescent="0.2">
      <c r="A58" s="105">
        <f t="shared" si="18"/>
        <v>44056</v>
      </c>
      <c r="B58" s="91" t="str">
        <f t="shared" si="12"/>
        <v/>
      </c>
      <c r="C58" s="53"/>
      <c r="D58" s="53"/>
      <c r="E58" s="25"/>
      <c r="F58" s="105">
        <f t="shared" si="19"/>
        <v>44087</v>
      </c>
      <c r="G58" s="91" t="str">
        <f t="shared" si="13"/>
        <v/>
      </c>
      <c r="H58" s="53"/>
      <c r="I58" s="53"/>
      <c r="J58" s="25"/>
      <c r="K58" s="105">
        <f t="shared" si="20"/>
        <v>44117</v>
      </c>
      <c r="L58" s="91" t="str">
        <f t="shared" si="14"/>
        <v/>
      </c>
      <c r="M58" s="53"/>
      <c r="N58" s="53"/>
      <c r="O58" s="25"/>
      <c r="P58" s="105">
        <f t="shared" si="21"/>
        <v>44148</v>
      </c>
      <c r="Q58" s="91" t="str">
        <f t="shared" si="15"/>
        <v/>
      </c>
      <c r="R58" s="53"/>
      <c r="S58" s="53"/>
      <c r="T58" s="25"/>
      <c r="U58" s="105">
        <f t="shared" si="22"/>
        <v>44178</v>
      </c>
      <c r="V58" s="91" t="str">
        <f t="shared" si="16"/>
        <v/>
      </c>
      <c r="W58" s="53"/>
      <c r="X58" s="53"/>
      <c r="Y58" s="27"/>
      <c r="Z58" s="105">
        <f t="shared" si="23"/>
        <v>44209</v>
      </c>
      <c r="AA58" s="91" t="str">
        <f t="shared" si="17"/>
        <v/>
      </c>
      <c r="AB58" s="53"/>
      <c r="AC58" s="53"/>
    </row>
    <row r="59" spans="1:32" x14ac:dyDescent="0.2">
      <c r="A59" s="105">
        <f t="shared" si="18"/>
        <v>44057</v>
      </c>
      <c r="B59" s="91" t="str">
        <f t="shared" si="12"/>
        <v/>
      </c>
      <c r="C59" s="53"/>
      <c r="D59" s="53"/>
      <c r="E59" s="25"/>
      <c r="F59" s="105">
        <f t="shared" si="19"/>
        <v>44088</v>
      </c>
      <c r="G59" s="91">
        <f t="shared" si="13"/>
        <v>38</v>
      </c>
      <c r="H59" s="53"/>
      <c r="I59" s="53"/>
      <c r="J59" s="25"/>
      <c r="K59" s="105">
        <f t="shared" si="20"/>
        <v>44118</v>
      </c>
      <c r="L59" s="91" t="str">
        <f t="shared" si="14"/>
        <v/>
      </c>
      <c r="M59" s="53"/>
      <c r="N59" s="53"/>
      <c r="O59" s="25"/>
      <c r="P59" s="105">
        <f t="shared" si="21"/>
        <v>44149</v>
      </c>
      <c r="Q59" s="91" t="str">
        <f t="shared" si="15"/>
        <v/>
      </c>
      <c r="R59" s="53"/>
      <c r="S59" s="53"/>
      <c r="T59" s="25"/>
      <c r="U59" s="105">
        <f t="shared" si="22"/>
        <v>44179</v>
      </c>
      <c r="V59" s="91">
        <f t="shared" si="16"/>
        <v>51</v>
      </c>
      <c r="W59" s="53"/>
      <c r="X59" s="53"/>
      <c r="Y59" s="27"/>
      <c r="Z59" s="105">
        <f t="shared" si="23"/>
        <v>44210</v>
      </c>
      <c r="AA59" s="91" t="str">
        <f t="shared" si="17"/>
        <v/>
      </c>
      <c r="AB59" s="53"/>
      <c r="AC59" s="53"/>
    </row>
    <row r="60" spans="1:32" x14ac:dyDescent="0.2">
      <c r="A60" s="105">
        <f t="shared" si="18"/>
        <v>44058</v>
      </c>
      <c r="B60" s="91" t="str">
        <f t="shared" si="12"/>
        <v/>
      </c>
      <c r="C60" s="53"/>
      <c r="D60" s="53"/>
      <c r="E60" s="25"/>
      <c r="F60" s="105">
        <f t="shared" si="19"/>
        <v>44089</v>
      </c>
      <c r="G60" s="91" t="str">
        <f t="shared" si="13"/>
        <v/>
      </c>
      <c r="H60" s="53"/>
      <c r="I60" s="53"/>
      <c r="J60" s="25"/>
      <c r="K60" s="105">
        <f t="shared" si="20"/>
        <v>44119</v>
      </c>
      <c r="L60" s="91" t="str">
        <f t="shared" si="14"/>
        <v/>
      </c>
      <c r="M60" s="53"/>
      <c r="N60" s="53"/>
      <c r="O60" s="25"/>
      <c r="P60" s="105">
        <f t="shared" si="21"/>
        <v>44150</v>
      </c>
      <c r="Q60" s="91" t="str">
        <f t="shared" si="15"/>
        <v/>
      </c>
      <c r="R60" s="53"/>
      <c r="S60" s="53"/>
      <c r="T60" s="25"/>
      <c r="U60" s="105">
        <f t="shared" si="22"/>
        <v>44180</v>
      </c>
      <c r="V60" s="91" t="str">
        <f t="shared" si="16"/>
        <v/>
      </c>
      <c r="W60" s="53"/>
      <c r="X60" s="53"/>
      <c r="Y60" s="25"/>
      <c r="Z60" s="105">
        <f t="shared" si="23"/>
        <v>44211</v>
      </c>
      <c r="AA60" s="91" t="str">
        <f t="shared" si="17"/>
        <v/>
      </c>
      <c r="AB60" s="53"/>
      <c r="AC60" s="53"/>
    </row>
    <row r="61" spans="1:32" x14ac:dyDescent="0.2">
      <c r="A61" s="105">
        <f t="shared" si="18"/>
        <v>44059</v>
      </c>
      <c r="B61" s="91" t="str">
        <f t="shared" si="12"/>
        <v/>
      </c>
      <c r="C61" s="53"/>
      <c r="D61" s="53"/>
      <c r="E61" s="25"/>
      <c r="F61" s="105">
        <f t="shared" si="19"/>
        <v>44090</v>
      </c>
      <c r="G61" s="91" t="str">
        <f t="shared" si="13"/>
        <v/>
      </c>
      <c r="H61" s="53"/>
      <c r="I61" s="53"/>
      <c r="J61" s="25"/>
      <c r="K61" s="105">
        <f t="shared" si="20"/>
        <v>44120</v>
      </c>
      <c r="L61" s="91" t="str">
        <f t="shared" si="14"/>
        <v/>
      </c>
      <c r="M61" s="53"/>
      <c r="N61" s="53"/>
      <c r="O61" s="25"/>
      <c r="P61" s="105">
        <f t="shared" si="21"/>
        <v>44151</v>
      </c>
      <c r="Q61" s="91">
        <f t="shared" si="15"/>
        <v>47</v>
      </c>
      <c r="R61" s="53"/>
      <c r="S61" s="53"/>
      <c r="T61" s="25"/>
      <c r="U61" s="105">
        <f t="shared" si="22"/>
        <v>44181</v>
      </c>
      <c r="V61" s="91" t="str">
        <f t="shared" si="16"/>
        <v/>
      </c>
      <c r="W61" s="53"/>
      <c r="X61" s="53"/>
      <c r="Y61" s="25"/>
      <c r="Z61" s="105">
        <f t="shared" si="23"/>
        <v>44212</v>
      </c>
      <c r="AA61" s="91" t="str">
        <f t="shared" si="17"/>
        <v/>
      </c>
      <c r="AB61" s="53"/>
      <c r="AC61" s="53"/>
    </row>
    <row r="62" spans="1:32" x14ac:dyDescent="0.2">
      <c r="A62" s="105">
        <f t="shared" si="18"/>
        <v>44060</v>
      </c>
      <c r="B62" s="91">
        <f t="shared" si="12"/>
        <v>34</v>
      </c>
      <c r="C62" s="53"/>
      <c r="D62" s="53"/>
      <c r="E62" s="25"/>
      <c r="F62" s="105">
        <f t="shared" si="19"/>
        <v>44091</v>
      </c>
      <c r="G62" s="91" t="str">
        <f t="shared" si="13"/>
        <v/>
      </c>
      <c r="H62" s="53"/>
      <c r="I62" s="53"/>
      <c r="J62" s="25"/>
      <c r="K62" s="105">
        <f t="shared" si="20"/>
        <v>44121</v>
      </c>
      <c r="L62" s="91" t="str">
        <f t="shared" si="14"/>
        <v/>
      </c>
      <c r="M62" s="53"/>
      <c r="N62" s="53"/>
      <c r="O62" s="25"/>
      <c r="P62" s="105">
        <f t="shared" si="21"/>
        <v>44152</v>
      </c>
      <c r="Q62" s="91" t="str">
        <f t="shared" si="15"/>
        <v/>
      </c>
      <c r="R62" s="53"/>
      <c r="S62" s="53"/>
      <c r="T62" s="25"/>
      <c r="U62" s="105">
        <f t="shared" si="22"/>
        <v>44182</v>
      </c>
      <c r="V62" s="91" t="str">
        <f t="shared" si="16"/>
        <v/>
      </c>
      <c r="W62" s="53"/>
      <c r="X62" s="53"/>
      <c r="Y62" s="25"/>
      <c r="Z62" s="105">
        <f t="shared" si="23"/>
        <v>44213</v>
      </c>
      <c r="AA62" s="91" t="str">
        <f t="shared" si="17"/>
        <v/>
      </c>
      <c r="AB62" s="53"/>
      <c r="AC62" s="53"/>
    </row>
    <row r="63" spans="1:32" ht="12" customHeight="1" x14ac:dyDescent="0.2">
      <c r="A63" s="105">
        <f t="shared" si="18"/>
        <v>44061</v>
      </c>
      <c r="B63" s="91" t="str">
        <f t="shared" si="12"/>
        <v/>
      </c>
      <c r="C63" s="53"/>
      <c r="D63" s="53"/>
      <c r="E63" s="25"/>
      <c r="F63" s="105">
        <f t="shared" si="19"/>
        <v>44092</v>
      </c>
      <c r="G63" s="91" t="str">
        <f t="shared" si="13"/>
        <v/>
      </c>
      <c r="H63" s="53"/>
      <c r="I63" s="53"/>
      <c r="J63" s="26"/>
      <c r="K63" s="105">
        <f t="shared" si="20"/>
        <v>44122</v>
      </c>
      <c r="L63" s="91" t="str">
        <f t="shared" si="14"/>
        <v/>
      </c>
      <c r="M63" s="53"/>
      <c r="N63" s="53"/>
      <c r="O63" s="25"/>
      <c r="P63" s="105">
        <f t="shared" si="21"/>
        <v>44153</v>
      </c>
      <c r="Q63" s="91" t="str">
        <f t="shared" si="15"/>
        <v/>
      </c>
      <c r="R63" s="53"/>
      <c r="S63" s="53"/>
      <c r="T63" s="25"/>
      <c r="U63" s="105">
        <f t="shared" si="22"/>
        <v>44183</v>
      </c>
      <c r="V63" s="91" t="str">
        <f t="shared" si="16"/>
        <v/>
      </c>
      <c r="W63" s="53"/>
      <c r="X63" s="53"/>
      <c r="Y63" s="25"/>
      <c r="Z63" s="105">
        <f t="shared" si="23"/>
        <v>44214</v>
      </c>
      <c r="AA63" s="91">
        <f t="shared" si="17"/>
        <v>3</v>
      </c>
      <c r="AB63" s="53"/>
      <c r="AC63" s="53"/>
    </row>
    <row r="64" spans="1:32" ht="12" customHeight="1" x14ac:dyDescent="0.2">
      <c r="A64" s="105">
        <f t="shared" si="18"/>
        <v>44062</v>
      </c>
      <c r="B64" s="91" t="str">
        <f t="shared" si="12"/>
        <v/>
      </c>
      <c r="C64" s="53"/>
      <c r="D64" s="53"/>
      <c r="E64" s="25"/>
      <c r="F64" s="105">
        <f t="shared" si="19"/>
        <v>44093</v>
      </c>
      <c r="G64" s="91" t="str">
        <f t="shared" si="13"/>
        <v/>
      </c>
      <c r="H64" s="53"/>
      <c r="I64" s="53"/>
      <c r="J64" s="25"/>
      <c r="K64" s="105">
        <f t="shared" si="20"/>
        <v>44123</v>
      </c>
      <c r="L64" s="91">
        <f t="shared" si="14"/>
        <v>43</v>
      </c>
      <c r="M64" s="53"/>
      <c r="N64" s="53"/>
      <c r="O64" s="25"/>
      <c r="P64" s="105">
        <f t="shared" si="21"/>
        <v>44154</v>
      </c>
      <c r="Q64" s="91" t="str">
        <f t="shared" si="15"/>
        <v/>
      </c>
      <c r="R64" s="53"/>
      <c r="S64" s="53"/>
      <c r="T64" s="25"/>
      <c r="U64" s="105">
        <f t="shared" si="22"/>
        <v>44184</v>
      </c>
      <c r="V64" s="91" t="str">
        <f t="shared" si="16"/>
        <v/>
      </c>
      <c r="W64" s="53"/>
      <c r="X64" s="53"/>
      <c r="Y64" s="25"/>
      <c r="Z64" s="105">
        <f t="shared" si="23"/>
        <v>44215</v>
      </c>
      <c r="AA64" s="91" t="str">
        <f t="shared" si="17"/>
        <v/>
      </c>
      <c r="AB64" s="53"/>
      <c r="AC64" s="53"/>
    </row>
    <row r="65" spans="1:39" ht="12" customHeight="1" x14ac:dyDescent="0.2">
      <c r="A65" s="105">
        <f t="shared" si="18"/>
        <v>44063</v>
      </c>
      <c r="B65" s="91" t="str">
        <f t="shared" si="12"/>
        <v/>
      </c>
      <c r="C65" s="53"/>
      <c r="D65" s="53"/>
      <c r="E65" s="25"/>
      <c r="F65" s="105">
        <f t="shared" si="19"/>
        <v>44094</v>
      </c>
      <c r="G65" s="91" t="str">
        <f t="shared" si="13"/>
        <v/>
      </c>
      <c r="H65" s="53"/>
      <c r="I65" s="53"/>
      <c r="J65" s="25"/>
      <c r="K65" s="105">
        <f t="shared" si="20"/>
        <v>44124</v>
      </c>
      <c r="L65" s="91" t="str">
        <f t="shared" si="14"/>
        <v/>
      </c>
      <c r="M65" s="53"/>
      <c r="N65" s="53"/>
      <c r="O65" s="25"/>
      <c r="P65" s="105">
        <f t="shared" si="21"/>
        <v>44155</v>
      </c>
      <c r="Q65" s="91" t="str">
        <f t="shared" si="15"/>
        <v/>
      </c>
      <c r="R65" s="53"/>
      <c r="S65" s="53"/>
      <c r="T65" s="25"/>
      <c r="U65" s="105">
        <f t="shared" si="22"/>
        <v>44185</v>
      </c>
      <c r="V65" s="91" t="str">
        <f t="shared" si="16"/>
        <v/>
      </c>
      <c r="W65" s="53"/>
      <c r="X65" s="53"/>
      <c r="Y65" s="25"/>
      <c r="Z65" s="105">
        <f t="shared" si="23"/>
        <v>44216</v>
      </c>
      <c r="AA65" s="91" t="str">
        <f t="shared" si="17"/>
        <v/>
      </c>
      <c r="AB65" s="53"/>
      <c r="AC65" s="53"/>
    </row>
    <row r="66" spans="1:39" ht="12" customHeight="1" x14ac:dyDescent="0.2">
      <c r="A66" s="105">
        <f t="shared" si="18"/>
        <v>44064</v>
      </c>
      <c r="B66" s="91" t="str">
        <f t="shared" si="12"/>
        <v/>
      </c>
      <c r="C66" s="53"/>
      <c r="D66" s="53"/>
      <c r="E66" s="25"/>
      <c r="F66" s="105">
        <f t="shared" si="19"/>
        <v>44095</v>
      </c>
      <c r="G66" s="91">
        <f t="shared" si="13"/>
        <v>39</v>
      </c>
      <c r="H66" s="53"/>
      <c r="I66" s="53"/>
      <c r="J66" s="25"/>
      <c r="K66" s="105">
        <f t="shared" si="20"/>
        <v>44125</v>
      </c>
      <c r="L66" s="91" t="str">
        <f t="shared" si="14"/>
        <v/>
      </c>
      <c r="M66" s="53"/>
      <c r="N66" s="53"/>
      <c r="O66" s="25"/>
      <c r="P66" s="105">
        <f t="shared" si="21"/>
        <v>44156</v>
      </c>
      <c r="Q66" s="91" t="str">
        <f t="shared" si="15"/>
        <v/>
      </c>
      <c r="R66" s="53"/>
      <c r="S66" s="53"/>
      <c r="T66" s="27"/>
      <c r="U66" s="105">
        <f t="shared" si="22"/>
        <v>44186</v>
      </c>
      <c r="V66" s="91">
        <f t="shared" si="16"/>
        <v>52</v>
      </c>
      <c r="W66" s="53"/>
      <c r="X66" s="53"/>
      <c r="Y66" s="25"/>
      <c r="Z66" s="105">
        <f t="shared" si="23"/>
        <v>44217</v>
      </c>
      <c r="AA66" s="91" t="str">
        <f t="shared" si="17"/>
        <v/>
      </c>
      <c r="AB66" s="53"/>
      <c r="AC66" s="53"/>
    </row>
    <row r="67" spans="1:39" ht="12" customHeight="1" x14ac:dyDescent="0.2">
      <c r="A67" s="105">
        <f t="shared" si="18"/>
        <v>44065</v>
      </c>
      <c r="B67" s="91" t="str">
        <f t="shared" si="12"/>
        <v/>
      </c>
      <c r="C67" s="53"/>
      <c r="D67" s="53"/>
      <c r="E67" s="25"/>
      <c r="F67" s="105">
        <f t="shared" si="19"/>
        <v>44096</v>
      </c>
      <c r="G67" s="91" t="str">
        <f t="shared" si="13"/>
        <v/>
      </c>
      <c r="H67" s="53"/>
      <c r="I67" s="53"/>
      <c r="J67" s="25"/>
      <c r="K67" s="105">
        <f t="shared" si="20"/>
        <v>44126</v>
      </c>
      <c r="L67" s="91" t="str">
        <f t="shared" si="14"/>
        <v/>
      </c>
      <c r="M67" s="53"/>
      <c r="N67" s="53"/>
      <c r="O67" s="25"/>
      <c r="P67" s="105">
        <f t="shared" si="21"/>
        <v>44157</v>
      </c>
      <c r="Q67" s="91" t="str">
        <f t="shared" si="15"/>
        <v/>
      </c>
      <c r="R67" s="53"/>
      <c r="S67" s="53"/>
      <c r="T67" s="28"/>
      <c r="U67" s="105">
        <f t="shared" si="22"/>
        <v>44187</v>
      </c>
      <c r="V67" s="91" t="str">
        <f t="shared" si="16"/>
        <v/>
      </c>
      <c r="W67" s="53"/>
      <c r="X67" s="53"/>
      <c r="Y67" s="25"/>
      <c r="Z67" s="105">
        <f t="shared" si="23"/>
        <v>44218</v>
      </c>
      <c r="AA67" s="91" t="str">
        <f t="shared" si="17"/>
        <v/>
      </c>
      <c r="AB67" s="53"/>
      <c r="AC67" s="53"/>
    </row>
    <row r="68" spans="1:39" ht="12" customHeight="1" x14ac:dyDescent="0.2">
      <c r="A68" s="105">
        <f t="shared" si="18"/>
        <v>44066</v>
      </c>
      <c r="B68" s="91" t="str">
        <f t="shared" si="12"/>
        <v/>
      </c>
      <c r="C68" s="53"/>
      <c r="D68" s="53"/>
      <c r="E68" s="25"/>
      <c r="F68" s="105">
        <f t="shared" si="19"/>
        <v>44097</v>
      </c>
      <c r="G68" s="91" t="str">
        <f t="shared" si="13"/>
        <v/>
      </c>
      <c r="H68" s="53"/>
      <c r="I68" s="53"/>
      <c r="J68" s="25"/>
      <c r="K68" s="105">
        <f t="shared" si="20"/>
        <v>44127</v>
      </c>
      <c r="L68" s="91" t="str">
        <f t="shared" si="14"/>
        <v/>
      </c>
      <c r="M68" s="53"/>
      <c r="N68" s="53"/>
      <c r="O68" s="25"/>
      <c r="P68" s="105">
        <f t="shared" si="21"/>
        <v>44158</v>
      </c>
      <c r="Q68" s="91">
        <f t="shared" si="15"/>
        <v>48</v>
      </c>
      <c r="R68" s="53"/>
      <c r="S68" s="53"/>
      <c r="T68" s="28"/>
      <c r="U68" s="105">
        <f t="shared" si="22"/>
        <v>44188</v>
      </c>
      <c r="V68" s="91" t="str">
        <f t="shared" si="16"/>
        <v/>
      </c>
      <c r="W68" s="53"/>
      <c r="X68" s="53"/>
      <c r="Y68" s="25"/>
      <c r="Z68" s="105">
        <f t="shared" si="23"/>
        <v>44219</v>
      </c>
      <c r="AA68" s="91" t="str">
        <f t="shared" si="17"/>
        <v/>
      </c>
      <c r="AB68" s="53"/>
      <c r="AC68" s="53"/>
    </row>
    <row r="69" spans="1:39" ht="12" customHeight="1" x14ac:dyDescent="0.2">
      <c r="A69" s="105">
        <f t="shared" si="18"/>
        <v>44067</v>
      </c>
      <c r="B69" s="91">
        <f t="shared" si="12"/>
        <v>35</v>
      </c>
      <c r="C69" s="53"/>
      <c r="D69" s="53"/>
      <c r="E69" s="25"/>
      <c r="F69" s="105">
        <f t="shared" si="19"/>
        <v>44098</v>
      </c>
      <c r="G69" s="91" t="str">
        <f t="shared" si="13"/>
        <v/>
      </c>
      <c r="H69" s="53"/>
      <c r="I69" s="53"/>
      <c r="J69" s="28"/>
      <c r="K69" s="105">
        <f t="shared" si="20"/>
        <v>44128</v>
      </c>
      <c r="L69" s="91" t="str">
        <f t="shared" si="14"/>
        <v/>
      </c>
      <c r="M69" s="53"/>
      <c r="N69" s="53"/>
      <c r="O69" s="29"/>
      <c r="P69" s="105">
        <f t="shared" si="21"/>
        <v>44159</v>
      </c>
      <c r="Q69" s="91" t="str">
        <f t="shared" si="15"/>
        <v/>
      </c>
      <c r="R69" s="53"/>
      <c r="S69" s="53"/>
      <c r="T69" s="28"/>
      <c r="U69" s="105">
        <f t="shared" si="22"/>
        <v>44189</v>
      </c>
      <c r="V69" s="91" t="str">
        <f t="shared" si="16"/>
        <v/>
      </c>
      <c r="W69" s="53"/>
      <c r="X69" s="53"/>
      <c r="Y69" s="29"/>
      <c r="Z69" s="105">
        <f t="shared" si="23"/>
        <v>44220</v>
      </c>
      <c r="AA69" s="91" t="str">
        <f t="shared" si="17"/>
        <v/>
      </c>
      <c r="AB69" s="53"/>
      <c r="AC69" s="53"/>
    </row>
    <row r="70" spans="1:39" ht="12" customHeight="1" x14ac:dyDescent="0.2">
      <c r="A70" s="105">
        <f t="shared" si="18"/>
        <v>44068</v>
      </c>
      <c r="B70" s="91" t="str">
        <f t="shared" si="12"/>
        <v/>
      </c>
      <c r="C70" s="53"/>
      <c r="D70" s="53"/>
      <c r="E70" s="34"/>
      <c r="F70" s="105">
        <f t="shared" si="19"/>
        <v>44099</v>
      </c>
      <c r="G70" s="91" t="str">
        <f t="shared" si="13"/>
        <v/>
      </c>
      <c r="H70" s="53"/>
      <c r="I70" s="53"/>
      <c r="J70" s="24"/>
      <c r="K70" s="105">
        <f t="shared" si="20"/>
        <v>44129</v>
      </c>
      <c r="L70" s="91" t="str">
        <f t="shared" si="14"/>
        <v/>
      </c>
      <c r="M70" s="53"/>
      <c r="N70" s="53"/>
      <c r="O70" s="24"/>
      <c r="P70" s="105">
        <f t="shared" si="21"/>
        <v>44160</v>
      </c>
      <c r="Q70" s="91" t="str">
        <f t="shared" si="15"/>
        <v/>
      </c>
      <c r="R70" s="53"/>
      <c r="S70" s="53"/>
      <c r="T70" s="24"/>
      <c r="U70" s="105">
        <f t="shared" si="22"/>
        <v>44190</v>
      </c>
      <c r="V70" s="91" t="str">
        <f t="shared" si="16"/>
        <v/>
      </c>
      <c r="W70" s="53"/>
      <c r="X70" s="53"/>
      <c r="Y70" s="24"/>
      <c r="Z70" s="105">
        <f t="shared" si="23"/>
        <v>44221</v>
      </c>
      <c r="AA70" s="91">
        <f t="shared" si="17"/>
        <v>4</v>
      </c>
      <c r="AB70" s="53"/>
      <c r="AC70" s="53"/>
    </row>
    <row r="71" spans="1:39" ht="12" customHeight="1" x14ac:dyDescent="0.2">
      <c r="A71" s="105">
        <f t="shared" si="18"/>
        <v>44069</v>
      </c>
      <c r="B71" s="91" t="str">
        <f t="shared" si="12"/>
        <v/>
      </c>
      <c r="C71" s="53"/>
      <c r="D71" s="53"/>
      <c r="E71" s="34"/>
      <c r="F71" s="105">
        <f t="shared" si="19"/>
        <v>44100</v>
      </c>
      <c r="G71" s="91" t="str">
        <f t="shared" si="13"/>
        <v/>
      </c>
      <c r="H71" s="53"/>
      <c r="I71" s="53"/>
      <c r="J71" s="24"/>
      <c r="K71" s="105">
        <f t="shared" si="20"/>
        <v>44130</v>
      </c>
      <c r="L71" s="91">
        <f t="shared" si="14"/>
        <v>44</v>
      </c>
      <c r="M71" s="53"/>
      <c r="N71" s="53"/>
      <c r="O71" s="24"/>
      <c r="P71" s="105">
        <f t="shared" si="21"/>
        <v>44161</v>
      </c>
      <c r="Q71" s="91" t="str">
        <f t="shared" si="15"/>
        <v/>
      </c>
      <c r="R71" s="53"/>
      <c r="S71" s="53"/>
      <c r="T71" s="24"/>
      <c r="U71" s="105">
        <f t="shared" si="22"/>
        <v>44191</v>
      </c>
      <c r="V71" s="91" t="str">
        <f t="shared" si="16"/>
        <v/>
      </c>
      <c r="W71" s="53"/>
      <c r="X71" s="53"/>
      <c r="Y71" s="24"/>
      <c r="Z71" s="105">
        <f t="shared" si="23"/>
        <v>44222</v>
      </c>
      <c r="AA71" s="91" t="str">
        <f t="shared" si="17"/>
        <v/>
      </c>
      <c r="AB71" s="53"/>
      <c r="AC71" s="53"/>
    </row>
    <row r="72" spans="1:39" ht="12" customHeight="1" x14ac:dyDescent="0.2">
      <c r="A72" s="105">
        <f t="shared" si="18"/>
        <v>44070</v>
      </c>
      <c r="B72" s="91" t="str">
        <f t="shared" si="12"/>
        <v/>
      </c>
      <c r="C72" s="53"/>
      <c r="D72" s="53"/>
      <c r="E72" s="34"/>
      <c r="F72" s="105">
        <f t="shared" si="19"/>
        <v>44101</v>
      </c>
      <c r="G72" s="91" t="str">
        <f t="shared" si="13"/>
        <v/>
      </c>
      <c r="H72" s="53"/>
      <c r="I72" s="53"/>
      <c r="J72" s="24"/>
      <c r="K72" s="105">
        <f t="shared" si="20"/>
        <v>44131</v>
      </c>
      <c r="L72" s="91" t="str">
        <f t="shared" si="14"/>
        <v/>
      </c>
      <c r="M72" s="53"/>
      <c r="N72" s="53"/>
      <c r="O72" s="24"/>
      <c r="P72" s="105">
        <f t="shared" si="21"/>
        <v>44162</v>
      </c>
      <c r="Q72" s="91" t="str">
        <f t="shared" si="15"/>
        <v/>
      </c>
      <c r="R72" s="53"/>
      <c r="S72" s="53"/>
      <c r="T72" s="24"/>
      <c r="U72" s="105">
        <f t="shared" si="22"/>
        <v>44192</v>
      </c>
      <c r="V72" s="91" t="str">
        <f t="shared" si="16"/>
        <v/>
      </c>
      <c r="W72" s="53"/>
      <c r="X72" s="53"/>
      <c r="Y72" s="24"/>
      <c r="Z72" s="105">
        <f t="shared" si="23"/>
        <v>44223</v>
      </c>
      <c r="AA72" s="91" t="str">
        <f t="shared" si="17"/>
        <v/>
      </c>
      <c r="AB72" s="53"/>
      <c r="AC72" s="53"/>
    </row>
    <row r="73" spans="1:39" ht="12" customHeight="1" x14ac:dyDescent="0.2">
      <c r="A73" s="105">
        <f t="shared" si="18"/>
        <v>44071</v>
      </c>
      <c r="B73" s="91" t="str">
        <f t="shared" si="12"/>
        <v/>
      </c>
      <c r="C73" s="53"/>
      <c r="D73" s="53"/>
      <c r="E73" s="34"/>
      <c r="F73" s="105">
        <f t="shared" si="19"/>
        <v>44102</v>
      </c>
      <c r="G73" s="91">
        <f t="shared" si="13"/>
        <v>40</v>
      </c>
      <c r="H73" s="53"/>
      <c r="I73" s="53"/>
      <c r="J73" s="24"/>
      <c r="K73" s="105">
        <f t="shared" si="20"/>
        <v>44132</v>
      </c>
      <c r="L73" s="91" t="str">
        <f t="shared" si="14"/>
        <v/>
      </c>
      <c r="M73" s="53"/>
      <c r="N73" s="53"/>
      <c r="O73" s="24"/>
      <c r="P73" s="105">
        <f t="shared" si="21"/>
        <v>44163</v>
      </c>
      <c r="Q73" s="91" t="str">
        <f t="shared" si="15"/>
        <v/>
      </c>
      <c r="R73" s="53"/>
      <c r="S73" s="53"/>
      <c r="T73" s="24"/>
      <c r="U73" s="105">
        <f t="shared" si="22"/>
        <v>44193</v>
      </c>
      <c r="V73" s="91">
        <f t="shared" si="16"/>
        <v>53</v>
      </c>
      <c r="W73" s="53"/>
      <c r="X73" s="53"/>
      <c r="Y73" s="24"/>
      <c r="Z73" s="105">
        <f t="shared" si="23"/>
        <v>44224</v>
      </c>
      <c r="AA73" s="91" t="str">
        <f t="shared" si="17"/>
        <v/>
      </c>
      <c r="AB73" s="53"/>
      <c r="AC73" s="53"/>
    </row>
    <row r="74" spans="1:39" ht="12" customHeight="1" x14ac:dyDescent="0.2">
      <c r="A74" s="105">
        <f t="shared" si="18"/>
        <v>44072</v>
      </c>
      <c r="B74" s="91" t="str">
        <f t="shared" si="12"/>
        <v/>
      </c>
      <c r="C74" s="53"/>
      <c r="D74" s="53"/>
      <c r="E74" s="34"/>
      <c r="F74" s="105">
        <f t="shared" si="19"/>
        <v>44103</v>
      </c>
      <c r="G74" s="91" t="str">
        <f t="shared" si="13"/>
        <v/>
      </c>
      <c r="H74" s="53"/>
      <c r="I74" s="53"/>
      <c r="J74" s="24"/>
      <c r="K74" s="105">
        <f t="shared" si="20"/>
        <v>44133</v>
      </c>
      <c r="L74" s="91" t="str">
        <f t="shared" si="14"/>
        <v/>
      </c>
      <c r="M74" s="53"/>
      <c r="N74" s="53"/>
      <c r="O74" s="24"/>
      <c r="P74" s="105">
        <f t="shared" si="21"/>
        <v>44164</v>
      </c>
      <c r="Q74" s="91" t="str">
        <f t="shared" si="15"/>
        <v/>
      </c>
      <c r="R74" s="53"/>
      <c r="S74" s="53"/>
      <c r="T74" s="24"/>
      <c r="U74" s="105">
        <f t="shared" si="22"/>
        <v>44194</v>
      </c>
      <c r="V74" s="91" t="str">
        <f t="shared" si="16"/>
        <v/>
      </c>
      <c r="W74" s="53"/>
      <c r="X74" s="53"/>
      <c r="Y74" s="24"/>
      <c r="Z74" s="105">
        <f t="shared" si="23"/>
        <v>44225</v>
      </c>
      <c r="AA74" s="91" t="str">
        <f t="shared" si="17"/>
        <v/>
      </c>
      <c r="AB74" s="53"/>
      <c r="AC74" s="53"/>
    </row>
    <row r="75" spans="1:39" ht="12" customHeight="1" x14ac:dyDescent="0.2">
      <c r="A75" s="105">
        <f t="shared" si="18"/>
        <v>44073</v>
      </c>
      <c r="B75" s="91" t="str">
        <f t="shared" si="12"/>
        <v/>
      </c>
      <c r="C75" s="53"/>
      <c r="D75" s="53"/>
      <c r="E75" s="34"/>
      <c r="F75" s="105">
        <f t="shared" si="19"/>
        <v>44104</v>
      </c>
      <c r="G75" s="91" t="str">
        <f t="shared" si="13"/>
        <v/>
      </c>
      <c r="H75" s="53"/>
      <c r="I75" s="53"/>
      <c r="J75" s="24"/>
      <c r="K75" s="105">
        <f t="shared" si="20"/>
        <v>44134</v>
      </c>
      <c r="L75" s="91" t="str">
        <f t="shared" si="14"/>
        <v/>
      </c>
      <c r="M75" s="53"/>
      <c r="N75" s="53"/>
      <c r="O75" s="24"/>
      <c r="P75" s="105">
        <f t="shared" si="21"/>
        <v>44165</v>
      </c>
      <c r="Q75" s="91">
        <f t="shared" si="15"/>
        <v>49</v>
      </c>
      <c r="R75" s="53"/>
      <c r="S75" s="53"/>
      <c r="T75" s="24"/>
      <c r="U75" s="105">
        <f t="shared" si="22"/>
        <v>44195</v>
      </c>
      <c r="V75" s="91" t="str">
        <f t="shared" si="16"/>
        <v/>
      </c>
      <c r="W75" s="53"/>
      <c r="X75" s="53"/>
      <c r="Y75" s="24"/>
      <c r="Z75" s="105">
        <f t="shared" si="23"/>
        <v>44226</v>
      </c>
      <c r="AA75" s="91" t="str">
        <f t="shared" si="17"/>
        <v/>
      </c>
      <c r="AB75" s="53"/>
      <c r="AC75" s="53"/>
    </row>
    <row r="76" spans="1:39" ht="12" customHeight="1" x14ac:dyDescent="0.2">
      <c r="A76" s="105">
        <f t="shared" si="18"/>
        <v>44074</v>
      </c>
      <c r="B76" s="91">
        <f t="shared" si="12"/>
        <v>36</v>
      </c>
      <c r="C76" s="53"/>
      <c r="D76" s="53"/>
      <c r="E76" s="34"/>
      <c r="F76" s="105">
        <f t="shared" si="19"/>
        <v>44105</v>
      </c>
      <c r="G76" s="91" t="str">
        <f t="shared" si="13"/>
        <v/>
      </c>
      <c r="H76" s="53"/>
      <c r="I76" s="53"/>
      <c r="J76" s="24"/>
      <c r="K76" s="107">
        <f t="shared" si="20"/>
        <v>44135</v>
      </c>
      <c r="L76" s="91" t="str">
        <f t="shared" si="14"/>
        <v/>
      </c>
      <c r="M76" s="98"/>
      <c r="N76" s="98"/>
      <c r="O76" s="24"/>
      <c r="P76" s="105">
        <f t="shared" si="21"/>
        <v>44166</v>
      </c>
      <c r="Q76" s="91" t="str">
        <f t="shared" si="15"/>
        <v/>
      </c>
      <c r="R76" s="53"/>
      <c r="S76" s="53"/>
      <c r="T76" s="24"/>
      <c r="U76" s="105">
        <f>U75+1</f>
        <v>44196</v>
      </c>
      <c r="V76" s="91" t="str">
        <f t="shared" si="16"/>
        <v/>
      </c>
      <c r="W76" s="53"/>
      <c r="X76" s="53"/>
      <c r="Y76" s="24"/>
      <c r="Z76" s="105">
        <f t="shared" si="23"/>
        <v>44227</v>
      </c>
      <c r="AA76" s="91" t="str">
        <f t="shared" si="17"/>
        <v/>
      </c>
      <c r="AB76" s="53"/>
      <c r="AC76" s="53"/>
    </row>
    <row r="77" spans="1:39" ht="12" customHeight="1" x14ac:dyDescent="0.2">
      <c r="A77" s="113">
        <f>DATE(B4+2018,(A4+6),1)</f>
        <v>44044</v>
      </c>
      <c r="B77" s="114"/>
      <c r="C77" s="61">
        <f>SUM(C46:C76)</f>
        <v>0</v>
      </c>
      <c r="D77" s="62">
        <f>SUM(D46:D76)</f>
        <v>0</v>
      </c>
      <c r="E77" s="30"/>
      <c r="F77" s="113">
        <f>DATE(B4+2018,(A4+7),1)</f>
        <v>44075</v>
      </c>
      <c r="G77" s="114"/>
      <c r="H77" s="61">
        <f>SUM(H46:H76)</f>
        <v>0</v>
      </c>
      <c r="I77" s="62">
        <f>SUM(I46:I76)</f>
        <v>0</v>
      </c>
      <c r="J77" s="30"/>
      <c r="K77" s="113">
        <f>DATE(B4+2018,(A4+8),1)</f>
        <v>44105</v>
      </c>
      <c r="L77" s="114"/>
      <c r="M77" s="58">
        <f>SUM(M46:M76)</f>
        <v>0</v>
      </c>
      <c r="N77" s="58">
        <f>SUM(N46:N76)</f>
        <v>0</v>
      </c>
      <c r="O77" s="30"/>
      <c r="P77" s="113">
        <f>DATE(B4+2018,(A4+9),1)</f>
        <v>44136</v>
      </c>
      <c r="Q77" s="114"/>
      <c r="R77" s="59">
        <f>SUM(R46:R76)</f>
        <v>0</v>
      </c>
      <c r="S77" s="59">
        <f>SUM(S46:S76)</f>
        <v>0</v>
      </c>
      <c r="T77" s="30"/>
      <c r="U77" s="113">
        <f>DATE(B4+2018,(A4+10),1)</f>
        <v>44166</v>
      </c>
      <c r="V77" s="114"/>
      <c r="W77" s="58">
        <f>SUM(W47:W76)</f>
        <v>0</v>
      </c>
      <c r="X77" s="58">
        <f>SUM(X46:X76)</f>
        <v>0</v>
      </c>
      <c r="Y77" s="30"/>
      <c r="Z77" s="113">
        <f>DATE(B4+2018,(A4+11),1)</f>
        <v>44197</v>
      </c>
      <c r="AA77" s="114"/>
      <c r="AB77" s="59">
        <f>SUM(AB46:AB76)</f>
        <v>0</v>
      </c>
      <c r="AC77" s="60">
        <f>SUM(AC46:AC76)</f>
        <v>0</v>
      </c>
    </row>
    <row r="78" spans="1:39" s="45" customFormat="1" ht="12" customHeight="1" x14ac:dyDescent="0.2">
      <c r="A78" s="37"/>
      <c r="B78" s="37"/>
      <c r="C78" s="38"/>
      <c r="D78" s="38"/>
      <c r="E78" s="39"/>
      <c r="F78" s="40"/>
      <c r="G78" s="40"/>
      <c r="H78" s="38"/>
      <c r="I78" s="38"/>
      <c r="J78" s="39"/>
      <c r="K78" s="41"/>
      <c r="L78" s="41"/>
      <c r="M78" s="42"/>
      <c r="N78" s="43"/>
      <c r="O78" s="39"/>
      <c r="P78" s="44"/>
      <c r="Q78" s="44"/>
      <c r="R78" s="44"/>
      <c r="S78" s="37"/>
      <c r="T78" s="39"/>
      <c r="U78" s="41"/>
      <c r="V78" s="41"/>
      <c r="W78" s="42"/>
      <c r="X78" s="43"/>
      <c r="Y78" s="39"/>
      <c r="Z78" s="44"/>
      <c r="AA78" s="44"/>
      <c r="AB78" s="44"/>
      <c r="AC78" s="37"/>
      <c r="AH78" s="46"/>
      <c r="AM78" s="46"/>
    </row>
  </sheetData>
  <mergeCells count="39">
    <mergeCell ref="A8:D8"/>
    <mergeCell ref="F8:I8"/>
    <mergeCell ref="Z77:AA77"/>
    <mergeCell ref="A77:B77"/>
    <mergeCell ref="F77:G77"/>
    <mergeCell ref="K77:L77"/>
    <mergeCell ref="P77:Q77"/>
    <mergeCell ref="U77:V77"/>
    <mergeCell ref="Z41:AA41"/>
    <mergeCell ref="A44:D44"/>
    <mergeCell ref="F44:I44"/>
    <mergeCell ref="K44:N44"/>
    <mergeCell ref="P44:S44"/>
    <mergeCell ref="U44:X44"/>
    <mergeCell ref="Z44:AC44"/>
    <mergeCell ref="A41:B41"/>
    <mergeCell ref="F41:G41"/>
    <mergeCell ref="K41:L41"/>
    <mergeCell ref="P41:Q41"/>
    <mergeCell ref="U41:V41"/>
    <mergeCell ref="F1:S1"/>
    <mergeCell ref="F6:I6"/>
    <mergeCell ref="J6:N6"/>
    <mergeCell ref="F4:I4"/>
    <mergeCell ref="P3:T3"/>
    <mergeCell ref="J4:N4"/>
    <mergeCell ref="P4:T4"/>
    <mergeCell ref="F5:I5"/>
    <mergeCell ref="J5:N5"/>
    <mergeCell ref="F2:H2"/>
    <mergeCell ref="I2:J2"/>
    <mergeCell ref="P2:T2"/>
    <mergeCell ref="K8:N8"/>
    <mergeCell ref="P8:S8"/>
    <mergeCell ref="AG23:AH23"/>
    <mergeCell ref="AG9:AH9"/>
    <mergeCell ref="U8:X8"/>
    <mergeCell ref="AG8:AI8"/>
    <mergeCell ref="Z8:AC8"/>
  </mergeCells>
  <conditionalFormatting sqref="R10:R40 W10:W40 H10:I40 M10:M40 C10:C40">
    <cfRule type="cellIs" dxfId="37" priority="120" operator="greaterThan">
      <formula>1</formula>
    </cfRule>
  </conditionalFormatting>
  <conditionalFormatting sqref="C46:C76 H46:H76 M46:M76 R46:R76 W46:W76 AB46:AB76">
    <cfRule type="cellIs" dxfId="36" priority="119" stopIfTrue="1" operator="greaterThan">
      <formula>1</formula>
    </cfRule>
  </conditionalFormatting>
  <conditionalFormatting sqref="N10:N40 S10:S40 X10:X40 I10:I40 D10:D40">
    <cfRule type="cellIs" dxfId="35" priority="118" operator="greaterThan">
      <formula>1</formula>
    </cfRule>
  </conditionalFormatting>
  <conditionalFormatting sqref="D46:D76 I46:I76 N46:N76 S46:S76 X46:X76 AC46:AC76">
    <cfRule type="cellIs" dxfId="34" priority="117" stopIfTrue="1" operator="greaterThan">
      <formula>1</formula>
    </cfRule>
  </conditionalFormatting>
  <conditionalFormatting sqref="D10:D40">
    <cfRule type="expression" dxfId="33" priority="115" stopIfTrue="1">
      <formula xml:space="preserve"> OR(WEEKDAY(A10)=1,WEEKDAY(A10)=7)</formula>
    </cfRule>
  </conditionalFormatting>
  <conditionalFormatting sqref="C10:C40">
    <cfRule type="expression" dxfId="32" priority="114" stopIfTrue="1">
      <formula xml:space="preserve"> OR(WEEKDAY(A10)=1,WEEKDAY(A10)=7)</formula>
    </cfRule>
  </conditionalFormatting>
  <conditionalFormatting sqref="H10:I40">
    <cfRule type="expression" dxfId="31" priority="108">
      <formula xml:space="preserve"> OR(WEEKDAY(F10)=1,WEEKDAY(F10)=7)</formula>
    </cfRule>
  </conditionalFormatting>
  <conditionalFormatting sqref="M10:N40">
    <cfRule type="expression" dxfId="30" priority="55">
      <formula>COUNTIFS($AI$10:$AI$36,$K10)&gt;0</formula>
    </cfRule>
    <cfRule type="expression" dxfId="29" priority="107" stopIfTrue="1">
      <formula xml:space="preserve"> OR(WEEKDAY(K10)=1,WEEKDAY(K10)=7)</formula>
    </cfRule>
  </conditionalFormatting>
  <conditionalFormatting sqref="R10:S40">
    <cfRule type="expression" dxfId="28" priority="54">
      <formula>COUNTIFS($AI$10:$AI$36,$P10)&gt;0</formula>
    </cfRule>
    <cfRule type="expression" dxfId="27" priority="106" stopIfTrue="1">
      <formula xml:space="preserve"> OR(WEEKDAY(P10)=1,WEEKDAY(P10)=7)</formula>
    </cfRule>
  </conditionalFormatting>
  <conditionalFormatting sqref="C46:D76">
    <cfRule type="expression" dxfId="26" priority="52">
      <formula>COUNTIFS($AI$10:$AI$36,$A46)&gt;0</formula>
    </cfRule>
    <cfRule type="expression" dxfId="25" priority="103" stopIfTrue="1">
      <formula xml:space="preserve"> OR(WEEKDAY(A46)=1,WEEKDAY(A46)=7)</formula>
    </cfRule>
  </conditionalFormatting>
  <conditionalFormatting sqref="H46:I76">
    <cfRule type="expression" dxfId="24" priority="50">
      <formula>COUNTIFS($AI$10:$AI$36,$F46)&gt;0</formula>
    </cfRule>
    <cfRule type="expression" dxfId="23" priority="102" stopIfTrue="1">
      <formula xml:space="preserve"> OR(WEEKDAY(F46)=1,WEEKDAY(F46)=7)</formula>
    </cfRule>
  </conditionalFormatting>
  <conditionalFormatting sqref="M46:N76">
    <cfRule type="expression" dxfId="22" priority="49">
      <formula>COUNTIFS($AI$10:$AI$36,$K46)&gt;0</formula>
    </cfRule>
    <cfRule type="expression" dxfId="21" priority="101" stopIfTrue="1">
      <formula xml:space="preserve"> OR(WEEKDAY(K46)=1,WEEKDAY(K46)=7)</formula>
    </cfRule>
  </conditionalFormatting>
  <conditionalFormatting sqref="R46:S76">
    <cfRule type="expression" dxfId="20" priority="48">
      <formula>COUNTIFS($AI$10:$AI$36,$P46)&gt;0</formula>
    </cfRule>
    <cfRule type="expression" dxfId="19" priority="100" stopIfTrue="1">
      <formula xml:space="preserve"> OR(WEEKDAY(P46)=1,WEEKDAY(P46)=7)</formula>
    </cfRule>
  </conditionalFormatting>
  <conditionalFormatting sqref="W46:X76">
    <cfRule type="expression" dxfId="18" priority="47">
      <formula>COUNTIFS($AI$10:$AI$36,$U46)&gt;0</formula>
    </cfRule>
    <cfRule type="expression" dxfId="17" priority="99" stopIfTrue="1">
      <formula xml:space="preserve"> OR(WEEKDAY(U46)=1,WEEKDAY(U46)=7)</formula>
    </cfRule>
  </conditionalFormatting>
  <conditionalFormatting sqref="AB46:AC76">
    <cfRule type="expression" dxfId="16" priority="46">
      <formula>COUNTIFS($AI$10:$AI$36,$Z46)&gt;0</formula>
    </cfRule>
    <cfRule type="expression" dxfId="15" priority="95" stopIfTrue="1">
      <formula xml:space="preserve"> OR(WEEKDAY(Z10)=1,WEEKDAY(Z10)=7)</formula>
    </cfRule>
  </conditionalFormatting>
  <conditionalFormatting sqref="AB10:AB40">
    <cfRule type="cellIs" dxfId="14" priority="92" stopIfTrue="1" operator="greaterThan">
      <formula>1</formula>
    </cfRule>
  </conditionalFormatting>
  <conditionalFormatting sqref="AC11:AC40">
    <cfRule type="cellIs" dxfId="13" priority="91" stopIfTrue="1" operator="greaterThan">
      <formula>1</formula>
    </cfRule>
  </conditionalFormatting>
  <conditionalFormatting sqref="AD8:AF49">
    <cfRule type="cellIs" dxfId="12" priority="89" stopIfTrue="1" operator="greaterThan">
      <formula>1</formula>
    </cfRule>
  </conditionalFormatting>
  <conditionalFormatting sqref="W10:W40">
    <cfRule type="expression" dxfId="11" priority="88" stopIfTrue="1">
      <formula xml:space="preserve"> OR(WEEKDAY(U10)=1,WEEKDAY(U10)=7)</formula>
    </cfRule>
  </conditionalFormatting>
  <conditionalFormatting sqref="AB10:AC40">
    <cfRule type="expression" dxfId="10" priority="53">
      <formula>COUNTIFS($AI$10:$AI$36,$Z10)&gt;0</formula>
    </cfRule>
    <cfRule type="expression" dxfId="9" priority="87" stopIfTrue="1">
      <formula xml:space="preserve"> OR(WEEKDAY(Z10)=1,WEEKDAY(Z10)=7)</formula>
    </cfRule>
  </conditionalFormatting>
  <conditionalFormatting sqref="X10:X40">
    <cfRule type="expression" dxfId="8" priority="86" stopIfTrue="1">
      <formula xml:space="preserve"> OR(WEEKDAY(U10)=1,WEEKDAY(U10)=7)</formula>
    </cfRule>
  </conditionalFormatting>
  <conditionalFormatting sqref="AG10:AI22">
    <cfRule type="expression" dxfId="7" priority="84" stopIfTrue="1">
      <formula>MOD(ROW(),2)</formula>
    </cfRule>
  </conditionalFormatting>
  <conditionalFormatting sqref="A10:B40 F10:G40 K10:L40 Z10:AA40 A46:B76 F46:G76 K46:L76 P46:Q76 U46:V76 Z46:AA76 P10:Q40 U10:V40">
    <cfRule type="notContainsBlanks" dxfId="6" priority="122" stopIfTrue="1">
      <formula>LEN(TRIM(A10))&gt;0</formula>
    </cfRule>
  </conditionalFormatting>
  <conditionalFormatting sqref="W10:X40">
    <cfRule type="expression" dxfId="5" priority="59">
      <formula>COUNTIFS($AI$10:$AI$36,$U10)&gt;0</formula>
    </cfRule>
  </conditionalFormatting>
  <conditionalFormatting sqref="H10:I40">
    <cfRule type="expression" dxfId="4" priority="57">
      <formula>COUNTIFS($AI$10:$AI$36,$F10)&gt;0</formula>
    </cfRule>
  </conditionalFormatting>
  <conditionalFormatting sqref="C10:D40">
    <cfRule type="expression" dxfId="3" priority="56">
      <formula>COUNTIFS($AI$10:$AI$36,$A10)&gt;0</formula>
    </cfRule>
  </conditionalFormatting>
  <conditionalFormatting sqref="AG24:AI36">
    <cfRule type="expression" dxfId="2" priority="51" stopIfTrue="1">
      <formula>MOD(ROW(),2)</formula>
    </cfRule>
  </conditionalFormatting>
  <conditionalFormatting sqref="H38">
    <cfRule type="expression" dxfId="1" priority="40">
      <formula>ISBLANK($A$38:$D$40)</formula>
    </cfRule>
  </conditionalFormatting>
  <conditionalFormatting sqref="C38:D38">
    <cfRule type="expression" priority="37" stopIfTrue="1">
      <formula>ISBLANK($A$38:$B$38)</formula>
    </cfRule>
  </conditionalFormatting>
  <conditionalFormatting sqref="C39:D39">
    <cfRule type="expression" priority="36" stopIfTrue="1">
      <formula>ISBLANK($A$39:$B$39)</formula>
    </cfRule>
  </conditionalFormatting>
  <conditionalFormatting sqref="C40:D40">
    <cfRule type="expression" priority="35" stopIfTrue="1">
      <formula>ISBLANK($A$40:$B$40)</formula>
    </cfRule>
  </conditionalFormatting>
  <conditionalFormatting sqref="H38:I38">
    <cfRule type="expression" priority="33" stopIfTrue="1">
      <formula>ISBLANK($F$38:$G$38)</formula>
    </cfRule>
  </conditionalFormatting>
  <conditionalFormatting sqref="H39:I39">
    <cfRule type="expression" priority="32" stopIfTrue="1">
      <formula>ISBLANK($F$39:$G$39)</formula>
    </cfRule>
  </conditionalFormatting>
  <conditionalFormatting sqref="H40:I40">
    <cfRule type="expression" priority="31" stopIfTrue="1">
      <formula>ISBLANK($F$40:$G$40)</formula>
    </cfRule>
  </conditionalFormatting>
  <conditionalFormatting sqref="M38:N38">
    <cfRule type="expression" priority="30" stopIfTrue="1">
      <formula>ISBLANK($K$38:$L$38)</formula>
    </cfRule>
  </conditionalFormatting>
  <conditionalFormatting sqref="M39:N39">
    <cfRule type="expression" priority="29" stopIfTrue="1">
      <formula>ISBLANK($K$39:$L$39)</formula>
    </cfRule>
  </conditionalFormatting>
  <conditionalFormatting sqref="M40:N40">
    <cfRule type="expression" priority="28" stopIfTrue="1">
      <formula>ISBLANK($K$40:$L$40)</formula>
    </cfRule>
  </conditionalFormatting>
  <conditionalFormatting sqref="R38:S38">
    <cfRule type="expression" priority="27" stopIfTrue="1">
      <formula>ISBLANK($P$38:$Q$38)</formula>
    </cfRule>
  </conditionalFormatting>
  <conditionalFormatting sqref="R39:S39">
    <cfRule type="expression" priority="26" stopIfTrue="1">
      <formula>ISBLANK($P$39:$Q$39)</formula>
    </cfRule>
  </conditionalFormatting>
  <conditionalFormatting sqref="R40:S40">
    <cfRule type="expression" priority="25" stopIfTrue="1">
      <formula>ISBLANK($P$40:$Q$40)</formula>
    </cfRule>
  </conditionalFormatting>
  <conditionalFormatting sqref="W38:X38">
    <cfRule type="expression" priority="24" stopIfTrue="1">
      <formula>ISBLANK($U$38:$V$38)</formula>
    </cfRule>
  </conditionalFormatting>
  <conditionalFormatting sqref="W40:X40">
    <cfRule type="expression" priority="22" stopIfTrue="1">
      <formula>ISBLANK($U$40:$V$40)</formula>
    </cfRule>
  </conditionalFormatting>
  <conditionalFormatting sqref="W39:X39">
    <cfRule type="expression" priority="23" stopIfTrue="1">
      <formula>ISBLANK($U$39:$V$39)</formula>
    </cfRule>
  </conditionalFormatting>
  <conditionalFormatting sqref="AB38:AC38">
    <cfRule type="expression" priority="21" stopIfTrue="1">
      <formula>ISBLANK($Z$38:$AA$38)</formula>
    </cfRule>
  </conditionalFormatting>
  <conditionalFormatting sqref="AB39:AC39">
    <cfRule type="expression" priority="20" stopIfTrue="1">
      <formula>ISBLANK($Z$39:$AA$39)</formula>
    </cfRule>
  </conditionalFormatting>
  <conditionalFormatting sqref="AB40:AC40">
    <cfRule type="expression" priority="19" stopIfTrue="1">
      <formula>ISBLANK($Z$40:$AA$40)</formula>
    </cfRule>
  </conditionalFormatting>
  <conditionalFormatting sqref="C74:D74">
    <cfRule type="expression" priority="18" stopIfTrue="1">
      <formula>ISBLANK($A$74:$B$74)</formula>
    </cfRule>
  </conditionalFormatting>
  <conditionalFormatting sqref="C75:D75">
    <cfRule type="expression" priority="17" stopIfTrue="1">
      <formula>ISBLANK($A$75:$B$75)</formula>
    </cfRule>
  </conditionalFormatting>
  <conditionalFormatting sqref="C76:D76">
    <cfRule type="expression" priority="16" stopIfTrue="1">
      <formula>ISBLANK($A$76:$B$76)</formula>
    </cfRule>
  </conditionalFormatting>
  <conditionalFormatting sqref="H74:I74">
    <cfRule type="expression" priority="15" stopIfTrue="1">
      <formula>ISBLANK($F$74:$G$74)</formula>
    </cfRule>
  </conditionalFormatting>
  <conditionalFormatting sqref="H75:I75">
    <cfRule type="expression" priority="14" stopIfTrue="1">
      <formula>ISBLANK($F$75:$G$75)</formula>
    </cfRule>
  </conditionalFormatting>
  <conditionalFormatting sqref="H76:I76">
    <cfRule type="expression" priority="13" stopIfTrue="1">
      <formula>ISBLANK($F$76:$G$76)</formula>
    </cfRule>
  </conditionalFormatting>
  <conditionalFormatting sqref="M74:N74">
    <cfRule type="expression" priority="12" stopIfTrue="1">
      <formula>ISBLANK($K$74:$L$74)</formula>
    </cfRule>
  </conditionalFormatting>
  <conditionalFormatting sqref="M75:N75">
    <cfRule type="expression" priority="11" stopIfTrue="1">
      <formula>ISBLANK($K$75:$L$75)</formula>
    </cfRule>
  </conditionalFormatting>
  <conditionalFormatting sqref="M76:N76">
    <cfRule type="expression" priority="10" stopIfTrue="1">
      <formula>ISBLANK($K$76:$L$76)</formula>
    </cfRule>
  </conditionalFormatting>
  <conditionalFormatting sqref="R74:S74">
    <cfRule type="expression" priority="9" stopIfTrue="1">
      <formula>ISBLANK($P$74:$Q$74)</formula>
    </cfRule>
  </conditionalFormatting>
  <conditionalFormatting sqref="R75:S75">
    <cfRule type="expression" priority="8" stopIfTrue="1">
      <formula>ISBLANK($P$75:$Q$75)</formula>
    </cfRule>
  </conditionalFormatting>
  <conditionalFormatting sqref="R76:S76">
    <cfRule type="expression" priority="7" stopIfTrue="1">
      <formula>ISBLANK($P$76:$Q$76)</formula>
    </cfRule>
  </conditionalFormatting>
  <conditionalFormatting sqref="W74:X74">
    <cfRule type="expression" priority="6" stopIfTrue="1">
      <formula>ISBLANK($U$74:$V$74)</formula>
    </cfRule>
  </conditionalFormatting>
  <conditionalFormatting sqref="W75:X75">
    <cfRule type="expression" priority="5" stopIfTrue="1">
      <formula>ISBLANK($U$75:$V$75)</formula>
    </cfRule>
  </conditionalFormatting>
  <conditionalFormatting sqref="W76:X76">
    <cfRule type="expression" priority="4" stopIfTrue="1">
      <formula>ISBLANK($U$76:$V$76)</formula>
    </cfRule>
  </conditionalFormatting>
  <conditionalFormatting sqref="AB74:AC74">
    <cfRule type="expression" priority="3" stopIfTrue="1">
      <formula>ISBLANK($Z$74:$AA$74)</formula>
    </cfRule>
  </conditionalFormatting>
  <conditionalFormatting sqref="AB75:AC75">
    <cfRule type="expression" priority="2" stopIfTrue="1">
      <formula>ISBLANK($Z$75:$AA$75)</formula>
    </cfRule>
  </conditionalFormatting>
  <conditionalFormatting sqref="AB76:AC76">
    <cfRule type="expression" priority="1" stopIfTrue="1">
      <formula>ISBLANK($Z$76:$AA$76)</formula>
    </cfRule>
  </conditionalFormatting>
  <printOptions horizontalCentered="1" verticalCentered="1"/>
  <pageMargins left="0.23622047244094491" right="0.23622047244094491" top="0.35433070866141736" bottom="0.35433070866141736" header="0" footer="0"/>
  <pageSetup paperSize="9" orientation="landscape" cellComments="asDisplayed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347" r:id="rId4" name="Drop Down 1227">
              <controlPr defaultSize="0" print="0" autoLine="0" autoPict="0">
                <anchor moveWithCells="1">
                  <from>
                    <xdr:col>32</xdr:col>
                    <xdr:colOff>9525</xdr:colOff>
                    <xdr:row>1</xdr:row>
                    <xdr:rowOff>9525</xdr:rowOff>
                  </from>
                  <to>
                    <xdr:col>32</xdr:col>
                    <xdr:colOff>647700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48" r:id="rId5" name="Drop Down 1228">
              <controlPr defaultSize="0" autoLine="0" autoPict="0">
                <anchor moveWithCells="1">
                  <from>
                    <xdr:col>32</xdr:col>
                    <xdr:colOff>647700</xdr:colOff>
                    <xdr:row>1</xdr:row>
                    <xdr:rowOff>9525</xdr:rowOff>
                  </from>
                  <to>
                    <xdr:col>33</xdr:col>
                    <xdr:colOff>9525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4">
        <x14:dataValidation type="list" allowBlank="1" showInputMessage="1" showErrorMessage="1">
          <x14:formula1>
            <xm:f>Feuil1!$A$1:$A$31</xm:f>
          </x14:formula1>
          <xm:sqref>V2:V3</xm:sqref>
        </x14:dataValidation>
        <x14:dataValidation type="list" allowBlank="1" showInputMessage="1" showErrorMessage="1">
          <x14:formula1>
            <xm:f>Feuil1!$B$1:$B$12</xm:f>
          </x14:formula1>
          <xm:sqref>W3</xm:sqref>
        </x14:dataValidation>
        <x14:dataValidation type="list" allowBlank="1" showInputMessage="1" showErrorMessage="1">
          <x14:formula1>
            <xm:f>Feuil1!$C$1:$C$12</xm:f>
          </x14:formula1>
          <xm:sqref>X3</xm:sqref>
        </x14:dataValidation>
        <x14:dataValidation type="list" allowBlank="1" showInputMessage="1" showErrorMessage="1">
          <x14:formula1>
            <xm:f>#REF!</xm:f>
          </x14:formula1>
          <xm:sqref>J4:N4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31"/>
  <sheetViews>
    <sheetView workbookViewId="0">
      <selection activeCell="C12" sqref="C12"/>
    </sheetView>
  </sheetViews>
  <sheetFormatPr baseColWidth="10" defaultRowHeight="12.75" x14ac:dyDescent="0.2"/>
  <cols>
    <col min="7" max="7" width="24.28515625" bestFit="1" customWidth="1"/>
  </cols>
  <sheetData>
    <row r="1" spans="1:7" x14ac:dyDescent="0.2">
      <c r="A1">
        <v>1</v>
      </c>
      <c r="B1" s="82" t="s">
        <v>2</v>
      </c>
      <c r="C1">
        <v>2019</v>
      </c>
    </row>
    <row r="2" spans="1:7" x14ac:dyDescent="0.2">
      <c r="A2">
        <v>2</v>
      </c>
      <c r="B2" s="82" t="s">
        <v>3</v>
      </c>
      <c r="C2">
        <v>2020</v>
      </c>
      <c r="E2" s="121" t="s">
        <v>27</v>
      </c>
      <c r="F2" s="122"/>
      <c r="G2" s="122"/>
    </row>
    <row r="3" spans="1:7" x14ac:dyDescent="0.2">
      <c r="A3">
        <v>3</v>
      </c>
      <c r="B3" s="82" t="s">
        <v>4</v>
      </c>
      <c r="C3">
        <v>2021</v>
      </c>
      <c r="E3" s="123" t="s">
        <v>28</v>
      </c>
      <c r="F3" s="124"/>
      <c r="G3">
        <v>2019</v>
      </c>
    </row>
    <row r="4" spans="1:7" ht="15" x14ac:dyDescent="0.2">
      <c r="A4">
        <v>4</v>
      </c>
      <c r="B4" s="82" t="s">
        <v>5</v>
      </c>
      <c r="C4">
        <v>2022</v>
      </c>
      <c r="E4" s="83" t="s">
        <v>14</v>
      </c>
      <c r="F4" s="84"/>
      <c r="G4" s="85">
        <f>DATE(G3,1,1)</f>
        <v>43466</v>
      </c>
    </row>
    <row r="5" spans="1:7" ht="15" x14ac:dyDescent="0.2">
      <c r="A5">
        <v>5</v>
      </c>
      <c r="B5" s="82" t="s">
        <v>6</v>
      </c>
      <c r="C5">
        <v>2023</v>
      </c>
      <c r="E5" s="83" t="s">
        <v>15</v>
      </c>
      <c r="F5" s="84"/>
      <c r="G5" s="86">
        <f>FLOOR(DATE(G3,5,DAY(MINUTE(G3/38)/2+56)),7)-34+7*(G3=2079)</f>
        <v>43576</v>
      </c>
    </row>
    <row r="6" spans="1:7" ht="15" x14ac:dyDescent="0.2">
      <c r="A6">
        <v>6</v>
      </c>
      <c r="B6" s="82" t="s">
        <v>7</v>
      </c>
      <c r="C6">
        <v>2024</v>
      </c>
      <c r="E6" s="83" t="s">
        <v>16</v>
      </c>
      <c r="F6" s="84"/>
      <c r="G6" s="86">
        <f>G5+1</f>
        <v>43577</v>
      </c>
    </row>
    <row r="7" spans="1:7" ht="15" x14ac:dyDescent="0.2">
      <c r="A7">
        <v>7</v>
      </c>
      <c r="B7" s="82" t="s">
        <v>8</v>
      </c>
      <c r="C7">
        <v>2025</v>
      </c>
      <c r="E7" s="83" t="s">
        <v>17</v>
      </c>
      <c r="F7" s="84"/>
      <c r="G7" s="86">
        <f>DATE(G3,5,1)</f>
        <v>43586</v>
      </c>
    </row>
    <row r="8" spans="1:7" ht="15" x14ac:dyDescent="0.2">
      <c r="A8">
        <v>8</v>
      </c>
      <c r="B8" s="82" t="s">
        <v>9</v>
      </c>
      <c r="C8">
        <v>2026</v>
      </c>
      <c r="E8" s="83" t="s">
        <v>18</v>
      </c>
      <c r="F8" s="84"/>
      <c r="G8" s="86">
        <f>DATE(G3,5,8)</f>
        <v>43593</v>
      </c>
    </row>
    <row r="9" spans="1:7" ht="15" x14ac:dyDescent="0.2">
      <c r="A9">
        <v>9</v>
      </c>
      <c r="B9" s="82" t="s">
        <v>10</v>
      </c>
      <c r="C9">
        <v>2027</v>
      </c>
      <c r="E9" s="83" t="s">
        <v>19</v>
      </c>
      <c r="F9" s="84"/>
      <c r="G9" s="86">
        <f>G5+39</f>
        <v>43615</v>
      </c>
    </row>
    <row r="10" spans="1:7" ht="15" x14ac:dyDescent="0.2">
      <c r="A10">
        <v>10</v>
      </c>
      <c r="B10" s="82" t="s">
        <v>11</v>
      </c>
      <c r="C10">
        <v>2028</v>
      </c>
      <c r="E10" s="83" t="s">
        <v>20</v>
      </c>
      <c r="F10" s="84"/>
      <c r="G10" s="85">
        <f>G5+49</f>
        <v>43625</v>
      </c>
    </row>
    <row r="11" spans="1:7" ht="15" x14ac:dyDescent="0.2">
      <c r="A11">
        <v>11</v>
      </c>
      <c r="B11" s="82" t="s">
        <v>12</v>
      </c>
      <c r="C11">
        <v>2029</v>
      </c>
      <c r="E11" s="83" t="s">
        <v>21</v>
      </c>
      <c r="F11" s="84"/>
      <c r="G11" s="85">
        <f>G10+1</f>
        <v>43626</v>
      </c>
    </row>
    <row r="12" spans="1:7" ht="15" x14ac:dyDescent="0.2">
      <c r="A12">
        <v>12</v>
      </c>
      <c r="B12" s="82" t="s">
        <v>13</v>
      </c>
      <c r="C12">
        <v>2030</v>
      </c>
      <c r="E12" s="83" t="s">
        <v>22</v>
      </c>
      <c r="F12" s="84"/>
      <c r="G12" s="85">
        <f>DATE(G3,7,14)</f>
        <v>43660</v>
      </c>
    </row>
    <row r="13" spans="1:7" ht="15" x14ac:dyDescent="0.2">
      <c r="A13">
        <v>13</v>
      </c>
      <c r="E13" s="83" t="s">
        <v>23</v>
      </c>
      <c r="F13" s="84"/>
      <c r="G13" s="85">
        <f>DATE(G3,8,15)</f>
        <v>43692</v>
      </c>
    </row>
    <row r="14" spans="1:7" ht="15" x14ac:dyDescent="0.2">
      <c r="A14">
        <v>14</v>
      </c>
      <c r="E14" s="83" t="s">
        <v>24</v>
      </c>
      <c r="F14" s="84"/>
      <c r="G14" s="85">
        <f>DATE(G3,11,1)</f>
        <v>43770</v>
      </c>
    </row>
    <row r="15" spans="1:7" ht="15" x14ac:dyDescent="0.2">
      <c r="A15">
        <v>15</v>
      </c>
      <c r="E15" s="83" t="s">
        <v>25</v>
      </c>
      <c r="F15" s="84"/>
      <c r="G15" s="85">
        <f>DATE(G3,11,11)</f>
        <v>43780</v>
      </c>
    </row>
    <row r="16" spans="1:7" ht="15" x14ac:dyDescent="0.2">
      <c r="A16">
        <v>16</v>
      </c>
      <c r="E16" s="83" t="s">
        <v>26</v>
      </c>
      <c r="F16" s="84"/>
      <c r="G16" s="85">
        <f>DATE(G3,12,25)</f>
        <v>43824</v>
      </c>
    </row>
    <row r="17" spans="1:1" x14ac:dyDescent="0.2">
      <c r="A17">
        <v>17</v>
      </c>
    </row>
    <row r="18" spans="1:1" x14ac:dyDescent="0.2">
      <c r="A18">
        <v>18</v>
      </c>
    </row>
    <row r="19" spans="1:1" x14ac:dyDescent="0.2">
      <c r="A19">
        <v>19</v>
      </c>
    </row>
    <row r="20" spans="1:1" x14ac:dyDescent="0.2">
      <c r="A20">
        <v>20</v>
      </c>
    </row>
    <row r="21" spans="1:1" x14ac:dyDescent="0.2">
      <c r="A21">
        <v>21</v>
      </c>
    </row>
    <row r="22" spans="1:1" x14ac:dyDescent="0.2">
      <c r="A22">
        <v>22</v>
      </c>
    </row>
    <row r="23" spans="1:1" x14ac:dyDescent="0.2">
      <c r="A23">
        <v>23</v>
      </c>
    </row>
    <row r="24" spans="1:1" x14ac:dyDescent="0.2">
      <c r="A24">
        <v>24</v>
      </c>
    </row>
    <row r="25" spans="1:1" x14ac:dyDescent="0.2">
      <c r="A25">
        <v>25</v>
      </c>
    </row>
    <row r="26" spans="1:1" x14ac:dyDescent="0.2">
      <c r="A26">
        <v>26</v>
      </c>
    </row>
    <row r="27" spans="1:1" x14ac:dyDescent="0.2">
      <c r="A27">
        <v>27</v>
      </c>
    </row>
    <row r="28" spans="1:1" x14ac:dyDescent="0.2">
      <c r="A28">
        <v>28</v>
      </c>
    </row>
    <row r="29" spans="1:1" x14ac:dyDescent="0.2">
      <c r="A29">
        <v>29</v>
      </c>
    </row>
    <row r="30" spans="1:1" x14ac:dyDescent="0.2">
      <c r="A30">
        <v>30</v>
      </c>
    </row>
    <row r="31" spans="1:1" x14ac:dyDescent="0.2">
      <c r="A31">
        <v>31</v>
      </c>
    </row>
  </sheetData>
  <mergeCells count="2">
    <mergeCell ref="E2:G2"/>
    <mergeCell ref="E3:F3"/>
  </mergeCells>
  <conditionalFormatting sqref="E4:G16">
    <cfRule type="expression" dxfId="0" priority="1" stopIfTrue="1">
      <formula>MOD(ROW(),2)</formula>
    </cfRule>
  </conditionalFormatting>
  <dataValidations count="1">
    <dataValidation type="list" allowBlank="1" showInputMessage="1" showErrorMessage="1" sqref="G3">
      <formula1>$C$1:$C$12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CALENDRIER</vt:lpstr>
      <vt:lpstr>Feuil1</vt:lpstr>
      <vt:lpstr>CALENDRIER!Impression_des_titres</vt:lpstr>
      <vt:lpstr>CALENDRIER!Zone_d_impression</vt:lpstr>
    </vt:vector>
  </TitlesOfParts>
  <Company>AFPA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Turotte Gael</dc:creator>
  <cp:lastModifiedBy>Turotte Gael</cp:lastModifiedBy>
  <cp:lastPrinted>2019-10-16T08:40:43Z</cp:lastPrinted>
  <dcterms:created xsi:type="dcterms:W3CDTF">2006-12-11T11:11:48Z</dcterms:created>
  <dcterms:modified xsi:type="dcterms:W3CDTF">2019-10-16T12:07:49Z</dcterms:modified>
</cp:coreProperties>
</file>