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099624\Desktop\DIPVA\"/>
    </mc:Choice>
  </mc:AlternateContent>
  <xr:revisionPtr revIDLastSave="0" documentId="13_ncr:1_{468DF31D-7C8C-44C8-84B8-CAF27F7CFFD4}" xr6:coauthVersionLast="44" xr6:coauthVersionMax="45" xr10:uidLastSave="{00000000-0000-0000-0000-000000000000}"/>
  <bookViews>
    <workbookView xWindow="-120" yWindow="-120" windowWidth="20730" windowHeight="11160" tabRatio="374" xr2:uid="{00000000-000D-0000-FFFF-FFFF00000000}"/>
  </bookViews>
  <sheets>
    <sheet name="Suivi depot NPDM Doc" sheetId="1" r:id="rId1"/>
  </sheets>
  <definedNames>
    <definedName name="_xlnm._FilterDatabase" localSheetId="0" hidden="1">'Suivi depot NPDM Doc'!#REF!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A5" i="1" l="1"/>
  <c r="EA6" i="1"/>
  <c r="EA7" i="1"/>
  <c r="EA8" i="1"/>
  <c r="EA9" i="1"/>
  <c r="EA10" i="1"/>
  <c r="EA11" i="1"/>
  <c r="EA12" i="1"/>
  <c r="EA13" i="1"/>
  <c r="EA14" i="1"/>
  <c r="EA15" i="1"/>
  <c r="EA16" i="1"/>
  <c r="EA17" i="1"/>
  <c r="EA18" i="1"/>
  <c r="EA19" i="1"/>
  <c r="EA20" i="1"/>
  <c r="EA21" i="1"/>
  <c r="EA22" i="1"/>
  <c r="EA23" i="1"/>
  <c r="EA24" i="1"/>
  <c r="EA25" i="1"/>
  <c r="EA26" i="1"/>
  <c r="EA27" i="1"/>
  <c r="EA28" i="1"/>
  <c r="EA29" i="1"/>
  <c r="EA30" i="1"/>
  <c r="EA31" i="1"/>
  <c r="EA32" i="1"/>
  <c r="EA33" i="1"/>
  <c r="EA34" i="1"/>
  <c r="EA35" i="1"/>
  <c r="EA36" i="1"/>
  <c r="EA37" i="1"/>
  <c r="EA38" i="1"/>
  <c r="EA39" i="1"/>
  <c r="EA40" i="1"/>
  <c r="EA41" i="1"/>
  <c r="EA42" i="1"/>
  <c r="EA43" i="1"/>
  <c r="EA44" i="1"/>
  <c r="EA45" i="1"/>
  <c r="EA46" i="1"/>
  <c r="EA47" i="1"/>
  <c r="EA48" i="1"/>
  <c r="EA49" i="1"/>
  <c r="EA50" i="1"/>
  <c r="EA51" i="1"/>
  <c r="EA52" i="1"/>
  <c r="EA53" i="1"/>
  <c r="EA54" i="1"/>
  <c r="EA55" i="1"/>
  <c r="EA56" i="1"/>
  <c r="EA57" i="1"/>
  <c r="EA58" i="1"/>
  <c r="EA59" i="1"/>
  <c r="EA60" i="1"/>
  <c r="EA61" i="1"/>
  <c r="EA4" i="1"/>
  <c r="DZ5" i="1"/>
  <c r="DZ6" i="1"/>
  <c r="DZ7" i="1"/>
  <c r="DZ8" i="1"/>
  <c r="DZ9" i="1"/>
  <c r="DZ10" i="1"/>
  <c r="DZ11" i="1"/>
  <c r="DZ12" i="1"/>
  <c r="DZ13" i="1"/>
  <c r="DZ14" i="1"/>
  <c r="DZ15" i="1"/>
  <c r="DZ16" i="1"/>
  <c r="DZ17" i="1"/>
  <c r="DZ18" i="1"/>
  <c r="DZ19" i="1"/>
  <c r="DZ20" i="1"/>
  <c r="DZ21" i="1"/>
  <c r="DZ22" i="1"/>
  <c r="DZ23" i="1"/>
  <c r="DZ24" i="1"/>
  <c r="DZ25" i="1"/>
  <c r="DZ26" i="1"/>
  <c r="DZ27" i="1"/>
  <c r="DZ28" i="1"/>
  <c r="DZ29" i="1"/>
  <c r="DZ30" i="1"/>
  <c r="DZ31" i="1"/>
  <c r="DZ32" i="1"/>
  <c r="DZ33" i="1"/>
  <c r="DZ34" i="1"/>
  <c r="DZ35" i="1"/>
  <c r="DZ36" i="1"/>
  <c r="DZ37" i="1"/>
  <c r="DZ38" i="1"/>
  <c r="DZ39" i="1"/>
  <c r="DZ40" i="1"/>
  <c r="DZ41" i="1"/>
  <c r="DZ42" i="1"/>
  <c r="DZ43" i="1"/>
  <c r="DZ44" i="1"/>
  <c r="DZ45" i="1"/>
  <c r="DZ46" i="1"/>
  <c r="DZ47" i="1"/>
  <c r="DZ48" i="1"/>
  <c r="DZ49" i="1"/>
  <c r="DZ50" i="1"/>
  <c r="DZ51" i="1"/>
  <c r="DZ52" i="1"/>
  <c r="DZ53" i="1"/>
  <c r="DZ54" i="1"/>
  <c r="DZ55" i="1"/>
  <c r="DZ56" i="1"/>
  <c r="DZ57" i="1"/>
  <c r="DZ58" i="1"/>
  <c r="DZ59" i="1"/>
  <c r="DZ60" i="1"/>
  <c r="DZ61" i="1"/>
  <c r="DZ4" i="1"/>
  <c r="DY5" i="1"/>
  <c r="DY6" i="1"/>
  <c r="DY7" i="1"/>
  <c r="DY8" i="1"/>
  <c r="DY9" i="1"/>
  <c r="DY10" i="1"/>
  <c r="DY11" i="1"/>
  <c r="DY12" i="1"/>
  <c r="DY13" i="1"/>
  <c r="DY14" i="1"/>
  <c r="DY15" i="1"/>
  <c r="DY16" i="1"/>
  <c r="DY17" i="1"/>
  <c r="DY18" i="1"/>
  <c r="DY19" i="1"/>
  <c r="DY20" i="1"/>
  <c r="DY21" i="1"/>
  <c r="DY22" i="1"/>
  <c r="DY23" i="1"/>
  <c r="DY24" i="1"/>
  <c r="DY25" i="1"/>
  <c r="DY26" i="1"/>
  <c r="DY27" i="1"/>
  <c r="DY28" i="1"/>
  <c r="DY29" i="1"/>
  <c r="DY30" i="1"/>
  <c r="DY31" i="1"/>
  <c r="DY32" i="1"/>
  <c r="DY33" i="1"/>
  <c r="DY34" i="1"/>
  <c r="DY35" i="1"/>
  <c r="DY36" i="1"/>
  <c r="DY37" i="1"/>
  <c r="DY38" i="1"/>
  <c r="DY39" i="1"/>
  <c r="DY40" i="1"/>
  <c r="DY41" i="1"/>
  <c r="DY42" i="1"/>
  <c r="DY43" i="1"/>
  <c r="DY44" i="1"/>
  <c r="DY45" i="1"/>
  <c r="DY46" i="1"/>
  <c r="DY47" i="1"/>
  <c r="DY48" i="1"/>
  <c r="DY49" i="1"/>
  <c r="DY50" i="1"/>
  <c r="DY51" i="1"/>
  <c r="DY52" i="1"/>
  <c r="DY53" i="1"/>
  <c r="DY54" i="1"/>
  <c r="DY55" i="1"/>
  <c r="DY56" i="1"/>
  <c r="DY57" i="1"/>
  <c r="DY58" i="1"/>
  <c r="DY59" i="1"/>
  <c r="DY60" i="1"/>
  <c r="DY61" i="1"/>
  <c r="DY4" i="1"/>
  <c r="DX5" i="1"/>
  <c r="DX6" i="1"/>
  <c r="DX7" i="1"/>
  <c r="DX8" i="1"/>
  <c r="DX9" i="1"/>
  <c r="DX10" i="1"/>
  <c r="DX11" i="1"/>
  <c r="DX12" i="1"/>
  <c r="DX13" i="1"/>
  <c r="DX14" i="1"/>
  <c r="DX15" i="1"/>
  <c r="DX16" i="1"/>
  <c r="DX17" i="1"/>
  <c r="DX18" i="1"/>
  <c r="DX19" i="1"/>
  <c r="DX20" i="1"/>
  <c r="DX21" i="1"/>
  <c r="DX22" i="1"/>
  <c r="DX23" i="1"/>
  <c r="DX24" i="1"/>
  <c r="DX25" i="1"/>
  <c r="DX26" i="1"/>
  <c r="DX27" i="1"/>
  <c r="DX28" i="1"/>
  <c r="DX29" i="1"/>
  <c r="DX30" i="1"/>
  <c r="DX31" i="1"/>
  <c r="DX32" i="1"/>
  <c r="DX33" i="1"/>
  <c r="DX34" i="1"/>
  <c r="DX35" i="1"/>
  <c r="DX36" i="1"/>
  <c r="DX37" i="1"/>
  <c r="DX38" i="1"/>
  <c r="DX39" i="1"/>
  <c r="DX40" i="1"/>
  <c r="DX41" i="1"/>
  <c r="DX42" i="1"/>
  <c r="DX43" i="1"/>
  <c r="DX44" i="1"/>
  <c r="DX45" i="1"/>
  <c r="DX46" i="1"/>
  <c r="DX47" i="1"/>
  <c r="DX48" i="1"/>
  <c r="DX49" i="1"/>
  <c r="DX50" i="1"/>
  <c r="DX51" i="1"/>
  <c r="DX52" i="1"/>
  <c r="DX53" i="1"/>
  <c r="DX54" i="1"/>
  <c r="DX55" i="1"/>
  <c r="DX56" i="1"/>
  <c r="DX57" i="1"/>
  <c r="DX58" i="1"/>
  <c r="DX59" i="1"/>
  <c r="DX60" i="1"/>
  <c r="DX61" i="1"/>
  <c r="DX4" i="1"/>
  <c r="DW5" i="1"/>
  <c r="DW6" i="1"/>
  <c r="DW7" i="1"/>
  <c r="DW8" i="1"/>
  <c r="DW9" i="1"/>
  <c r="DW10" i="1"/>
  <c r="DW11" i="1"/>
  <c r="DW12" i="1"/>
  <c r="DW13" i="1"/>
  <c r="DW14" i="1"/>
  <c r="DW15" i="1"/>
  <c r="DW16" i="1"/>
  <c r="DW17" i="1"/>
  <c r="DW18" i="1"/>
  <c r="DW19" i="1"/>
  <c r="DW20" i="1"/>
  <c r="DW21" i="1"/>
  <c r="DW22" i="1"/>
  <c r="DW23" i="1"/>
  <c r="DW24" i="1"/>
  <c r="DW25" i="1"/>
  <c r="DW26" i="1"/>
  <c r="DW27" i="1"/>
  <c r="DW28" i="1"/>
  <c r="DW29" i="1"/>
  <c r="DW30" i="1"/>
  <c r="DW31" i="1"/>
  <c r="DW32" i="1"/>
  <c r="DW33" i="1"/>
  <c r="DW34" i="1"/>
  <c r="DW35" i="1"/>
  <c r="DW36" i="1"/>
  <c r="DW37" i="1"/>
  <c r="DW38" i="1"/>
  <c r="DW39" i="1"/>
  <c r="DW40" i="1"/>
  <c r="DW41" i="1"/>
  <c r="DW42" i="1"/>
  <c r="DW43" i="1"/>
  <c r="DW44" i="1"/>
  <c r="DW45" i="1"/>
  <c r="DW46" i="1"/>
  <c r="DW47" i="1"/>
  <c r="DW48" i="1"/>
  <c r="DW49" i="1"/>
  <c r="DW50" i="1"/>
  <c r="DW51" i="1"/>
  <c r="DW52" i="1"/>
  <c r="DW53" i="1"/>
  <c r="DW54" i="1"/>
  <c r="DW55" i="1"/>
  <c r="DW56" i="1"/>
  <c r="DW57" i="1"/>
  <c r="DW58" i="1"/>
  <c r="DW59" i="1"/>
  <c r="DW60" i="1"/>
  <c r="DW61" i="1"/>
  <c r="DW4" i="1"/>
  <c r="DV5" i="1"/>
  <c r="DV6" i="1"/>
  <c r="DV7" i="1"/>
  <c r="DV8" i="1"/>
  <c r="DV9" i="1"/>
  <c r="DV10" i="1"/>
  <c r="DV11" i="1"/>
  <c r="DV12" i="1"/>
  <c r="DV13" i="1"/>
  <c r="DV14" i="1"/>
  <c r="DV15" i="1"/>
  <c r="DV16" i="1"/>
  <c r="DV17" i="1"/>
  <c r="DV18" i="1"/>
  <c r="DV19" i="1"/>
  <c r="DV20" i="1"/>
  <c r="DV21" i="1"/>
  <c r="DV22" i="1"/>
  <c r="DV23" i="1"/>
  <c r="DV24" i="1"/>
  <c r="DV25" i="1"/>
  <c r="DV26" i="1"/>
  <c r="DV27" i="1"/>
  <c r="DV28" i="1"/>
  <c r="DV29" i="1"/>
  <c r="DV30" i="1"/>
  <c r="DV31" i="1"/>
  <c r="DV32" i="1"/>
  <c r="DV33" i="1"/>
  <c r="DV34" i="1"/>
  <c r="DV35" i="1"/>
  <c r="DV36" i="1"/>
  <c r="DV37" i="1"/>
  <c r="DV38" i="1"/>
  <c r="DV39" i="1"/>
  <c r="DV40" i="1"/>
  <c r="DV41" i="1"/>
  <c r="DV42" i="1"/>
  <c r="DV43" i="1"/>
  <c r="DV44" i="1"/>
  <c r="DV45" i="1"/>
  <c r="DV46" i="1"/>
  <c r="DV47" i="1"/>
  <c r="DV48" i="1"/>
  <c r="DV49" i="1"/>
  <c r="DV50" i="1"/>
  <c r="DV51" i="1"/>
  <c r="DV52" i="1"/>
  <c r="DV53" i="1"/>
  <c r="DV54" i="1"/>
  <c r="DV55" i="1"/>
  <c r="DV56" i="1"/>
  <c r="DV57" i="1"/>
  <c r="DV58" i="1"/>
  <c r="DV59" i="1"/>
  <c r="DV60" i="1"/>
  <c r="DV61" i="1"/>
  <c r="DV4" i="1"/>
  <c r="DU5" i="1"/>
  <c r="DU6" i="1"/>
  <c r="DU7" i="1"/>
  <c r="DU8" i="1"/>
  <c r="DU9" i="1"/>
  <c r="DU10" i="1"/>
  <c r="DU11" i="1"/>
  <c r="DU12" i="1"/>
  <c r="DU13" i="1"/>
  <c r="DU14" i="1"/>
  <c r="DU15" i="1"/>
  <c r="DU16" i="1"/>
  <c r="DU17" i="1"/>
  <c r="DU18" i="1"/>
  <c r="DU19" i="1"/>
  <c r="DU20" i="1"/>
  <c r="DU21" i="1"/>
  <c r="DU22" i="1"/>
  <c r="DU23" i="1"/>
  <c r="DU24" i="1"/>
  <c r="DU25" i="1"/>
  <c r="DU26" i="1"/>
  <c r="DU27" i="1"/>
  <c r="DU28" i="1"/>
  <c r="DU29" i="1"/>
  <c r="DU30" i="1"/>
  <c r="DU31" i="1"/>
  <c r="DU32" i="1"/>
  <c r="DU33" i="1"/>
  <c r="DU34" i="1"/>
  <c r="DU35" i="1"/>
  <c r="DU36" i="1"/>
  <c r="DU37" i="1"/>
  <c r="DU38" i="1"/>
  <c r="DU39" i="1"/>
  <c r="DU40" i="1"/>
  <c r="DU41" i="1"/>
  <c r="DU42" i="1"/>
  <c r="DU43" i="1"/>
  <c r="DU44" i="1"/>
  <c r="DU45" i="1"/>
  <c r="DU46" i="1"/>
  <c r="DU47" i="1"/>
  <c r="DU48" i="1"/>
  <c r="DU49" i="1"/>
  <c r="DU50" i="1"/>
  <c r="DU51" i="1"/>
  <c r="DU52" i="1"/>
  <c r="DU53" i="1"/>
  <c r="DU54" i="1"/>
  <c r="DU55" i="1"/>
  <c r="DU56" i="1"/>
  <c r="DU57" i="1"/>
  <c r="DU58" i="1"/>
  <c r="DU59" i="1"/>
  <c r="DU60" i="1"/>
  <c r="DU61" i="1"/>
  <c r="DU4" i="1"/>
  <c r="DT5" i="1"/>
  <c r="DT6" i="1"/>
  <c r="DT7" i="1"/>
  <c r="DT8" i="1"/>
  <c r="DT9" i="1"/>
  <c r="DT10" i="1"/>
  <c r="DT11" i="1"/>
  <c r="DT12" i="1"/>
  <c r="DT13" i="1"/>
  <c r="DT14" i="1"/>
  <c r="DT15" i="1"/>
  <c r="DT16" i="1"/>
  <c r="DT17" i="1"/>
  <c r="DT18" i="1"/>
  <c r="DT19" i="1"/>
  <c r="DT20" i="1"/>
  <c r="DT21" i="1"/>
  <c r="DT22" i="1"/>
  <c r="DT23" i="1"/>
  <c r="DT24" i="1"/>
  <c r="DT25" i="1"/>
  <c r="DT26" i="1"/>
  <c r="DT27" i="1"/>
  <c r="DT28" i="1"/>
  <c r="DT29" i="1"/>
  <c r="DT30" i="1"/>
  <c r="DT31" i="1"/>
  <c r="DT32" i="1"/>
  <c r="DT33" i="1"/>
  <c r="DT34" i="1"/>
  <c r="DT35" i="1"/>
  <c r="DT36" i="1"/>
  <c r="DT37" i="1"/>
  <c r="DT38" i="1"/>
  <c r="DT39" i="1"/>
  <c r="DT40" i="1"/>
  <c r="DT41" i="1"/>
  <c r="DT42" i="1"/>
  <c r="DT43" i="1"/>
  <c r="DT44" i="1"/>
  <c r="DT45" i="1"/>
  <c r="DT46" i="1"/>
  <c r="DT47" i="1"/>
  <c r="DT48" i="1"/>
  <c r="DT49" i="1"/>
  <c r="DT50" i="1"/>
  <c r="DT51" i="1"/>
  <c r="DT52" i="1"/>
  <c r="DT53" i="1"/>
  <c r="DT54" i="1"/>
  <c r="DT55" i="1"/>
  <c r="DT56" i="1"/>
  <c r="DT57" i="1"/>
  <c r="DT58" i="1"/>
  <c r="DT59" i="1"/>
  <c r="DT60" i="1"/>
  <c r="DT61" i="1"/>
  <c r="DT4" i="1"/>
  <c r="DS6" i="1"/>
  <c r="DS7" i="1"/>
  <c r="DS8" i="1"/>
  <c r="DS9" i="1"/>
  <c r="DS10" i="1"/>
  <c r="DS11" i="1"/>
  <c r="DS12" i="1"/>
  <c r="DS13" i="1"/>
  <c r="DS14" i="1"/>
  <c r="DS15" i="1"/>
  <c r="DS16" i="1"/>
  <c r="DS17" i="1"/>
  <c r="DS18" i="1"/>
  <c r="DS19" i="1"/>
  <c r="DS20" i="1"/>
  <c r="DS21" i="1"/>
  <c r="DS22" i="1"/>
  <c r="DS23" i="1"/>
  <c r="DS24" i="1"/>
  <c r="DS25" i="1"/>
  <c r="DS26" i="1"/>
  <c r="DS27" i="1"/>
  <c r="DS28" i="1"/>
  <c r="DS29" i="1"/>
  <c r="DS30" i="1"/>
  <c r="DS31" i="1"/>
  <c r="DS32" i="1"/>
  <c r="DS33" i="1"/>
  <c r="DS34" i="1"/>
  <c r="DS35" i="1"/>
  <c r="DS36" i="1"/>
  <c r="DS37" i="1"/>
  <c r="DS38" i="1"/>
  <c r="DS39" i="1"/>
  <c r="DS40" i="1"/>
  <c r="DS41" i="1"/>
  <c r="DS42" i="1"/>
  <c r="DS43" i="1"/>
  <c r="DS44" i="1"/>
  <c r="DS45" i="1"/>
  <c r="DS46" i="1"/>
  <c r="DS47" i="1"/>
  <c r="DS48" i="1"/>
  <c r="DS49" i="1"/>
  <c r="DS50" i="1"/>
  <c r="DS51" i="1"/>
  <c r="DS52" i="1"/>
  <c r="DS53" i="1"/>
  <c r="DS54" i="1"/>
  <c r="DS55" i="1"/>
  <c r="DS56" i="1"/>
  <c r="DS57" i="1"/>
  <c r="DS58" i="1"/>
  <c r="DS59" i="1"/>
  <c r="DS60" i="1"/>
  <c r="DS61" i="1"/>
  <c r="DS5" i="1"/>
  <c r="DS4" i="1"/>
  <c r="EB4" i="1" l="1"/>
  <c r="ED58" i="1"/>
  <c r="ED41" i="1"/>
  <c r="ED29" i="1"/>
  <c r="ED56" i="1"/>
  <c r="ED49" i="1"/>
  <c r="ED37" i="1"/>
  <c r="ED33" i="1"/>
  <c r="ED45" i="1"/>
  <c r="ED61" i="1"/>
  <c r="ED53" i="1"/>
  <c r="ED50" i="1"/>
  <c r="ED46" i="1"/>
  <c r="ED42" i="1"/>
  <c r="ED38" i="1"/>
  <c r="ED34" i="1"/>
  <c r="ED30" i="1"/>
  <c r="ED26" i="1"/>
  <c r="ED60" i="1"/>
  <c r="ED55" i="1"/>
  <c r="ED48" i="1"/>
  <c r="ED36" i="1"/>
  <c r="ED32" i="1"/>
  <c r="ED57" i="1"/>
  <c r="ED54" i="1"/>
  <c r="ED51" i="1"/>
  <c r="ED47" i="1"/>
  <c r="ED43" i="1"/>
  <c r="ED39" i="1"/>
  <c r="ED35" i="1"/>
  <c r="ED31" i="1"/>
  <c r="ED27" i="1"/>
  <c r="ED59" i="1"/>
  <c r="ED52" i="1"/>
  <c r="ED44" i="1"/>
  <c r="ED40" i="1"/>
  <c r="ED28" i="1"/>
  <c r="EB61" i="1"/>
  <c r="EB53" i="1"/>
  <c r="EB50" i="1"/>
  <c r="EB46" i="1"/>
  <c r="EB42" i="1"/>
  <c r="EB38" i="1"/>
  <c r="EB34" i="1"/>
  <c r="EB30" i="1"/>
  <c r="EB26" i="1"/>
  <c r="EB22" i="1"/>
  <c r="EB18" i="1"/>
  <c r="EB14" i="1"/>
  <c r="EB10" i="1"/>
  <c r="EB6" i="1"/>
  <c r="EB56" i="1"/>
  <c r="EB45" i="1"/>
  <c r="EB41" i="1"/>
  <c r="EB33" i="1"/>
  <c r="EB25" i="1"/>
  <c r="EB17" i="1"/>
  <c r="EB9" i="1"/>
  <c r="EB60" i="1"/>
  <c r="EB52" i="1"/>
  <c r="EB44" i="1"/>
  <c r="EB36" i="1"/>
  <c r="EB28" i="1"/>
  <c r="EB20" i="1"/>
  <c r="EB12" i="1"/>
  <c r="EB58" i="1"/>
  <c r="EB49" i="1"/>
  <c r="EB37" i="1"/>
  <c r="EB29" i="1"/>
  <c r="EB21" i="1"/>
  <c r="EB13" i="1"/>
  <c r="EB5" i="1"/>
  <c r="EB59" i="1"/>
  <c r="EB55" i="1"/>
  <c r="EB48" i="1"/>
  <c r="EB40" i="1"/>
  <c r="EB32" i="1"/>
  <c r="EB24" i="1"/>
  <c r="EB16" i="1"/>
  <c r="EB8" i="1"/>
  <c r="EB57" i="1"/>
  <c r="EB54" i="1"/>
  <c r="EB51" i="1"/>
  <c r="EB47" i="1"/>
  <c r="EB43" i="1"/>
  <c r="EB39" i="1"/>
  <c r="EB35" i="1"/>
  <c r="EB31" i="1"/>
  <c r="EB27" i="1"/>
  <c r="EB23" i="1"/>
  <c r="EB19" i="1"/>
  <c r="EB15" i="1"/>
  <c r="EB11" i="1"/>
  <c r="EB7" i="1"/>
  <c r="DQ36" i="1" l="1"/>
  <c r="DP36" i="1"/>
  <c r="DO36" i="1"/>
  <c r="DN36" i="1"/>
  <c r="DM36" i="1"/>
  <c r="DL36" i="1"/>
  <c r="DK36" i="1"/>
  <c r="DJ36" i="1"/>
  <c r="DI36" i="1"/>
  <c r="DE36" i="1"/>
  <c r="DD36" i="1"/>
  <c r="DC36" i="1"/>
  <c r="DB36" i="1"/>
  <c r="DA36" i="1"/>
  <c r="CZ36" i="1"/>
  <c r="CY36" i="1"/>
  <c r="CX36" i="1"/>
  <c r="CW36" i="1"/>
  <c r="CS36" i="1"/>
  <c r="DG36" i="1" l="1"/>
  <c r="EE36" i="1"/>
  <c r="CR36" i="1" s="1"/>
  <c r="A21" i="1"/>
  <c r="DQ21" i="1"/>
  <c r="DP21" i="1"/>
  <c r="DO21" i="1"/>
  <c r="DN21" i="1"/>
  <c r="DM21" i="1"/>
  <c r="DL21" i="1"/>
  <c r="DK21" i="1"/>
  <c r="DJ21" i="1"/>
  <c r="DI21" i="1"/>
  <c r="DE21" i="1"/>
  <c r="DD21" i="1"/>
  <c r="DC21" i="1"/>
  <c r="DB21" i="1"/>
  <c r="DA21" i="1"/>
  <c r="CZ21" i="1"/>
  <c r="CY21" i="1"/>
  <c r="CX21" i="1"/>
  <c r="CW21" i="1"/>
  <c r="CS21" i="1"/>
  <c r="A5" i="1"/>
  <c r="A6" i="1"/>
  <c r="A7" i="1"/>
  <c r="A8" i="1"/>
  <c r="A9" i="1"/>
  <c r="A10" i="1"/>
  <c r="A11" i="1"/>
  <c r="A12" i="1"/>
  <c r="A13" i="1"/>
  <c r="A14" i="1"/>
  <c r="A15" i="1"/>
  <c r="A17" i="1"/>
  <c r="A18" i="1"/>
  <c r="A19" i="1"/>
  <c r="A20" i="1"/>
  <c r="A22" i="1"/>
  <c r="A23" i="1"/>
  <c r="A24" i="1"/>
  <c r="A25" i="1"/>
  <c r="CQ36" i="1" l="1"/>
  <c r="EF36" i="1"/>
  <c r="CT36" i="1" s="1"/>
  <c r="EE21" i="1"/>
  <c r="CR21" i="1" s="1"/>
  <c r="DG21" i="1"/>
  <c r="EF21" i="1" s="1"/>
  <c r="CT21" i="1" s="1"/>
  <c r="CQ21" i="1" l="1"/>
  <c r="DQ61" i="1"/>
  <c r="DP61" i="1"/>
  <c r="DO61" i="1"/>
  <c r="DN61" i="1"/>
  <c r="DM61" i="1"/>
  <c r="DL61" i="1"/>
  <c r="DK61" i="1"/>
  <c r="DJ61" i="1"/>
  <c r="DI61" i="1"/>
  <c r="DE61" i="1"/>
  <c r="DD61" i="1"/>
  <c r="DC61" i="1"/>
  <c r="DB61" i="1"/>
  <c r="DA61" i="1"/>
  <c r="CZ61" i="1"/>
  <c r="CY61" i="1"/>
  <c r="CX61" i="1"/>
  <c r="CW61" i="1"/>
  <c r="CS61" i="1"/>
  <c r="DQ60" i="1"/>
  <c r="DP60" i="1"/>
  <c r="DO60" i="1"/>
  <c r="DN60" i="1"/>
  <c r="DM60" i="1"/>
  <c r="DL60" i="1"/>
  <c r="DK60" i="1"/>
  <c r="DJ60" i="1"/>
  <c r="DI60" i="1"/>
  <c r="DE60" i="1"/>
  <c r="DD60" i="1"/>
  <c r="DC60" i="1"/>
  <c r="DB60" i="1"/>
  <c r="DA60" i="1"/>
  <c r="CZ60" i="1"/>
  <c r="CY60" i="1"/>
  <c r="CX60" i="1"/>
  <c r="CW60" i="1"/>
  <c r="CS60" i="1"/>
  <c r="DQ59" i="1"/>
  <c r="DP59" i="1"/>
  <c r="DO59" i="1"/>
  <c r="DN59" i="1"/>
  <c r="DM59" i="1"/>
  <c r="DL59" i="1"/>
  <c r="DK59" i="1"/>
  <c r="DJ59" i="1"/>
  <c r="DI59" i="1"/>
  <c r="DE59" i="1"/>
  <c r="DD59" i="1"/>
  <c r="DC59" i="1"/>
  <c r="DB59" i="1"/>
  <c r="DA59" i="1"/>
  <c r="CZ59" i="1"/>
  <c r="CY59" i="1"/>
  <c r="CX59" i="1"/>
  <c r="CW59" i="1"/>
  <c r="CS59" i="1"/>
  <c r="DQ58" i="1"/>
  <c r="DP58" i="1"/>
  <c r="DO58" i="1"/>
  <c r="DN58" i="1"/>
  <c r="DM58" i="1"/>
  <c r="DL58" i="1"/>
  <c r="DK58" i="1"/>
  <c r="DJ58" i="1"/>
  <c r="DI58" i="1"/>
  <c r="DE58" i="1"/>
  <c r="DD58" i="1"/>
  <c r="DC58" i="1"/>
  <c r="DB58" i="1"/>
  <c r="DA58" i="1"/>
  <c r="CZ58" i="1"/>
  <c r="CY58" i="1"/>
  <c r="CX58" i="1"/>
  <c r="CW58" i="1"/>
  <c r="CS58" i="1"/>
  <c r="DQ57" i="1"/>
  <c r="DP57" i="1"/>
  <c r="DO57" i="1"/>
  <c r="DN57" i="1"/>
  <c r="DM57" i="1"/>
  <c r="DL57" i="1"/>
  <c r="DK57" i="1"/>
  <c r="DJ57" i="1"/>
  <c r="DI57" i="1"/>
  <c r="DE57" i="1"/>
  <c r="DD57" i="1"/>
  <c r="DC57" i="1"/>
  <c r="DB57" i="1"/>
  <c r="DA57" i="1"/>
  <c r="CZ57" i="1"/>
  <c r="CY57" i="1"/>
  <c r="CX57" i="1"/>
  <c r="CW57" i="1"/>
  <c r="CS57" i="1"/>
  <c r="DQ56" i="1"/>
  <c r="DP56" i="1"/>
  <c r="DO56" i="1"/>
  <c r="DN56" i="1"/>
  <c r="DM56" i="1"/>
  <c r="DL56" i="1"/>
  <c r="DK56" i="1"/>
  <c r="DJ56" i="1"/>
  <c r="DI56" i="1"/>
  <c r="DE56" i="1"/>
  <c r="DD56" i="1"/>
  <c r="DC56" i="1"/>
  <c r="DB56" i="1"/>
  <c r="DA56" i="1"/>
  <c r="CZ56" i="1"/>
  <c r="CY56" i="1"/>
  <c r="CX56" i="1"/>
  <c r="CW56" i="1"/>
  <c r="CS56" i="1"/>
  <c r="DQ55" i="1"/>
  <c r="DP55" i="1"/>
  <c r="DO55" i="1"/>
  <c r="DN55" i="1"/>
  <c r="DM55" i="1"/>
  <c r="DL55" i="1"/>
  <c r="DK55" i="1"/>
  <c r="DJ55" i="1"/>
  <c r="DI55" i="1"/>
  <c r="DE55" i="1"/>
  <c r="DD55" i="1"/>
  <c r="DC55" i="1"/>
  <c r="DB55" i="1"/>
  <c r="DA55" i="1"/>
  <c r="CZ55" i="1"/>
  <c r="CY55" i="1"/>
  <c r="CX55" i="1"/>
  <c r="CW55" i="1"/>
  <c r="CS55" i="1"/>
  <c r="DQ54" i="1"/>
  <c r="DP54" i="1"/>
  <c r="DO54" i="1"/>
  <c r="DN54" i="1"/>
  <c r="DM54" i="1"/>
  <c r="DL54" i="1"/>
  <c r="DK54" i="1"/>
  <c r="DJ54" i="1"/>
  <c r="DI54" i="1"/>
  <c r="DE54" i="1"/>
  <c r="DD54" i="1"/>
  <c r="DC54" i="1"/>
  <c r="DB54" i="1"/>
  <c r="DA54" i="1"/>
  <c r="CZ54" i="1"/>
  <c r="CY54" i="1"/>
  <c r="CX54" i="1"/>
  <c r="CW54" i="1"/>
  <c r="CS54" i="1"/>
  <c r="DQ53" i="1"/>
  <c r="DP53" i="1"/>
  <c r="DO53" i="1"/>
  <c r="DN53" i="1"/>
  <c r="DM53" i="1"/>
  <c r="DL53" i="1"/>
  <c r="DK53" i="1"/>
  <c r="DJ53" i="1"/>
  <c r="DI53" i="1"/>
  <c r="DE53" i="1"/>
  <c r="DD53" i="1"/>
  <c r="DC53" i="1"/>
  <c r="DB53" i="1"/>
  <c r="DA53" i="1"/>
  <c r="CZ53" i="1"/>
  <c r="CY53" i="1"/>
  <c r="CX53" i="1"/>
  <c r="CW53" i="1"/>
  <c r="CS53" i="1"/>
  <c r="DQ8" i="1"/>
  <c r="DP8" i="1"/>
  <c r="DO8" i="1"/>
  <c r="DN8" i="1"/>
  <c r="DM8" i="1"/>
  <c r="DL8" i="1"/>
  <c r="DK8" i="1"/>
  <c r="DJ8" i="1"/>
  <c r="DI8" i="1"/>
  <c r="DE8" i="1"/>
  <c r="DD8" i="1"/>
  <c r="DC8" i="1"/>
  <c r="DB8" i="1"/>
  <c r="DA8" i="1"/>
  <c r="CZ8" i="1"/>
  <c r="CY8" i="1"/>
  <c r="CX8" i="1"/>
  <c r="CW8" i="1"/>
  <c r="CS8" i="1"/>
  <c r="DQ7" i="1"/>
  <c r="DP7" i="1"/>
  <c r="DO7" i="1"/>
  <c r="DN7" i="1"/>
  <c r="DM7" i="1"/>
  <c r="DL7" i="1"/>
  <c r="DK7" i="1"/>
  <c r="DJ7" i="1"/>
  <c r="DI7" i="1"/>
  <c r="DE7" i="1"/>
  <c r="DD7" i="1"/>
  <c r="DC7" i="1"/>
  <c r="DB7" i="1"/>
  <c r="DA7" i="1"/>
  <c r="CZ7" i="1"/>
  <c r="CY7" i="1"/>
  <c r="CX7" i="1"/>
  <c r="CW7" i="1"/>
  <c r="CS7" i="1"/>
  <c r="DQ6" i="1"/>
  <c r="DP6" i="1"/>
  <c r="DO6" i="1"/>
  <c r="DN6" i="1"/>
  <c r="DM6" i="1"/>
  <c r="DL6" i="1"/>
  <c r="DK6" i="1"/>
  <c r="DJ6" i="1"/>
  <c r="DI6" i="1"/>
  <c r="DE6" i="1"/>
  <c r="DD6" i="1"/>
  <c r="DC6" i="1"/>
  <c r="DB6" i="1"/>
  <c r="DA6" i="1"/>
  <c r="CZ6" i="1"/>
  <c r="CY6" i="1"/>
  <c r="CX6" i="1"/>
  <c r="CW6" i="1"/>
  <c r="CS6" i="1"/>
  <c r="DC5" i="1"/>
  <c r="DG7" i="1" l="1"/>
  <c r="EF7" i="1" s="1"/>
  <c r="CT7" i="1" s="1"/>
  <c r="DG8" i="1"/>
  <c r="EF8" i="1" s="1"/>
  <c r="CT8" i="1" s="1"/>
  <c r="EE8" i="1"/>
  <c r="CR8" i="1" s="1"/>
  <c r="DG55" i="1"/>
  <c r="DG59" i="1"/>
  <c r="EE7" i="1"/>
  <c r="CR7" i="1" s="1"/>
  <c r="EE56" i="1"/>
  <c r="CR56" i="1" s="1"/>
  <c r="EE60" i="1"/>
  <c r="CR60" i="1" s="1"/>
  <c r="DG60" i="1"/>
  <c r="EE58" i="1"/>
  <c r="CR58" i="1" s="1"/>
  <c r="EE59" i="1"/>
  <c r="CR59" i="1" s="1"/>
  <c r="DG54" i="1"/>
  <c r="EE54" i="1"/>
  <c r="CR54" i="1" s="1"/>
  <c r="EE55" i="1"/>
  <c r="CR55" i="1" s="1"/>
  <c r="DG57" i="1"/>
  <c r="EE57" i="1"/>
  <c r="CR57" i="1" s="1"/>
  <c r="DG61" i="1"/>
  <c r="DG6" i="1"/>
  <c r="EF6" i="1" s="1"/>
  <c r="CT6" i="1" s="1"/>
  <c r="EE6" i="1"/>
  <c r="CR6" i="1" s="1"/>
  <c r="DG53" i="1"/>
  <c r="EE53" i="1"/>
  <c r="CR53" i="1" s="1"/>
  <c r="DG56" i="1"/>
  <c r="DG58" i="1"/>
  <c r="EE61" i="1"/>
  <c r="CR61" i="1" s="1"/>
  <c r="CS4" i="1"/>
  <c r="CW4" i="1"/>
  <c r="CX4" i="1"/>
  <c r="CY4" i="1"/>
  <c r="CZ4" i="1"/>
  <c r="DA4" i="1"/>
  <c r="DB4" i="1"/>
  <c r="DC4" i="1"/>
  <c r="DD4" i="1"/>
  <c r="DE4" i="1"/>
  <c r="DI4" i="1"/>
  <c r="DJ4" i="1"/>
  <c r="DK4" i="1"/>
  <c r="DL4" i="1"/>
  <c r="DM4" i="1"/>
  <c r="DN4" i="1"/>
  <c r="DO4" i="1"/>
  <c r="DP4" i="1"/>
  <c r="DQ4" i="1"/>
  <c r="CS5" i="1"/>
  <c r="CW5" i="1"/>
  <c r="CX5" i="1"/>
  <c r="CY5" i="1"/>
  <c r="CZ5" i="1"/>
  <c r="DA5" i="1"/>
  <c r="DB5" i="1"/>
  <c r="DD5" i="1"/>
  <c r="DE5" i="1"/>
  <c r="DI5" i="1"/>
  <c r="DJ5" i="1"/>
  <c r="DK5" i="1"/>
  <c r="DL5" i="1"/>
  <c r="DM5" i="1"/>
  <c r="DN5" i="1"/>
  <c r="DO5" i="1"/>
  <c r="DP5" i="1"/>
  <c r="DQ5" i="1"/>
  <c r="CS9" i="1"/>
  <c r="CW9" i="1"/>
  <c r="CX9" i="1"/>
  <c r="CY9" i="1"/>
  <c r="CZ9" i="1"/>
  <c r="DA9" i="1"/>
  <c r="DB9" i="1"/>
  <c r="DC9" i="1"/>
  <c r="DD9" i="1"/>
  <c r="DE9" i="1"/>
  <c r="DI9" i="1"/>
  <c r="DJ9" i="1"/>
  <c r="DK9" i="1"/>
  <c r="DL9" i="1"/>
  <c r="DM9" i="1"/>
  <c r="DN9" i="1"/>
  <c r="DO9" i="1"/>
  <c r="DP9" i="1"/>
  <c r="DQ9" i="1"/>
  <c r="CS10" i="1"/>
  <c r="CW10" i="1"/>
  <c r="CX10" i="1"/>
  <c r="CY10" i="1"/>
  <c r="CZ10" i="1"/>
  <c r="DA10" i="1"/>
  <c r="DB10" i="1"/>
  <c r="DC10" i="1"/>
  <c r="DD10" i="1"/>
  <c r="DE10" i="1"/>
  <c r="DI10" i="1"/>
  <c r="DJ10" i="1"/>
  <c r="DK10" i="1"/>
  <c r="DL10" i="1"/>
  <c r="DM10" i="1"/>
  <c r="DN10" i="1"/>
  <c r="DO10" i="1"/>
  <c r="DP10" i="1"/>
  <c r="DQ10" i="1"/>
  <c r="CS11" i="1"/>
  <c r="CW11" i="1"/>
  <c r="CX11" i="1"/>
  <c r="CY11" i="1"/>
  <c r="CZ11" i="1"/>
  <c r="DA11" i="1"/>
  <c r="DB11" i="1"/>
  <c r="DC11" i="1"/>
  <c r="DD11" i="1"/>
  <c r="DE11" i="1"/>
  <c r="DI11" i="1"/>
  <c r="DJ11" i="1"/>
  <c r="DK11" i="1"/>
  <c r="DL11" i="1"/>
  <c r="DM11" i="1"/>
  <c r="DN11" i="1"/>
  <c r="DO11" i="1"/>
  <c r="DP11" i="1"/>
  <c r="DQ11" i="1"/>
  <c r="CS12" i="1"/>
  <c r="CW12" i="1"/>
  <c r="CX12" i="1"/>
  <c r="CY12" i="1"/>
  <c r="CZ12" i="1"/>
  <c r="DA12" i="1"/>
  <c r="DB12" i="1"/>
  <c r="DC12" i="1"/>
  <c r="DD12" i="1"/>
  <c r="DE12" i="1"/>
  <c r="DI12" i="1"/>
  <c r="DJ12" i="1"/>
  <c r="DK12" i="1"/>
  <c r="DL12" i="1"/>
  <c r="DM12" i="1"/>
  <c r="DN12" i="1"/>
  <c r="DO12" i="1"/>
  <c r="DP12" i="1"/>
  <c r="DQ12" i="1"/>
  <c r="CS13" i="1"/>
  <c r="CW13" i="1"/>
  <c r="CX13" i="1"/>
  <c r="CY13" i="1"/>
  <c r="CZ13" i="1"/>
  <c r="DA13" i="1"/>
  <c r="DB13" i="1"/>
  <c r="DC13" i="1"/>
  <c r="DD13" i="1"/>
  <c r="DE13" i="1"/>
  <c r="DI13" i="1"/>
  <c r="DJ13" i="1"/>
  <c r="DK13" i="1"/>
  <c r="DL13" i="1"/>
  <c r="DM13" i="1"/>
  <c r="DN13" i="1"/>
  <c r="DO13" i="1"/>
  <c r="DP13" i="1"/>
  <c r="DQ13" i="1"/>
  <c r="CS14" i="1"/>
  <c r="CW14" i="1"/>
  <c r="CX14" i="1"/>
  <c r="CY14" i="1"/>
  <c r="CZ14" i="1"/>
  <c r="DA14" i="1"/>
  <c r="DB14" i="1"/>
  <c r="DC14" i="1"/>
  <c r="DD14" i="1"/>
  <c r="DE14" i="1"/>
  <c r="DI14" i="1"/>
  <c r="DJ14" i="1"/>
  <c r="DK14" i="1"/>
  <c r="DL14" i="1"/>
  <c r="DM14" i="1"/>
  <c r="DN14" i="1"/>
  <c r="DO14" i="1"/>
  <c r="DP14" i="1"/>
  <c r="DQ14" i="1"/>
  <c r="CS15" i="1"/>
  <c r="CW15" i="1"/>
  <c r="CX15" i="1"/>
  <c r="CY15" i="1"/>
  <c r="CZ15" i="1"/>
  <c r="DA15" i="1"/>
  <c r="DB15" i="1"/>
  <c r="DC15" i="1"/>
  <c r="DD15" i="1"/>
  <c r="DE15" i="1"/>
  <c r="DI15" i="1"/>
  <c r="DJ15" i="1"/>
  <c r="DK15" i="1"/>
  <c r="DL15" i="1"/>
  <c r="DM15" i="1"/>
  <c r="DN15" i="1"/>
  <c r="DO15" i="1"/>
  <c r="DP15" i="1"/>
  <c r="DQ15" i="1"/>
  <c r="CS16" i="1"/>
  <c r="CW16" i="1"/>
  <c r="CX16" i="1"/>
  <c r="CY16" i="1"/>
  <c r="CZ16" i="1"/>
  <c r="DA16" i="1"/>
  <c r="DB16" i="1"/>
  <c r="DC16" i="1"/>
  <c r="DD16" i="1"/>
  <c r="DE16" i="1"/>
  <c r="DI16" i="1"/>
  <c r="DJ16" i="1"/>
  <c r="DK16" i="1"/>
  <c r="DL16" i="1"/>
  <c r="DM16" i="1"/>
  <c r="DN16" i="1"/>
  <c r="DO16" i="1"/>
  <c r="DP16" i="1"/>
  <c r="DQ16" i="1"/>
  <c r="CS17" i="1"/>
  <c r="CW17" i="1"/>
  <c r="CX17" i="1"/>
  <c r="CY17" i="1"/>
  <c r="CZ17" i="1"/>
  <c r="DA17" i="1"/>
  <c r="DB17" i="1"/>
  <c r="DC17" i="1"/>
  <c r="DD17" i="1"/>
  <c r="DE17" i="1"/>
  <c r="DI17" i="1"/>
  <c r="DJ17" i="1"/>
  <c r="DK17" i="1"/>
  <c r="DL17" i="1"/>
  <c r="DM17" i="1"/>
  <c r="DN17" i="1"/>
  <c r="DO17" i="1"/>
  <c r="DP17" i="1"/>
  <c r="DQ17" i="1"/>
  <c r="CS18" i="1"/>
  <c r="CW18" i="1"/>
  <c r="CX18" i="1"/>
  <c r="CY18" i="1"/>
  <c r="CZ18" i="1"/>
  <c r="DA18" i="1"/>
  <c r="DB18" i="1"/>
  <c r="DC18" i="1"/>
  <c r="DD18" i="1"/>
  <c r="DE18" i="1"/>
  <c r="DI18" i="1"/>
  <c r="DJ18" i="1"/>
  <c r="DK18" i="1"/>
  <c r="DL18" i="1"/>
  <c r="DM18" i="1"/>
  <c r="DN18" i="1"/>
  <c r="DO18" i="1"/>
  <c r="DP18" i="1"/>
  <c r="DQ18" i="1"/>
  <c r="CS19" i="1"/>
  <c r="CW19" i="1"/>
  <c r="CX19" i="1"/>
  <c r="CY19" i="1"/>
  <c r="CZ19" i="1"/>
  <c r="DA19" i="1"/>
  <c r="DB19" i="1"/>
  <c r="DC19" i="1"/>
  <c r="DD19" i="1"/>
  <c r="DE19" i="1"/>
  <c r="DI19" i="1"/>
  <c r="DJ19" i="1"/>
  <c r="DK19" i="1"/>
  <c r="DL19" i="1"/>
  <c r="DM19" i="1"/>
  <c r="DN19" i="1"/>
  <c r="DO19" i="1"/>
  <c r="DP19" i="1"/>
  <c r="DQ19" i="1"/>
  <c r="CS20" i="1"/>
  <c r="CW20" i="1"/>
  <c r="CX20" i="1"/>
  <c r="CY20" i="1"/>
  <c r="CZ20" i="1"/>
  <c r="DA20" i="1"/>
  <c r="DB20" i="1"/>
  <c r="DC20" i="1"/>
  <c r="DD20" i="1"/>
  <c r="DE20" i="1"/>
  <c r="DI20" i="1"/>
  <c r="DJ20" i="1"/>
  <c r="DK20" i="1"/>
  <c r="DL20" i="1"/>
  <c r="DM20" i="1"/>
  <c r="DN20" i="1"/>
  <c r="DO20" i="1"/>
  <c r="DP20" i="1"/>
  <c r="DQ20" i="1"/>
  <c r="CW22" i="1"/>
  <c r="CX22" i="1"/>
  <c r="CY22" i="1"/>
  <c r="CZ22" i="1"/>
  <c r="DA22" i="1"/>
  <c r="DB22" i="1"/>
  <c r="DC22" i="1"/>
  <c r="DD22" i="1"/>
  <c r="DE22" i="1"/>
  <c r="DI22" i="1"/>
  <c r="DJ22" i="1"/>
  <c r="DK22" i="1"/>
  <c r="DL22" i="1"/>
  <c r="DM22" i="1"/>
  <c r="DN22" i="1"/>
  <c r="DO22" i="1"/>
  <c r="DP22" i="1"/>
  <c r="DQ22" i="1"/>
  <c r="CS23" i="1"/>
  <c r="CW23" i="1"/>
  <c r="CX23" i="1"/>
  <c r="CY23" i="1"/>
  <c r="CZ23" i="1"/>
  <c r="DA23" i="1"/>
  <c r="DB23" i="1"/>
  <c r="DC23" i="1"/>
  <c r="DD23" i="1"/>
  <c r="DE23" i="1"/>
  <c r="DI23" i="1"/>
  <c r="DJ23" i="1"/>
  <c r="DK23" i="1"/>
  <c r="DL23" i="1"/>
  <c r="DM23" i="1"/>
  <c r="DN23" i="1"/>
  <c r="DO23" i="1"/>
  <c r="DP23" i="1"/>
  <c r="DQ23" i="1"/>
  <c r="CS24" i="1"/>
  <c r="CW24" i="1"/>
  <c r="CX24" i="1"/>
  <c r="CY24" i="1"/>
  <c r="CZ24" i="1"/>
  <c r="DA24" i="1"/>
  <c r="DB24" i="1"/>
  <c r="DC24" i="1"/>
  <c r="DD24" i="1"/>
  <c r="DE24" i="1"/>
  <c r="DI24" i="1"/>
  <c r="DJ24" i="1"/>
  <c r="DK24" i="1"/>
  <c r="DL24" i="1"/>
  <c r="DM24" i="1"/>
  <c r="DN24" i="1"/>
  <c r="DO24" i="1"/>
  <c r="DP24" i="1"/>
  <c r="DQ24" i="1"/>
  <c r="CS25" i="1"/>
  <c r="CW25" i="1"/>
  <c r="CX25" i="1"/>
  <c r="CY25" i="1"/>
  <c r="CZ25" i="1"/>
  <c r="DA25" i="1"/>
  <c r="DB25" i="1"/>
  <c r="DC25" i="1"/>
  <c r="DD25" i="1"/>
  <c r="DE25" i="1"/>
  <c r="DI25" i="1"/>
  <c r="DJ25" i="1"/>
  <c r="DK25" i="1"/>
  <c r="DL25" i="1"/>
  <c r="DM25" i="1"/>
  <c r="DN25" i="1"/>
  <c r="DO25" i="1"/>
  <c r="DP25" i="1"/>
  <c r="DQ25" i="1"/>
  <c r="CS26" i="1"/>
  <c r="CW26" i="1"/>
  <c r="CX26" i="1"/>
  <c r="CY26" i="1"/>
  <c r="CZ26" i="1"/>
  <c r="DA26" i="1"/>
  <c r="DB26" i="1"/>
  <c r="DC26" i="1"/>
  <c r="DD26" i="1"/>
  <c r="DE26" i="1"/>
  <c r="DI26" i="1"/>
  <c r="DJ26" i="1"/>
  <c r="DK26" i="1"/>
  <c r="DL26" i="1"/>
  <c r="DM26" i="1"/>
  <c r="DN26" i="1"/>
  <c r="DO26" i="1"/>
  <c r="DP26" i="1"/>
  <c r="DQ26" i="1"/>
  <c r="CS27" i="1"/>
  <c r="CW27" i="1"/>
  <c r="CX27" i="1"/>
  <c r="CY27" i="1"/>
  <c r="CZ27" i="1"/>
  <c r="DA27" i="1"/>
  <c r="DB27" i="1"/>
  <c r="DC27" i="1"/>
  <c r="DD27" i="1"/>
  <c r="DE27" i="1"/>
  <c r="DI27" i="1"/>
  <c r="DJ27" i="1"/>
  <c r="DK27" i="1"/>
  <c r="DL27" i="1"/>
  <c r="DM27" i="1"/>
  <c r="DN27" i="1"/>
  <c r="DO27" i="1"/>
  <c r="DP27" i="1"/>
  <c r="DQ27" i="1"/>
  <c r="CS28" i="1"/>
  <c r="CW28" i="1"/>
  <c r="CX28" i="1"/>
  <c r="CY28" i="1"/>
  <c r="CZ28" i="1"/>
  <c r="DA28" i="1"/>
  <c r="DB28" i="1"/>
  <c r="DC28" i="1"/>
  <c r="DD28" i="1"/>
  <c r="DE28" i="1"/>
  <c r="DI28" i="1"/>
  <c r="DJ28" i="1"/>
  <c r="DK28" i="1"/>
  <c r="DL28" i="1"/>
  <c r="DM28" i="1"/>
  <c r="DN28" i="1"/>
  <c r="DO28" i="1"/>
  <c r="DP28" i="1"/>
  <c r="DQ28" i="1"/>
  <c r="CS29" i="1"/>
  <c r="CW29" i="1"/>
  <c r="CX29" i="1"/>
  <c r="CY29" i="1"/>
  <c r="CZ29" i="1"/>
  <c r="DA29" i="1"/>
  <c r="DB29" i="1"/>
  <c r="DC29" i="1"/>
  <c r="DD29" i="1"/>
  <c r="DE29" i="1"/>
  <c r="DI29" i="1"/>
  <c r="DJ29" i="1"/>
  <c r="DK29" i="1"/>
  <c r="DL29" i="1"/>
  <c r="DM29" i="1"/>
  <c r="DN29" i="1"/>
  <c r="DO29" i="1"/>
  <c r="DP29" i="1"/>
  <c r="DQ29" i="1"/>
  <c r="CS30" i="1"/>
  <c r="CW30" i="1"/>
  <c r="CX30" i="1"/>
  <c r="CY30" i="1"/>
  <c r="CZ30" i="1"/>
  <c r="DA30" i="1"/>
  <c r="DB30" i="1"/>
  <c r="DC30" i="1"/>
  <c r="DD30" i="1"/>
  <c r="DE30" i="1"/>
  <c r="DI30" i="1"/>
  <c r="DJ30" i="1"/>
  <c r="DK30" i="1"/>
  <c r="DL30" i="1"/>
  <c r="DM30" i="1"/>
  <c r="DN30" i="1"/>
  <c r="DO30" i="1"/>
  <c r="DP30" i="1"/>
  <c r="DQ30" i="1"/>
  <c r="CW31" i="1"/>
  <c r="CX31" i="1"/>
  <c r="CY31" i="1"/>
  <c r="CZ31" i="1"/>
  <c r="DA31" i="1"/>
  <c r="DB31" i="1"/>
  <c r="DC31" i="1"/>
  <c r="DD31" i="1"/>
  <c r="DE31" i="1"/>
  <c r="DI31" i="1"/>
  <c r="DJ31" i="1"/>
  <c r="DK31" i="1"/>
  <c r="DL31" i="1"/>
  <c r="DM31" i="1"/>
  <c r="DN31" i="1"/>
  <c r="DO31" i="1"/>
  <c r="DP31" i="1"/>
  <c r="DQ31" i="1"/>
  <c r="CS32" i="1"/>
  <c r="CW32" i="1"/>
  <c r="CX32" i="1"/>
  <c r="CY32" i="1"/>
  <c r="CZ32" i="1"/>
  <c r="DA32" i="1"/>
  <c r="DB32" i="1"/>
  <c r="DC32" i="1"/>
  <c r="DD32" i="1"/>
  <c r="DE32" i="1"/>
  <c r="DI32" i="1"/>
  <c r="DJ32" i="1"/>
  <c r="DK32" i="1"/>
  <c r="DL32" i="1"/>
  <c r="DM32" i="1"/>
  <c r="DN32" i="1"/>
  <c r="DO32" i="1"/>
  <c r="DP32" i="1"/>
  <c r="DQ32" i="1"/>
  <c r="CS33" i="1"/>
  <c r="CW33" i="1"/>
  <c r="CX33" i="1"/>
  <c r="CY33" i="1"/>
  <c r="CZ33" i="1"/>
  <c r="DA33" i="1"/>
  <c r="DB33" i="1"/>
  <c r="DC33" i="1"/>
  <c r="DD33" i="1"/>
  <c r="DE33" i="1"/>
  <c r="DI33" i="1"/>
  <c r="DJ33" i="1"/>
  <c r="DK33" i="1"/>
  <c r="DL33" i="1"/>
  <c r="DM33" i="1"/>
  <c r="DN33" i="1"/>
  <c r="DO33" i="1"/>
  <c r="DP33" i="1"/>
  <c r="DQ33" i="1"/>
  <c r="CS34" i="1"/>
  <c r="CW34" i="1"/>
  <c r="CX34" i="1"/>
  <c r="CY34" i="1"/>
  <c r="CZ34" i="1"/>
  <c r="DA34" i="1"/>
  <c r="DB34" i="1"/>
  <c r="DC34" i="1"/>
  <c r="DD34" i="1"/>
  <c r="DE34" i="1"/>
  <c r="DI34" i="1"/>
  <c r="DJ34" i="1"/>
  <c r="DK34" i="1"/>
  <c r="DL34" i="1"/>
  <c r="DM34" i="1"/>
  <c r="DN34" i="1"/>
  <c r="DO34" i="1"/>
  <c r="DP34" i="1"/>
  <c r="DQ34" i="1"/>
  <c r="CS35" i="1"/>
  <c r="CW35" i="1"/>
  <c r="CX35" i="1"/>
  <c r="CY35" i="1"/>
  <c r="CZ35" i="1"/>
  <c r="DA35" i="1"/>
  <c r="DB35" i="1"/>
  <c r="DC35" i="1"/>
  <c r="DD35" i="1"/>
  <c r="DE35" i="1"/>
  <c r="DI35" i="1"/>
  <c r="DJ35" i="1"/>
  <c r="DK35" i="1"/>
  <c r="DL35" i="1"/>
  <c r="DM35" i="1"/>
  <c r="DN35" i="1"/>
  <c r="DO35" i="1"/>
  <c r="DP35" i="1"/>
  <c r="DQ35" i="1"/>
  <c r="CS37" i="1"/>
  <c r="CW37" i="1"/>
  <c r="CX37" i="1"/>
  <c r="CY37" i="1"/>
  <c r="CZ37" i="1"/>
  <c r="DA37" i="1"/>
  <c r="DB37" i="1"/>
  <c r="DC37" i="1"/>
  <c r="DD37" i="1"/>
  <c r="DE37" i="1"/>
  <c r="DI37" i="1"/>
  <c r="DJ37" i="1"/>
  <c r="DK37" i="1"/>
  <c r="DL37" i="1"/>
  <c r="DM37" i="1"/>
  <c r="DN37" i="1"/>
  <c r="DO37" i="1"/>
  <c r="DP37" i="1"/>
  <c r="DQ37" i="1"/>
  <c r="CS38" i="1"/>
  <c r="CW38" i="1"/>
  <c r="CX38" i="1"/>
  <c r="CY38" i="1"/>
  <c r="CZ38" i="1"/>
  <c r="DA38" i="1"/>
  <c r="DB38" i="1"/>
  <c r="DC38" i="1"/>
  <c r="DD38" i="1"/>
  <c r="DE38" i="1"/>
  <c r="DI38" i="1"/>
  <c r="DJ38" i="1"/>
  <c r="DK38" i="1"/>
  <c r="DL38" i="1"/>
  <c r="DM38" i="1"/>
  <c r="DN38" i="1"/>
  <c r="DO38" i="1"/>
  <c r="DP38" i="1"/>
  <c r="DQ38" i="1"/>
  <c r="CS39" i="1"/>
  <c r="CW39" i="1"/>
  <c r="CX39" i="1"/>
  <c r="CY39" i="1"/>
  <c r="CZ39" i="1"/>
  <c r="DA39" i="1"/>
  <c r="DB39" i="1"/>
  <c r="DC39" i="1"/>
  <c r="DD39" i="1"/>
  <c r="DE39" i="1"/>
  <c r="DI39" i="1"/>
  <c r="DJ39" i="1"/>
  <c r="DK39" i="1"/>
  <c r="DL39" i="1"/>
  <c r="DM39" i="1"/>
  <c r="DN39" i="1"/>
  <c r="DO39" i="1"/>
  <c r="DP39" i="1"/>
  <c r="DQ39" i="1"/>
  <c r="CW40" i="1"/>
  <c r="CX40" i="1"/>
  <c r="CY40" i="1"/>
  <c r="CZ40" i="1"/>
  <c r="DA40" i="1"/>
  <c r="DB40" i="1"/>
  <c r="DC40" i="1"/>
  <c r="DD40" i="1"/>
  <c r="DE40" i="1"/>
  <c r="DI40" i="1"/>
  <c r="DJ40" i="1"/>
  <c r="DK40" i="1"/>
  <c r="DL40" i="1"/>
  <c r="DM40" i="1"/>
  <c r="DN40" i="1"/>
  <c r="DO40" i="1"/>
  <c r="DP40" i="1"/>
  <c r="DQ40" i="1"/>
  <c r="CS41" i="1"/>
  <c r="CW41" i="1"/>
  <c r="CX41" i="1"/>
  <c r="CY41" i="1"/>
  <c r="CZ41" i="1"/>
  <c r="DA41" i="1"/>
  <c r="DB41" i="1"/>
  <c r="DC41" i="1"/>
  <c r="DD41" i="1"/>
  <c r="DE41" i="1"/>
  <c r="DI41" i="1"/>
  <c r="DJ41" i="1"/>
  <c r="DK41" i="1"/>
  <c r="DL41" i="1"/>
  <c r="DM41" i="1"/>
  <c r="DN41" i="1"/>
  <c r="DO41" i="1"/>
  <c r="DP41" i="1"/>
  <c r="DQ41" i="1"/>
  <c r="CS42" i="1"/>
  <c r="CW42" i="1"/>
  <c r="CX42" i="1"/>
  <c r="CY42" i="1"/>
  <c r="CZ42" i="1"/>
  <c r="DA42" i="1"/>
  <c r="DB42" i="1"/>
  <c r="DC42" i="1"/>
  <c r="DD42" i="1"/>
  <c r="DE42" i="1"/>
  <c r="DI42" i="1"/>
  <c r="DJ42" i="1"/>
  <c r="DK42" i="1"/>
  <c r="DL42" i="1"/>
  <c r="DM42" i="1"/>
  <c r="DN42" i="1"/>
  <c r="DO42" i="1"/>
  <c r="DP42" i="1"/>
  <c r="DQ42" i="1"/>
  <c r="CW43" i="1"/>
  <c r="CX43" i="1"/>
  <c r="CY43" i="1"/>
  <c r="CZ43" i="1"/>
  <c r="DA43" i="1"/>
  <c r="DB43" i="1"/>
  <c r="DC43" i="1"/>
  <c r="DD43" i="1"/>
  <c r="DE43" i="1"/>
  <c r="DI43" i="1"/>
  <c r="DJ43" i="1"/>
  <c r="DK43" i="1"/>
  <c r="DL43" i="1"/>
  <c r="DM43" i="1"/>
  <c r="DN43" i="1"/>
  <c r="DO43" i="1"/>
  <c r="DP43" i="1"/>
  <c r="DQ43" i="1"/>
  <c r="CS44" i="1"/>
  <c r="CW44" i="1"/>
  <c r="CX44" i="1"/>
  <c r="CY44" i="1"/>
  <c r="CZ44" i="1"/>
  <c r="DA44" i="1"/>
  <c r="DB44" i="1"/>
  <c r="DC44" i="1"/>
  <c r="DD44" i="1"/>
  <c r="DE44" i="1"/>
  <c r="DI44" i="1"/>
  <c r="DJ44" i="1"/>
  <c r="DK44" i="1"/>
  <c r="DL44" i="1"/>
  <c r="DM44" i="1"/>
  <c r="DN44" i="1"/>
  <c r="DO44" i="1"/>
  <c r="DP44" i="1"/>
  <c r="DQ44" i="1"/>
  <c r="CS45" i="1"/>
  <c r="CW45" i="1"/>
  <c r="CX45" i="1"/>
  <c r="CY45" i="1"/>
  <c r="CZ45" i="1"/>
  <c r="DA45" i="1"/>
  <c r="DB45" i="1"/>
  <c r="DC45" i="1"/>
  <c r="DD45" i="1"/>
  <c r="DE45" i="1"/>
  <c r="DI45" i="1"/>
  <c r="DJ45" i="1"/>
  <c r="DK45" i="1"/>
  <c r="DL45" i="1"/>
  <c r="DM45" i="1"/>
  <c r="DN45" i="1"/>
  <c r="DO45" i="1"/>
  <c r="DP45" i="1"/>
  <c r="DQ45" i="1"/>
  <c r="CS46" i="1"/>
  <c r="CW46" i="1"/>
  <c r="CX46" i="1"/>
  <c r="CY46" i="1"/>
  <c r="CZ46" i="1"/>
  <c r="DA46" i="1"/>
  <c r="DB46" i="1"/>
  <c r="DC46" i="1"/>
  <c r="DD46" i="1"/>
  <c r="DE46" i="1"/>
  <c r="DI46" i="1"/>
  <c r="DJ46" i="1"/>
  <c r="DK46" i="1"/>
  <c r="DL46" i="1"/>
  <c r="DM46" i="1"/>
  <c r="DN46" i="1"/>
  <c r="DO46" i="1"/>
  <c r="DP46" i="1"/>
  <c r="DQ46" i="1"/>
  <c r="CS47" i="1"/>
  <c r="CW47" i="1"/>
  <c r="CX47" i="1"/>
  <c r="CY47" i="1"/>
  <c r="CZ47" i="1"/>
  <c r="DA47" i="1"/>
  <c r="DB47" i="1"/>
  <c r="DC47" i="1"/>
  <c r="DD47" i="1"/>
  <c r="DE47" i="1"/>
  <c r="DI47" i="1"/>
  <c r="DJ47" i="1"/>
  <c r="DK47" i="1"/>
  <c r="DL47" i="1"/>
  <c r="DM47" i="1"/>
  <c r="DN47" i="1"/>
  <c r="DO47" i="1"/>
  <c r="DP47" i="1"/>
  <c r="DQ47" i="1"/>
  <c r="CS48" i="1"/>
  <c r="CW48" i="1"/>
  <c r="CX48" i="1"/>
  <c r="CY48" i="1"/>
  <c r="CZ48" i="1"/>
  <c r="DA48" i="1"/>
  <c r="DB48" i="1"/>
  <c r="DC48" i="1"/>
  <c r="DD48" i="1"/>
  <c r="DE48" i="1"/>
  <c r="DI48" i="1"/>
  <c r="DJ48" i="1"/>
  <c r="DK48" i="1"/>
  <c r="DL48" i="1"/>
  <c r="DM48" i="1"/>
  <c r="DN48" i="1"/>
  <c r="DO48" i="1"/>
  <c r="DP48" i="1"/>
  <c r="DQ48" i="1"/>
  <c r="CS49" i="1"/>
  <c r="CW49" i="1"/>
  <c r="CX49" i="1"/>
  <c r="CY49" i="1"/>
  <c r="CZ49" i="1"/>
  <c r="DA49" i="1"/>
  <c r="DB49" i="1"/>
  <c r="DC49" i="1"/>
  <c r="DD49" i="1"/>
  <c r="DE49" i="1"/>
  <c r="DI49" i="1"/>
  <c r="DJ49" i="1"/>
  <c r="DK49" i="1"/>
  <c r="DL49" i="1"/>
  <c r="DM49" i="1"/>
  <c r="DN49" i="1"/>
  <c r="DO49" i="1"/>
  <c r="DP49" i="1"/>
  <c r="DQ49" i="1"/>
  <c r="CS50" i="1"/>
  <c r="CW50" i="1"/>
  <c r="CX50" i="1"/>
  <c r="CY50" i="1"/>
  <c r="CZ50" i="1"/>
  <c r="DA50" i="1"/>
  <c r="DB50" i="1"/>
  <c r="DC50" i="1"/>
  <c r="DD50" i="1"/>
  <c r="DE50" i="1"/>
  <c r="DI50" i="1"/>
  <c r="DJ50" i="1"/>
  <c r="DK50" i="1"/>
  <c r="DL50" i="1"/>
  <c r="DM50" i="1"/>
  <c r="DN50" i="1"/>
  <c r="DO50" i="1"/>
  <c r="DP50" i="1"/>
  <c r="DQ50" i="1"/>
  <c r="CS51" i="1"/>
  <c r="CW51" i="1"/>
  <c r="CX51" i="1"/>
  <c r="CY51" i="1"/>
  <c r="CZ51" i="1"/>
  <c r="DA51" i="1"/>
  <c r="DB51" i="1"/>
  <c r="DC51" i="1"/>
  <c r="DD51" i="1"/>
  <c r="DE51" i="1"/>
  <c r="DI51" i="1"/>
  <c r="DJ51" i="1"/>
  <c r="DK51" i="1"/>
  <c r="DL51" i="1"/>
  <c r="DM51" i="1"/>
  <c r="DN51" i="1"/>
  <c r="DO51" i="1"/>
  <c r="DP51" i="1"/>
  <c r="DQ51" i="1"/>
  <c r="CS52" i="1"/>
  <c r="CW52" i="1"/>
  <c r="CX52" i="1"/>
  <c r="CY52" i="1"/>
  <c r="CZ52" i="1"/>
  <c r="DA52" i="1"/>
  <c r="DB52" i="1"/>
  <c r="DC52" i="1"/>
  <c r="DD52" i="1"/>
  <c r="DE52" i="1"/>
  <c r="DI52" i="1"/>
  <c r="DJ52" i="1"/>
  <c r="DK52" i="1"/>
  <c r="DL52" i="1"/>
  <c r="DM52" i="1"/>
  <c r="DN52" i="1"/>
  <c r="DO52" i="1"/>
  <c r="DP52" i="1"/>
  <c r="DQ52" i="1"/>
  <c r="EF56" i="1" l="1"/>
  <c r="EF60" i="1"/>
  <c r="EF59" i="1"/>
  <c r="CT59" i="1" s="1"/>
  <c r="EF58" i="1"/>
  <c r="CT58" i="1" s="1"/>
  <c r="EF53" i="1"/>
  <c r="EF54" i="1"/>
  <c r="CT54" i="1" s="1"/>
  <c r="EF61" i="1"/>
  <c r="CT61" i="1" s="1"/>
  <c r="EF57" i="1"/>
  <c r="CT57" i="1" s="1"/>
  <c r="EF55" i="1"/>
  <c r="CT55" i="1" s="1"/>
  <c r="CQ7" i="1"/>
  <c r="CT53" i="1"/>
  <c r="CT60" i="1"/>
  <c r="CQ56" i="1"/>
  <c r="CT56" i="1"/>
  <c r="CQ58" i="1"/>
  <c r="CQ53" i="1"/>
  <c r="CQ8" i="1"/>
  <c r="CQ54" i="1"/>
  <c r="EE20" i="1"/>
  <c r="CR20" i="1" s="1"/>
  <c r="CQ59" i="1"/>
  <c r="CQ55" i="1"/>
  <c r="CQ61" i="1"/>
  <c r="CQ57" i="1"/>
  <c r="CQ60" i="1"/>
  <c r="CQ6" i="1"/>
  <c r="EE4" i="1"/>
  <c r="CR4" i="1" s="1"/>
  <c r="EE32" i="1"/>
  <c r="CR32" i="1" s="1"/>
  <c r="EE29" i="1"/>
  <c r="CR29" i="1" s="1"/>
  <c r="DG30" i="1"/>
  <c r="DG33" i="1"/>
  <c r="DG12" i="1"/>
  <c r="CQ12" i="1" s="1"/>
  <c r="EE25" i="1"/>
  <c r="CR25" i="1" s="1"/>
  <c r="DG40" i="1"/>
  <c r="DG26" i="1"/>
  <c r="DG24" i="1"/>
  <c r="CQ24" i="1" s="1"/>
  <c r="DG22" i="1"/>
  <c r="CQ22" i="1" s="1"/>
  <c r="EE9" i="1"/>
  <c r="CR9" i="1" s="1"/>
  <c r="EE27" i="1"/>
  <c r="DG10" i="1"/>
  <c r="CQ10" i="1" s="1"/>
  <c r="EE41" i="1"/>
  <c r="CR41" i="1" s="1"/>
  <c r="DG28" i="1"/>
  <c r="DG14" i="1"/>
  <c r="CQ14" i="1" s="1"/>
  <c r="DG42" i="1"/>
  <c r="EF22" i="1"/>
  <c r="CT22" i="1" s="1"/>
  <c r="EE38" i="1"/>
  <c r="CR38" i="1" s="1"/>
  <c r="DG27" i="1"/>
  <c r="EF27" i="1" s="1"/>
  <c r="DG20" i="1"/>
  <c r="CQ20" i="1" s="1"/>
  <c r="DG19" i="1"/>
  <c r="CQ19" i="1" s="1"/>
  <c r="DG18" i="1"/>
  <c r="CQ18" i="1" s="1"/>
  <c r="DG17" i="1"/>
  <c r="CQ17" i="1" s="1"/>
  <c r="EE10" i="1"/>
  <c r="CR10" i="1" s="1"/>
  <c r="DG32" i="1"/>
  <c r="DG29" i="1"/>
  <c r="DG25" i="1"/>
  <c r="CQ25" i="1" s="1"/>
  <c r="EE22" i="1"/>
  <c r="CR22" i="1" s="1"/>
  <c r="EE14" i="1"/>
  <c r="CR14" i="1" s="1"/>
  <c r="EE13" i="1"/>
  <c r="CR13" i="1" s="1"/>
  <c r="DG5" i="1"/>
  <c r="CQ5" i="1" s="1"/>
  <c r="DG4" i="1"/>
  <c r="CQ4" i="1" s="1"/>
  <c r="EE34" i="1"/>
  <c r="CR34" i="1" s="1"/>
  <c r="EE31" i="1"/>
  <c r="CR31" i="1" s="1"/>
  <c r="DG16" i="1"/>
  <c r="CQ16" i="1" s="1"/>
  <c r="DG13" i="1"/>
  <c r="EF13" i="1" s="1"/>
  <c r="CT13" i="1" s="1"/>
  <c r="EE42" i="1"/>
  <c r="CR42" i="1" s="1"/>
  <c r="DG39" i="1"/>
  <c r="DG35" i="1"/>
  <c r="DG31" i="1"/>
  <c r="EE28" i="1"/>
  <c r="CR28" i="1" s="1"/>
  <c r="EE24" i="1"/>
  <c r="CR24" i="1" s="1"/>
  <c r="EE23" i="1"/>
  <c r="CR23" i="1" s="1"/>
  <c r="EE15" i="1"/>
  <c r="CR15" i="1" s="1"/>
  <c r="DG11" i="1"/>
  <c r="CQ11" i="1" s="1"/>
  <c r="EE49" i="1"/>
  <c r="CR49" i="1" s="1"/>
  <c r="EE45" i="1"/>
  <c r="CR45" i="1" s="1"/>
  <c r="DG46" i="1"/>
  <c r="EE30" i="1"/>
  <c r="CR30" i="1" s="1"/>
  <c r="EE26" i="1"/>
  <c r="CR26" i="1" s="1"/>
  <c r="DG23" i="1"/>
  <c r="CQ23" i="1" s="1"/>
  <c r="EE19" i="1"/>
  <c r="CR19" i="1" s="1"/>
  <c r="EE18" i="1"/>
  <c r="CR18" i="1" s="1"/>
  <c r="EE17" i="1"/>
  <c r="CR17" i="1" s="1"/>
  <c r="EE16" i="1"/>
  <c r="CR16" i="1" s="1"/>
  <c r="DG15" i="1"/>
  <c r="CQ15" i="1" s="1"/>
  <c r="EE12" i="1"/>
  <c r="CR12" i="1" s="1"/>
  <c r="EE11" i="1"/>
  <c r="CR11" i="1" s="1"/>
  <c r="DG9" i="1"/>
  <c r="EF9" i="1" s="1"/>
  <c r="CT9" i="1" s="1"/>
  <c r="EE5" i="1"/>
  <c r="CR5" i="1" s="1"/>
  <c r="DG45" i="1"/>
  <c r="EE44" i="1"/>
  <c r="CR44" i="1" s="1"/>
  <c r="DG41" i="1"/>
  <c r="EE40" i="1"/>
  <c r="CR40" i="1" s="1"/>
  <c r="DG37" i="1"/>
  <c r="DG34" i="1"/>
  <c r="EE52" i="1"/>
  <c r="CR52" i="1" s="1"/>
  <c r="DG49" i="1"/>
  <c r="EE48" i="1"/>
  <c r="CR48" i="1" s="1"/>
  <c r="DG50" i="1"/>
  <c r="DG48" i="1"/>
  <c r="EE47" i="1"/>
  <c r="CR47" i="1" s="1"/>
  <c r="DG44" i="1"/>
  <c r="EE43" i="1"/>
  <c r="CR43" i="1" s="1"/>
  <c r="EE39" i="1"/>
  <c r="CR39" i="1" s="1"/>
  <c r="EE35" i="1"/>
  <c r="CR35" i="1" s="1"/>
  <c r="DG52" i="1"/>
  <c r="EE51" i="1"/>
  <c r="CR51" i="1" s="1"/>
  <c r="DG38" i="1"/>
  <c r="EE37" i="1"/>
  <c r="CR37" i="1" s="1"/>
  <c r="DG51" i="1"/>
  <c r="EE50" i="1"/>
  <c r="CR50" i="1" s="1"/>
  <c r="DG47" i="1"/>
  <c r="EE46" i="1"/>
  <c r="CR46" i="1" s="1"/>
  <c r="DG43" i="1"/>
  <c r="EE33" i="1"/>
  <c r="CR33" i="1" s="1"/>
  <c r="EF44" i="1" l="1"/>
  <c r="EF32" i="1"/>
  <c r="EF38" i="1"/>
  <c r="CT38" i="1" s="1"/>
  <c r="EF49" i="1"/>
  <c r="CT49" i="1" s="1"/>
  <c r="EF51" i="1"/>
  <c r="CT51" i="1" s="1"/>
  <c r="EF52" i="1"/>
  <c r="CT52" i="1" s="1"/>
  <c r="EF43" i="1"/>
  <c r="CT43" i="1" s="1"/>
  <c r="EF34" i="1"/>
  <c r="CT34" i="1" s="1"/>
  <c r="EF45" i="1"/>
  <c r="CT45" i="1" s="1"/>
  <c r="EF29" i="1"/>
  <c r="CT29" i="1" s="1"/>
  <c r="EF39" i="1"/>
  <c r="CT39" i="1" s="1"/>
  <c r="EF28" i="1"/>
  <c r="CT28" i="1" s="1"/>
  <c r="EF40" i="1"/>
  <c r="CT40" i="1" s="1"/>
  <c r="EF30" i="1"/>
  <c r="CT30" i="1" s="1"/>
  <c r="EF37" i="1"/>
  <c r="CT37" i="1" s="1"/>
  <c r="EF47" i="1"/>
  <c r="CT47" i="1" s="1"/>
  <c r="EF48" i="1"/>
  <c r="CT48" i="1" s="1"/>
  <c r="EF46" i="1"/>
  <c r="CT46" i="1" s="1"/>
  <c r="EF50" i="1"/>
  <c r="CT50" i="1" s="1"/>
  <c r="EF41" i="1"/>
  <c r="CT41" i="1" s="1"/>
  <c r="EF31" i="1"/>
  <c r="CT31" i="1" s="1"/>
  <c r="EF42" i="1"/>
  <c r="CT42" i="1" s="1"/>
  <c r="EF35" i="1"/>
  <c r="CT35" i="1" s="1"/>
  <c r="EF26" i="1"/>
  <c r="CT26" i="1" s="1"/>
  <c r="EF33" i="1"/>
  <c r="CT33" i="1" s="1"/>
  <c r="CR27" i="1"/>
  <c r="CQ30" i="1"/>
  <c r="CQ46" i="1"/>
  <c r="CT32" i="1"/>
  <c r="CQ29" i="1"/>
  <c r="CQ28" i="1"/>
  <c r="CQ26" i="1"/>
  <c r="CQ33" i="1"/>
  <c r="CQ27" i="1"/>
  <c r="CT27" i="1"/>
  <c r="CQ40" i="1"/>
  <c r="CQ42" i="1"/>
  <c r="EF10" i="1"/>
  <c r="CT10" i="1" s="1"/>
  <c r="EF19" i="1"/>
  <c r="CT19" i="1" s="1"/>
  <c r="CQ13" i="1"/>
  <c r="EF12" i="1"/>
  <c r="CT12" i="1" s="1"/>
  <c r="CQ9" i="1"/>
  <c r="EF24" i="1"/>
  <c r="CT24" i="1" s="1"/>
  <c r="EF5" i="1"/>
  <c r="CT5" i="1" s="1"/>
  <c r="EF16" i="1"/>
  <c r="CT16" i="1" s="1"/>
  <c r="CQ39" i="1"/>
  <c r="CQ35" i="1"/>
  <c r="EF20" i="1"/>
  <c r="CT20" i="1" s="1"/>
  <c r="EF15" i="1"/>
  <c r="CT15" i="1" s="1"/>
  <c r="CQ31" i="1"/>
  <c r="EF4" i="1"/>
  <c r="CT4" i="1" s="1"/>
  <c r="CQ32" i="1"/>
  <c r="EF18" i="1"/>
  <c r="CT18" i="1" s="1"/>
  <c r="EF14" i="1"/>
  <c r="CT14" i="1" s="1"/>
  <c r="EF11" i="1"/>
  <c r="CT11" i="1" s="1"/>
  <c r="EF25" i="1"/>
  <c r="CT25" i="1" s="1"/>
  <c r="EF17" i="1"/>
  <c r="CT17" i="1" s="1"/>
  <c r="EF23" i="1"/>
  <c r="CT23" i="1" s="1"/>
  <c r="CQ38" i="1"/>
  <c r="CQ52" i="1"/>
  <c r="CQ41" i="1"/>
  <c r="CQ50" i="1"/>
  <c r="CQ47" i="1"/>
  <c r="CQ48" i="1"/>
  <c r="CQ49" i="1"/>
  <c r="CQ34" i="1"/>
  <c r="CQ43" i="1"/>
  <c r="CQ51" i="1"/>
  <c r="CQ44" i="1"/>
  <c r="CT44" i="1"/>
  <c r="CQ37" i="1"/>
  <c r="CQ45" i="1"/>
</calcChain>
</file>

<file path=xl/sharedStrings.xml><?xml version="1.0" encoding="utf-8"?>
<sst xmlns="http://schemas.openxmlformats.org/spreadsheetml/2006/main" count="259" uniqueCount="157">
  <si>
    <t>CF</t>
  </si>
  <si>
    <t>VPC</t>
  </si>
  <si>
    <t>TGA</t>
  </si>
  <si>
    <t>ABPT1</t>
  </si>
  <si>
    <t>ABPT2</t>
  </si>
  <si>
    <t>PPC</t>
  </si>
  <si>
    <t>XDC X62 re-indus</t>
  </si>
  <si>
    <t>L.Vazquez</t>
  </si>
  <si>
    <t>MA</t>
  </si>
  <si>
    <t>OK</t>
  </si>
  <si>
    <t>V.Kim</t>
  </si>
  <si>
    <t>NC</t>
  </si>
  <si>
    <t>Déposé mais non gelé</t>
  </si>
  <si>
    <t>à déposer</t>
  </si>
  <si>
    <t>TBD</t>
  </si>
  <si>
    <t>Non Concerné</t>
  </si>
  <si>
    <t>ABVC</t>
  </si>
  <si>
    <t>Colonne3</t>
  </si>
  <si>
    <t>Colonne4</t>
  </si>
  <si>
    <t>Colonne5</t>
  </si>
  <si>
    <t>Colonne6</t>
  </si>
  <si>
    <t>Colonne8</t>
  </si>
  <si>
    <t>Colonne10</t>
  </si>
  <si>
    <t>Colonne11</t>
  </si>
  <si>
    <t>Colonne12</t>
  </si>
  <si>
    <t>Colonne13</t>
  </si>
  <si>
    <t>Colonne16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</si>
  <si>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</si>
  <si>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</si>
  <si>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</si>
  <si>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</si>
  <si>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</si>
  <si>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</si>
  <si>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</si>
  <si>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</si>
  <si>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</si>
  <si>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</si>
  <si>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</si>
  <si>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</si>
  <si>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</si>
  <si>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</si>
  <si>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</si>
  <si>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</si>
  <si>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</si>
  <si>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</si>
  <si>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</si>
  <si>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</si>
  <si>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</si>
  <si>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</si>
  <si>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</si>
  <si>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</si>
  <si>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</si>
  <si>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</si>
  <si>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</si>
  <si>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</si>
  <si>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</si>
  <si>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</si>
  <si>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</si>
  <si>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</si>
  <si>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</si>
  <si>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</si>
  <si>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Marge</t>
  </si>
  <si>
    <t>Colonne53</t>
  </si>
  <si>
    <t>K.Rahoui</t>
  </si>
  <si>
    <t>SATHYANARAYANA Sreepadha</t>
  </si>
  <si>
    <t>CO</t>
  </si>
  <si>
    <t>X67 Euro6_Phase1</t>
  </si>
  <si>
    <t>XFB_Phase2</t>
  </si>
  <si>
    <t>X</t>
  </si>
  <si>
    <t>Priorité</t>
  </si>
  <si>
    <t>AB</t>
  </si>
  <si>
    <t>Colonne7</t>
  </si>
  <si>
    <t>Colonne72</t>
  </si>
  <si>
    <t>Colonne102</t>
  </si>
  <si>
    <t>Colonne103</t>
  </si>
  <si>
    <t>Accord process</t>
  </si>
  <si>
    <t>Revue d'études</t>
  </si>
  <si>
    <t>Colonne182</t>
  </si>
  <si>
    <t>Colonne34</t>
  </si>
  <si>
    <t>Colonne513</t>
  </si>
  <si>
    <t>Non concerné</t>
  </si>
  <si>
    <t>Ancienne base</t>
  </si>
  <si>
    <t>To be defined</t>
  </si>
  <si>
    <t>Colonne410</t>
  </si>
  <si>
    <t>Colonne9</t>
  </si>
  <si>
    <t>Colonne1022</t>
  </si>
  <si>
    <t>Colonne133</t>
  </si>
  <si>
    <t>Colonne134</t>
  </si>
  <si>
    <t>Colonne92</t>
  </si>
  <si>
    <t>Colonne93</t>
  </si>
  <si>
    <t>PFJ-CMFB HS Synth Euro6 Dfull New Evap</t>
  </si>
  <si>
    <t>PFJ-CMFB_E7</t>
  </si>
  <si>
    <t>PFJ-CMFB_EV</t>
  </si>
  <si>
    <t>PFJ-CMFB_LS_batch3</t>
  </si>
  <si>
    <t>PFZ-CMF CD3</t>
  </si>
  <si>
    <t>X07-Edison Euro NCap_Phase1</t>
  </si>
  <si>
    <t>X07-R4SEV_Novo Mesto</t>
  </si>
  <si>
    <t>X10-B10_Phase2</t>
  </si>
  <si>
    <t>X62-X62 Ph2_Curitiba_VU</t>
  </si>
  <si>
    <t>X79-U79 Ph2_Curitiba_VU</t>
  </si>
  <si>
    <t>X82-X82 ph2_E7_Sandouville</t>
  </si>
  <si>
    <t>X82-X82 Ph2_Sandouville</t>
  </si>
  <si>
    <t>X92-J92 Euro6_Phase1</t>
  </si>
  <si>
    <t>X98-B98_Phase1_NM</t>
  </si>
  <si>
    <t>XBA-LBA_Chennai</t>
  </si>
  <si>
    <t>XBC-RBC_Phase1</t>
  </si>
  <si>
    <t>XCB-BCB RS_Douai</t>
  </si>
  <si>
    <t>XCC-HCC_Douai</t>
  </si>
  <si>
    <t>XCD-HCD_Wuhan</t>
  </si>
  <si>
    <t>XDC-XDC_Shenyang</t>
  </si>
  <si>
    <t>XFC-JFC_Phase2_Douai</t>
  </si>
  <si>
    <t>XFD-LFD_Phase2_Douai</t>
  </si>
  <si>
    <t>XFK-FFK_Lot3_Maubeuge</t>
  </si>
  <si>
    <t>XFK-KFK L2_Maubeuge</t>
  </si>
  <si>
    <t>XHA-HHA Ph2_Curitiba</t>
  </si>
  <si>
    <t>XHN-HHN HEV_E7_Palencia</t>
  </si>
  <si>
    <t>XHQ-HHQ_Wuhan</t>
  </si>
  <si>
    <t>XJA-BJA_Bursa</t>
  </si>
  <si>
    <t>Pomme</t>
  </si>
  <si>
    <t>NB Pomme  TBD</t>
  </si>
  <si>
    <t>NB Pomme  AB</t>
  </si>
  <si>
    <t>NB Pomme  OK</t>
  </si>
  <si>
    <t>NB Pomme NC</t>
  </si>
  <si>
    <t>Orange</t>
  </si>
  <si>
    <t>Banane</t>
  </si>
  <si>
    <t>Poivre</t>
  </si>
  <si>
    <t>Fraise</t>
  </si>
  <si>
    <t>Mangue</t>
  </si>
  <si>
    <t>Pèche</t>
  </si>
  <si>
    <t>Coco</t>
  </si>
  <si>
    <t>Citron</t>
  </si>
  <si>
    <t>Myrtille</t>
  </si>
  <si>
    <t>Framboise</t>
  </si>
  <si>
    <t>Ananas</t>
  </si>
  <si>
    <t>Pastèque</t>
  </si>
  <si>
    <t>Avocat</t>
  </si>
  <si>
    <t>Pays</t>
  </si>
  <si>
    <t>Ville</t>
  </si>
  <si>
    <t>France</t>
  </si>
  <si>
    <t>Espagne</t>
  </si>
  <si>
    <t>Maroc</t>
  </si>
  <si>
    <t>Israel</t>
  </si>
  <si>
    <t>Russie</t>
  </si>
  <si>
    <t>Portugal</t>
  </si>
  <si>
    <t>Togo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</si>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</sst>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2"/>
      <color theme="1"/>
      <name val="Symbol"/>
      <family val="1"/>
      <charset val="2"/>
    </font>
    <font>
      <sz val="10"/>
      <color theme="1"/>
      <name val="Symbol"/>
      <family val="1"/>
      <charset val="2"/>
    </font>
    <font>
      <sz val="8"/>
      <color rgb="FF4E586A"/>
      <name val="Segoe UI"/>
      <family val="2"/>
    </font>
    <font>
      <sz val="8"/>
      <name val="Calibri"/>
      <family val="2"/>
      <scheme val="minor"/>
    </font>
    <font>
      <b/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0" fillId="0" borderId="2" xfId="0" applyBorder="1"/>
    <xf numFmtId="0" fontId="0" fillId="0" borderId="8" xfId="0" applyBorder="1"/>
    <xf numFmtId="0" fontId="1" fillId="0" borderId="9" xfId="0" applyFont="1" applyBorder="1"/>
    <xf numFmtId="0" fontId="0" fillId="0" borderId="6" xfId="0" applyBorder="1"/>
    <xf numFmtId="0" fontId="0" fillId="0" borderId="7" xfId="0" applyBorder="1"/>
    <xf numFmtId="0" fontId="0" fillId="0" borderId="10" xfId="0" applyBorder="1"/>
    <xf numFmtId="0" fontId="0" fillId="0" borderId="9" xfId="0" applyBorder="1"/>
    <xf numFmtId="0" fontId="0" fillId="0" borderId="16" xfId="0" applyBorder="1"/>
    <xf numFmtId="0" fontId="0" fillId="0" borderId="0" xfId="0" applyBorder="1"/>
    <xf numFmtId="0" fontId="1" fillId="0" borderId="21" xfId="0" applyFont="1" applyBorder="1"/>
    <xf numFmtId="0" fontId="0" fillId="0" borderId="5" xfId="0" applyBorder="1"/>
    <xf numFmtId="0" fontId="0" fillId="3" borderId="16" xfId="0" applyFill="1" applyBorder="1"/>
    <xf numFmtId="0" fontId="0" fillId="2" borderId="16" xfId="0" applyFill="1" applyBorder="1"/>
    <xf numFmtId="0" fontId="0" fillId="0" borderId="33" xfId="0" applyBorder="1"/>
    <xf numFmtId="0" fontId="0" fillId="0" borderId="34" xfId="0" applyBorder="1"/>
    <xf numFmtId="0" fontId="2" fillId="4" borderId="17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9" fillId="0" borderId="0" xfId="0" applyFont="1" applyAlignment="1">
      <alignment horizontal="left" vertical="center" indent="10"/>
    </xf>
    <xf numFmtId="0" fontId="10" fillId="0" borderId="0" xfId="0" applyFont="1" applyAlignment="1">
      <alignment horizontal="left" vertical="center" indent="10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3" xfId="0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36" xfId="0" applyFont="1" applyBorder="1" applyAlignment="1">
      <alignment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2" fillId="4" borderId="18" xfId="0" applyFont="1" applyFill="1" applyBorder="1" applyAlignment="1">
      <alignment horizontal="center" vertical="center" wrapText="1"/>
    </xf>
    <xf numFmtId="0" fontId="0" fillId="0" borderId="40" xfId="0" applyBorder="1"/>
    <xf numFmtId="0" fontId="13" fillId="0" borderId="1" xfId="0" applyFont="1" applyBorder="1"/>
    <xf numFmtId="0" fontId="0" fillId="0" borderId="16" xfId="0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1" fillId="0" borderId="18" xfId="0" applyFont="1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5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6" xfId="0" applyFill="1" applyBorder="1"/>
    <xf numFmtId="0" fontId="5" fillId="0" borderId="1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right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/>
    </xf>
  </cellXfs>
  <cellStyles count="1">
    <cellStyle name="Normal" xfId="0" builtinId="0"/>
  </cellStyles>
  <dxfs count="8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6"/>
        <color rgb="FF000000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0</xdr:row>
          <xdr:rowOff>285750</xdr:rowOff>
        </xdr:from>
        <xdr:to>
          <xdr:col>2</xdr:col>
          <xdr:colOff>2495550</xdr:colOff>
          <xdr:row>1</xdr:row>
          <xdr:rowOff>781050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1D0E986-45CA-475D-83C8-08E18923A9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BJ61" totalsRowShown="0" headerRowDxfId="63" tableBorderDxfId="62">
  <autoFilter ref="A3:BJ61" xr:uid="{86971B9E-6232-4EEA-814B-0A4175F41B73}">
    <filterColumn colId="1">
      <customFilters>
        <customFilter operator="notEqual" val=" "/>
      </customFilters>
    </filterColumn>
  </autoFilter>
  <tableColumns count="62">
    <tableColumn id="1" xr3:uid="{00000000-0010-0000-0000-000001000000}" name="Pays" dataDxfId="61"/>
    <tableColumn id="7" xr3:uid="{16E82A07-EF55-4BD7-AF18-C8FC4B587FD0}" name="Priorité" dataDxfId="60"/>
    <tableColumn id="2" xr3:uid="{00000000-0010-0000-0000-000002000000}" name="Ville" dataDxfId="59"/>
    <tableColumn id="3" xr3:uid="{00000000-0010-0000-0000-000003000000}" name="Colonne3" dataDxfId="58"/>
    <tableColumn id="4" xr3:uid="{00000000-0010-0000-0000-000004000000}" name="Colonne4" dataDxfId="57"/>
    <tableColumn id="9" xr3:uid="{4B9F5723-B977-48A1-A3FB-A2E2DB729A83}" name="Colonne410" dataDxfId="56"/>
    <tableColumn id="5" xr3:uid="{00000000-0010-0000-0000-000005000000}" name="Colonne5" dataDxfId="55"/>
    <tableColumn id="6" xr3:uid="{00000000-0010-0000-0000-000006000000}" name="Colonne6" dataDxfId="54"/>
    <tableColumn id="14" xr3:uid="{8443F781-3F27-4B8B-A115-54C0B8660879}" name="Colonne7" dataDxfId="53"/>
    <tableColumn id="15" xr3:uid="{67FA1546-BB69-4B3C-90AE-C0DC1F6B86E9}" name="Colonne72" dataDxfId="52"/>
    <tableColumn id="8" xr3:uid="{00000000-0010-0000-0000-000008000000}" name="Colonne8" dataDxfId="51"/>
    <tableColumn id="58" xr3:uid="{AB2FA1AA-07C9-40FE-9829-13C40DCC95E0}" name="Colonne9" dataDxfId="50"/>
    <tableColumn id="66" xr3:uid="{3EB70609-8E5D-49A6-9C03-F4105AE7647D}" name="Colonne92" dataDxfId="49"/>
    <tableColumn id="67" xr3:uid="{5843056C-C9EF-4A4E-B4A2-F590557B7E18}" name="Colonne93" dataDxfId="48"/>
    <tableColumn id="10" xr3:uid="{00000000-0010-0000-0000-00000A000000}" name="Colonne10" dataDxfId="47"/>
    <tableColumn id="34" xr3:uid="{9C5FE9B1-8774-4590-9D51-1004D9367DA6}" name="Colonne103" dataDxfId="46"/>
    <tableColumn id="17" xr3:uid="{6E10219A-53A8-4228-856A-9079441A7FFA}" name="Colonne102" dataDxfId="45"/>
    <tableColumn id="60" xr3:uid="{7FA0A6C0-F1A1-46BB-98B9-B558F318CC1B}" name="Colonne1022" dataDxfId="44"/>
    <tableColumn id="11" xr3:uid="{00000000-0010-0000-0000-00000B000000}" name="Colonne11" dataDxfId="43"/>
    <tableColumn id="12" xr3:uid="{00000000-0010-0000-0000-00000C000000}" name="Colonne12" dataDxfId="42"/>
    <tableColumn id="13" xr3:uid="{00000000-0010-0000-0000-00000D000000}" name="Colonne13" dataDxfId="41"/>
    <tableColumn id="64" xr3:uid="{DD13AB0F-A860-41CE-9185-A91D9B2985F3}" name="Colonne134" dataDxfId="40"/>
    <tableColumn id="63" xr3:uid="{3BAD0533-C1E1-4280-B5F3-C1B87CFA0D4C}" name="Colonne133" dataDxfId="39"/>
    <tableColumn id="16" xr3:uid="{00000000-0010-0000-0000-000010000000}" name="Colonne16" dataDxfId="38"/>
    <tableColumn id="18" xr3:uid="{00000000-0010-0000-0000-000012000000}" name="Colonne18" dataDxfId="37"/>
    <tableColumn id="55" xr3:uid="{9E016909-9E7F-4962-858A-C4F8A453321E}" name="Colonne182" dataDxfId="36"/>
    <tableColumn id="19" xr3:uid="{00000000-0010-0000-0000-000013000000}" name="Colonne19" dataDxfId="35"/>
    <tableColumn id="20" xr3:uid="{00000000-0010-0000-0000-000014000000}" name="Colonne20" dataDxfId="34"/>
    <tableColumn id="21" xr3:uid="{00000000-0010-0000-0000-000015000000}" name="Colonne21" dataDxfId="33"/>
    <tableColumn id="22" xr3:uid="{00000000-0010-0000-0000-000016000000}" name="Colonne22" dataDxfId="32"/>
    <tableColumn id="23" xr3:uid="{00000000-0010-0000-0000-000017000000}" name="Colonne23" dataDxfId="31"/>
    <tableColumn id="24" xr3:uid="{00000000-0010-0000-0000-000018000000}" name="Colonne24" dataDxfId="30"/>
    <tableColumn id="25" xr3:uid="{00000000-0010-0000-0000-000019000000}" name="Colonne25" dataDxfId="29"/>
    <tableColumn id="26" xr3:uid="{00000000-0010-0000-0000-00001A000000}" name="Colonne26" dataDxfId="28"/>
    <tableColumn id="27" xr3:uid="{00000000-0010-0000-0000-00001B000000}" name="Colonne27" dataDxfId="27"/>
    <tableColumn id="28" xr3:uid="{00000000-0010-0000-0000-00001C000000}" name="Colonne28" dataDxfId="26"/>
    <tableColumn id="29" xr3:uid="{00000000-0010-0000-0000-00001D000000}" name="Colonne29" dataDxfId="25"/>
    <tableColumn id="30" xr3:uid="{00000000-0010-0000-0000-00001E000000}" name="Colonne30" dataDxfId="24"/>
    <tableColumn id="31" xr3:uid="{00000000-0010-0000-0000-00001F000000}" name="Colonne31" dataDxfId="23"/>
    <tableColumn id="32" xr3:uid="{00000000-0010-0000-0000-000020000000}" name="Colonne32" dataDxfId="22"/>
    <tableColumn id="33" xr3:uid="{00000000-0010-0000-0000-000021000000}" name="Colonne33" dataDxfId="21"/>
    <tableColumn id="56" xr3:uid="{B6C9E921-A4CD-4957-920A-859F7891E19C}" name="Colonne34" dataDxfId="20"/>
    <tableColumn id="35" xr3:uid="{00000000-0010-0000-0000-000023000000}" name="Colonne35" dataDxfId="19"/>
    <tableColumn id="36" xr3:uid="{00000000-0010-0000-0000-000024000000}" name="Colonne36" dataDxfId="18"/>
    <tableColumn id="37" xr3:uid="{00000000-0010-0000-0000-000025000000}" name="Colonne37" dataDxfId="17"/>
    <tableColumn id="38" xr3:uid="{00000000-0010-0000-0000-000026000000}" name="Colonne38" dataDxfId="16"/>
    <tableColumn id="39" xr3:uid="{00000000-0010-0000-0000-000027000000}" name="Colonne39" dataDxfId="15"/>
    <tableColumn id="40" xr3:uid="{00000000-0010-0000-0000-000028000000}" name="Colonne40" dataDxfId="14"/>
    <tableColumn id="41" xr3:uid="{00000000-0010-0000-0000-000029000000}" name="Colonne41" dataDxfId="13"/>
    <tableColumn id="42" xr3:uid="{00000000-0010-0000-0000-00002A000000}" name="Colonne42" dataDxfId="12"/>
    <tableColumn id="43" xr3:uid="{00000000-0010-0000-0000-00002B000000}" name="Colonne43" dataDxfId="11"/>
    <tableColumn id="44" xr3:uid="{00000000-0010-0000-0000-00002C000000}" name="Colonne44" dataDxfId="10"/>
    <tableColumn id="45" xr3:uid="{00000000-0010-0000-0000-00002D000000}" name="Colonne45" dataDxfId="9"/>
    <tableColumn id="46" xr3:uid="{00000000-0010-0000-0000-00002E000000}" name="Colonne46" dataDxfId="8"/>
    <tableColumn id="47" xr3:uid="{00000000-0010-0000-0000-00002F000000}" name="Colonne47" dataDxfId="7"/>
    <tableColumn id="48" xr3:uid="{00000000-0010-0000-0000-000030000000}" name="Colonne48" dataDxfId="6"/>
    <tableColumn id="49" xr3:uid="{00000000-0010-0000-0000-000031000000}" name="Colonne49" dataDxfId="5"/>
    <tableColumn id="50" xr3:uid="{00000000-0010-0000-0000-000032000000}" name="Colonne50" dataDxfId="4"/>
    <tableColumn id="51" xr3:uid="{00000000-0010-0000-0000-000033000000}" name="Colonne51" dataDxfId="3"/>
    <tableColumn id="57" xr3:uid="{C5580446-5EBF-4CC4-8851-355F0E0594C4}" name="Colonne513" dataDxfId="2"/>
    <tableColumn id="52" xr3:uid="{00000000-0010-0000-0000-000034000000}" name="Colonne52" dataDxfId="1"/>
    <tableColumn id="53" xr3:uid="{00000000-0010-0000-0000-000035000000}" name="Colonne5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F61"/>
  <sheetViews>
    <sheetView showGridLines="0" tabSelected="1" zoomScale="60" zoomScaleNormal="6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C68" sqref="C68"/>
    </sheetView>
  </sheetViews>
  <sheetFormatPr baseColWidth="10" defaultRowHeight="15" outlineLevelCol="1" x14ac:dyDescent="0.25"/>
  <cols>
    <col min="1" max="1" width="58.85546875" customWidth="1"/>
    <col min="3" max="3" width="43.140625" customWidth="1"/>
    <col min="4" max="4" width="9.28515625" customWidth="1"/>
    <col min="5" max="5" width="9.28515625" customWidth="1" outlineLevel="1"/>
    <col min="6" max="6" width="13.85546875" customWidth="1" outlineLevel="1"/>
    <col min="7" max="7" width="16" customWidth="1" outlineLevel="1"/>
    <col min="8" max="10" width="9.28515625" customWidth="1"/>
    <col min="11" max="11" width="10.42578125" customWidth="1" outlineLevel="1"/>
    <col min="12" max="14" width="16.85546875" customWidth="1" outlineLevel="1"/>
    <col min="15" max="15" width="9.28515625" style="7" customWidth="1"/>
    <col min="16" max="16" width="11.85546875" style="14" customWidth="1"/>
    <col min="17" max="17" width="13.85546875" style="14" customWidth="1"/>
    <col min="18" max="18" width="9.28515625" style="14" customWidth="1"/>
    <col min="19" max="19" width="9.28515625" style="14" customWidth="1" outlineLevel="1"/>
    <col min="20" max="22" width="9.28515625" customWidth="1" outlineLevel="1"/>
    <col min="23" max="23" width="14.5703125" customWidth="1" outlineLevel="1"/>
    <col min="24" max="24" width="9.28515625" style="7" customWidth="1"/>
    <col min="25" max="29" width="9.28515625" customWidth="1" outlineLevel="1"/>
    <col min="30" max="30" width="9.28515625" customWidth="1"/>
    <col min="31" max="34" width="9.28515625" customWidth="1" outlineLevel="1"/>
    <col min="35" max="35" width="9.28515625" customWidth="1"/>
    <col min="36" max="40" width="9.28515625" customWidth="1" outlineLevel="1"/>
    <col min="41" max="42" width="11.5703125" customWidth="1"/>
    <col min="43" max="47" width="9.28515625" customWidth="1" outlineLevel="1"/>
    <col min="48" max="48" width="9.28515625" customWidth="1"/>
    <col min="49" max="52" width="9.28515625" customWidth="1" outlineLevel="1"/>
    <col min="53" max="53" width="9.28515625" customWidth="1"/>
    <col min="54" max="58" width="13" customWidth="1" outlineLevel="1"/>
    <col min="59" max="60" width="12.28515625" customWidth="1" outlineLevel="1"/>
    <col min="61" max="61" width="13" customWidth="1" outlineLevel="1"/>
    <col min="64" max="94" width="23.85546875" customWidth="1"/>
    <col min="95" max="110" width="11.5703125" customWidth="1" outlineLevel="1"/>
    <col min="111" max="111" width="16.42578125" customWidth="1" outlineLevel="1"/>
    <col min="112" max="123" width="11.5703125" customWidth="1" outlineLevel="1"/>
    <col min="124" max="124" width="14.7109375" bestFit="1" customWidth="1" outlineLevel="1"/>
    <col min="125" max="125" width="14.42578125" bestFit="1" customWidth="1" outlineLevel="1"/>
  </cols>
  <sheetData>
    <row r="1" spans="1:136" ht="23.25" x14ac:dyDescent="0.35">
      <c r="A1" s="81" t="s">
        <v>136</v>
      </c>
      <c r="B1" s="16"/>
      <c r="C1" s="83" t="s">
        <v>137</v>
      </c>
      <c r="D1" s="77" t="s">
        <v>145</v>
      </c>
      <c r="E1" s="75"/>
      <c r="F1" s="85"/>
      <c r="G1" s="76"/>
      <c r="H1" s="72" t="s">
        <v>146</v>
      </c>
      <c r="I1" s="72"/>
      <c r="J1" s="72"/>
      <c r="K1" s="73"/>
      <c r="L1" s="49" t="s">
        <v>147</v>
      </c>
      <c r="M1" s="71" t="s">
        <v>148</v>
      </c>
      <c r="N1" s="73"/>
      <c r="O1" s="71" t="s">
        <v>149</v>
      </c>
      <c r="P1" s="72"/>
      <c r="Q1" s="72"/>
      <c r="R1" s="72"/>
      <c r="S1" s="72"/>
      <c r="T1" s="72"/>
      <c r="U1" s="73"/>
      <c r="V1" s="71" t="s">
        <v>150</v>
      </c>
      <c r="W1" s="73"/>
      <c r="X1" s="71" t="s">
        <v>151</v>
      </c>
      <c r="Y1" s="72"/>
      <c r="Z1" s="72"/>
      <c r="AA1" s="72"/>
      <c r="AB1" s="72"/>
      <c r="AC1" s="73"/>
      <c r="AD1" s="71" t="s">
        <v>152</v>
      </c>
      <c r="AE1" s="72"/>
      <c r="AF1" s="72"/>
      <c r="AG1" s="72"/>
      <c r="AH1" s="73"/>
      <c r="AI1" s="74" t="s">
        <v>153</v>
      </c>
      <c r="AJ1" s="75"/>
      <c r="AK1" s="75"/>
      <c r="AL1" s="75"/>
      <c r="AM1" s="75"/>
      <c r="AN1" s="76"/>
      <c r="AO1" s="74" t="s">
        <v>154</v>
      </c>
      <c r="AP1" s="77"/>
      <c r="AQ1" s="75"/>
      <c r="AR1" s="75"/>
      <c r="AS1" s="75"/>
      <c r="AT1" s="75"/>
      <c r="AU1" s="76"/>
      <c r="AV1" s="71" t="s">
        <v>155</v>
      </c>
      <c r="AW1" s="72"/>
      <c r="AX1" s="72"/>
      <c r="AY1" s="72"/>
      <c r="AZ1" s="73"/>
      <c r="BA1" s="78" t="s">
        <v>156</v>
      </c>
      <c r="BB1" s="79"/>
      <c r="BC1" s="79"/>
      <c r="BD1" s="79"/>
      <c r="BE1" s="79"/>
      <c r="BF1" s="79"/>
      <c r="BG1" s="79"/>
      <c r="BH1" s="79"/>
      <c r="BI1" s="79"/>
      <c r="BJ1" s="80"/>
    </row>
    <row r="2" spans="1:136" s="69" customFormat="1" ht="89.45" customHeight="1" thickBot="1" x14ac:dyDescent="0.3">
      <c r="A2" s="82"/>
      <c r="B2" s="60"/>
      <c r="C2" s="84"/>
      <c r="D2" s="61" t="s">
        <v>118</v>
      </c>
      <c r="E2" s="61" t="s">
        <v>123</v>
      </c>
      <c r="F2" s="62" t="s">
        <v>124</v>
      </c>
      <c r="G2" s="63" t="s">
        <v>127</v>
      </c>
      <c r="H2" s="64" t="s">
        <v>118</v>
      </c>
      <c r="I2" s="61" t="s">
        <v>125</v>
      </c>
      <c r="J2" s="61" t="s">
        <v>123</v>
      </c>
      <c r="K2" s="63" t="s">
        <v>127</v>
      </c>
      <c r="L2" s="65" t="s">
        <v>125</v>
      </c>
      <c r="M2" s="62" t="s">
        <v>123</v>
      </c>
      <c r="N2" s="61" t="s">
        <v>125</v>
      </c>
      <c r="O2" s="66" t="s">
        <v>118</v>
      </c>
      <c r="P2" s="67" t="s">
        <v>75</v>
      </c>
      <c r="Q2" s="65" t="s">
        <v>125</v>
      </c>
      <c r="R2" s="62" t="s">
        <v>124</v>
      </c>
      <c r="S2" s="61" t="s">
        <v>123</v>
      </c>
      <c r="T2" s="65" t="s">
        <v>126</v>
      </c>
      <c r="U2" s="63" t="s">
        <v>127</v>
      </c>
      <c r="V2" s="61" t="s">
        <v>123</v>
      </c>
      <c r="W2" s="65" t="s">
        <v>125</v>
      </c>
      <c r="X2" s="68" t="s">
        <v>118</v>
      </c>
      <c r="Y2" s="65" t="s">
        <v>76</v>
      </c>
      <c r="Z2" s="65" t="s">
        <v>125</v>
      </c>
      <c r="AA2" s="65" t="s">
        <v>123</v>
      </c>
      <c r="AB2" s="65" t="s">
        <v>126</v>
      </c>
      <c r="AC2" s="63" t="s">
        <v>127</v>
      </c>
      <c r="AD2" s="65" t="s">
        <v>118</v>
      </c>
      <c r="AE2" s="65" t="s">
        <v>125</v>
      </c>
      <c r="AF2" s="65" t="s">
        <v>123</v>
      </c>
      <c r="AG2" s="65" t="s">
        <v>126</v>
      </c>
      <c r="AH2" s="63" t="s">
        <v>127</v>
      </c>
      <c r="AI2" s="68" t="s">
        <v>133</v>
      </c>
      <c r="AJ2" s="65" t="s">
        <v>118</v>
      </c>
      <c r="AK2" s="65" t="s">
        <v>125</v>
      </c>
      <c r="AL2" s="65" t="s">
        <v>123</v>
      </c>
      <c r="AM2" s="65" t="s">
        <v>126</v>
      </c>
      <c r="AN2" s="63" t="s">
        <v>127</v>
      </c>
      <c r="AO2" s="68" t="s">
        <v>134</v>
      </c>
      <c r="AP2" s="66" t="s">
        <v>135</v>
      </c>
      <c r="AQ2" s="65" t="s">
        <v>118</v>
      </c>
      <c r="AR2" s="65" t="s">
        <v>125</v>
      </c>
      <c r="AS2" s="65" t="s">
        <v>123</v>
      </c>
      <c r="AT2" s="65" t="s">
        <v>126</v>
      </c>
      <c r="AU2" s="63" t="s">
        <v>127</v>
      </c>
      <c r="AV2" s="64" t="s">
        <v>118</v>
      </c>
      <c r="AW2" s="65" t="s">
        <v>125</v>
      </c>
      <c r="AX2" s="61" t="s">
        <v>123</v>
      </c>
      <c r="AY2" s="61" t="s">
        <v>126</v>
      </c>
      <c r="AZ2" s="63" t="s">
        <v>127</v>
      </c>
      <c r="BA2" s="64" t="s">
        <v>128</v>
      </c>
      <c r="BB2" s="61" t="s">
        <v>118</v>
      </c>
      <c r="BC2" s="61" t="s">
        <v>125</v>
      </c>
      <c r="BD2" s="61" t="s">
        <v>123</v>
      </c>
      <c r="BE2" s="61" t="s">
        <v>126</v>
      </c>
      <c r="BF2" s="63" t="s">
        <v>127</v>
      </c>
      <c r="BG2" s="64" t="s">
        <v>132</v>
      </c>
      <c r="BH2" s="61" t="s">
        <v>131</v>
      </c>
      <c r="BI2" s="61" t="s">
        <v>130</v>
      </c>
      <c r="BJ2" s="61" t="s">
        <v>129</v>
      </c>
      <c r="CQ2" s="69" t="s">
        <v>14</v>
      </c>
      <c r="CR2" s="69" t="s">
        <v>9</v>
      </c>
      <c r="CT2" s="69" t="s">
        <v>61</v>
      </c>
      <c r="CW2" s="69" t="s">
        <v>0</v>
      </c>
      <c r="CX2" s="69" t="s">
        <v>1</v>
      </c>
      <c r="CY2" s="69" t="s">
        <v>65</v>
      </c>
      <c r="CZ2" s="69" t="s">
        <v>2</v>
      </c>
      <c r="DA2" s="69" t="s">
        <v>16</v>
      </c>
      <c r="DB2" s="69" t="s">
        <v>3</v>
      </c>
      <c r="DC2" s="69" t="s">
        <v>4</v>
      </c>
      <c r="DD2" s="69" t="s">
        <v>5</v>
      </c>
      <c r="DE2" s="69" t="s">
        <v>8</v>
      </c>
      <c r="DG2" s="69" t="s">
        <v>119</v>
      </c>
      <c r="DI2" s="69" t="s">
        <v>0</v>
      </c>
      <c r="DJ2" s="69" t="s">
        <v>1</v>
      </c>
      <c r="DK2" s="69" t="s">
        <v>65</v>
      </c>
      <c r="DL2" s="69" t="s">
        <v>2</v>
      </c>
      <c r="DM2" s="69" t="s">
        <v>16</v>
      </c>
      <c r="DN2" s="69" t="s">
        <v>3</v>
      </c>
      <c r="DO2" s="69" t="s">
        <v>4</v>
      </c>
      <c r="DP2" s="69" t="s">
        <v>5</v>
      </c>
      <c r="DQ2" s="69" t="s">
        <v>8</v>
      </c>
      <c r="DS2" s="69" t="s">
        <v>0</v>
      </c>
      <c r="DT2" s="69" t="s">
        <v>1</v>
      </c>
      <c r="DU2" s="69" t="s">
        <v>65</v>
      </c>
      <c r="DV2" s="69" t="s">
        <v>2</v>
      </c>
      <c r="DW2" s="69" t="s">
        <v>16</v>
      </c>
      <c r="DX2" s="69" t="s">
        <v>3</v>
      </c>
      <c r="DY2" s="69" t="s">
        <v>4</v>
      </c>
      <c r="DZ2" s="69" t="s">
        <v>5</v>
      </c>
      <c r="EA2" s="69" t="s">
        <v>8</v>
      </c>
      <c r="EB2" s="69" t="s">
        <v>120</v>
      </c>
      <c r="ED2" s="70" t="s">
        <v>120</v>
      </c>
      <c r="EE2" s="70" t="s">
        <v>121</v>
      </c>
      <c r="EF2" s="70" t="s">
        <v>122</v>
      </c>
    </row>
    <row r="3" spans="1:136" ht="43.9" customHeight="1" x14ac:dyDescent="0.25">
      <c r="A3" s="42" t="s">
        <v>136</v>
      </c>
      <c r="B3" s="45" t="s">
        <v>69</v>
      </c>
      <c r="C3" s="33" t="s">
        <v>137</v>
      </c>
      <c r="D3" s="21" t="s">
        <v>17</v>
      </c>
      <c r="E3" s="21" t="s">
        <v>18</v>
      </c>
      <c r="F3" s="50" t="s">
        <v>83</v>
      </c>
      <c r="G3" s="22" t="s">
        <v>19</v>
      </c>
      <c r="H3" s="23" t="s">
        <v>20</v>
      </c>
      <c r="I3" s="47" t="s">
        <v>71</v>
      </c>
      <c r="J3" s="47" t="s">
        <v>72</v>
      </c>
      <c r="K3" s="21" t="s">
        <v>21</v>
      </c>
      <c r="L3" s="47" t="s">
        <v>84</v>
      </c>
      <c r="M3" s="47" t="s">
        <v>88</v>
      </c>
      <c r="N3" s="47" t="s">
        <v>89</v>
      </c>
      <c r="O3" s="24" t="s">
        <v>22</v>
      </c>
      <c r="P3" s="25" t="s">
        <v>74</v>
      </c>
      <c r="Q3" s="25" t="s">
        <v>73</v>
      </c>
      <c r="R3" s="25" t="s">
        <v>85</v>
      </c>
      <c r="S3" s="25" t="s">
        <v>23</v>
      </c>
      <c r="T3" s="21" t="s">
        <v>24</v>
      </c>
      <c r="U3" s="26" t="s">
        <v>25</v>
      </c>
      <c r="V3" s="25" t="s">
        <v>87</v>
      </c>
      <c r="W3" s="25" t="s">
        <v>86</v>
      </c>
      <c r="X3" s="24" t="s">
        <v>26</v>
      </c>
      <c r="Y3" s="26" t="s">
        <v>27</v>
      </c>
      <c r="Z3" s="26" t="s">
        <v>77</v>
      </c>
      <c r="AA3" s="26" t="s">
        <v>28</v>
      </c>
      <c r="AB3" s="26" t="s">
        <v>29</v>
      </c>
      <c r="AC3" s="27" t="s">
        <v>30</v>
      </c>
      <c r="AD3" s="26" t="s">
        <v>31</v>
      </c>
      <c r="AE3" s="26" t="s">
        <v>32</v>
      </c>
      <c r="AF3" s="26" t="s">
        <v>33</v>
      </c>
      <c r="AG3" s="26" t="s">
        <v>34</v>
      </c>
      <c r="AH3" s="27" t="s">
        <v>35</v>
      </c>
      <c r="AI3" s="24" t="s">
        <v>36</v>
      </c>
      <c r="AJ3" s="26" t="s">
        <v>37</v>
      </c>
      <c r="AK3" s="26" t="s">
        <v>38</v>
      </c>
      <c r="AL3" s="26" t="s">
        <v>39</v>
      </c>
      <c r="AM3" s="26" t="s">
        <v>40</v>
      </c>
      <c r="AN3" s="27" t="s">
        <v>41</v>
      </c>
      <c r="AO3" s="24" t="s">
        <v>42</v>
      </c>
      <c r="AP3" s="25" t="s">
        <v>78</v>
      </c>
      <c r="AQ3" s="26" t="s">
        <v>43</v>
      </c>
      <c r="AR3" s="26" t="s">
        <v>44</v>
      </c>
      <c r="AS3" s="26" t="s">
        <v>45</v>
      </c>
      <c r="AT3" s="26" t="s">
        <v>46</v>
      </c>
      <c r="AU3" s="27" t="s">
        <v>47</v>
      </c>
      <c r="AV3" s="23" t="s">
        <v>48</v>
      </c>
      <c r="AW3" s="21" t="s">
        <v>49</v>
      </c>
      <c r="AX3" s="21" t="s">
        <v>50</v>
      </c>
      <c r="AY3" s="21" t="s">
        <v>51</v>
      </c>
      <c r="AZ3" s="22" t="s">
        <v>52</v>
      </c>
      <c r="BA3" s="28" t="s">
        <v>53</v>
      </c>
      <c r="BB3" s="29" t="s">
        <v>54</v>
      </c>
      <c r="BC3" s="29" t="s">
        <v>55</v>
      </c>
      <c r="BD3" s="29" t="s">
        <v>56</v>
      </c>
      <c r="BE3" s="29" t="s">
        <v>57</v>
      </c>
      <c r="BF3" s="30" t="s">
        <v>58</v>
      </c>
      <c r="BG3" s="31" t="s">
        <v>59</v>
      </c>
      <c r="BH3" s="35" t="s">
        <v>79</v>
      </c>
      <c r="BI3" s="30" t="s">
        <v>60</v>
      </c>
      <c r="BJ3" s="32" t="s">
        <v>62</v>
      </c>
    </row>
    <row r="4" spans="1:136" ht="18" hidden="1" customHeight="1" x14ac:dyDescent="0.35">
      <c r="A4" s="46" t="s">
        <v>6</v>
      </c>
      <c r="B4" s="16"/>
      <c r="C4" s="8"/>
      <c r="D4" s="34"/>
      <c r="E4" s="9"/>
      <c r="F4" s="12"/>
      <c r="G4" s="10"/>
      <c r="H4" s="11"/>
      <c r="I4" s="41"/>
      <c r="J4" s="41"/>
      <c r="K4" s="9"/>
      <c r="L4" s="51"/>
      <c r="M4" s="51"/>
      <c r="N4" s="51"/>
      <c r="O4" s="2"/>
      <c r="P4" s="13"/>
      <c r="Q4" s="48"/>
      <c r="R4" s="48"/>
      <c r="S4" s="13"/>
      <c r="T4" s="1"/>
      <c r="U4" s="1"/>
      <c r="V4" s="13"/>
      <c r="W4" s="13"/>
      <c r="X4" s="2"/>
      <c r="Y4" s="1"/>
      <c r="Z4" s="1"/>
      <c r="AA4" s="1"/>
      <c r="AB4" s="1"/>
      <c r="AC4" s="3"/>
      <c r="AD4" s="1"/>
      <c r="AE4" s="1"/>
      <c r="AF4" s="1"/>
      <c r="AG4" s="1"/>
      <c r="AH4" s="3"/>
      <c r="AI4" s="2"/>
      <c r="AJ4" s="1"/>
      <c r="AK4" s="1"/>
      <c r="AL4" s="1"/>
      <c r="AM4" s="1"/>
      <c r="AN4" s="3"/>
      <c r="AO4" s="2"/>
      <c r="AP4" s="13"/>
      <c r="AQ4" s="1"/>
      <c r="AR4" s="1"/>
      <c r="AS4" s="1"/>
      <c r="AT4" s="1"/>
      <c r="AU4" s="3"/>
      <c r="AV4" s="11"/>
      <c r="AW4" s="9"/>
      <c r="AX4" s="9"/>
      <c r="AY4" s="9"/>
      <c r="AZ4" s="10"/>
      <c r="BA4" s="11"/>
      <c r="BB4" s="9"/>
      <c r="BC4" s="9"/>
      <c r="BD4" s="9"/>
      <c r="BE4" s="9"/>
      <c r="BF4" s="12"/>
      <c r="BG4" s="9"/>
      <c r="BH4" s="9"/>
      <c r="BI4" s="12"/>
      <c r="BJ4" s="19"/>
      <c r="BK4" s="17" t="s">
        <v>9</v>
      </c>
      <c r="BL4" s="1" t="s">
        <v>12</v>
      </c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>
        <f>COUNTIF(Tableau1[[#This Row],[Colonne3]:[Colonne52]],$CQ$2)-DG4</f>
        <v>0</v>
      </c>
      <c r="CR4">
        <f>COUNTIF(Tableau1[[#This Row],[Colonne3]:[Colonne52]],$CR$2)-EE4</f>
        <v>0</v>
      </c>
      <c r="CS4">
        <f>50-COUNTIF(Tableau1[[#This Row],[Colonne3]:[Colonne52]],"")</f>
        <v>-8</v>
      </c>
      <c r="CT4">
        <f>COUNTIF(Tableau1[[#This Row],[Colonne3]:[Colonne52]],"")-EF4</f>
        <v>58</v>
      </c>
      <c r="CW4">
        <f>IF(Tableau1[[#This Row],[Colonne3]]="TBD",1,0)</f>
        <v>0</v>
      </c>
      <c r="CX4">
        <f>IF(Tableau1[[#This Row],[Colonne6]]="TBD",1,0)</f>
        <v>0</v>
      </c>
      <c r="CY4">
        <f>IF(Tableau1[[#This Row],[Colonne10]]="TBD",1,0)</f>
        <v>0</v>
      </c>
      <c r="CZ4">
        <f>IF(Tableau1[[#This Row],[Colonne16]]="TBD",1,0)</f>
        <v>0</v>
      </c>
      <c r="DA4">
        <f>IF(Tableau1[[#This Row],[Colonne22]]="TBD",1,0)</f>
        <v>0</v>
      </c>
      <c r="DB4">
        <f>IF(Tableau1[[#This Row],[Colonne28]]="TBD",1,0)</f>
        <v>0</v>
      </c>
      <c r="DC4">
        <f>IF(Tableau1[[#This Row],[Colonne35]]="TBD",1,0)</f>
        <v>0</v>
      </c>
      <c r="DD4">
        <f>IF(Tableau1[[#This Row],[Colonne40]]="TBD",1,0)</f>
        <v>0</v>
      </c>
      <c r="DE4">
        <f>IF(Tableau1[[#This Row],[Colonne46]]="TBD",1,0)</f>
        <v>0</v>
      </c>
      <c r="DG4">
        <f>SUM(CW4:DE4)</f>
        <v>0</v>
      </c>
      <c r="DI4">
        <f>IF(Tableau1[[#This Row],[Colonne3]]="OK",1,0)</f>
        <v>0</v>
      </c>
      <c r="DJ4">
        <f>IF(Tableau1[[#This Row],[Colonne6]]="OK",1,0)</f>
        <v>0</v>
      </c>
      <c r="DK4">
        <f>IF(Tableau1[[#This Row],[Colonne10]]="OK",1,0)</f>
        <v>0</v>
      </c>
      <c r="DL4">
        <f>IF(Tableau1[[#This Row],[Colonne16]]="OK",1,0)</f>
        <v>0</v>
      </c>
      <c r="DM4">
        <f>IF(Tableau1[[#This Row],[Colonne22]]="OK",1,0)</f>
        <v>0</v>
      </c>
      <c r="DN4">
        <f>IF(Tableau1[[#This Row],[Colonne28]]="OK",1,0)</f>
        <v>0</v>
      </c>
      <c r="DO4">
        <f>IF(Tableau1[[#This Row],[Colonne35]]="OK",1,0)</f>
        <v>0</v>
      </c>
      <c r="DP4">
        <f>IF(Tableau1[[#This Row],[Colonne40]]="OK",1,0)</f>
        <v>0</v>
      </c>
      <c r="DQ4">
        <f>IF(Tableau1[[#This Row],[Colonne46]]="OK",1,0)</f>
        <v>0</v>
      </c>
      <c r="DS4">
        <f>IF(Tableau1[[#This Row],[Colonne3]]="AB",1,0)</f>
        <v>0</v>
      </c>
      <c r="DT4">
        <f>IF(Tableau1[[#This Row],[Colonne6]]="AB",1,0)</f>
        <v>0</v>
      </c>
      <c r="DU4">
        <f>IF(Tableau1[[#This Row],[Colonne10]]="AB",1,0)</f>
        <v>0</v>
      </c>
      <c r="DV4">
        <f>IF(Tableau1[[#This Row],[Colonne16]]="AB",1,0)</f>
        <v>0</v>
      </c>
      <c r="DW4">
        <f>IF(Tableau1[[#This Row],[Colonne22]]="AB",1,0)</f>
        <v>0</v>
      </c>
      <c r="DX4">
        <f>IF(Tableau1[[#This Row],[Colonne28]]="AB",1,0)</f>
        <v>0</v>
      </c>
      <c r="DY4">
        <f>IF(Tableau1[[#This Row],[Colonne35]]="AB",1,0)</f>
        <v>0</v>
      </c>
      <c r="DZ4">
        <f>IF(Tableau1[[#This Row],[Colonne40]]="AB",1,0)</f>
        <v>0</v>
      </c>
      <c r="EA4">
        <f>IF(Tableau1[[#This Row],[Colonne46]]="AB",1,0)</f>
        <v>0</v>
      </c>
      <c r="EB4">
        <f>SUM(DR4:DZ4)</f>
        <v>0</v>
      </c>
      <c r="EE4">
        <f t="shared" ref="EE4:EE46" si="0">SUM(DI4:DQ4)</f>
        <v>0</v>
      </c>
      <c r="EF4">
        <f t="shared" ref="EF4:EF25" si="1">IF(DG4=0,0,DG4-EE4)</f>
        <v>0</v>
      </c>
    </row>
    <row r="5" spans="1:136" ht="18" hidden="1" customHeight="1" x14ac:dyDescent="0.35">
      <c r="A5" s="36" t="str">
        <f>"PFE-EV"</f>
        <v>PFE-EV</v>
      </c>
      <c r="B5" s="43"/>
      <c r="C5" s="5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13"/>
      <c r="Q5" s="48"/>
      <c r="R5" s="48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9"/>
      <c r="BI5" s="41"/>
      <c r="BJ5" s="41"/>
      <c r="BK5" s="18"/>
      <c r="BL5" s="1" t="s">
        <v>13</v>
      </c>
      <c r="BM5" s="37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>
        <f>COUNTIF(Tableau1[[#This Row],[Colonne3]:[Colonne52]],$CQ$2)-DG5</f>
        <v>0</v>
      </c>
      <c r="CR5">
        <f>COUNTIF(Tableau1[[#This Row],[Colonne3]:[Colonne52]],$CR$2)-EE5</f>
        <v>0</v>
      </c>
      <c r="CS5">
        <f>50-COUNTIF(Tableau1[[#This Row],[Colonne3]:[Colonne52]],"")</f>
        <v>-8</v>
      </c>
      <c r="CT5">
        <f>COUNTIF(Tableau1[[#This Row],[Colonne3]:[Colonne52]],"")-EF5</f>
        <v>58</v>
      </c>
      <c r="CW5">
        <f>IF(Tableau1[[#This Row],[Colonne3]]="TBD",1,0)</f>
        <v>0</v>
      </c>
      <c r="CX5">
        <f>IF(Tableau1[[#This Row],[Colonne6]]="TBD",1,0)</f>
        <v>0</v>
      </c>
      <c r="CY5">
        <f>IF(Tableau1[[#This Row],[Colonne10]]="TBD",1,0)</f>
        <v>0</v>
      </c>
      <c r="CZ5">
        <f>IF(Tableau1[[#This Row],[Colonne16]]="TBD",1,0)</f>
        <v>0</v>
      </c>
      <c r="DA5">
        <f>IF(Tableau1[[#This Row],[Colonne22]]="TBD",1,0)</f>
        <v>0</v>
      </c>
      <c r="DB5">
        <f>IF(Tableau1[[#This Row],[Colonne28]]="TBD",1,0)</f>
        <v>0</v>
      </c>
      <c r="DC5">
        <f>IF(Tableau1[[#This Row],[Colonne35]]="TBD",1,0)</f>
        <v>0</v>
      </c>
      <c r="DD5">
        <f>IF(Tableau1[[#This Row],[Colonne40]]="TBD",1,0)</f>
        <v>0</v>
      </c>
      <c r="DE5">
        <f>IF(Tableau1[[#This Row],[Colonne46]]="TBD",1,0)</f>
        <v>0</v>
      </c>
      <c r="DG5">
        <f t="shared" ref="DG5:DG46" si="2">SUM(CW5:DE5)</f>
        <v>0</v>
      </c>
      <c r="DI5">
        <f>IF(Tableau1[[#This Row],[Colonne3]]="OK",1,0)</f>
        <v>0</v>
      </c>
      <c r="DJ5">
        <f>IF(Tableau1[[#This Row],[Colonne6]]="OK",1,0)</f>
        <v>0</v>
      </c>
      <c r="DK5">
        <f>IF(Tableau1[[#This Row],[Colonne10]]="OK",1,0)</f>
        <v>0</v>
      </c>
      <c r="DL5">
        <f>IF(Tableau1[[#This Row],[Colonne16]]="OK",1,0)</f>
        <v>0</v>
      </c>
      <c r="DM5">
        <f>IF(Tableau1[[#This Row],[Colonne22]]="OK",1,0)</f>
        <v>0</v>
      </c>
      <c r="DN5">
        <f>IF(Tableau1[[#This Row],[Colonne28]]="OK",1,0)</f>
        <v>0</v>
      </c>
      <c r="DO5">
        <f>IF(Tableau1[[#This Row],[Colonne35]]="OK",1,0)</f>
        <v>0</v>
      </c>
      <c r="DP5">
        <f>IF(Tableau1[[#This Row],[Colonne40]]="OK",1,0)</f>
        <v>0</v>
      </c>
      <c r="DQ5">
        <f>IF(Tableau1[[#This Row],[Colonne46]]="OK",1,0)</f>
        <v>0</v>
      </c>
      <c r="DS5">
        <f>IF(Tableau1[[#This Row],[Colonne3]]="AB",1,0)</f>
        <v>0</v>
      </c>
      <c r="DT5">
        <f>IF(Tableau1[[#This Row],[Colonne6]]="AB",1,0)</f>
        <v>0</v>
      </c>
      <c r="DU5">
        <f>IF(Tableau1[[#This Row],[Colonne10]]="AB",1,0)</f>
        <v>0</v>
      </c>
      <c r="DV5">
        <f>IF(Tableau1[[#This Row],[Colonne16]]="AB",1,0)</f>
        <v>0</v>
      </c>
      <c r="DW5">
        <f>IF(Tableau1[[#This Row],[Colonne22]]="AB",1,0)</f>
        <v>0</v>
      </c>
      <c r="DX5">
        <f>IF(Tableau1[[#This Row],[Colonne28]]="AB",1,0)</f>
        <v>0</v>
      </c>
      <c r="DY5">
        <f>IF(Tableau1[[#This Row],[Colonne35]]="AB",1,0)</f>
        <v>0</v>
      </c>
      <c r="DZ5">
        <f>IF(Tableau1[[#This Row],[Colonne40]]="AB",1,0)</f>
        <v>0</v>
      </c>
      <c r="EA5">
        <f>IF(Tableau1[[#This Row],[Colonne46]]="AB",1,0)</f>
        <v>0</v>
      </c>
      <c r="EB5">
        <f t="shared" ref="EB5:EB59" si="3">SUM(DR5:DZ5)</f>
        <v>0</v>
      </c>
      <c r="EE5">
        <f t="shared" si="0"/>
        <v>0</v>
      </c>
      <c r="EF5">
        <f t="shared" si="1"/>
        <v>0</v>
      </c>
    </row>
    <row r="6" spans="1:136" ht="18" hidden="1" customHeight="1" x14ac:dyDescent="0.35">
      <c r="A6" s="36" t="str">
        <f>"PFJ-CMFB HS Synth Euro6 Dfull New Evap"</f>
        <v>PFJ-CMFB HS Synth Euro6 Dfull New Evap</v>
      </c>
      <c r="B6" s="43"/>
      <c r="C6" s="5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13"/>
      <c r="Q6" s="48"/>
      <c r="R6" s="48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9"/>
      <c r="BI6" s="41"/>
      <c r="BJ6" s="41"/>
      <c r="BK6" s="18"/>
      <c r="BL6" s="1"/>
      <c r="BM6" s="37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>
        <f>COUNTIF(Tableau1[[#This Row],[Colonne3]:[Colonne52]],$CQ$2)-DG6</f>
        <v>0</v>
      </c>
      <c r="CR6">
        <f>COUNTIF(Tableau1[[#This Row],[Colonne3]:[Colonne52]],$CR$2)-EE6</f>
        <v>0</v>
      </c>
      <c r="CS6">
        <f>50-COUNTIF(Tableau1[[#This Row],[Colonne3]:[Colonne52]],"")</f>
        <v>-8</v>
      </c>
      <c r="CT6">
        <f>COUNTIF(Tableau1[[#This Row],[Colonne3]:[Colonne52]],"")-EF6</f>
        <v>58</v>
      </c>
      <c r="CW6">
        <f>IF(Tableau1[[#This Row],[Colonne3]]="TBD",1,0)</f>
        <v>0</v>
      </c>
      <c r="CX6">
        <f>IF(Tableau1[[#This Row],[Colonne6]]="TBD",1,0)</f>
        <v>0</v>
      </c>
      <c r="CY6">
        <f>IF(Tableau1[[#This Row],[Colonne10]]="TBD",1,0)</f>
        <v>0</v>
      </c>
      <c r="CZ6">
        <f>IF(Tableau1[[#This Row],[Colonne16]]="TBD",1,0)</f>
        <v>0</v>
      </c>
      <c r="DA6">
        <f>IF(Tableau1[[#This Row],[Colonne22]]="TBD",1,0)</f>
        <v>0</v>
      </c>
      <c r="DB6">
        <f>IF(Tableau1[[#This Row],[Colonne28]]="TBD",1,0)</f>
        <v>0</v>
      </c>
      <c r="DC6">
        <f>IF(Tableau1[[#This Row],[Colonne35]]="TBD",1,0)</f>
        <v>0</v>
      </c>
      <c r="DD6">
        <f>IF(Tableau1[[#This Row],[Colonne40]]="TBD",1,0)</f>
        <v>0</v>
      </c>
      <c r="DE6">
        <f>IF(Tableau1[[#This Row],[Colonne46]]="TBD",1,0)</f>
        <v>0</v>
      </c>
      <c r="DG6">
        <f>SUM(CW6:DE6)</f>
        <v>0</v>
      </c>
      <c r="DI6">
        <f>IF(Tableau1[[#This Row],[Colonne3]]="OK",1,0)</f>
        <v>0</v>
      </c>
      <c r="DJ6">
        <f>IF(Tableau1[[#This Row],[Colonne6]]="OK",1,0)</f>
        <v>0</v>
      </c>
      <c r="DK6">
        <f>IF(Tableau1[[#This Row],[Colonne10]]="OK",1,0)</f>
        <v>0</v>
      </c>
      <c r="DL6">
        <f>IF(Tableau1[[#This Row],[Colonne16]]="OK",1,0)</f>
        <v>0</v>
      </c>
      <c r="DM6">
        <f>IF(Tableau1[[#This Row],[Colonne22]]="OK",1,0)</f>
        <v>0</v>
      </c>
      <c r="DN6">
        <f>IF(Tableau1[[#This Row],[Colonne28]]="OK",1,0)</f>
        <v>0</v>
      </c>
      <c r="DO6">
        <f>IF(Tableau1[[#This Row],[Colonne35]]="OK",1,0)</f>
        <v>0</v>
      </c>
      <c r="DP6">
        <f>IF(Tableau1[[#This Row],[Colonne40]]="OK",1,0)</f>
        <v>0</v>
      </c>
      <c r="DQ6">
        <f>IF(Tableau1[[#This Row],[Colonne46]]="OK",1,0)</f>
        <v>0</v>
      </c>
      <c r="DS6">
        <f>IF(Tableau1[[#This Row],[Colonne3]]="AB",1,0)</f>
        <v>0</v>
      </c>
      <c r="DT6">
        <f>IF(Tableau1[[#This Row],[Colonne6]]="AB",1,0)</f>
        <v>0</v>
      </c>
      <c r="DU6">
        <f>IF(Tableau1[[#This Row],[Colonne10]]="AB",1,0)</f>
        <v>0</v>
      </c>
      <c r="DV6">
        <f>IF(Tableau1[[#This Row],[Colonne16]]="AB",1,0)</f>
        <v>0</v>
      </c>
      <c r="DW6">
        <f>IF(Tableau1[[#This Row],[Colonne22]]="AB",1,0)</f>
        <v>0</v>
      </c>
      <c r="DX6">
        <f>IF(Tableau1[[#This Row],[Colonne28]]="AB",1,0)</f>
        <v>0</v>
      </c>
      <c r="DY6">
        <f>IF(Tableau1[[#This Row],[Colonne35]]="AB",1,0)</f>
        <v>0</v>
      </c>
      <c r="DZ6">
        <f>IF(Tableau1[[#This Row],[Colonne40]]="AB",1,0)</f>
        <v>0</v>
      </c>
      <c r="EA6">
        <f>IF(Tableau1[[#This Row],[Colonne46]]="AB",1,0)</f>
        <v>0</v>
      </c>
      <c r="EB6">
        <f>SUM(DR6:DZ6)</f>
        <v>0</v>
      </c>
      <c r="EE6">
        <f t="shared" si="0"/>
        <v>0</v>
      </c>
      <c r="EF6">
        <f t="shared" si="1"/>
        <v>0</v>
      </c>
    </row>
    <row r="7" spans="1:136" ht="18" hidden="1" customHeight="1" x14ac:dyDescent="0.35">
      <c r="A7" s="36" t="str">
        <f>"PFJ-CMFB_E7"</f>
        <v>PFJ-CMFB_E7</v>
      </c>
      <c r="B7" s="43"/>
      <c r="C7" s="5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13"/>
      <c r="Q7" s="48"/>
      <c r="R7" s="48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9"/>
      <c r="BI7" s="41"/>
      <c r="BJ7" s="41"/>
      <c r="BK7" s="18"/>
      <c r="BL7" s="1"/>
      <c r="BM7" s="37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>
        <f>COUNTIF(Tableau1[[#This Row],[Colonne3]:[Colonne52]],$CQ$2)-DG7</f>
        <v>0</v>
      </c>
      <c r="CR7">
        <f>COUNTIF(Tableau1[[#This Row],[Colonne3]:[Colonne52]],$CR$2)-EE7</f>
        <v>0</v>
      </c>
      <c r="CS7">
        <f>50-COUNTIF(Tableau1[[#This Row],[Colonne3]:[Colonne52]],"")</f>
        <v>-8</v>
      </c>
      <c r="CT7">
        <f>COUNTIF(Tableau1[[#This Row],[Colonne3]:[Colonne52]],"")-EF7</f>
        <v>58</v>
      </c>
      <c r="CW7">
        <f>IF(Tableau1[[#This Row],[Colonne3]]="TBD",1,0)</f>
        <v>0</v>
      </c>
      <c r="CX7">
        <f>IF(Tableau1[[#This Row],[Colonne6]]="TBD",1,0)</f>
        <v>0</v>
      </c>
      <c r="CY7">
        <f>IF(Tableau1[[#This Row],[Colonne10]]="TBD",1,0)</f>
        <v>0</v>
      </c>
      <c r="CZ7">
        <f>IF(Tableau1[[#This Row],[Colonne16]]="TBD",1,0)</f>
        <v>0</v>
      </c>
      <c r="DA7">
        <f>IF(Tableau1[[#This Row],[Colonne22]]="TBD",1,0)</f>
        <v>0</v>
      </c>
      <c r="DB7">
        <f>IF(Tableau1[[#This Row],[Colonne28]]="TBD",1,0)</f>
        <v>0</v>
      </c>
      <c r="DC7">
        <f>IF(Tableau1[[#This Row],[Colonne35]]="TBD",1,0)</f>
        <v>0</v>
      </c>
      <c r="DD7">
        <f>IF(Tableau1[[#This Row],[Colonne40]]="TBD",1,0)</f>
        <v>0</v>
      </c>
      <c r="DE7">
        <f>IF(Tableau1[[#This Row],[Colonne46]]="TBD",1,0)</f>
        <v>0</v>
      </c>
      <c r="DG7">
        <f>SUM(CW7:DE7)</f>
        <v>0</v>
      </c>
      <c r="DI7">
        <f>IF(Tableau1[[#This Row],[Colonne3]]="OK",1,0)</f>
        <v>0</v>
      </c>
      <c r="DJ7">
        <f>IF(Tableau1[[#This Row],[Colonne6]]="OK",1,0)</f>
        <v>0</v>
      </c>
      <c r="DK7">
        <f>IF(Tableau1[[#This Row],[Colonne10]]="OK",1,0)</f>
        <v>0</v>
      </c>
      <c r="DL7">
        <f>IF(Tableau1[[#This Row],[Colonne16]]="OK",1,0)</f>
        <v>0</v>
      </c>
      <c r="DM7">
        <f>IF(Tableau1[[#This Row],[Colonne22]]="OK",1,0)</f>
        <v>0</v>
      </c>
      <c r="DN7">
        <f>IF(Tableau1[[#This Row],[Colonne28]]="OK",1,0)</f>
        <v>0</v>
      </c>
      <c r="DO7">
        <f>IF(Tableau1[[#This Row],[Colonne35]]="OK",1,0)</f>
        <v>0</v>
      </c>
      <c r="DP7">
        <f>IF(Tableau1[[#This Row],[Colonne40]]="OK",1,0)</f>
        <v>0</v>
      </c>
      <c r="DQ7">
        <f>IF(Tableau1[[#This Row],[Colonne46]]="OK",1,0)</f>
        <v>0</v>
      </c>
      <c r="DS7">
        <f>IF(Tableau1[[#This Row],[Colonne3]]="AB",1,0)</f>
        <v>0</v>
      </c>
      <c r="DT7">
        <f>IF(Tableau1[[#This Row],[Colonne6]]="AB",1,0)</f>
        <v>0</v>
      </c>
      <c r="DU7">
        <f>IF(Tableau1[[#This Row],[Colonne10]]="AB",1,0)</f>
        <v>0</v>
      </c>
      <c r="DV7">
        <f>IF(Tableau1[[#This Row],[Colonne16]]="AB",1,0)</f>
        <v>0</v>
      </c>
      <c r="DW7">
        <f>IF(Tableau1[[#This Row],[Colonne22]]="AB",1,0)</f>
        <v>0</v>
      </c>
      <c r="DX7">
        <f>IF(Tableau1[[#This Row],[Colonne28]]="AB",1,0)</f>
        <v>0</v>
      </c>
      <c r="DY7">
        <f>IF(Tableau1[[#This Row],[Colonne35]]="AB",1,0)</f>
        <v>0</v>
      </c>
      <c r="DZ7">
        <f>IF(Tableau1[[#This Row],[Colonne40]]="AB",1,0)</f>
        <v>0</v>
      </c>
      <c r="EA7">
        <f>IF(Tableau1[[#This Row],[Colonne46]]="AB",1,0)</f>
        <v>0</v>
      </c>
      <c r="EB7">
        <f>SUM(DR7:DZ7)</f>
        <v>0</v>
      </c>
      <c r="EE7">
        <f t="shared" si="0"/>
        <v>0</v>
      </c>
      <c r="EF7">
        <f t="shared" si="1"/>
        <v>0</v>
      </c>
    </row>
    <row r="8" spans="1:136" ht="18" hidden="1" customHeight="1" x14ac:dyDescent="0.35">
      <c r="A8" s="36" t="str">
        <f>"PFJ-CMFB_EV"</f>
        <v>PFJ-CMFB_EV</v>
      </c>
      <c r="B8" s="43"/>
      <c r="C8" s="5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13"/>
      <c r="Q8" s="48"/>
      <c r="R8" s="4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9"/>
      <c r="BI8" s="41"/>
      <c r="BJ8" s="41"/>
      <c r="BK8" s="18"/>
      <c r="BL8" s="1"/>
      <c r="BM8" s="37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>
        <f>COUNTIF(Tableau1[[#This Row],[Colonne3]:[Colonne52]],$CQ$2)-DG8</f>
        <v>0</v>
      </c>
      <c r="CR8">
        <f>COUNTIF(Tableau1[[#This Row],[Colonne3]:[Colonne52]],$CR$2)-EE8</f>
        <v>0</v>
      </c>
      <c r="CS8">
        <f>50-COUNTIF(Tableau1[[#This Row],[Colonne3]:[Colonne52]],"")</f>
        <v>-8</v>
      </c>
      <c r="CT8">
        <f>COUNTIF(Tableau1[[#This Row],[Colonne3]:[Colonne52]],"")-EF8</f>
        <v>58</v>
      </c>
      <c r="CW8">
        <f>IF(Tableau1[[#This Row],[Colonne3]]="TBD",1,0)</f>
        <v>0</v>
      </c>
      <c r="CX8">
        <f>IF(Tableau1[[#This Row],[Colonne6]]="TBD",1,0)</f>
        <v>0</v>
      </c>
      <c r="CY8">
        <f>IF(Tableau1[[#This Row],[Colonne10]]="TBD",1,0)</f>
        <v>0</v>
      </c>
      <c r="CZ8">
        <f>IF(Tableau1[[#This Row],[Colonne16]]="TBD",1,0)</f>
        <v>0</v>
      </c>
      <c r="DA8">
        <f>IF(Tableau1[[#This Row],[Colonne22]]="TBD",1,0)</f>
        <v>0</v>
      </c>
      <c r="DB8">
        <f>IF(Tableau1[[#This Row],[Colonne28]]="TBD",1,0)</f>
        <v>0</v>
      </c>
      <c r="DC8">
        <f>IF(Tableau1[[#This Row],[Colonne35]]="TBD",1,0)</f>
        <v>0</v>
      </c>
      <c r="DD8">
        <f>IF(Tableau1[[#This Row],[Colonne40]]="TBD",1,0)</f>
        <v>0</v>
      </c>
      <c r="DE8">
        <f>IF(Tableau1[[#This Row],[Colonne46]]="TBD",1,0)</f>
        <v>0</v>
      </c>
      <c r="DG8">
        <f>SUM(CW8:DE8)</f>
        <v>0</v>
      </c>
      <c r="DI8">
        <f>IF(Tableau1[[#This Row],[Colonne3]]="OK",1,0)</f>
        <v>0</v>
      </c>
      <c r="DJ8">
        <f>IF(Tableau1[[#This Row],[Colonne6]]="OK",1,0)</f>
        <v>0</v>
      </c>
      <c r="DK8">
        <f>IF(Tableau1[[#This Row],[Colonne10]]="OK",1,0)</f>
        <v>0</v>
      </c>
      <c r="DL8">
        <f>IF(Tableau1[[#This Row],[Colonne16]]="OK",1,0)</f>
        <v>0</v>
      </c>
      <c r="DM8">
        <f>IF(Tableau1[[#This Row],[Colonne22]]="OK",1,0)</f>
        <v>0</v>
      </c>
      <c r="DN8">
        <f>IF(Tableau1[[#This Row],[Colonne28]]="OK",1,0)</f>
        <v>0</v>
      </c>
      <c r="DO8">
        <f>IF(Tableau1[[#This Row],[Colonne35]]="OK",1,0)</f>
        <v>0</v>
      </c>
      <c r="DP8">
        <f>IF(Tableau1[[#This Row],[Colonne40]]="OK",1,0)</f>
        <v>0</v>
      </c>
      <c r="DQ8">
        <f>IF(Tableau1[[#This Row],[Colonne46]]="OK",1,0)</f>
        <v>0</v>
      </c>
      <c r="DS8">
        <f>IF(Tableau1[[#This Row],[Colonne3]]="AB",1,0)</f>
        <v>0</v>
      </c>
      <c r="DT8">
        <f>IF(Tableau1[[#This Row],[Colonne6]]="AB",1,0)</f>
        <v>0</v>
      </c>
      <c r="DU8">
        <f>IF(Tableau1[[#This Row],[Colonne10]]="AB",1,0)</f>
        <v>0</v>
      </c>
      <c r="DV8">
        <f>IF(Tableau1[[#This Row],[Colonne16]]="AB",1,0)</f>
        <v>0</v>
      </c>
      <c r="DW8">
        <f>IF(Tableau1[[#This Row],[Colonne22]]="AB",1,0)</f>
        <v>0</v>
      </c>
      <c r="DX8">
        <f>IF(Tableau1[[#This Row],[Colonne28]]="AB",1,0)</f>
        <v>0</v>
      </c>
      <c r="DY8">
        <f>IF(Tableau1[[#This Row],[Colonne35]]="AB",1,0)</f>
        <v>0</v>
      </c>
      <c r="DZ8">
        <f>IF(Tableau1[[#This Row],[Colonne40]]="AB",1,0)</f>
        <v>0</v>
      </c>
      <c r="EA8">
        <f>IF(Tableau1[[#This Row],[Colonne46]]="AB",1,0)</f>
        <v>0</v>
      </c>
      <c r="EB8">
        <f>SUM(DR8:DZ8)</f>
        <v>0</v>
      </c>
      <c r="EE8">
        <f t="shared" si="0"/>
        <v>0</v>
      </c>
      <c r="EF8">
        <f t="shared" si="1"/>
        <v>0</v>
      </c>
    </row>
    <row r="9" spans="1:136" ht="18" hidden="1" customHeight="1" x14ac:dyDescent="0.35">
      <c r="A9" s="36" t="str">
        <f>"PFJ-CMFB_LS_batch3"</f>
        <v>PFJ-CMFB_LS_batch3</v>
      </c>
      <c r="B9" s="43"/>
      <c r="C9" s="5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13"/>
      <c r="Q9" s="48"/>
      <c r="R9" s="48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9"/>
      <c r="BI9" s="41"/>
      <c r="BJ9" s="41"/>
      <c r="BK9" s="13" t="s">
        <v>11</v>
      </c>
      <c r="BL9" s="1" t="s">
        <v>15</v>
      </c>
      <c r="BM9" s="37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>
        <f>COUNTIF(Tableau1[[#This Row],[Colonne3]:[Colonne52]],$CQ$2)-DG9</f>
        <v>0</v>
      </c>
      <c r="CR9">
        <f>COUNTIF(Tableau1[[#This Row],[Colonne3]:[Colonne52]],$CR$2)-EE9</f>
        <v>0</v>
      </c>
      <c r="CS9">
        <f>50-COUNTIF(Tableau1[[#This Row],[Colonne3]:[Colonne52]],"")</f>
        <v>-8</v>
      </c>
      <c r="CT9">
        <f>COUNTIF(Tableau1[[#This Row],[Colonne3]:[Colonne52]],"")-EF9</f>
        <v>58</v>
      </c>
      <c r="CW9">
        <f>IF(Tableau1[[#This Row],[Colonne3]]="TBD",1,0)</f>
        <v>0</v>
      </c>
      <c r="CX9">
        <f>IF(Tableau1[[#This Row],[Colonne6]]="TBD",1,0)</f>
        <v>0</v>
      </c>
      <c r="CY9">
        <f>IF(Tableau1[[#This Row],[Colonne10]]="TBD",1,0)</f>
        <v>0</v>
      </c>
      <c r="CZ9">
        <f>IF(Tableau1[[#This Row],[Colonne16]]="TBD",1,0)</f>
        <v>0</v>
      </c>
      <c r="DA9">
        <f>IF(Tableau1[[#This Row],[Colonne22]]="TBD",1,0)</f>
        <v>0</v>
      </c>
      <c r="DB9">
        <f>IF(Tableau1[[#This Row],[Colonne28]]="TBD",1,0)</f>
        <v>0</v>
      </c>
      <c r="DC9">
        <f>IF(Tableau1[[#This Row],[Colonne35]]="TBD",1,0)</f>
        <v>0</v>
      </c>
      <c r="DD9">
        <f>IF(Tableau1[[#This Row],[Colonne40]]="TBD",1,0)</f>
        <v>0</v>
      </c>
      <c r="DE9">
        <f>IF(Tableau1[[#This Row],[Colonne46]]="TBD",1,0)</f>
        <v>0</v>
      </c>
      <c r="DG9">
        <f t="shared" si="2"/>
        <v>0</v>
      </c>
      <c r="DI9">
        <f>IF(Tableau1[[#This Row],[Colonne3]]="OK",1,0)</f>
        <v>0</v>
      </c>
      <c r="DJ9">
        <f>IF(Tableau1[[#This Row],[Colonne6]]="OK",1,0)</f>
        <v>0</v>
      </c>
      <c r="DK9">
        <f>IF(Tableau1[[#This Row],[Colonne10]]="OK",1,0)</f>
        <v>0</v>
      </c>
      <c r="DL9">
        <f>IF(Tableau1[[#This Row],[Colonne16]]="OK",1,0)</f>
        <v>0</v>
      </c>
      <c r="DM9">
        <f>IF(Tableau1[[#This Row],[Colonne22]]="OK",1,0)</f>
        <v>0</v>
      </c>
      <c r="DN9">
        <f>IF(Tableau1[[#This Row],[Colonne28]]="OK",1,0)</f>
        <v>0</v>
      </c>
      <c r="DO9">
        <f>IF(Tableau1[[#This Row],[Colonne35]]="OK",1,0)</f>
        <v>0</v>
      </c>
      <c r="DP9">
        <f>IF(Tableau1[[#This Row],[Colonne40]]="OK",1,0)</f>
        <v>0</v>
      </c>
      <c r="DQ9">
        <f>IF(Tableau1[[#This Row],[Colonne46]]="OK",1,0)</f>
        <v>0</v>
      </c>
      <c r="DS9">
        <f>IF(Tableau1[[#This Row],[Colonne3]]="AB",1,0)</f>
        <v>0</v>
      </c>
      <c r="DT9">
        <f>IF(Tableau1[[#This Row],[Colonne6]]="AB",1,0)</f>
        <v>0</v>
      </c>
      <c r="DU9">
        <f>IF(Tableau1[[#This Row],[Colonne10]]="AB",1,0)</f>
        <v>0</v>
      </c>
      <c r="DV9">
        <f>IF(Tableau1[[#This Row],[Colonne16]]="AB",1,0)</f>
        <v>0</v>
      </c>
      <c r="DW9">
        <f>IF(Tableau1[[#This Row],[Colonne22]]="AB",1,0)</f>
        <v>0</v>
      </c>
      <c r="DX9">
        <f>IF(Tableau1[[#This Row],[Colonne28]]="AB",1,0)</f>
        <v>0</v>
      </c>
      <c r="DY9">
        <f>IF(Tableau1[[#This Row],[Colonne35]]="AB",1,0)</f>
        <v>0</v>
      </c>
      <c r="DZ9">
        <f>IF(Tableau1[[#This Row],[Colonne40]]="AB",1,0)</f>
        <v>0</v>
      </c>
      <c r="EA9">
        <f>IF(Tableau1[[#This Row],[Colonne46]]="AB",1,0)</f>
        <v>0</v>
      </c>
      <c r="EB9">
        <f t="shared" si="3"/>
        <v>0</v>
      </c>
      <c r="EE9">
        <f t="shared" si="0"/>
        <v>0</v>
      </c>
      <c r="EF9">
        <f t="shared" si="1"/>
        <v>0</v>
      </c>
    </row>
    <row r="10" spans="1:136" ht="18" hidden="1" customHeight="1" x14ac:dyDescent="0.35">
      <c r="A10" s="36" t="str">
        <f>"PFZ-CMF CD3"</f>
        <v>PFZ-CMF CD3</v>
      </c>
      <c r="B10" s="43"/>
      <c r="C10" s="5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13"/>
      <c r="Q10" s="48"/>
      <c r="R10" s="48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9"/>
      <c r="BI10" s="41"/>
      <c r="BJ10" s="41"/>
      <c r="BK10" t="s">
        <v>9</v>
      </c>
      <c r="BM10" s="37"/>
      <c r="CQ10">
        <f>COUNTIF(Tableau1[[#This Row],[Colonne3]:[Colonne52]],$CQ$2)-DG10</f>
        <v>0</v>
      </c>
      <c r="CR10">
        <f>COUNTIF(Tableau1[[#This Row],[Colonne3]:[Colonne52]],$CR$2)-EE10</f>
        <v>0</v>
      </c>
      <c r="CS10">
        <f>50-COUNTIF(Tableau1[[#This Row],[Colonne3]:[Colonne52]],"")</f>
        <v>-8</v>
      </c>
      <c r="CT10">
        <f>COUNTIF(Tableau1[[#This Row],[Colonne3]:[Colonne52]],"")-EF10</f>
        <v>58</v>
      </c>
      <c r="CW10">
        <f>IF(Tableau1[[#This Row],[Colonne3]]="TBD",1,0)</f>
        <v>0</v>
      </c>
      <c r="CX10">
        <f>IF(Tableau1[[#This Row],[Colonne6]]="TBD",1,0)</f>
        <v>0</v>
      </c>
      <c r="CY10">
        <f>IF(Tableau1[[#This Row],[Colonne10]]="TBD",1,0)</f>
        <v>0</v>
      </c>
      <c r="CZ10">
        <f>IF(Tableau1[[#This Row],[Colonne16]]="TBD",1,0)</f>
        <v>0</v>
      </c>
      <c r="DA10">
        <f>IF(Tableau1[[#This Row],[Colonne22]]="TBD",1,0)</f>
        <v>0</v>
      </c>
      <c r="DB10">
        <f>IF(Tableau1[[#This Row],[Colonne28]]="TBD",1,0)</f>
        <v>0</v>
      </c>
      <c r="DC10">
        <f>IF(Tableau1[[#This Row],[Colonne35]]="TBD",1,0)</f>
        <v>0</v>
      </c>
      <c r="DD10">
        <f>IF(Tableau1[[#This Row],[Colonne40]]="TBD",1,0)</f>
        <v>0</v>
      </c>
      <c r="DE10">
        <f>IF(Tableau1[[#This Row],[Colonne46]]="TBD",1,0)</f>
        <v>0</v>
      </c>
      <c r="DG10">
        <f t="shared" si="2"/>
        <v>0</v>
      </c>
      <c r="DI10">
        <f>IF(Tableau1[[#This Row],[Colonne3]]="OK",1,0)</f>
        <v>0</v>
      </c>
      <c r="DJ10">
        <f>IF(Tableau1[[#This Row],[Colonne6]]="OK",1,0)</f>
        <v>0</v>
      </c>
      <c r="DK10">
        <f>IF(Tableau1[[#This Row],[Colonne10]]="OK",1,0)</f>
        <v>0</v>
      </c>
      <c r="DL10">
        <f>IF(Tableau1[[#This Row],[Colonne16]]="OK",1,0)</f>
        <v>0</v>
      </c>
      <c r="DM10">
        <f>IF(Tableau1[[#This Row],[Colonne22]]="OK",1,0)</f>
        <v>0</v>
      </c>
      <c r="DN10">
        <f>IF(Tableau1[[#This Row],[Colonne28]]="OK",1,0)</f>
        <v>0</v>
      </c>
      <c r="DO10">
        <f>IF(Tableau1[[#This Row],[Colonne35]]="OK",1,0)</f>
        <v>0</v>
      </c>
      <c r="DP10">
        <f>IF(Tableau1[[#This Row],[Colonne40]]="OK",1,0)</f>
        <v>0</v>
      </c>
      <c r="DQ10">
        <f>IF(Tableau1[[#This Row],[Colonne46]]="OK",1,0)</f>
        <v>0</v>
      </c>
      <c r="DS10">
        <f>IF(Tableau1[[#This Row],[Colonne3]]="AB",1,0)</f>
        <v>0</v>
      </c>
      <c r="DT10">
        <f>IF(Tableau1[[#This Row],[Colonne6]]="AB",1,0)</f>
        <v>0</v>
      </c>
      <c r="DU10">
        <f>IF(Tableau1[[#This Row],[Colonne10]]="AB",1,0)</f>
        <v>0</v>
      </c>
      <c r="DV10">
        <f>IF(Tableau1[[#This Row],[Colonne16]]="AB",1,0)</f>
        <v>0</v>
      </c>
      <c r="DW10">
        <f>IF(Tableau1[[#This Row],[Colonne22]]="AB",1,0)</f>
        <v>0</v>
      </c>
      <c r="DX10">
        <f>IF(Tableau1[[#This Row],[Colonne28]]="AB",1,0)</f>
        <v>0</v>
      </c>
      <c r="DY10">
        <f>IF(Tableau1[[#This Row],[Colonne35]]="AB",1,0)</f>
        <v>0</v>
      </c>
      <c r="DZ10">
        <f>IF(Tableau1[[#This Row],[Colonne40]]="AB",1,0)</f>
        <v>0</v>
      </c>
      <c r="EA10">
        <f>IF(Tableau1[[#This Row],[Colonne46]]="AB",1,0)</f>
        <v>0</v>
      </c>
      <c r="EB10">
        <f t="shared" si="3"/>
        <v>0</v>
      </c>
      <c r="EE10">
        <f t="shared" si="0"/>
        <v>0</v>
      </c>
      <c r="EF10">
        <f t="shared" si="1"/>
        <v>0</v>
      </c>
    </row>
    <row r="11" spans="1:136" ht="18" hidden="1" customHeight="1" x14ac:dyDescent="0.35">
      <c r="A11" s="36" t="str">
        <f>"X07-Edison Euro NCap_Phase1"</f>
        <v>X07-Edison Euro NCap_Phase1</v>
      </c>
      <c r="B11" s="43"/>
      <c r="C11" s="5"/>
      <c r="D11" s="41" t="s">
        <v>9</v>
      </c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13"/>
      <c r="Q11" s="48"/>
      <c r="R11" s="48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9"/>
      <c r="BI11" s="41"/>
      <c r="BJ11" s="41"/>
      <c r="BK11" t="s">
        <v>14</v>
      </c>
      <c r="BL11" t="s">
        <v>82</v>
      </c>
      <c r="BM11" s="37"/>
      <c r="CQ11">
        <f>COUNTIF(Tableau1[[#This Row],[Colonne3]:[Colonne52]],$CQ$2)-DG11</f>
        <v>0</v>
      </c>
      <c r="CR11">
        <f>COUNTIF(Tableau1[[#This Row],[Colonne3]:[Colonne52]],$CR$2)-EE11</f>
        <v>0</v>
      </c>
      <c r="CS11">
        <f>50-COUNTIF(Tableau1[[#This Row],[Colonne3]:[Colonne52]],"")</f>
        <v>-7</v>
      </c>
      <c r="CT11">
        <f>COUNTIF(Tableau1[[#This Row],[Colonne3]:[Colonne52]],"")-EF11</f>
        <v>57</v>
      </c>
      <c r="CW11">
        <f>IF(Tableau1[[#This Row],[Colonne3]]="TBD",1,0)</f>
        <v>0</v>
      </c>
      <c r="CX11">
        <f>IF(Tableau1[[#This Row],[Colonne6]]="TBD",1,0)</f>
        <v>0</v>
      </c>
      <c r="CY11">
        <f>IF(Tableau1[[#This Row],[Colonne10]]="TBD",1,0)</f>
        <v>0</v>
      </c>
      <c r="CZ11">
        <f>IF(Tableau1[[#This Row],[Colonne16]]="TBD",1,0)</f>
        <v>0</v>
      </c>
      <c r="DA11">
        <f>IF(Tableau1[[#This Row],[Colonne22]]="TBD",1,0)</f>
        <v>0</v>
      </c>
      <c r="DB11">
        <f>IF(Tableau1[[#This Row],[Colonne28]]="TBD",1,0)</f>
        <v>0</v>
      </c>
      <c r="DC11">
        <f>IF(Tableau1[[#This Row],[Colonne35]]="TBD",1,0)</f>
        <v>0</v>
      </c>
      <c r="DD11">
        <f>IF(Tableau1[[#This Row],[Colonne40]]="TBD",1,0)</f>
        <v>0</v>
      </c>
      <c r="DE11">
        <f>IF(Tableau1[[#This Row],[Colonne46]]="TBD",1,0)</f>
        <v>0</v>
      </c>
      <c r="DG11">
        <f t="shared" si="2"/>
        <v>0</v>
      </c>
      <c r="DI11">
        <f>IF(Tableau1[[#This Row],[Colonne3]]="OK",1,0)</f>
        <v>1</v>
      </c>
      <c r="DJ11">
        <f>IF(Tableau1[[#This Row],[Colonne6]]="OK",1,0)</f>
        <v>0</v>
      </c>
      <c r="DK11">
        <f>IF(Tableau1[[#This Row],[Colonne10]]="OK",1,0)</f>
        <v>0</v>
      </c>
      <c r="DL11">
        <f>IF(Tableau1[[#This Row],[Colonne16]]="OK",1,0)</f>
        <v>0</v>
      </c>
      <c r="DM11">
        <f>IF(Tableau1[[#This Row],[Colonne22]]="OK",1,0)</f>
        <v>0</v>
      </c>
      <c r="DN11">
        <f>IF(Tableau1[[#This Row],[Colonne28]]="OK",1,0)</f>
        <v>0</v>
      </c>
      <c r="DO11">
        <f>IF(Tableau1[[#This Row],[Colonne35]]="OK",1,0)</f>
        <v>0</v>
      </c>
      <c r="DP11">
        <f>IF(Tableau1[[#This Row],[Colonne40]]="OK",1,0)</f>
        <v>0</v>
      </c>
      <c r="DQ11">
        <f>IF(Tableau1[[#This Row],[Colonne46]]="OK",1,0)</f>
        <v>0</v>
      </c>
      <c r="DS11">
        <f>IF(Tableau1[[#This Row],[Colonne3]]="AB",1,0)</f>
        <v>0</v>
      </c>
      <c r="DT11">
        <f>IF(Tableau1[[#This Row],[Colonne6]]="AB",1,0)</f>
        <v>0</v>
      </c>
      <c r="DU11">
        <f>IF(Tableau1[[#This Row],[Colonne10]]="AB",1,0)</f>
        <v>0</v>
      </c>
      <c r="DV11">
        <f>IF(Tableau1[[#This Row],[Colonne16]]="AB",1,0)</f>
        <v>0</v>
      </c>
      <c r="DW11">
        <f>IF(Tableau1[[#This Row],[Colonne22]]="AB",1,0)</f>
        <v>0</v>
      </c>
      <c r="DX11">
        <f>IF(Tableau1[[#This Row],[Colonne28]]="AB",1,0)</f>
        <v>0</v>
      </c>
      <c r="DY11">
        <f>IF(Tableau1[[#This Row],[Colonne35]]="AB",1,0)</f>
        <v>0</v>
      </c>
      <c r="DZ11">
        <f>IF(Tableau1[[#This Row],[Colonne40]]="AB",1,0)</f>
        <v>0</v>
      </c>
      <c r="EA11">
        <f>IF(Tableau1[[#This Row],[Colonne46]]="AB",1,0)</f>
        <v>0</v>
      </c>
      <c r="EB11">
        <f t="shared" si="3"/>
        <v>0</v>
      </c>
      <c r="EE11">
        <f t="shared" si="0"/>
        <v>1</v>
      </c>
      <c r="EF11">
        <f t="shared" si="1"/>
        <v>0</v>
      </c>
    </row>
    <row r="12" spans="1:136" ht="18" hidden="1" customHeight="1" x14ac:dyDescent="0.35">
      <c r="A12" s="5" t="str">
        <f>"X07-R4SEV_Novo Mesto"</f>
        <v>X07-R4SEV_Novo Mesto</v>
      </c>
      <c r="B12" s="43"/>
      <c r="C12" s="5"/>
      <c r="D12" s="4"/>
      <c r="E12" s="1"/>
      <c r="F12" s="6"/>
      <c r="G12" s="3"/>
      <c r="H12" s="2"/>
      <c r="I12" s="41"/>
      <c r="J12" s="41"/>
      <c r="K12" s="1"/>
      <c r="L12" s="13"/>
      <c r="M12" s="13"/>
      <c r="N12" s="13"/>
      <c r="O12" s="2"/>
      <c r="P12" s="13"/>
      <c r="Q12" s="48"/>
      <c r="R12" s="48"/>
      <c r="S12" s="13"/>
      <c r="T12" s="1"/>
      <c r="U12" s="1"/>
      <c r="V12" s="13"/>
      <c r="W12" s="13"/>
      <c r="X12" s="2"/>
      <c r="Y12" s="1"/>
      <c r="Z12" s="1"/>
      <c r="AA12" s="1"/>
      <c r="AB12" s="1"/>
      <c r="AC12" s="3"/>
      <c r="AD12" s="1"/>
      <c r="AE12" s="1"/>
      <c r="AF12" s="1"/>
      <c r="AG12" s="1"/>
      <c r="AH12" s="3"/>
      <c r="AI12" s="2"/>
      <c r="AJ12" s="1"/>
      <c r="AK12" s="1"/>
      <c r="AL12" s="1"/>
      <c r="AM12" s="1"/>
      <c r="AN12" s="3"/>
      <c r="AO12" s="2"/>
      <c r="AP12" s="13"/>
      <c r="AQ12" s="1"/>
      <c r="AR12" s="1"/>
      <c r="AS12" s="1"/>
      <c r="AT12" s="1"/>
      <c r="AU12" s="3"/>
      <c r="AV12" s="2"/>
      <c r="AW12" s="1"/>
      <c r="AX12" s="1"/>
      <c r="AY12" s="1"/>
      <c r="AZ12" s="3"/>
      <c r="BA12" s="2"/>
      <c r="BB12" s="1"/>
      <c r="BC12" s="1"/>
      <c r="BD12" s="1"/>
      <c r="BE12" s="1"/>
      <c r="BF12" s="6"/>
      <c r="BG12" s="1"/>
      <c r="BH12" s="9"/>
      <c r="BI12" s="6"/>
      <c r="BJ12" s="1"/>
      <c r="BK12" t="s">
        <v>11</v>
      </c>
      <c r="BL12" t="s">
        <v>80</v>
      </c>
      <c r="BM12" s="38"/>
      <c r="CQ12">
        <f>COUNTIF(Tableau1[[#This Row],[Colonne3]:[Colonne52]],$CQ$2)-DG12</f>
        <v>0</v>
      </c>
      <c r="CR12">
        <f>COUNTIF(Tableau1[[#This Row],[Colonne3]:[Colonne52]],$CR$2)-EE12</f>
        <v>0</v>
      </c>
      <c r="CS12">
        <f>50-COUNTIF(Tableau1[[#This Row],[Colonne3]:[Colonne52]],"")</f>
        <v>-8</v>
      </c>
      <c r="CT12">
        <f>COUNTIF(Tableau1[[#This Row],[Colonne3]:[Colonne52]],"")-EF12</f>
        <v>58</v>
      </c>
      <c r="CW12">
        <f>IF(Tableau1[[#This Row],[Colonne3]]="TBD",1,0)</f>
        <v>0</v>
      </c>
      <c r="CX12">
        <f>IF(Tableau1[[#This Row],[Colonne6]]="TBD",1,0)</f>
        <v>0</v>
      </c>
      <c r="CY12">
        <f>IF(Tableau1[[#This Row],[Colonne10]]="TBD",1,0)</f>
        <v>0</v>
      </c>
      <c r="CZ12">
        <f>IF(Tableau1[[#This Row],[Colonne16]]="TBD",1,0)</f>
        <v>0</v>
      </c>
      <c r="DA12">
        <f>IF(Tableau1[[#This Row],[Colonne22]]="TBD",1,0)</f>
        <v>0</v>
      </c>
      <c r="DB12">
        <f>IF(Tableau1[[#This Row],[Colonne28]]="TBD",1,0)</f>
        <v>0</v>
      </c>
      <c r="DC12">
        <f>IF(Tableau1[[#This Row],[Colonne35]]="TBD",1,0)</f>
        <v>0</v>
      </c>
      <c r="DD12">
        <f>IF(Tableau1[[#This Row],[Colonne40]]="TBD",1,0)</f>
        <v>0</v>
      </c>
      <c r="DE12">
        <f>IF(Tableau1[[#This Row],[Colonne46]]="TBD",1,0)</f>
        <v>0</v>
      </c>
      <c r="DG12">
        <f t="shared" si="2"/>
        <v>0</v>
      </c>
      <c r="DI12">
        <f>IF(Tableau1[[#This Row],[Colonne3]]="OK",1,0)</f>
        <v>0</v>
      </c>
      <c r="DJ12">
        <f>IF(Tableau1[[#This Row],[Colonne6]]="OK",1,0)</f>
        <v>0</v>
      </c>
      <c r="DK12">
        <f>IF(Tableau1[[#This Row],[Colonne10]]="OK",1,0)</f>
        <v>0</v>
      </c>
      <c r="DL12">
        <f>IF(Tableau1[[#This Row],[Colonne16]]="OK",1,0)</f>
        <v>0</v>
      </c>
      <c r="DM12">
        <f>IF(Tableau1[[#This Row],[Colonne22]]="OK",1,0)</f>
        <v>0</v>
      </c>
      <c r="DN12">
        <f>IF(Tableau1[[#This Row],[Colonne28]]="OK",1,0)</f>
        <v>0</v>
      </c>
      <c r="DO12">
        <f>IF(Tableau1[[#This Row],[Colonne35]]="OK",1,0)</f>
        <v>0</v>
      </c>
      <c r="DP12">
        <f>IF(Tableau1[[#This Row],[Colonne40]]="OK",1,0)</f>
        <v>0</v>
      </c>
      <c r="DQ12">
        <f>IF(Tableau1[[#This Row],[Colonne46]]="OK",1,0)</f>
        <v>0</v>
      </c>
      <c r="DS12">
        <f>IF(Tableau1[[#This Row],[Colonne3]]="AB",1,0)</f>
        <v>0</v>
      </c>
      <c r="DT12">
        <f>IF(Tableau1[[#This Row],[Colonne6]]="AB",1,0)</f>
        <v>0</v>
      </c>
      <c r="DU12">
        <f>IF(Tableau1[[#This Row],[Colonne10]]="AB",1,0)</f>
        <v>0</v>
      </c>
      <c r="DV12">
        <f>IF(Tableau1[[#This Row],[Colonne16]]="AB",1,0)</f>
        <v>0</v>
      </c>
      <c r="DW12">
        <f>IF(Tableau1[[#This Row],[Colonne22]]="AB",1,0)</f>
        <v>0</v>
      </c>
      <c r="DX12">
        <f>IF(Tableau1[[#This Row],[Colonne28]]="AB",1,0)</f>
        <v>0</v>
      </c>
      <c r="DY12">
        <f>IF(Tableau1[[#This Row],[Colonne35]]="AB",1,0)</f>
        <v>0</v>
      </c>
      <c r="DZ12">
        <f>IF(Tableau1[[#This Row],[Colonne40]]="AB",1,0)</f>
        <v>0</v>
      </c>
      <c r="EA12">
        <f>IF(Tableau1[[#This Row],[Colonne46]]="AB",1,0)</f>
        <v>0</v>
      </c>
      <c r="EB12">
        <f t="shared" si="3"/>
        <v>0</v>
      </c>
      <c r="EE12">
        <f t="shared" si="0"/>
        <v>0</v>
      </c>
      <c r="EF12">
        <f t="shared" si="1"/>
        <v>0</v>
      </c>
    </row>
    <row r="13" spans="1:136" ht="18" hidden="1" customHeight="1" x14ac:dyDescent="0.35">
      <c r="A13" s="36" t="str">
        <f>"X10-B10_Phase2"</f>
        <v>X10-B10_Phase2</v>
      </c>
      <c r="B13" s="43"/>
      <c r="C13" s="5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13"/>
      <c r="Q13" s="48"/>
      <c r="R13" s="48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9"/>
      <c r="BI13" s="41"/>
      <c r="BJ13" s="41"/>
      <c r="BK13" t="s">
        <v>70</v>
      </c>
      <c r="BL13" t="s">
        <v>81</v>
      </c>
      <c r="BM13" s="39"/>
      <c r="CQ13">
        <f>COUNTIF(Tableau1[[#This Row],[Colonne3]:[Colonne52]],$CQ$2)-DG13</f>
        <v>0</v>
      </c>
      <c r="CR13">
        <f>COUNTIF(Tableau1[[#This Row],[Colonne3]:[Colonne52]],$CR$2)-EE13</f>
        <v>0</v>
      </c>
      <c r="CS13">
        <f>50-COUNTIF(Tableau1[[#This Row],[Colonne3]:[Colonne52]],"")</f>
        <v>-8</v>
      </c>
      <c r="CT13">
        <f>COUNTIF(Tableau1[[#This Row],[Colonne3]:[Colonne52]],"")-EF13</f>
        <v>58</v>
      </c>
      <c r="CW13">
        <f>IF(Tableau1[[#This Row],[Colonne3]]="TBD",1,0)</f>
        <v>0</v>
      </c>
      <c r="CX13">
        <f>IF(Tableau1[[#This Row],[Colonne6]]="TBD",1,0)</f>
        <v>0</v>
      </c>
      <c r="CY13">
        <f>IF(Tableau1[[#This Row],[Colonne10]]="TBD",1,0)</f>
        <v>0</v>
      </c>
      <c r="CZ13">
        <f>IF(Tableau1[[#This Row],[Colonne16]]="TBD",1,0)</f>
        <v>0</v>
      </c>
      <c r="DA13">
        <f>IF(Tableau1[[#This Row],[Colonne22]]="TBD",1,0)</f>
        <v>0</v>
      </c>
      <c r="DB13">
        <f>IF(Tableau1[[#This Row],[Colonne28]]="TBD",1,0)</f>
        <v>0</v>
      </c>
      <c r="DC13">
        <f>IF(Tableau1[[#This Row],[Colonne35]]="TBD",1,0)</f>
        <v>0</v>
      </c>
      <c r="DD13">
        <f>IF(Tableau1[[#This Row],[Colonne40]]="TBD",1,0)</f>
        <v>0</v>
      </c>
      <c r="DE13">
        <f>IF(Tableau1[[#This Row],[Colonne46]]="TBD",1,0)</f>
        <v>0</v>
      </c>
      <c r="DG13">
        <f t="shared" si="2"/>
        <v>0</v>
      </c>
      <c r="DI13">
        <f>IF(Tableau1[[#This Row],[Colonne3]]="OK",1,0)</f>
        <v>0</v>
      </c>
      <c r="DJ13">
        <f>IF(Tableau1[[#This Row],[Colonne6]]="OK",1,0)</f>
        <v>0</v>
      </c>
      <c r="DK13">
        <f>IF(Tableau1[[#This Row],[Colonne10]]="OK",1,0)</f>
        <v>0</v>
      </c>
      <c r="DL13">
        <f>IF(Tableau1[[#This Row],[Colonne16]]="OK",1,0)</f>
        <v>0</v>
      </c>
      <c r="DM13">
        <f>IF(Tableau1[[#This Row],[Colonne22]]="OK",1,0)</f>
        <v>0</v>
      </c>
      <c r="DN13">
        <f>IF(Tableau1[[#This Row],[Colonne28]]="OK",1,0)</f>
        <v>0</v>
      </c>
      <c r="DO13">
        <f>IF(Tableau1[[#This Row],[Colonne35]]="OK",1,0)</f>
        <v>0</v>
      </c>
      <c r="DP13">
        <f>IF(Tableau1[[#This Row],[Colonne40]]="OK",1,0)</f>
        <v>0</v>
      </c>
      <c r="DQ13">
        <f>IF(Tableau1[[#This Row],[Colonne46]]="OK",1,0)</f>
        <v>0</v>
      </c>
      <c r="DS13">
        <f>IF(Tableau1[[#This Row],[Colonne3]]="AB",1,0)</f>
        <v>0</v>
      </c>
      <c r="DT13">
        <f>IF(Tableau1[[#This Row],[Colonne6]]="AB",1,0)</f>
        <v>0</v>
      </c>
      <c r="DU13">
        <f>IF(Tableau1[[#This Row],[Colonne10]]="AB",1,0)</f>
        <v>0</v>
      </c>
      <c r="DV13">
        <f>IF(Tableau1[[#This Row],[Colonne16]]="AB",1,0)</f>
        <v>0</v>
      </c>
      <c r="DW13">
        <f>IF(Tableau1[[#This Row],[Colonne22]]="AB",1,0)</f>
        <v>0</v>
      </c>
      <c r="DX13">
        <f>IF(Tableau1[[#This Row],[Colonne28]]="AB",1,0)</f>
        <v>0</v>
      </c>
      <c r="DY13">
        <f>IF(Tableau1[[#This Row],[Colonne35]]="AB",1,0)</f>
        <v>0</v>
      </c>
      <c r="DZ13">
        <f>IF(Tableau1[[#This Row],[Colonne40]]="AB",1,0)</f>
        <v>0</v>
      </c>
      <c r="EA13">
        <f>IF(Tableau1[[#This Row],[Colonne46]]="AB",1,0)</f>
        <v>0</v>
      </c>
      <c r="EB13">
        <f t="shared" si="3"/>
        <v>0</v>
      </c>
      <c r="EE13">
        <f t="shared" si="0"/>
        <v>0</v>
      </c>
      <c r="EF13">
        <f t="shared" si="1"/>
        <v>0</v>
      </c>
    </row>
    <row r="14" spans="1:136" ht="18" hidden="1" customHeight="1" x14ac:dyDescent="0.35">
      <c r="A14" s="36" t="str">
        <f>"X52-X52 ph2_Cordoba"</f>
        <v>X52-X52 ph2_Cordoba</v>
      </c>
      <c r="B14" s="43"/>
      <c r="C14" s="5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13"/>
      <c r="Q14" s="48"/>
      <c r="R14" s="48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9"/>
      <c r="BI14" s="41"/>
      <c r="BJ14" s="41"/>
      <c r="BM14" s="40"/>
      <c r="CQ14">
        <f>COUNTIF(Tableau1[[#This Row],[Colonne3]:[Colonne52]],$CQ$2)-DG14</f>
        <v>0</v>
      </c>
      <c r="CR14">
        <f>COUNTIF(Tableau1[[#This Row],[Colonne3]:[Colonne52]],$CR$2)-EE14</f>
        <v>0</v>
      </c>
      <c r="CS14">
        <f>50-COUNTIF(Tableau1[[#This Row],[Colonne3]:[Colonne52]],"")</f>
        <v>-8</v>
      </c>
      <c r="CT14">
        <f>COUNTIF(Tableau1[[#This Row],[Colonne3]:[Colonne52]],"")-EF14</f>
        <v>58</v>
      </c>
      <c r="CW14">
        <f>IF(Tableau1[[#This Row],[Colonne3]]="TBD",1,0)</f>
        <v>0</v>
      </c>
      <c r="CX14">
        <f>IF(Tableau1[[#This Row],[Colonne6]]="TBD",1,0)</f>
        <v>0</v>
      </c>
      <c r="CY14">
        <f>IF(Tableau1[[#This Row],[Colonne10]]="TBD",1,0)</f>
        <v>0</v>
      </c>
      <c r="CZ14">
        <f>IF(Tableau1[[#This Row],[Colonne16]]="TBD",1,0)</f>
        <v>0</v>
      </c>
      <c r="DA14">
        <f>IF(Tableau1[[#This Row],[Colonne22]]="TBD",1,0)</f>
        <v>0</v>
      </c>
      <c r="DB14">
        <f>IF(Tableau1[[#This Row],[Colonne28]]="TBD",1,0)</f>
        <v>0</v>
      </c>
      <c r="DC14">
        <f>IF(Tableau1[[#This Row],[Colonne35]]="TBD",1,0)</f>
        <v>0</v>
      </c>
      <c r="DD14">
        <f>IF(Tableau1[[#This Row],[Colonne40]]="TBD",1,0)</f>
        <v>0</v>
      </c>
      <c r="DE14">
        <f>IF(Tableau1[[#This Row],[Colonne46]]="TBD",1,0)</f>
        <v>0</v>
      </c>
      <c r="DG14">
        <f t="shared" si="2"/>
        <v>0</v>
      </c>
      <c r="DI14">
        <f>IF(Tableau1[[#This Row],[Colonne3]]="OK",1,0)</f>
        <v>0</v>
      </c>
      <c r="DJ14">
        <f>IF(Tableau1[[#This Row],[Colonne6]]="OK",1,0)</f>
        <v>0</v>
      </c>
      <c r="DK14">
        <f>IF(Tableau1[[#This Row],[Colonne10]]="OK",1,0)</f>
        <v>0</v>
      </c>
      <c r="DL14">
        <f>IF(Tableau1[[#This Row],[Colonne16]]="OK",1,0)</f>
        <v>0</v>
      </c>
      <c r="DM14">
        <f>IF(Tableau1[[#This Row],[Colonne22]]="OK",1,0)</f>
        <v>0</v>
      </c>
      <c r="DN14">
        <f>IF(Tableau1[[#This Row],[Colonne28]]="OK",1,0)</f>
        <v>0</v>
      </c>
      <c r="DO14">
        <f>IF(Tableau1[[#This Row],[Colonne35]]="OK",1,0)</f>
        <v>0</v>
      </c>
      <c r="DP14">
        <f>IF(Tableau1[[#This Row],[Colonne40]]="OK",1,0)</f>
        <v>0</v>
      </c>
      <c r="DQ14">
        <f>IF(Tableau1[[#This Row],[Colonne46]]="OK",1,0)</f>
        <v>0</v>
      </c>
      <c r="DS14">
        <f>IF(Tableau1[[#This Row],[Colonne3]]="AB",1,0)</f>
        <v>0</v>
      </c>
      <c r="DT14">
        <f>IF(Tableau1[[#This Row],[Colonne6]]="AB",1,0)</f>
        <v>0</v>
      </c>
      <c r="DU14">
        <f>IF(Tableau1[[#This Row],[Colonne10]]="AB",1,0)</f>
        <v>0</v>
      </c>
      <c r="DV14">
        <f>IF(Tableau1[[#This Row],[Colonne16]]="AB",1,0)</f>
        <v>0</v>
      </c>
      <c r="DW14">
        <f>IF(Tableau1[[#This Row],[Colonne22]]="AB",1,0)</f>
        <v>0</v>
      </c>
      <c r="DX14">
        <f>IF(Tableau1[[#This Row],[Colonne28]]="AB",1,0)</f>
        <v>0</v>
      </c>
      <c r="DY14">
        <f>IF(Tableau1[[#This Row],[Colonne35]]="AB",1,0)</f>
        <v>0</v>
      </c>
      <c r="DZ14">
        <f>IF(Tableau1[[#This Row],[Colonne40]]="AB",1,0)</f>
        <v>0</v>
      </c>
      <c r="EA14">
        <f>IF(Tableau1[[#This Row],[Colonne46]]="AB",1,0)</f>
        <v>0</v>
      </c>
      <c r="EB14">
        <f t="shared" si="3"/>
        <v>0</v>
      </c>
      <c r="EE14">
        <f t="shared" si="0"/>
        <v>0</v>
      </c>
      <c r="EF14">
        <f t="shared" si="1"/>
        <v>0</v>
      </c>
    </row>
    <row r="15" spans="1:136" ht="18" hidden="1" customHeight="1" x14ac:dyDescent="0.35">
      <c r="A15" s="36" t="str">
        <f>"X62-X62 Ph2_Curitiba_VU"</f>
        <v>X62-X62 Ph2_Curitiba_VU</v>
      </c>
      <c r="B15" s="43"/>
      <c r="C15" s="5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13"/>
      <c r="Q15" s="48"/>
      <c r="R15" s="48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9"/>
      <c r="BI15" s="41"/>
      <c r="BJ15" s="41"/>
      <c r="CQ15">
        <f>COUNTIF(Tableau1[[#This Row],[Colonne3]:[Colonne52]],$CQ$2)-DG15</f>
        <v>0</v>
      </c>
      <c r="CR15">
        <f>COUNTIF(Tableau1[[#This Row],[Colonne3]:[Colonne52]],$CR$2)-EE15</f>
        <v>0</v>
      </c>
      <c r="CS15">
        <f>50-COUNTIF(Tableau1[[#This Row],[Colonne3]:[Colonne52]],"")</f>
        <v>-8</v>
      </c>
      <c r="CT15">
        <f>COUNTIF(Tableau1[[#This Row],[Colonne3]:[Colonne52]],"")-EF15</f>
        <v>58</v>
      </c>
      <c r="CW15">
        <f>IF(Tableau1[[#This Row],[Colonne3]]="TBD",1,0)</f>
        <v>0</v>
      </c>
      <c r="CX15">
        <f>IF(Tableau1[[#This Row],[Colonne6]]="TBD",1,0)</f>
        <v>0</v>
      </c>
      <c r="CY15">
        <f>IF(Tableau1[[#This Row],[Colonne10]]="TBD",1,0)</f>
        <v>0</v>
      </c>
      <c r="CZ15">
        <f>IF(Tableau1[[#This Row],[Colonne16]]="TBD",1,0)</f>
        <v>0</v>
      </c>
      <c r="DA15">
        <f>IF(Tableau1[[#This Row],[Colonne22]]="TBD",1,0)</f>
        <v>0</v>
      </c>
      <c r="DB15">
        <f>IF(Tableau1[[#This Row],[Colonne28]]="TBD",1,0)</f>
        <v>0</v>
      </c>
      <c r="DC15">
        <f>IF(Tableau1[[#This Row],[Colonne35]]="TBD",1,0)</f>
        <v>0</v>
      </c>
      <c r="DD15">
        <f>IF(Tableau1[[#This Row],[Colonne40]]="TBD",1,0)</f>
        <v>0</v>
      </c>
      <c r="DE15">
        <f>IF(Tableau1[[#This Row],[Colonne46]]="TBD",1,0)</f>
        <v>0</v>
      </c>
      <c r="DG15">
        <f t="shared" si="2"/>
        <v>0</v>
      </c>
      <c r="DI15">
        <f>IF(Tableau1[[#This Row],[Colonne3]]="OK",1,0)</f>
        <v>0</v>
      </c>
      <c r="DJ15">
        <f>IF(Tableau1[[#This Row],[Colonne6]]="OK",1,0)</f>
        <v>0</v>
      </c>
      <c r="DK15">
        <f>IF(Tableau1[[#This Row],[Colonne10]]="OK",1,0)</f>
        <v>0</v>
      </c>
      <c r="DL15">
        <f>IF(Tableau1[[#This Row],[Colonne16]]="OK",1,0)</f>
        <v>0</v>
      </c>
      <c r="DM15">
        <f>IF(Tableau1[[#This Row],[Colonne22]]="OK",1,0)</f>
        <v>0</v>
      </c>
      <c r="DN15">
        <f>IF(Tableau1[[#This Row],[Colonne28]]="OK",1,0)</f>
        <v>0</v>
      </c>
      <c r="DO15">
        <f>IF(Tableau1[[#This Row],[Colonne35]]="OK",1,0)</f>
        <v>0</v>
      </c>
      <c r="DP15">
        <f>IF(Tableau1[[#This Row],[Colonne40]]="OK",1,0)</f>
        <v>0</v>
      </c>
      <c r="DQ15">
        <f>IF(Tableau1[[#This Row],[Colonne46]]="OK",1,0)</f>
        <v>0</v>
      </c>
      <c r="DS15">
        <f>IF(Tableau1[[#This Row],[Colonne3]]="AB",1,0)</f>
        <v>0</v>
      </c>
      <c r="DT15">
        <f>IF(Tableau1[[#This Row],[Colonne6]]="AB",1,0)</f>
        <v>0</v>
      </c>
      <c r="DU15">
        <f>IF(Tableau1[[#This Row],[Colonne10]]="AB",1,0)</f>
        <v>0</v>
      </c>
      <c r="DV15">
        <f>IF(Tableau1[[#This Row],[Colonne16]]="AB",1,0)</f>
        <v>0</v>
      </c>
      <c r="DW15">
        <f>IF(Tableau1[[#This Row],[Colonne22]]="AB",1,0)</f>
        <v>0</v>
      </c>
      <c r="DX15">
        <f>IF(Tableau1[[#This Row],[Colonne28]]="AB",1,0)</f>
        <v>0</v>
      </c>
      <c r="DY15">
        <f>IF(Tableau1[[#This Row],[Colonne35]]="AB",1,0)</f>
        <v>0</v>
      </c>
      <c r="DZ15">
        <f>IF(Tableau1[[#This Row],[Colonne40]]="AB",1,0)</f>
        <v>0</v>
      </c>
      <c r="EA15">
        <f>IF(Tableau1[[#This Row],[Colonne46]]="AB",1,0)</f>
        <v>0</v>
      </c>
      <c r="EB15">
        <f t="shared" si="3"/>
        <v>0</v>
      </c>
      <c r="EE15">
        <f t="shared" si="0"/>
        <v>0</v>
      </c>
      <c r="EF15">
        <f t="shared" si="1"/>
        <v>0</v>
      </c>
    </row>
    <row r="16" spans="1:136" ht="18" hidden="1" customHeight="1" x14ac:dyDescent="0.35">
      <c r="A16" s="36" t="s">
        <v>66</v>
      </c>
      <c r="B16" s="43"/>
      <c r="C16" s="5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13"/>
      <c r="Q16" s="48"/>
      <c r="R16" s="48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 t="s">
        <v>9</v>
      </c>
      <c r="AR16" s="41"/>
      <c r="AS16" s="41"/>
      <c r="AT16" s="41"/>
      <c r="AU16" s="41"/>
      <c r="AV16" s="41" t="s">
        <v>9</v>
      </c>
      <c r="AW16" s="41"/>
      <c r="AX16" s="41"/>
      <c r="AY16" s="41"/>
      <c r="AZ16" s="41"/>
      <c r="BA16" s="41"/>
      <c r="BB16" s="41" t="s">
        <v>9</v>
      </c>
      <c r="BC16" s="41"/>
      <c r="BD16" s="41"/>
      <c r="BE16" s="41"/>
      <c r="BF16" s="41"/>
      <c r="BG16" s="41"/>
      <c r="BH16" s="9"/>
      <c r="BI16" s="41"/>
      <c r="BJ16" s="41"/>
      <c r="CQ16">
        <f>COUNTIF(Tableau1[[#This Row],[Colonne3]:[Colonne52]],$CQ$2)-DG16</f>
        <v>0</v>
      </c>
      <c r="CR16">
        <f>COUNTIF(Tableau1[[#This Row],[Colonne3]:[Colonne52]],$CR$2)-EE16</f>
        <v>0</v>
      </c>
      <c r="CS16">
        <f>50-COUNTIF(Tableau1[[#This Row],[Colonne3]:[Colonne52]],"")</f>
        <v>-5</v>
      </c>
      <c r="CT16">
        <f>COUNTIF(Tableau1[[#This Row],[Colonne3]:[Colonne52]],"")-EF16</f>
        <v>55</v>
      </c>
      <c r="CW16">
        <f>IF(Tableau1[[#This Row],[Colonne3]]="TBD",1,0)</f>
        <v>0</v>
      </c>
      <c r="CX16">
        <f>IF(Tableau1[[#This Row],[Colonne6]]="TBD",1,0)</f>
        <v>0</v>
      </c>
      <c r="CY16">
        <f>IF(Tableau1[[#This Row],[Colonne10]]="TBD",1,0)</f>
        <v>0</v>
      </c>
      <c r="CZ16">
        <f>IF(Tableau1[[#This Row],[Colonne16]]="TBD",1,0)</f>
        <v>0</v>
      </c>
      <c r="DA16">
        <f>IF(Tableau1[[#This Row],[Colonne22]]="TBD",1,0)</f>
        <v>0</v>
      </c>
      <c r="DB16">
        <f>IF(Tableau1[[#This Row],[Colonne28]]="TBD",1,0)</f>
        <v>0</v>
      </c>
      <c r="DC16">
        <f>IF(Tableau1[[#This Row],[Colonne35]]="TBD",1,0)</f>
        <v>0</v>
      </c>
      <c r="DD16">
        <f>IF(Tableau1[[#This Row],[Colonne40]]="TBD",1,0)</f>
        <v>0</v>
      </c>
      <c r="DE16">
        <f>IF(Tableau1[[#This Row],[Colonne46]]="TBD",1,0)</f>
        <v>0</v>
      </c>
      <c r="DG16">
        <f t="shared" si="2"/>
        <v>0</v>
      </c>
      <c r="DI16">
        <f>IF(Tableau1[[#This Row],[Colonne3]]="OK",1,0)</f>
        <v>0</v>
      </c>
      <c r="DJ16">
        <f>IF(Tableau1[[#This Row],[Colonne6]]="OK",1,0)</f>
        <v>0</v>
      </c>
      <c r="DK16">
        <f>IF(Tableau1[[#This Row],[Colonne10]]="OK",1,0)</f>
        <v>0</v>
      </c>
      <c r="DL16">
        <f>IF(Tableau1[[#This Row],[Colonne16]]="OK",1,0)</f>
        <v>0</v>
      </c>
      <c r="DM16">
        <f>IF(Tableau1[[#This Row],[Colonne22]]="OK",1,0)</f>
        <v>0</v>
      </c>
      <c r="DN16">
        <f>IF(Tableau1[[#This Row],[Colonne28]]="OK",1,0)</f>
        <v>0</v>
      </c>
      <c r="DO16">
        <f>IF(Tableau1[[#This Row],[Colonne35]]="OK",1,0)</f>
        <v>1</v>
      </c>
      <c r="DP16">
        <f>IF(Tableau1[[#This Row],[Colonne40]]="OK",1,0)</f>
        <v>1</v>
      </c>
      <c r="DQ16">
        <f>IF(Tableau1[[#This Row],[Colonne46]]="OK",1,0)</f>
        <v>1</v>
      </c>
      <c r="DS16">
        <f>IF(Tableau1[[#This Row],[Colonne3]]="AB",1,0)</f>
        <v>0</v>
      </c>
      <c r="DT16">
        <f>IF(Tableau1[[#This Row],[Colonne6]]="AB",1,0)</f>
        <v>0</v>
      </c>
      <c r="DU16">
        <f>IF(Tableau1[[#This Row],[Colonne10]]="AB",1,0)</f>
        <v>0</v>
      </c>
      <c r="DV16">
        <f>IF(Tableau1[[#This Row],[Colonne16]]="AB",1,0)</f>
        <v>0</v>
      </c>
      <c r="DW16">
        <f>IF(Tableau1[[#This Row],[Colonne22]]="AB",1,0)</f>
        <v>0</v>
      </c>
      <c r="DX16">
        <f>IF(Tableau1[[#This Row],[Colonne28]]="AB",1,0)</f>
        <v>0</v>
      </c>
      <c r="DY16">
        <f>IF(Tableau1[[#This Row],[Colonne35]]="AB",1,0)</f>
        <v>0</v>
      </c>
      <c r="DZ16">
        <f>IF(Tableau1[[#This Row],[Colonne40]]="AB",1,0)</f>
        <v>0</v>
      </c>
      <c r="EA16">
        <f>IF(Tableau1[[#This Row],[Colonne46]]="AB",1,0)</f>
        <v>0</v>
      </c>
      <c r="EB16">
        <f t="shared" si="3"/>
        <v>0</v>
      </c>
      <c r="EE16">
        <f t="shared" si="0"/>
        <v>3</v>
      </c>
      <c r="EF16">
        <f t="shared" si="1"/>
        <v>0</v>
      </c>
    </row>
    <row r="17" spans="1:136" ht="18" hidden="1" customHeight="1" x14ac:dyDescent="0.35">
      <c r="A17" s="36" t="str">
        <f>"X79-U79 Ph2_Curitiba_VU"</f>
        <v>X79-U79 Ph2_Curitiba_VU</v>
      </c>
      <c r="B17" s="43"/>
      <c r="C17" s="5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 t="s">
        <v>9</v>
      </c>
      <c r="P17" s="13"/>
      <c r="Q17" s="48"/>
      <c r="R17" s="48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9"/>
      <c r="BI17" s="41"/>
      <c r="BJ17" s="41"/>
      <c r="CQ17">
        <f>COUNTIF(Tableau1[[#This Row],[Colonne3]:[Colonne52]],$CQ$2)-DG17</f>
        <v>0</v>
      </c>
      <c r="CR17">
        <f>COUNTIF(Tableau1[[#This Row],[Colonne3]:[Colonne52]],$CR$2)-EE17</f>
        <v>0</v>
      </c>
      <c r="CS17">
        <f>50-COUNTIF(Tableau1[[#This Row],[Colonne3]:[Colonne52]],"")</f>
        <v>-7</v>
      </c>
      <c r="CT17">
        <f>COUNTIF(Tableau1[[#This Row],[Colonne3]:[Colonne52]],"")-EF17</f>
        <v>57</v>
      </c>
      <c r="CW17">
        <f>IF(Tableau1[[#This Row],[Colonne3]]="TBD",1,0)</f>
        <v>0</v>
      </c>
      <c r="CX17">
        <f>IF(Tableau1[[#This Row],[Colonne6]]="TBD",1,0)</f>
        <v>0</v>
      </c>
      <c r="CY17">
        <f>IF(Tableau1[[#This Row],[Colonne10]]="TBD",1,0)</f>
        <v>0</v>
      </c>
      <c r="CZ17">
        <f>IF(Tableau1[[#This Row],[Colonne16]]="TBD",1,0)</f>
        <v>0</v>
      </c>
      <c r="DA17">
        <f>IF(Tableau1[[#This Row],[Colonne22]]="TBD",1,0)</f>
        <v>0</v>
      </c>
      <c r="DB17">
        <f>IF(Tableau1[[#This Row],[Colonne28]]="TBD",1,0)</f>
        <v>0</v>
      </c>
      <c r="DC17">
        <f>IF(Tableau1[[#This Row],[Colonne35]]="TBD",1,0)</f>
        <v>0</v>
      </c>
      <c r="DD17">
        <f>IF(Tableau1[[#This Row],[Colonne40]]="TBD",1,0)</f>
        <v>0</v>
      </c>
      <c r="DE17">
        <f>IF(Tableau1[[#This Row],[Colonne46]]="TBD",1,0)</f>
        <v>0</v>
      </c>
      <c r="DG17">
        <f t="shared" si="2"/>
        <v>0</v>
      </c>
      <c r="DI17">
        <f>IF(Tableau1[[#This Row],[Colonne3]]="OK",1,0)</f>
        <v>0</v>
      </c>
      <c r="DJ17">
        <f>IF(Tableau1[[#This Row],[Colonne6]]="OK",1,0)</f>
        <v>0</v>
      </c>
      <c r="DK17">
        <f>IF(Tableau1[[#This Row],[Colonne10]]="OK",1,0)</f>
        <v>1</v>
      </c>
      <c r="DL17">
        <f>IF(Tableau1[[#This Row],[Colonne16]]="OK",1,0)</f>
        <v>0</v>
      </c>
      <c r="DM17">
        <f>IF(Tableau1[[#This Row],[Colonne22]]="OK",1,0)</f>
        <v>0</v>
      </c>
      <c r="DN17">
        <f>IF(Tableau1[[#This Row],[Colonne28]]="OK",1,0)</f>
        <v>0</v>
      </c>
      <c r="DO17">
        <f>IF(Tableau1[[#This Row],[Colonne35]]="OK",1,0)</f>
        <v>0</v>
      </c>
      <c r="DP17">
        <f>IF(Tableau1[[#This Row],[Colonne40]]="OK",1,0)</f>
        <v>0</v>
      </c>
      <c r="DQ17">
        <f>IF(Tableau1[[#This Row],[Colonne46]]="OK",1,0)</f>
        <v>0</v>
      </c>
      <c r="DS17">
        <f>IF(Tableau1[[#This Row],[Colonne3]]="AB",1,0)</f>
        <v>0</v>
      </c>
      <c r="DT17">
        <f>IF(Tableau1[[#This Row],[Colonne6]]="AB",1,0)</f>
        <v>0</v>
      </c>
      <c r="DU17">
        <f>IF(Tableau1[[#This Row],[Colonne10]]="AB",1,0)</f>
        <v>0</v>
      </c>
      <c r="DV17">
        <f>IF(Tableau1[[#This Row],[Colonne16]]="AB",1,0)</f>
        <v>0</v>
      </c>
      <c r="DW17">
        <f>IF(Tableau1[[#This Row],[Colonne22]]="AB",1,0)</f>
        <v>0</v>
      </c>
      <c r="DX17">
        <f>IF(Tableau1[[#This Row],[Colonne28]]="AB",1,0)</f>
        <v>0</v>
      </c>
      <c r="DY17">
        <f>IF(Tableau1[[#This Row],[Colonne35]]="AB",1,0)</f>
        <v>0</v>
      </c>
      <c r="DZ17">
        <f>IF(Tableau1[[#This Row],[Colonne40]]="AB",1,0)</f>
        <v>0</v>
      </c>
      <c r="EA17">
        <f>IF(Tableau1[[#This Row],[Colonne46]]="AB",1,0)</f>
        <v>0</v>
      </c>
      <c r="EB17">
        <f t="shared" si="3"/>
        <v>0</v>
      </c>
      <c r="EE17">
        <f t="shared" si="0"/>
        <v>1</v>
      </c>
      <c r="EF17">
        <f t="shared" si="1"/>
        <v>0</v>
      </c>
    </row>
    <row r="18" spans="1:136" ht="18" hidden="1" customHeight="1" x14ac:dyDescent="0.35">
      <c r="A18" s="36" t="str">
        <f>"X82-X82 ph2_E7_Sandouville"</f>
        <v>X82-X82 ph2_E7_Sandouville</v>
      </c>
      <c r="B18" s="43"/>
      <c r="C18" s="5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13"/>
      <c r="Q18" s="48"/>
      <c r="R18" s="48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9"/>
      <c r="BI18" s="41"/>
      <c r="BJ18" s="41"/>
      <c r="CQ18">
        <f>COUNTIF(Tableau1[[#This Row],[Colonne3]:[Colonne52]],$CQ$2)-DG18</f>
        <v>0</v>
      </c>
      <c r="CR18">
        <f>COUNTIF(Tableau1[[#This Row],[Colonne3]:[Colonne52]],$CR$2)-EE18</f>
        <v>0</v>
      </c>
      <c r="CS18">
        <f>50-COUNTIF(Tableau1[[#This Row],[Colonne3]:[Colonne52]],"")</f>
        <v>-8</v>
      </c>
      <c r="CT18">
        <f>COUNTIF(Tableau1[[#This Row],[Colonne3]:[Colonne52]],"")-EF18</f>
        <v>58</v>
      </c>
      <c r="CW18">
        <f>IF(Tableau1[[#This Row],[Colonne3]]="TBD",1,0)</f>
        <v>0</v>
      </c>
      <c r="CX18">
        <f>IF(Tableau1[[#This Row],[Colonne6]]="TBD",1,0)</f>
        <v>0</v>
      </c>
      <c r="CY18">
        <f>IF(Tableau1[[#This Row],[Colonne10]]="TBD",1,0)</f>
        <v>0</v>
      </c>
      <c r="CZ18">
        <f>IF(Tableau1[[#This Row],[Colonne16]]="TBD",1,0)</f>
        <v>0</v>
      </c>
      <c r="DA18">
        <f>IF(Tableau1[[#This Row],[Colonne22]]="TBD",1,0)</f>
        <v>0</v>
      </c>
      <c r="DB18">
        <f>IF(Tableau1[[#This Row],[Colonne28]]="TBD",1,0)</f>
        <v>0</v>
      </c>
      <c r="DC18">
        <f>IF(Tableau1[[#This Row],[Colonne35]]="TBD",1,0)</f>
        <v>0</v>
      </c>
      <c r="DD18">
        <f>IF(Tableau1[[#This Row],[Colonne40]]="TBD",1,0)</f>
        <v>0</v>
      </c>
      <c r="DE18">
        <f>IF(Tableau1[[#This Row],[Colonne46]]="TBD",1,0)</f>
        <v>0</v>
      </c>
      <c r="DG18">
        <f t="shared" si="2"/>
        <v>0</v>
      </c>
      <c r="DI18">
        <f>IF(Tableau1[[#This Row],[Colonne3]]="OK",1,0)</f>
        <v>0</v>
      </c>
      <c r="DJ18">
        <f>IF(Tableau1[[#This Row],[Colonne6]]="OK",1,0)</f>
        <v>0</v>
      </c>
      <c r="DK18">
        <f>IF(Tableau1[[#This Row],[Colonne10]]="OK",1,0)</f>
        <v>0</v>
      </c>
      <c r="DL18">
        <f>IF(Tableau1[[#This Row],[Colonne16]]="OK",1,0)</f>
        <v>0</v>
      </c>
      <c r="DM18">
        <f>IF(Tableau1[[#This Row],[Colonne22]]="OK",1,0)</f>
        <v>0</v>
      </c>
      <c r="DN18">
        <f>IF(Tableau1[[#This Row],[Colonne28]]="OK",1,0)</f>
        <v>0</v>
      </c>
      <c r="DO18">
        <f>IF(Tableau1[[#This Row],[Colonne35]]="OK",1,0)</f>
        <v>0</v>
      </c>
      <c r="DP18">
        <f>IF(Tableau1[[#This Row],[Colonne40]]="OK",1,0)</f>
        <v>0</v>
      </c>
      <c r="DQ18">
        <f>IF(Tableau1[[#This Row],[Colonne46]]="OK",1,0)</f>
        <v>0</v>
      </c>
      <c r="DS18">
        <f>IF(Tableau1[[#This Row],[Colonne3]]="AB",1,0)</f>
        <v>0</v>
      </c>
      <c r="DT18">
        <f>IF(Tableau1[[#This Row],[Colonne6]]="AB",1,0)</f>
        <v>0</v>
      </c>
      <c r="DU18">
        <f>IF(Tableau1[[#This Row],[Colonne10]]="AB",1,0)</f>
        <v>0</v>
      </c>
      <c r="DV18">
        <f>IF(Tableau1[[#This Row],[Colonne16]]="AB",1,0)</f>
        <v>0</v>
      </c>
      <c r="DW18">
        <f>IF(Tableau1[[#This Row],[Colonne22]]="AB",1,0)</f>
        <v>0</v>
      </c>
      <c r="DX18">
        <f>IF(Tableau1[[#This Row],[Colonne28]]="AB",1,0)</f>
        <v>0</v>
      </c>
      <c r="DY18">
        <f>IF(Tableau1[[#This Row],[Colonne35]]="AB",1,0)</f>
        <v>0</v>
      </c>
      <c r="DZ18">
        <f>IF(Tableau1[[#This Row],[Colonne40]]="AB",1,0)</f>
        <v>0</v>
      </c>
      <c r="EA18">
        <f>IF(Tableau1[[#This Row],[Colonne46]]="AB",1,0)</f>
        <v>0</v>
      </c>
      <c r="EB18">
        <f t="shared" si="3"/>
        <v>0</v>
      </c>
      <c r="EE18">
        <f t="shared" si="0"/>
        <v>0</v>
      </c>
      <c r="EF18">
        <f t="shared" si="1"/>
        <v>0</v>
      </c>
    </row>
    <row r="19" spans="1:136" ht="18" hidden="1" customHeight="1" x14ac:dyDescent="0.35">
      <c r="A19" s="36" t="str">
        <f>"X82-X82 Ph2_Sandouville"</f>
        <v>X82-X82 Ph2_Sandouville</v>
      </c>
      <c r="B19" s="43"/>
      <c r="C19" s="5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13"/>
      <c r="Q19" s="48"/>
      <c r="R19" s="48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9"/>
      <c r="BI19" s="41"/>
      <c r="BJ19" s="41"/>
      <c r="CQ19">
        <f>COUNTIF(Tableau1[[#This Row],[Colonne3]:[Colonne52]],$CQ$2)-DG19</f>
        <v>0</v>
      </c>
      <c r="CR19">
        <f>COUNTIF(Tableau1[[#This Row],[Colonne3]:[Colonne52]],$CR$2)-EE19</f>
        <v>0</v>
      </c>
      <c r="CS19">
        <f>50-COUNTIF(Tableau1[[#This Row],[Colonne3]:[Colonne52]],"")</f>
        <v>-8</v>
      </c>
      <c r="CT19">
        <f>COUNTIF(Tableau1[[#This Row],[Colonne3]:[Colonne52]],"")-EF19</f>
        <v>58</v>
      </c>
      <c r="CW19">
        <f>IF(Tableau1[[#This Row],[Colonne3]]="TBD",1,0)</f>
        <v>0</v>
      </c>
      <c r="CX19">
        <f>IF(Tableau1[[#This Row],[Colonne6]]="TBD",1,0)</f>
        <v>0</v>
      </c>
      <c r="CY19">
        <f>IF(Tableau1[[#This Row],[Colonne10]]="TBD",1,0)</f>
        <v>0</v>
      </c>
      <c r="CZ19">
        <f>IF(Tableau1[[#This Row],[Colonne16]]="TBD",1,0)</f>
        <v>0</v>
      </c>
      <c r="DA19">
        <f>IF(Tableau1[[#This Row],[Colonne22]]="TBD",1,0)</f>
        <v>0</v>
      </c>
      <c r="DB19">
        <f>IF(Tableau1[[#This Row],[Colonne28]]="TBD",1,0)</f>
        <v>0</v>
      </c>
      <c r="DC19">
        <f>IF(Tableau1[[#This Row],[Colonne35]]="TBD",1,0)</f>
        <v>0</v>
      </c>
      <c r="DD19">
        <f>IF(Tableau1[[#This Row],[Colonne40]]="TBD",1,0)</f>
        <v>0</v>
      </c>
      <c r="DE19">
        <f>IF(Tableau1[[#This Row],[Colonne46]]="TBD",1,0)</f>
        <v>0</v>
      </c>
      <c r="DG19">
        <f t="shared" si="2"/>
        <v>0</v>
      </c>
      <c r="DI19">
        <f>IF(Tableau1[[#This Row],[Colonne3]]="OK",1,0)</f>
        <v>0</v>
      </c>
      <c r="DJ19">
        <f>IF(Tableau1[[#This Row],[Colonne6]]="OK",1,0)</f>
        <v>0</v>
      </c>
      <c r="DK19">
        <f>IF(Tableau1[[#This Row],[Colonne10]]="OK",1,0)</f>
        <v>0</v>
      </c>
      <c r="DL19">
        <f>IF(Tableau1[[#This Row],[Colonne16]]="OK",1,0)</f>
        <v>0</v>
      </c>
      <c r="DM19">
        <f>IF(Tableau1[[#This Row],[Colonne22]]="OK",1,0)</f>
        <v>0</v>
      </c>
      <c r="DN19">
        <f>IF(Tableau1[[#This Row],[Colonne28]]="OK",1,0)</f>
        <v>0</v>
      </c>
      <c r="DO19">
        <f>IF(Tableau1[[#This Row],[Colonne35]]="OK",1,0)</f>
        <v>0</v>
      </c>
      <c r="DP19">
        <f>IF(Tableau1[[#This Row],[Colonne40]]="OK",1,0)</f>
        <v>0</v>
      </c>
      <c r="DQ19">
        <f>IF(Tableau1[[#This Row],[Colonne46]]="OK",1,0)</f>
        <v>0</v>
      </c>
      <c r="DS19">
        <f>IF(Tableau1[[#This Row],[Colonne3]]="AB",1,0)</f>
        <v>0</v>
      </c>
      <c r="DT19">
        <f>IF(Tableau1[[#This Row],[Colonne6]]="AB",1,0)</f>
        <v>0</v>
      </c>
      <c r="DU19">
        <f>IF(Tableau1[[#This Row],[Colonne10]]="AB",1,0)</f>
        <v>0</v>
      </c>
      <c r="DV19">
        <f>IF(Tableau1[[#This Row],[Colonne16]]="AB",1,0)</f>
        <v>0</v>
      </c>
      <c r="DW19">
        <f>IF(Tableau1[[#This Row],[Colonne22]]="AB",1,0)</f>
        <v>0</v>
      </c>
      <c r="DX19">
        <f>IF(Tableau1[[#This Row],[Colonne28]]="AB",1,0)</f>
        <v>0</v>
      </c>
      <c r="DY19">
        <f>IF(Tableau1[[#This Row],[Colonne35]]="AB",1,0)</f>
        <v>0</v>
      </c>
      <c r="DZ19">
        <f>IF(Tableau1[[#This Row],[Colonne40]]="AB",1,0)</f>
        <v>0</v>
      </c>
      <c r="EA19">
        <f>IF(Tableau1[[#This Row],[Colonne46]]="AB",1,0)</f>
        <v>0</v>
      </c>
      <c r="EB19">
        <f t="shared" si="3"/>
        <v>0</v>
      </c>
      <c r="EE19">
        <f t="shared" si="0"/>
        <v>0</v>
      </c>
      <c r="EF19">
        <f t="shared" si="1"/>
        <v>0</v>
      </c>
    </row>
    <row r="20" spans="1:136" ht="18" hidden="1" customHeight="1" x14ac:dyDescent="0.35">
      <c r="A20" s="5" t="str">
        <f>"X92-J92 Euro6_Phase1"</f>
        <v>X92-J92 Euro6_Phase1</v>
      </c>
      <c r="B20" s="43"/>
      <c r="C20" s="5"/>
      <c r="D20" s="4"/>
      <c r="E20" s="1"/>
      <c r="F20" s="6"/>
      <c r="G20" s="3"/>
      <c r="H20" s="2"/>
      <c r="I20" s="41"/>
      <c r="J20" s="41"/>
      <c r="K20" s="1"/>
      <c r="L20" s="13"/>
      <c r="M20" s="13"/>
      <c r="N20" s="13"/>
      <c r="O20" s="2"/>
      <c r="P20" s="13"/>
      <c r="Q20" s="48"/>
      <c r="R20" s="48"/>
      <c r="S20" s="13"/>
      <c r="T20" s="1"/>
      <c r="U20" s="1"/>
      <c r="V20" s="13"/>
      <c r="W20" s="13"/>
      <c r="X20" s="2"/>
      <c r="Y20" s="1"/>
      <c r="Z20" s="1"/>
      <c r="AA20" s="1"/>
      <c r="AB20" s="1"/>
      <c r="AC20" s="3"/>
      <c r="AD20" s="1"/>
      <c r="AE20" s="1"/>
      <c r="AF20" s="1"/>
      <c r="AG20" s="1"/>
      <c r="AH20" s="3"/>
      <c r="AI20" s="2"/>
      <c r="AJ20" s="1"/>
      <c r="AK20" s="1"/>
      <c r="AL20" s="1"/>
      <c r="AM20" s="1"/>
      <c r="AN20" s="3"/>
      <c r="AO20" s="2"/>
      <c r="AP20" s="13"/>
      <c r="AQ20" s="1"/>
      <c r="AR20" s="1"/>
      <c r="AS20" s="1"/>
      <c r="AT20" s="1"/>
      <c r="AU20" s="3"/>
      <c r="AV20" s="2"/>
      <c r="AW20" s="1"/>
      <c r="AX20" s="1"/>
      <c r="AY20" s="1"/>
      <c r="AZ20" s="3"/>
      <c r="BA20" s="2"/>
      <c r="BB20" s="1"/>
      <c r="BC20" s="1"/>
      <c r="BD20" s="1"/>
      <c r="BE20" s="1"/>
      <c r="BF20" s="6"/>
      <c r="BG20" s="1"/>
      <c r="BH20" s="9"/>
      <c r="BI20" s="6"/>
      <c r="BJ20" s="1"/>
      <c r="CQ20">
        <f>COUNTIF(Tableau1[[#This Row],[Colonne3]:[Colonne52]],$CQ$2)-DG20</f>
        <v>0</v>
      </c>
      <c r="CR20">
        <f>COUNTIF(Tableau1[[#This Row],[Colonne3]:[Colonne52]],$CR$2)-EE20</f>
        <v>0</v>
      </c>
      <c r="CS20">
        <f>50-COUNTIF(Tableau1[[#This Row],[Colonne3]:[Colonne52]],"")</f>
        <v>-8</v>
      </c>
      <c r="CT20">
        <f>COUNTIF(Tableau1[[#This Row],[Colonne3]:[Colonne52]],"")-EF20</f>
        <v>58</v>
      </c>
      <c r="CW20">
        <f>IF(Tableau1[[#This Row],[Colonne3]]="TBD",1,0)</f>
        <v>0</v>
      </c>
      <c r="CX20">
        <f>IF(Tableau1[[#This Row],[Colonne6]]="TBD",1,0)</f>
        <v>0</v>
      </c>
      <c r="CY20">
        <f>IF(Tableau1[[#This Row],[Colonne10]]="TBD",1,0)</f>
        <v>0</v>
      </c>
      <c r="CZ20">
        <f>IF(Tableau1[[#This Row],[Colonne16]]="TBD",1,0)</f>
        <v>0</v>
      </c>
      <c r="DA20">
        <f>IF(Tableau1[[#This Row],[Colonne22]]="TBD",1,0)</f>
        <v>0</v>
      </c>
      <c r="DB20">
        <f>IF(Tableau1[[#This Row],[Colonne28]]="TBD",1,0)</f>
        <v>0</v>
      </c>
      <c r="DC20">
        <f>IF(Tableau1[[#This Row],[Colonne35]]="TBD",1,0)</f>
        <v>0</v>
      </c>
      <c r="DD20">
        <f>IF(Tableau1[[#This Row],[Colonne40]]="TBD",1,0)</f>
        <v>0</v>
      </c>
      <c r="DE20">
        <f>IF(Tableau1[[#This Row],[Colonne46]]="TBD",1,0)</f>
        <v>0</v>
      </c>
      <c r="DG20">
        <f t="shared" si="2"/>
        <v>0</v>
      </c>
      <c r="DI20">
        <f>IF(Tableau1[[#This Row],[Colonne3]]="OK",1,0)</f>
        <v>0</v>
      </c>
      <c r="DJ20">
        <f>IF(Tableau1[[#This Row],[Colonne6]]="OK",1,0)</f>
        <v>0</v>
      </c>
      <c r="DK20">
        <f>IF(Tableau1[[#This Row],[Colonne10]]="OK",1,0)</f>
        <v>0</v>
      </c>
      <c r="DL20">
        <f>IF(Tableau1[[#This Row],[Colonne16]]="OK",1,0)</f>
        <v>0</v>
      </c>
      <c r="DM20">
        <f>IF(Tableau1[[#This Row],[Colonne22]]="OK",1,0)</f>
        <v>0</v>
      </c>
      <c r="DN20">
        <f>IF(Tableau1[[#This Row],[Colonne28]]="OK",1,0)</f>
        <v>0</v>
      </c>
      <c r="DO20">
        <f>IF(Tableau1[[#This Row],[Colonne35]]="OK",1,0)</f>
        <v>0</v>
      </c>
      <c r="DP20">
        <f>IF(Tableau1[[#This Row],[Colonne40]]="OK",1,0)</f>
        <v>0</v>
      </c>
      <c r="DQ20">
        <f>IF(Tableau1[[#This Row],[Colonne46]]="OK",1,0)</f>
        <v>0</v>
      </c>
      <c r="DS20">
        <f>IF(Tableau1[[#This Row],[Colonne3]]="AB",1,0)</f>
        <v>0</v>
      </c>
      <c r="DT20">
        <f>IF(Tableau1[[#This Row],[Colonne6]]="AB",1,0)</f>
        <v>0</v>
      </c>
      <c r="DU20">
        <f>IF(Tableau1[[#This Row],[Colonne10]]="AB",1,0)</f>
        <v>0</v>
      </c>
      <c r="DV20">
        <f>IF(Tableau1[[#This Row],[Colonne16]]="AB",1,0)</f>
        <v>0</v>
      </c>
      <c r="DW20">
        <f>IF(Tableau1[[#This Row],[Colonne22]]="AB",1,0)</f>
        <v>0</v>
      </c>
      <c r="DX20">
        <f>IF(Tableau1[[#This Row],[Colonne28]]="AB",1,0)</f>
        <v>0</v>
      </c>
      <c r="DY20">
        <f>IF(Tableau1[[#This Row],[Colonne35]]="AB",1,0)</f>
        <v>0</v>
      </c>
      <c r="DZ20">
        <f>IF(Tableau1[[#This Row],[Colonne40]]="AB",1,0)</f>
        <v>0</v>
      </c>
      <c r="EA20">
        <f>IF(Tableau1[[#This Row],[Colonne46]]="AB",1,0)</f>
        <v>0</v>
      </c>
      <c r="EB20">
        <f t="shared" si="3"/>
        <v>0</v>
      </c>
      <c r="EE20">
        <f t="shared" si="0"/>
        <v>0</v>
      </c>
      <c r="EF20">
        <f t="shared" si="1"/>
        <v>0</v>
      </c>
    </row>
    <row r="21" spans="1:136" ht="18" hidden="1" customHeight="1" x14ac:dyDescent="0.35">
      <c r="A21" s="36" t="str">
        <f>"X92-J92 Euro6_Phase1"</f>
        <v>X92-J92 Euro6_Phase1</v>
      </c>
      <c r="B21" s="43"/>
      <c r="C21" s="5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13"/>
      <c r="Q21" s="48"/>
      <c r="R21" s="48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 t="s">
        <v>9</v>
      </c>
      <c r="AR21" s="41"/>
      <c r="AS21" s="41"/>
      <c r="AT21" s="41"/>
      <c r="AU21" s="41"/>
      <c r="AV21" s="41" t="s">
        <v>9</v>
      </c>
      <c r="AW21" s="41"/>
      <c r="AX21" s="41"/>
      <c r="AY21" s="41"/>
      <c r="AZ21" s="41"/>
      <c r="BA21" s="41"/>
      <c r="BB21" s="41" t="s">
        <v>9</v>
      </c>
      <c r="BC21" s="41"/>
      <c r="BD21" s="41"/>
      <c r="BE21" s="41"/>
      <c r="BF21" s="41"/>
      <c r="BG21" s="41"/>
      <c r="BH21" s="9"/>
      <c r="BI21" s="41"/>
      <c r="BJ21" s="41"/>
      <c r="CQ21">
        <f>COUNTIF(Tableau1[[#This Row],[Colonne3]:[Colonne52]],$CQ$2)-DG21</f>
        <v>0</v>
      </c>
      <c r="CR21">
        <f>COUNTIF(Tableau1[[#This Row],[Colonne3]:[Colonne52]],$CR$2)-EE21</f>
        <v>0</v>
      </c>
      <c r="CS21">
        <f>50-COUNTIF(Tableau1[[#This Row],[Colonne3]:[Colonne52]],"")</f>
        <v>-5</v>
      </c>
      <c r="CT21">
        <f>COUNTIF(Tableau1[[#This Row],[Colonne3]:[Colonne52]],"")-EF21</f>
        <v>55</v>
      </c>
      <c r="CW21">
        <f>IF(Tableau1[[#This Row],[Colonne3]]="TBD",1,0)</f>
        <v>0</v>
      </c>
      <c r="CX21">
        <f>IF(Tableau1[[#This Row],[Colonne6]]="TBD",1,0)</f>
        <v>0</v>
      </c>
      <c r="CY21">
        <f>IF(Tableau1[[#This Row],[Colonne10]]="TBD",1,0)</f>
        <v>0</v>
      </c>
      <c r="CZ21">
        <f>IF(Tableau1[[#This Row],[Colonne16]]="TBD",1,0)</f>
        <v>0</v>
      </c>
      <c r="DA21">
        <f>IF(Tableau1[[#This Row],[Colonne22]]="TBD",1,0)</f>
        <v>0</v>
      </c>
      <c r="DB21">
        <f>IF(Tableau1[[#This Row],[Colonne28]]="TBD",1,0)</f>
        <v>0</v>
      </c>
      <c r="DC21">
        <f>IF(Tableau1[[#This Row],[Colonne35]]="TBD",1,0)</f>
        <v>0</v>
      </c>
      <c r="DD21">
        <f>IF(Tableau1[[#This Row],[Colonne40]]="TBD",1,0)</f>
        <v>0</v>
      </c>
      <c r="DE21">
        <f>IF(Tableau1[[#This Row],[Colonne46]]="TBD",1,0)</f>
        <v>0</v>
      </c>
      <c r="DG21">
        <f>SUM(CW21:DE21)</f>
        <v>0</v>
      </c>
      <c r="DI21">
        <f>IF(Tableau1[[#This Row],[Colonne3]]="OK",1,0)</f>
        <v>0</v>
      </c>
      <c r="DJ21">
        <f>IF(Tableau1[[#This Row],[Colonne6]]="OK",1,0)</f>
        <v>0</v>
      </c>
      <c r="DK21">
        <f>IF(Tableau1[[#This Row],[Colonne10]]="OK",1,0)</f>
        <v>0</v>
      </c>
      <c r="DL21">
        <f>IF(Tableau1[[#This Row],[Colonne16]]="OK",1,0)</f>
        <v>0</v>
      </c>
      <c r="DM21">
        <f>IF(Tableau1[[#This Row],[Colonne22]]="OK",1,0)</f>
        <v>0</v>
      </c>
      <c r="DN21">
        <f>IF(Tableau1[[#This Row],[Colonne28]]="OK",1,0)</f>
        <v>0</v>
      </c>
      <c r="DO21">
        <f>IF(Tableau1[[#This Row],[Colonne35]]="OK",1,0)</f>
        <v>1</v>
      </c>
      <c r="DP21">
        <f>IF(Tableau1[[#This Row],[Colonne40]]="OK",1,0)</f>
        <v>1</v>
      </c>
      <c r="DQ21">
        <f>IF(Tableau1[[#This Row],[Colonne46]]="OK",1,0)</f>
        <v>1</v>
      </c>
      <c r="DS21">
        <f>IF(Tableau1[[#This Row],[Colonne3]]="AB",1,0)</f>
        <v>0</v>
      </c>
      <c r="DT21">
        <f>IF(Tableau1[[#This Row],[Colonne6]]="AB",1,0)</f>
        <v>0</v>
      </c>
      <c r="DU21">
        <f>IF(Tableau1[[#This Row],[Colonne10]]="AB",1,0)</f>
        <v>0</v>
      </c>
      <c r="DV21">
        <f>IF(Tableau1[[#This Row],[Colonne16]]="AB",1,0)</f>
        <v>0</v>
      </c>
      <c r="DW21">
        <f>IF(Tableau1[[#This Row],[Colonne22]]="AB",1,0)</f>
        <v>0</v>
      </c>
      <c r="DX21">
        <f>IF(Tableau1[[#This Row],[Colonne28]]="AB",1,0)</f>
        <v>0</v>
      </c>
      <c r="DY21">
        <f>IF(Tableau1[[#This Row],[Colonne35]]="AB",1,0)</f>
        <v>0</v>
      </c>
      <c r="DZ21">
        <f>IF(Tableau1[[#This Row],[Colonne40]]="AB",1,0)</f>
        <v>0</v>
      </c>
      <c r="EA21">
        <f>IF(Tableau1[[#This Row],[Colonne46]]="AB",1,0)</f>
        <v>0</v>
      </c>
      <c r="EB21">
        <f>SUM(DR21:DZ21)</f>
        <v>0</v>
      </c>
      <c r="EE21">
        <f t="shared" si="0"/>
        <v>3</v>
      </c>
      <c r="EF21">
        <f t="shared" si="1"/>
        <v>0</v>
      </c>
    </row>
    <row r="22" spans="1:136" ht="18" hidden="1" customHeight="1" x14ac:dyDescent="0.35">
      <c r="A22" s="36" t="str">
        <f>"X98-B98_Phase1_NM"</f>
        <v>X98-B98_Phase1_NM</v>
      </c>
      <c r="B22" s="43"/>
      <c r="C22" s="5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13"/>
      <c r="Q22" s="48"/>
      <c r="R22" s="48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 t="s">
        <v>9</v>
      </c>
      <c r="BC22" s="41" t="s">
        <v>9</v>
      </c>
      <c r="BD22" s="41"/>
      <c r="BE22" s="41"/>
      <c r="BF22" s="41"/>
      <c r="BG22" s="41"/>
      <c r="BH22" s="9"/>
      <c r="BI22" s="41"/>
      <c r="BJ22" s="41"/>
      <c r="CQ22">
        <f>COUNTIF(Tableau1[[#This Row],[Colonne3]:[Colonne52]],$CQ$2)-DG22</f>
        <v>0</v>
      </c>
      <c r="CR22">
        <f>COUNTIF(Tableau1[[#This Row],[Colonne3]:[Colonne52]],$CR$2)-EE22</f>
        <v>1</v>
      </c>
      <c r="CT22">
        <f>COUNTIF(Tableau1[[#This Row],[Colonne3]:[Colonne52]],"")-EF22</f>
        <v>56</v>
      </c>
      <c r="CW22">
        <f>IF(Tableau1[[#This Row],[Colonne3]]="TBD",1,0)</f>
        <v>0</v>
      </c>
      <c r="CX22">
        <f>IF(Tableau1[[#This Row],[Colonne6]]="TBD",1,0)</f>
        <v>0</v>
      </c>
      <c r="CY22">
        <f>IF(Tableau1[[#This Row],[Colonne10]]="TBD",1,0)</f>
        <v>0</v>
      </c>
      <c r="CZ22">
        <f>IF(Tableau1[[#This Row],[Colonne16]]="TBD",1,0)</f>
        <v>0</v>
      </c>
      <c r="DA22">
        <f>IF(Tableau1[[#This Row],[Colonne22]]="TBD",1,0)</f>
        <v>0</v>
      </c>
      <c r="DB22">
        <f>IF(Tableau1[[#This Row],[Colonne28]]="TBD",1,0)</f>
        <v>0</v>
      </c>
      <c r="DC22">
        <f>IF(Tableau1[[#This Row],[Colonne35]]="TBD",1,0)</f>
        <v>0</v>
      </c>
      <c r="DD22">
        <f>IF(Tableau1[[#This Row],[Colonne40]]="TBD",1,0)</f>
        <v>0</v>
      </c>
      <c r="DE22">
        <f>IF(Tableau1[[#This Row],[Colonne46]]="TBD",1,0)</f>
        <v>0</v>
      </c>
      <c r="DG22">
        <f t="shared" si="2"/>
        <v>0</v>
      </c>
      <c r="DI22">
        <f>IF(Tableau1[[#This Row],[Colonne3]]="OK",1,0)</f>
        <v>0</v>
      </c>
      <c r="DJ22">
        <f>IF(Tableau1[[#This Row],[Colonne6]]="OK",1,0)</f>
        <v>0</v>
      </c>
      <c r="DK22">
        <f>IF(Tableau1[[#This Row],[Colonne10]]="OK",1,0)</f>
        <v>0</v>
      </c>
      <c r="DL22">
        <f>IF(Tableau1[[#This Row],[Colonne16]]="OK",1,0)</f>
        <v>0</v>
      </c>
      <c r="DM22">
        <f>IF(Tableau1[[#This Row],[Colonne22]]="OK",1,0)</f>
        <v>0</v>
      </c>
      <c r="DN22">
        <f>IF(Tableau1[[#This Row],[Colonne28]]="OK",1,0)</f>
        <v>0</v>
      </c>
      <c r="DO22">
        <f>IF(Tableau1[[#This Row],[Colonne35]]="OK",1,0)</f>
        <v>0</v>
      </c>
      <c r="DP22">
        <f>IF(Tableau1[[#This Row],[Colonne40]]="OK",1,0)</f>
        <v>0</v>
      </c>
      <c r="DQ22">
        <f>IF(Tableau1[[#This Row],[Colonne46]]="OK",1,0)</f>
        <v>1</v>
      </c>
      <c r="DS22">
        <f>IF(Tableau1[[#This Row],[Colonne3]]="AB",1,0)</f>
        <v>0</v>
      </c>
      <c r="DT22">
        <f>IF(Tableau1[[#This Row],[Colonne6]]="AB",1,0)</f>
        <v>0</v>
      </c>
      <c r="DU22">
        <f>IF(Tableau1[[#This Row],[Colonne10]]="AB",1,0)</f>
        <v>0</v>
      </c>
      <c r="DV22">
        <f>IF(Tableau1[[#This Row],[Colonne16]]="AB",1,0)</f>
        <v>0</v>
      </c>
      <c r="DW22">
        <f>IF(Tableau1[[#This Row],[Colonne22]]="AB",1,0)</f>
        <v>0</v>
      </c>
      <c r="DX22">
        <f>IF(Tableau1[[#This Row],[Colonne28]]="AB",1,0)</f>
        <v>0</v>
      </c>
      <c r="DY22">
        <f>IF(Tableau1[[#This Row],[Colonne35]]="AB",1,0)</f>
        <v>0</v>
      </c>
      <c r="DZ22">
        <f>IF(Tableau1[[#This Row],[Colonne40]]="AB",1,0)</f>
        <v>0</v>
      </c>
      <c r="EA22">
        <f>IF(Tableau1[[#This Row],[Colonne46]]="AB",1,0)</f>
        <v>0</v>
      </c>
      <c r="EB22">
        <f t="shared" si="3"/>
        <v>0</v>
      </c>
      <c r="EE22">
        <f t="shared" si="0"/>
        <v>1</v>
      </c>
      <c r="EF22">
        <f t="shared" si="1"/>
        <v>0</v>
      </c>
    </row>
    <row r="23" spans="1:136" ht="18" hidden="1" customHeight="1" x14ac:dyDescent="0.35">
      <c r="A23" s="36" t="str">
        <f>"XBA-LBA_Chennai"</f>
        <v>XBA-LBA_Chennai</v>
      </c>
      <c r="B23" s="43"/>
      <c r="C23" s="5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13"/>
      <c r="Q23" s="48"/>
      <c r="R23" s="48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9"/>
      <c r="BI23" s="41"/>
      <c r="BJ23" s="41"/>
      <c r="CQ23">
        <f>COUNTIF(Tableau1[[#This Row],[Colonne3]:[Colonne52]],$CQ$2)-DG23</f>
        <v>0</v>
      </c>
      <c r="CR23">
        <f>COUNTIF(Tableau1[[#This Row],[Colonne3]:[Colonne52]],$CR$2)-EE23</f>
        <v>0</v>
      </c>
      <c r="CS23">
        <f>50-COUNTIF(Tableau1[[#This Row],[Colonne3]:[Colonne52]],"")</f>
        <v>-8</v>
      </c>
      <c r="CT23">
        <f>COUNTIF(Tableau1[[#This Row],[Colonne3]:[Colonne52]],"")-EF23</f>
        <v>58</v>
      </c>
      <c r="CW23">
        <f>IF(Tableau1[[#This Row],[Colonne3]]="TBD",1,0)</f>
        <v>0</v>
      </c>
      <c r="CX23">
        <f>IF(Tableau1[[#This Row],[Colonne6]]="TBD",1,0)</f>
        <v>0</v>
      </c>
      <c r="CY23">
        <f>IF(Tableau1[[#This Row],[Colonne10]]="TBD",1,0)</f>
        <v>0</v>
      </c>
      <c r="CZ23">
        <f>IF(Tableau1[[#This Row],[Colonne16]]="TBD",1,0)</f>
        <v>0</v>
      </c>
      <c r="DA23">
        <f>IF(Tableau1[[#This Row],[Colonne22]]="TBD",1,0)</f>
        <v>0</v>
      </c>
      <c r="DB23">
        <f>IF(Tableau1[[#This Row],[Colonne28]]="TBD",1,0)</f>
        <v>0</v>
      </c>
      <c r="DC23">
        <f>IF(Tableau1[[#This Row],[Colonne35]]="TBD",1,0)</f>
        <v>0</v>
      </c>
      <c r="DD23">
        <f>IF(Tableau1[[#This Row],[Colonne40]]="TBD",1,0)</f>
        <v>0</v>
      </c>
      <c r="DE23">
        <f>IF(Tableau1[[#This Row],[Colonne46]]="TBD",1,0)</f>
        <v>0</v>
      </c>
      <c r="DG23">
        <f t="shared" si="2"/>
        <v>0</v>
      </c>
      <c r="DI23">
        <f>IF(Tableau1[[#This Row],[Colonne3]]="OK",1,0)</f>
        <v>0</v>
      </c>
      <c r="DJ23">
        <f>IF(Tableau1[[#This Row],[Colonne6]]="OK",1,0)</f>
        <v>0</v>
      </c>
      <c r="DK23">
        <f>IF(Tableau1[[#This Row],[Colonne10]]="OK",1,0)</f>
        <v>0</v>
      </c>
      <c r="DL23">
        <f>IF(Tableau1[[#This Row],[Colonne16]]="OK",1,0)</f>
        <v>0</v>
      </c>
      <c r="DM23">
        <f>IF(Tableau1[[#This Row],[Colonne22]]="OK",1,0)</f>
        <v>0</v>
      </c>
      <c r="DN23">
        <f>IF(Tableau1[[#This Row],[Colonne28]]="OK",1,0)</f>
        <v>0</v>
      </c>
      <c r="DO23">
        <f>IF(Tableau1[[#This Row],[Colonne35]]="OK",1,0)</f>
        <v>0</v>
      </c>
      <c r="DP23">
        <f>IF(Tableau1[[#This Row],[Colonne40]]="OK",1,0)</f>
        <v>0</v>
      </c>
      <c r="DQ23">
        <f>IF(Tableau1[[#This Row],[Colonne46]]="OK",1,0)</f>
        <v>0</v>
      </c>
      <c r="DS23">
        <f>IF(Tableau1[[#This Row],[Colonne3]]="AB",1,0)</f>
        <v>0</v>
      </c>
      <c r="DT23">
        <f>IF(Tableau1[[#This Row],[Colonne6]]="AB",1,0)</f>
        <v>0</v>
      </c>
      <c r="DU23">
        <f>IF(Tableau1[[#This Row],[Colonne10]]="AB",1,0)</f>
        <v>0</v>
      </c>
      <c r="DV23">
        <f>IF(Tableau1[[#This Row],[Colonne16]]="AB",1,0)</f>
        <v>0</v>
      </c>
      <c r="DW23">
        <f>IF(Tableau1[[#This Row],[Colonne22]]="AB",1,0)</f>
        <v>0</v>
      </c>
      <c r="DX23">
        <f>IF(Tableau1[[#This Row],[Colonne28]]="AB",1,0)</f>
        <v>0</v>
      </c>
      <c r="DY23">
        <f>IF(Tableau1[[#This Row],[Colonne35]]="AB",1,0)</f>
        <v>0</v>
      </c>
      <c r="DZ23">
        <f>IF(Tableau1[[#This Row],[Colonne40]]="AB",1,0)</f>
        <v>0</v>
      </c>
      <c r="EA23">
        <f>IF(Tableau1[[#This Row],[Colonne46]]="AB",1,0)</f>
        <v>0</v>
      </c>
      <c r="EB23">
        <f t="shared" si="3"/>
        <v>0</v>
      </c>
      <c r="EE23">
        <f t="shared" si="0"/>
        <v>0</v>
      </c>
      <c r="EF23">
        <f t="shared" si="1"/>
        <v>0</v>
      </c>
    </row>
    <row r="24" spans="1:136" ht="18" hidden="1" customHeight="1" x14ac:dyDescent="0.35">
      <c r="A24" s="36" t="str">
        <f>"XBC-RBC_Phase1"</f>
        <v>XBC-RBC_Phase1</v>
      </c>
      <c r="B24" s="43"/>
      <c r="C24" s="5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13"/>
      <c r="Q24" s="48"/>
      <c r="R24" s="48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9"/>
      <c r="BI24" s="41"/>
      <c r="BJ24" s="41"/>
      <c r="CQ24">
        <f>COUNTIF(Tableau1[[#This Row],[Colonne3]:[Colonne52]],$CQ$2)-DG24</f>
        <v>0</v>
      </c>
      <c r="CR24">
        <f>COUNTIF(Tableau1[[#This Row],[Colonne3]:[Colonne52]],$CR$2)-EE24</f>
        <v>0</v>
      </c>
      <c r="CS24">
        <f>50-COUNTIF(Tableau1[[#This Row],[Colonne3]:[Colonne52]],"")</f>
        <v>-8</v>
      </c>
      <c r="CT24">
        <f>COUNTIF(Tableau1[[#This Row],[Colonne3]:[Colonne52]],"")-EF24</f>
        <v>58</v>
      </c>
      <c r="CW24">
        <f>IF(Tableau1[[#This Row],[Colonne3]]="TBD",1,0)</f>
        <v>0</v>
      </c>
      <c r="CX24">
        <f>IF(Tableau1[[#This Row],[Colonne6]]="TBD",1,0)</f>
        <v>0</v>
      </c>
      <c r="CY24">
        <f>IF(Tableau1[[#This Row],[Colonne10]]="TBD",1,0)</f>
        <v>0</v>
      </c>
      <c r="CZ24">
        <f>IF(Tableau1[[#This Row],[Colonne16]]="TBD",1,0)</f>
        <v>0</v>
      </c>
      <c r="DA24">
        <f>IF(Tableau1[[#This Row],[Colonne22]]="TBD",1,0)</f>
        <v>0</v>
      </c>
      <c r="DB24">
        <f>IF(Tableau1[[#This Row],[Colonne28]]="TBD",1,0)</f>
        <v>0</v>
      </c>
      <c r="DC24">
        <f>IF(Tableau1[[#This Row],[Colonne35]]="TBD",1,0)</f>
        <v>0</v>
      </c>
      <c r="DD24">
        <f>IF(Tableau1[[#This Row],[Colonne40]]="TBD",1,0)</f>
        <v>0</v>
      </c>
      <c r="DE24">
        <f>IF(Tableau1[[#This Row],[Colonne46]]="TBD",1,0)</f>
        <v>0</v>
      </c>
      <c r="DG24">
        <f t="shared" si="2"/>
        <v>0</v>
      </c>
      <c r="DI24">
        <f>IF(Tableau1[[#This Row],[Colonne3]]="OK",1,0)</f>
        <v>0</v>
      </c>
      <c r="DJ24">
        <f>IF(Tableau1[[#This Row],[Colonne6]]="OK",1,0)</f>
        <v>0</v>
      </c>
      <c r="DK24">
        <f>IF(Tableau1[[#This Row],[Colonne10]]="OK",1,0)</f>
        <v>0</v>
      </c>
      <c r="DL24">
        <f>IF(Tableau1[[#This Row],[Colonne16]]="OK",1,0)</f>
        <v>0</v>
      </c>
      <c r="DM24">
        <f>IF(Tableau1[[#This Row],[Colonne22]]="OK",1,0)</f>
        <v>0</v>
      </c>
      <c r="DN24">
        <f>IF(Tableau1[[#This Row],[Colonne28]]="OK",1,0)</f>
        <v>0</v>
      </c>
      <c r="DO24">
        <f>IF(Tableau1[[#This Row],[Colonne35]]="OK",1,0)</f>
        <v>0</v>
      </c>
      <c r="DP24">
        <f>IF(Tableau1[[#This Row],[Colonne40]]="OK",1,0)</f>
        <v>0</v>
      </c>
      <c r="DQ24">
        <f>IF(Tableau1[[#This Row],[Colonne46]]="OK",1,0)</f>
        <v>0</v>
      </c>
      <c r="DS24">
        <f>IF(Tableau1[[#This Row],[Colonne3]]="AB",1,0)</f>
        <v>0</v>
      </c>
      <c r="DT24">
        <f>IF(Tableau1[[#This Row],[Colonne6]]="AB",1,0)</f>
        <v>0</v>
      </c>
      <c r="DU24">
        <f>IF(Tableau1[[#This Row],[Colonne10]]="AB",1,0)</f>
        <v>0</v>
      </c>
      <c r="DV24">
        <f>IF(Tableau1[[#This Row],[Colonne16]]="AB",1,0)</f>
        <v>0</v>
      </c>
      <c r="DW24">
        <f>IF(Tableau1[[#This Row],[Colonne22]]="AB",1,0)</f>
        <v>0</v>
      </c>
      <c r="DX24">
        <f>IF(Tableau1[[#This Row],[Colonne28]]="AB",1,0)</f>
        <v>0</v>
      </c>
      <c r="DY24">
        <f>IF(Tableau1[[#This Row],[Colonne35]]="AB",1,0)</f>
        <v>0</v>
      </c>
      <c r="DZ24">
        <f>IF(Tableau1[[#This Row],[Colonne40]]="AB",1,0)</f>
        <v>0</v>
      </c>
      <c r="EA24">
        <f>IF(Tableau1[[#This Row],[Colonne46]]="AB",1,0)</f>
        <v>0</v>
      </c>
      <c r="EB24">
        <f t="shared" si="3"/>
        <v>0</v>
      </c>
      <c r="EE24">
        <f t="shared" si="0"/>
        <v>0</v>
      </c>
      <c r="EF24">
        <f t="shared" si="1"/>
        <v>0</v>
      </c>
    </row>
    <row r="25" spans="1:136" ht="18" hidden="1" customHeight="1" x14ac:dyDescent="0.35">
      <c r="A25" s="54" t="str">
        <f>"XCB-BCB RS_Douai"</f>
        <v>XCB-BCB RS_Douai</v>
      </c>
      <c r="B25" s="43"/>
      <c r="C25" s="15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13"/>
      <c r="Q25" s="48"/>
      <c r="R25" s="48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9"/>
      <c r="BI25" s="41"/>
      <c r="BJ25" s="41"/>
      <c r="CQ25">
        <f>COUNTIF(Tableau1[[#This Row],[Colonne3]:[Colonne52]],$CQ$2)-DG25</f>
        <v>0</v>
      </c>
      <c r="CR25">
        <f>COUNTIF(Tableau1[[#This Row],[Colonne3]:[Colonne52]],$CR$2)-EE25</f>
        <v>0</v>
      </c>
      <c r="CS25">
        <f>50-COUNTIF(Tableau1[[#This Row],[Colonne3]:[Colonne52]],"")</f>
        <v>-8</v>
      </c>
      <c r="CT25">
        <f>COUNTIF(Tableau1[[#This Row],[Colonne3]:[Colonne52]],"")-EF25</f>
        <v>58</v>
      </c>
      <c r="CW25">
        <f>IF(Tableau1[[#This Row],[Colonne3]]="TBD",1,0)</f>
        <v>0</v>
      </c>
      <c r="CX25">
        <f>IF(Tableau1[[#This Row],[Colonne6]]="TBD",1,0)</f>
        <v>0</v>
      </c>
      <c r="CY25">
        <f>IF(Tableau1[[#This Row],[Colonne10]]="TBD",1,0)</f>
        <v>0</v>
      </c>
      <c r="CZ25">
        <f>IF(Tableau1[[#This Row],[Colonne16]]="TBD",1,0)</f>
        <v>0</v>
      </c>
      <c r="DA25">
        <f>IF(Tableau1[[#This Row],[Colonne22]]="TBD",1,0)</f>
        <v>0</v>
      </c>
      <c r="DB25">
        <f>IF(Tableau1[[#This Row],[Colonne28]]="TBD",1,0)</f>
        <v>0</v>
      </c>
      <c r="DC25">
        <f>IF(Tableau1[[#This Row],[Colonne35]]="TBD",1,0)</f>
        <v>0</v>
      </c>
      <c r="DD25">
        <f>IF(Tableau1[[#This Row],[Colonne40]]="TBD",1,0)</f>
        <v>0</v>
      </c>
      <c r="DE25">
        <f>IF(Tableau1[[#This Row],[Colonne46]]="TBD",1,0)</f>
        <v>0</v>
      </c>
      <c r="DG25">
        <f t="shared" si="2"/>
        <v>0</v>
      </c>
      <c r="DI25">
        <f>IF(Tableau1[[#This Row],[Colonne3]]="OK",1,0)</f>
        <v>0</v>
      </c>
      <c r="DJ25">
        <f>IF(Tableau1[[#This Row],[Colonne6]]="OK",1,0)</f>
        <v>0</v>
      </c>
      <c r="DK25">
        <f>IF(Tableau1[[#This Row],[Colonne10]]="OK",1,0)</f>
        <v>0</v>
      </c>
      <c r="DL25">
        <f>IF(Tableau1[[#This Row],[Colonne16]]="OK",1,0)</f>
        <v>0</v>
      </c>
      <c r="DM25">
        <f>IF(Tableau1[[#This Row],[Colonne22]]="OK",1,0)</f>
        <v>0</v>
      </c>
      <c r="DN25">
        <f>IF(Tableau1[[#This Row],[Colonne28]]="OK",1,0)</f>
        <v>0</v>
      </c>
      <c r="DO25">
        <f>IF(Tableau1[[#This Row],[Colonne35]]="OK",1,0)</f>
        <v>0</v>
      </c>
      <c r="DP25">
        <f>IF(Tableau1[[#This Row],[Colonne40]]="OK",1,0)</f>
        <v>0</v>
      </c>
      <c r="DQ25">
        <f>IF(Tableau1[[#This Row],[Colonne46]]="OK",1,0)</f>
        <v>0</v>
      </c>
      <c r="DS25">
        <f>IF(Tableau1[[#This Row],[Colonne3]]="AB",1,0)</f>
        <v>0</v>
      </c>
      <c r="DT25">
        <f>IF(Tableau1[[#This Row],[Colonne6]]="AB",1,0)</f>
        <v>0</v>
      </c>
      <c r="DU25">
        <f>IF(Tableau1[[#This Row],[Colonne10]]="AB",1,0)</f>
        <v>0</v>
      </c>
      <c r="DV25">
        <f>IF(Tableau1[[#This Row],[Colonne16]]="AB",1,0)</f>
        <v>0</v>
      </c>
      <c r="DW25">
        <f>IF(Tableau1[[#This Row],[Colonne22]]="AB",1,0)</f>
        <v>0</v>
      </c>
      <c r="DX25">
        <f>IF(Tableau1[[#This Row],[Colonne28]]="AB",1,0)</f>
        <v>0</v>
      </c>
      <c r="DY25">
        <f>IF(Tableau1[[#This Row],[Colonne35]]="AB",1,0)</f>
        <v>0</v>
      </c>
      <c r="DZ25">
        <f>IF(Tableau1[[#This Row],[Colonne40]]="AB",1,0)</f>
        <v>0</v>
      </c>
      <c r="EA25">
        <f>IF(Tableau1[[#This Row],[Colonne46]]="AB",1,0)</f>
        <v>0</v>
      </c>
      <c r="EB25">
        <f t="shared" si="3"/>
        <v>0</v>
      </c>
      <c r="EE25">
        <f t="shared" si="0"/>
        <v>0</v>
      </c>
      <c r="EF25">
        <f t="shared" si="1"/>
        <v>0</v>
      </c>
    </row>
    <row r="26" spans="1:136" ht="18" customHeight="1" x14ac:dyDescent="0.35">
      <c r="A26" s="52" t="s">
        <v>138</v>
      </c>
      <c r="B26" s="56" t="s">
        <v>68</v>
      </c>
      <c r="C26" s="57"/>
      <c r="D26" s="53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13"/>
      <c r="Q26" s="48"/>
      <c r="R26" s="48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9"/>
      <c r="BI26" s="41"/>
      <c r="BJ26" s="41"/>
      <c r="CQ26">
        <f>COUNTIF(Tableau1[[#This Row],[Colonne3]:[Colonne52]],$CQ$2)-DG26</f>
        <v>0</v>
      </c>
      <c r="CR26">
        <f>COUNTIF(Tableau1[[#This Row],[Colonne3]:[Colonne52]],$CR$2)-EE26</f>
        <v>0</v>
      </c>
      <c r="CS26">
        <f>50-COUNTIF(Tableau1[[#This Row],[Colonne3]:[Colonne52]],"")</f>
        <v>-8</v>
      </c>
      <c r="CT26">
        <f>COUNTIF(Tableau1[[#This Row],[Colonne3]:[Colonne52]],"")-EF26</f>
        <v>58</v>
      </c>
      <c r="CW26">
        <f>IF(Tableau1[[#This Row],[Colonne3]]="TBD",1,0)</f>
        <v>0</v>
      </c>
      <c r="CX26">
        <f>IF(Tableau1[[#This Row],[Colonne6]]="TBD",1,0)</f>
        <v>0</v>
      </c>
      <c r="CY26">
        <f>IF(Tableau1[[#This Row],[Colonne10]]="TBD",1,0)</f>
        <v>0</v>
      </c>
      <c r="CZ26">
        <f>IF(Tableau1[[#This Row],[Colonne16]]="TBD",1,0)</f>
        <v>0</v>
      </c>
      <c r="DA26">
        <f>IF(Tableau1[[#This Row],[Colonne22]]="TBD",1,0)</f>
        <v>0</v>
      </c>
      <c r="DB26">
        <f>IF(Tableau1[[#This Row],[Colonne28]]="TBD",1,0)</f>
        <v>0</v>
      </c>
      <c r="DC26">
        <f>IF(Tableau1[[#This Row],[Colonne35]]="TBD",1,0)</f>
        <v>0</v>
      </c>
      <c r="DD26">
        <f>IF(Tableau1[[#This Row],[Colonne40]]="TBD",1,0)</f>
        <v>0</v>
      </c>
      <c r="DE26">
        <f>IF(Tableau1[[#This Row],[Colonne46]]="TBD",1,0)</f>
        <v>0</v>
      </c>
      <c r="DG26">
        <f t="shared" si="2"/>
        <v>0</v>
      </c>
      <c r="DI26">
        <f>IF(Tableau1[[#This Row],[Colonne3]]="OK",1,0)</f>
        <v>0</v>
      </c>
      <c r="DJ26">
        <f>IF(Tableau1[[#This Row],[Colonne6]]="OK",1,0)</f>
        <v>0</v>
      </c>
      <c r="DK26">
        <f>IF(Tableau1[[#This Row],[Colonne10]]="OK",1,0)</f>
        <v>0</v>
      </c>
      <c r="DL26">
        <f>IF(Tableau1[[#This Row],[Colonne16]]="OK",1,0)</f>
        <v>0</v>
      </c>
      <c r="DM26">
        <f>IF(Tableau1[[#This Row],[Colonne22]]="OK",1,0)</f>
        <v>0</v>
      </c>
      <c r="DN26">
        <f>IF(Tableau1[[#This Row],[Colonne28]]="OK",1,0)</f>
        <v>0</v>
      </c>
      <c r="DO26">
        <f>IF(Tableau1[[#This Row],[Colonne35]]="OK",1,0)</f>
        <v>0</v>
      </c>
      <c r="DP26">
        <f>IF(Tableau1[[#This Row],[Colonne40]]="OK",1,0)</f>
        <v>0</v>
      </c>
      <c r="DQ26">
        <f>IF(Tableau1[[#This Row],[Colonne46]]="OK",1,0)</f>
        <v>0</v>
      </c>
      <c r="DS26">
        <f>IF(Tableau1[[#This Row],[Colonne3]]="AB",1,0)</f>
        <v>0</v>
      </c>
      <c r="DT26">
        <f>IF(Tableau1[[#This Row],[Colonne6]]="AB",1,0)</f>
        <v>0</v>
      </c>
      <c r="DU26">
        <f>IF(Tableau1[[#This Row],[Colonne10]]="AB",1,0)</f>
        <v>0</v>
      </c>
      <c r="DV26">
        <f>IF(Tableau1[[#This Row],[Colonne16]]="AB",1,0)</f>
        <v>0</v>
      </c>
      <c r="DW26">
        <f>IF(Tableau1[[#This Row],[Colonne22]]="AB",1,0)</f>
        <v>0</v>
      </c>
      <c r="DX26">
        <f>IF(Tableau1[[#This Row],[Colonne28]]="AB",1,0)</f>
        <v>0</v>
      </c>
      <c r="DY26">
        <f>IF(Tableau1[[#This Row],[Colonne35]]="AB",1,0)</f>
        <v>0</v>
      </c>
      <c r="DZ26">
        <f>IF(Tableau1[[#This Row],[Colonne40]]="AB",1,0)</f>
        <v>0</v>
      </c>
      <c r="EA26">
        <f>IF(Tableau1[[#This Row],[Colonne46]]="AB",1,0)</f>
        <v>0</v>
      </c>
      <c r="EB26">
        <f t="shared" si="3"/>
        <v>0</v>
      </c>
      <c r="ED26">
        <f>SUM(DS26:EA26)</f>
        <v>0</v>
      </c>
      <c r="EE26">
        <f t="shared" si="0"/>
        <v>0</v>
      </c>
      <c r="EF26">
        <f>IF(9-DG26-EE26=9,0,9-DG26-EE26-ED26)</f>
        <v>0</v>
      </c>
    </row>
    <row r="27" spans="1:136" ht="18" customHeight="1" x14ac:dyDescent="0.35">
      <c r="A27" s="52" t="s">
        <v>139</v>
      </c>
      <c r="B27" s="56" t="s">
        <v>68</v>
      </c>
      <c r="C27" s="57"/>
      <c r="D27" s="53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13"/>
      <c r="Q27" s="48"/>
      <c r="R27" s="48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9"/>
      <c r="BI27" s="41"/>
      <c r="BJ27" s="41"/>
      <c r="CQ27">
        <f>COUNTIF(Tableau1[[#This Row],[Colonne3]:[Colonne52]],$CQ$2)-DG27</f>
        <v>0</v>
      </c>
      <c r="CR27">
        <f>COUNTIF(Tableau1[[#This Row],[Colonne3]:[Colonne52]],$CR$2)-EE27</f>
        <v>0</v>
      </c>
      <c r="CS27">
        <f>50-COUNTIF(Tableau1[[#This Row],[Colonne3]:[Colonne52]],"")</f>
        <v>-8</v>
      </c>
      <c r="CT27">
        <f>COUNTIF(Tableau1[[#This Row],[Colonne3]:[Colonne52]],"")-EF27</f>
        <v>58</v>
      </c>
      <c r="CW27">
        <f>IF(Tableau1[[#This Row],[Colonne3]]="TBD",1,0)</f>
        <v>0</v>
      </c>
      <c r="CX27">
        <f>IF(Tableau1[[#This Row],[Colonne6]]="TBD",1,0)</f>
        <v>0</v>
      </c>
      <c r="CY27">
        <f>IF(Tableau1[[#This Row],[Colonne10]]="TBD",1,0)</f>
        <v>0</v>
      </c>
      <c r="CZ27">
        <f>IF(Tableau1[[#This Row],[Colonne16]]="TBD",1,0)</f>
        <v>0</v>
      </c>
      <c r="DA27">
        <f>IF(Tableau1[[#This Row],[Colonne22]]="TBD",1,0)</f>
        <v>0</v>
      </c>
      <c r="DB27">
        <f>IF(Tableau1[[#This Row],[Colonne28]]="TBD",1,0)</f>
        <v>0</v>
      </c>
      <c r="DC27">
        <f>IF(Tableau1[[#This Row],[Colonne35]]="TBD",1,0)</f>
        <v>0</v>
      </c>
      <c r="DD27">
        <f>IF(Tableau1[[#This Row],[Colonne40]]="TBD",1,0)</f>
        <v>0</v>
      </c>
      <c r="DE27">
        <f>IF(Tableau1[[#This Row],[Colonne46]]="TBD",1,0)</f>
        <v>0</v>
      </c>
      <c r="DG27">
        <f t="shared" si="2"/>
        <v>0</v>
      </c>
      <c r="DI27">
        <f>IF(Tableau1[[#This Row],[Colonne3]]="OK",1,0)</f>
        <v>0</v>
      </c>
      <c r="DJ27">
        <f>IF(Tableau1[[#This Row],[Colonne6]]="OK",1,0)</f>
        <v>0</v>
      </c>
      <c r="DK27">
        <f>IF(Tableau1[[#This Row],[Colonne10]]="OK",1,0)</f>
        <v>0</v>
      </c>
      <c r="DL27">
        <f>IF(Tableau1[[#This Row],[Colonne16]]="OK",1,0)</f>
        <v>0</v>
      </c>
      <c r="DM27">
        <f>IF(Tableau1[[#This Row],[Colonne22]]="OK",1,0)</f>
        <v>0</v>
      </c>
      <c r="DN27">
        <f>IF(Tableau1[[#This Row],[Colonne28]]="OK",1,0)</f>
        <v>0</v>
      </c>
      <c r="DO27">
        <f>IF(Tableau1[[#This Row],[Colonne35]]="OK",1,0)</f>
        <v>0</v>
      </c>
      <c r="DP27">
        <f>IF(Tableau1[[#This Row],[Colonne40]]="OK",1,0)</f>
        <v>0</v>
      </c>
      <c r="DQ27">
        <f>IF(Tableau1[[#This Row],[Colonne46]]="OK",1,0)</f>
        <v>0</v>
      </c>
      <c r="DS27">
        <f>IF(Tableau1[[#This Row],[Colonne3]]="AB",1,0)</f>
        <v>0</v>
      </c>
      <c r="DT27">
        <f>IF(Tableau1[[#This Row],[Colonne6]]="AB",1,0)</f>
        <v>0</v>
      </c>
      <c r="DU27">
        <f>IF(Tableau1[[#This Row],[Colonne10]]="AB",1,0)</f>
        <v>0</v>
      </c>
      <c r="DV27">
        <f>IF(Tableau1[[#This Row],[Colonne16]]="AB",1,0)</f>
        <v>0</v>
      </c>
      <c r="DW27">
        <f>IF(Tableau1[[#This Row],[Colonne22]]="AB",1,0)</f>
        <v>0</v>
      </c>
      <c r="DX27">
        <f>IF(Tableau1[[#This Row],[Colonne28]]="AB",1,0)</f>
        <v>0</v>
      </c>
      <c r="DY27">
        <f>IF(Tableau1[[#This Row],[Colonne35]]="AB",1,0)</f>
        <v>0</v>
      </c>
      <c r="DZ27">
        <f>IF(Tableau1[[#This Row],[Colonne40]]="AB",1,0)</f>
        <v>0</v>
      </c>
      <c r="EA27">
        <f>IF(Tableau1[[#This Row],[Colonne46]]="AB",1,0)</f>
        <v>0</v>
      </c>
      <c r="EB27">
        <f t="shared" si="3"/>
        <v>0</v>
      </c>
      <c r="ED27">
        <f t="shared" ref="ED27:ED61" si="4">SUM(DS27:EA27)</f>
        <v>0</v>
      </c>
      <c r="EE27">
        <f t="shared" si="0"/>
        <v>0</v>
      </c>
      <c r="EF27">
        <f t="shared" ref="EF27:EF61" si="5">IF(9-DG27-EE27=9,0,9-DG27-EE27-ED27)</f>
        <v>0</v>
      </c>
    </row>
    <row r="28" spans="1:136" ht="18" hidden="1" customHeight="1" x14ac:dyDescent="0.35">
      <c r="A28" t="s">
        <v>90</v>
      </c>
      <c r="B28" s="43"/>
      <c r="C28" s="8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13"/>
      <c r="Q28" s="48"/>
      <c r="R28" s="48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9"/>
      <c r="BI28" s="41" t="s">
        <v>11</v>
      </c>
      <c r="BJ28" s="41"/>
      <c r="CQ28">
        <f>COUNTIF(Tableau1[[#This Row],[Colonne3]:[Colonne52]],$CQ$2)-DG28</f>
        <v>0</v>
      </c>
      <c r="CR28">
        <f>COUNTIF(Tableau1[[#This Row],[Colonne3]:[Colonne52]],$CR$2)-EE28</f>
        <v>0</v>
      </c>
      <c r="CS28">
        <f>50-COUNTIF(Tableau1[[#This Row],[Colonne3]:[Colonne52]],"")</f>
        <v>-7</v>
      </c>
      <c r="CT28">
        <f>COUNTIF(Tableau1[[#This Row],[Colonne3]:[Colonne52]],"")-EF28</f>
        <v>57</v>
      </c>
      <c r="CW28">
        <f>IF(Tableau1[[#This Row],[Colonne3]]="TBD",1,0)</f>
        <v>0</v>
      </c>
      <c r="CX28">
        <f>IF(Tableau1[[#This Row],[Colonne6]]="TBD",1,0)</f>
        <v>0</v>
      </c>
      <c r="CY28">
        <f>IF(Tableau1[[#This Row],[Colonne10]]="TBD",1,0)</f>
        <v>0</v>
      </c>
      <c r="CZ28">
        <f>IF(Tableau1[[#This Row],[Colonne16]]="TBD",1,0)</f>
        <v>0</v>
      </c>
      <c r="DA28">
        <f>IF(Tableau1[[#This Row],[Colonne22]]="TBD",1,0)</f>
        <v>0</v>
      </c>
      <c r="DB28">
        <f>IF(Tableau1[[#This Row],[Colonne28]]="TBD",1,0)</f>
        <v>0</v>
      </c>
      <c r="DC28">
        <f>IF(Tableau1[[#This Row],[Colonne35]]="TBD",1,0)</f>
        <v>0</v>
      </c>
      <c r="DD28">
        <f>IF(Tableau1[[#This Row],[Colonne40]]="TBD",1,0)</f>
        <v>0</v>
      </c>
      <c r="DE28">
        <f>IF(Tableau1[[#This Row],[Colonne46]]="TBD",1,0)</f>
        <v>0</v>
      </c>
      <c r="DG28">
        <f t="shared" si="2"/>
        <v>0</v>
      </c>
      <c r="DI28">
        <f>IF(Tableau1[[#This Row],[Colonne3]]="OK",1,0)</f>
        <v>0</v>
      </c>
      <c r="DJ28">
        <f>IF(Tableau1[[#This Row],[Colonne6]]="OK",1,0)</f>
        <v>0</v>
      </c>
      <c r="DK28">
        <f>IF(Tableau1[[#This Row],[Colonne10]]="OK",1,0)</f>
        <v>0</v>
      </c>
      <c r="DL28">
        <f>IF(Tableau1[[#This Row],[Colonne16]]="OK",1,0)</f>
        <v>0</v>
      </c>
      <c r="DM28">
        <f>IF(Tableau1[[#This Row],[Colonne22]]="OK",1,0)</f>
        <v>0</v>
      </c>
      <c r="DN28">
        <f>IF(Tableau1[[#This Row],[Colonne28]]="OK",1,0)</f>
        <v>0</v>
      </c>
      <c r="DO28">
        <f>IF(Tableau1[[#This Row],[Colonne35]]="OK",1,0)</f>
        <v>0</v>
      </c>
      <c r="DP28">
        <f>IF(Tableau1[[#This Row],[Colonne40]]="OK",1,0)</f>
        <v>0</v>
      </c>
      <c r="DQ28">
        <f>IF(Tableau1[[#This Row],[Colonne46]]="OK",1,0)</f>
        <v>0</v>
      </c>
      <c r="DS28">
        <f>IF(Tableau1[[#This Row],[Colonne3]]="AB",1,0)</f>
        <v>0</v>
      </c>
      <c r="DT28">
        <f>IF(Tableau1[[#This Row],[Colonne6]]="AB",1,0)</f>
        <v>0</v>
      </c>
      <c r="DU28">
        <f>IF(Tableau1[[#This Row],[Colonne10]]="AB",1,0)</f>
        <v>0</v>
      </c>
      <c r="DV28">
        <f>IF(Tableau1[[#This Row],[Colonne16]]="AB",1,0)</f>
        <v>0</v>
      </c>
      <c r="DW28">
        <f>IF(Tableau1[[#This Row],[Colonne22]]="AB",1,0)</f>
        <v>0</v>
      </c>
      <c r="DX28">
        <f>IF(Tableau1[[#This Row],[Colonne28]]="AB",1,0)</f>
        <v>0</v>
      </c>
      <c r="DY28">
        <f>IF(Tableau1[[#This Row],[Colonne35]]="AB",1,0)</f>
        <v>0</v>
      </c>
      <c r="DZ28">
        <f>IF(Tableau1[[#This Row],[Colonne40]]="AB",1,0)</f>
        <v>0</v>
      </c>
      <c r="EA28">
        <f>IF(Tableau1[[#This Row],[Colonne46]]="AB",1,0)</f>
        <v>0</v>
      </c>
      <c r="EB28">
        <f t="shared" si="3"/>
        <v>0</v>
      </c>
      <c r="ED28">
        <f t="shared" si="4"/>
        <v>0</v>
      </c>
      <c r="EE28">
        <f t="shared" si="0"/>
        <v>0</v>
      </c>
      <c r="EF28">
        <f t="shared" si="5"/>
        <v>0</v>
      </c>
    </row>
    <row r="29" spans="1:136" ht="20.25" hidden="1" customHeight="1" x14ac:dyDescent="0.35">
      <c r="A29" t="s">
        <v>91</v>
      </c>
      <c r="B29" s="43"/>
      <c r="C29" s="5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13"/>
      <c r="Q29" s="48"/>
      <c r="R29" s="48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9"/>
      <c r="BI29" s="41" t="s">
        <v>11</v>
      </c>
      <c r="BJ29" s="41"/>
      <c r="CQ29">
        <f>COUNTIF(Tableau1[[#This Row],[Colonne3]:[Colonne52]],$CQ$2)-DG29</f>
        <v>0</v>
      </c>
      <c r="CR29">
        <f>COUNTIF(Tableau1[[#This Row],[Colonne3]:[Colonne52]],$CR$2)-EE29</f>
        <v>0</v>
      </c>
      <c r="CS29">
        <f>50-COUNTIF(Tableau1[[#This Row],[Colonne3]:[Colonne52]],"")</f>
        <v>-7</v>
      </c>
      <c r="CT29">
        <f>COUNTIF(Tableau1[[#This Row],[Colonne3]:[Colonne52]],"")-EF29</f>
        <v>57</v>
      </c>
      <c r="CW29">
        <f>IF(Tableau1[[#This Row],[Colonne3]]="TBD",1,0)</f>
        <v>0</v>
      </c>
      <c r="CX29">
        <f>IF(Tableau1[[#This Row],[Colonne6]]="TBD",1,0)</f>
        <v>0</v>
      </c>
      <c r="CY29">
        <f>IF(Tableau1[[#This Row],[Colonne10]]="TBD",1,0)</f>
        <v>0</v>
      </c>
      <c r="CZ29">
        <f>IF(Tableau1[[#This Row],[Colonne16]]="TBD",1,0)</f>
        <v>0</v>
      </c>
      <c r="DA29">
        <f>IF(Tableau1[[#This Row],[Colonne22]]="TBD",1,0)</f>
        <v>0</v>
      </c>
      <c r="DB29">
        <f>IF(Tableau1[[#This Row],[Colonne28]]="TBD",1,0)</f>
        <v>0</v>
      </c>
      <c r="DC29">
        <f>IF(Tableau1[[#This Row],[Colonne35]]="TBD",1,0)</f>
        <v>0</v>
      </c>
      <c r="DD29">
        <f>IF(Tableau1[[#This Row],[Colonne40]]="TBD",1,0)</f>
        <v>0</v>
      </c>
      <c r="DE29">
        <f>IF(Tableau1[[#This Row],[Colonne46]]="TBD",1,0)</f>
        <v>0</v>
      </c>
      <c r="DG29">
        <f t="shared" si="2"/>
        <v>0</v>
      </c>
      <c r="DI29">
        <f>IF(Tableau1[[#This Row],[Colonne3]]="OK",1,0)</f>
        <v>0</v>
      </c>
      <c r="DJ29">
        <f>IF(Tableau1[[#This Row],[Colonne6]]="OK",1,0)</f>
        <v>0</v>
      </c>
      <c r="DK29">
        <f>IF(Tableau1[[#This Row],[Colonne10]]="OK",1,0)</f>
        <v>0</v>
      </c>
      <c r="DL29">
        <f>IF(Tableau1[[#This Row],[Colonne16]]="OK",1,0)</f>
        <v>0</v>
      </c>
      <c r="DM29">
        <f>IF(Tableau1[[#This Row],[Colonne22]]="OK",1,0)</f>
        <v>0</v>
      </c>
      <c r="DN29">
        <f>IF(Tableau1[[#This Row],[Colonne28]]="OK",1,0)</f>
        <v>0</v>
      </c>
      <c r="DO29">
        <f>IF(Tableau1[[#This Row],[Colonne35]]="OK",1,0)</f>
        <v>0</v>
      </c>
      <c r="DP29">
        <f>IF(Tableau1[[#This Row],[Colonne40]]="OK",1,0)</f>
        <v>0</v>
      </c>
      <c r="DQ29">
        <f>IF(Tableau1[[#This Row],[Colonne46]]="OK",1,0)</f>
        <v>0</v>
      </c>
      <c r="DS29">
        <f>IF(Tableau1[[#This Row],[Colonne3]]="AB",1,0)</f>
        <v>0</v>
      </c>
      <c r="DT29">
        <f>IF(Tableau1[[#This Row],[Colonne6]]="AB",1,0)</f>
        <v>0</v>
      </c>
      <c r="DU29">
        <f>IF(Tableau1[[#This Row],[Colonne10]]="AB",1,0)</f>
        <v>0</v>
      </c>
      <c r="DV29">
        <f>IF(Tableau1[[#This Row],[Colonne16]]="AB",1,0)</f>
        <v>0</v>
      </c>
      <c r="DW29">
        <f>IF(Tableau1[[#This Row],[Colonne22]]="AB",1,0)</f>
        <v>0</v>
      </c>
      <c r="DX29">
        <f>IF(Tableau1[[#This Row],[Colonne28]]="AB",1,0)</f>
        <v>0</v>
      </c>
      <c r="DY29">
        <f>IF(Tableau1[[#This Row],[Colonne35]]="AB",1,0)</f>
        <v>0</v>
      </c>
      <c r="DZ29">
        <f>IF(Tableau1[[#This Row],[Colonne40]]="AB",1,0)</f>
        <v>0</v>
      </c>
      <c r="EA29">
        <f>IF(Tableau1[[#This Row],[Colonne46]]="AB",1,0)</f>
        <v>0</v>
      </c>
      <c r="EB29">
        <f t="shared" si="3"/>
        <v>0</v>
      </c>
      <c r="ED29">
        <f t="shared" si="4"/>
        <v>0</v>
      </c>
      <c r="EE29">
        <f t="shared" si="0"/>
        <v>0</v>
      </c>
      <c r="EF29">
        <f t="shared" si="5"/>
        <v>0</v>
      </c>
    </row>
    <row r="30" spans="1:136" ht="18" hidden="1" customHeight="1" x14ac:dyDescent="0.35">
      <c r="A30" t="s">
        <v>92</v>
      </c>
      <c r="B30" s="43"/>
      <c r="C30" s="5" t="s">
        <v>63</v>
      </c>
      <c r="D30" s="4"/>
      <c r="E30" s="1"/>
      <c r="F30" s="6"/>
      <c r="G30" s="3"/>
      <c r="H30" s="2"/>
      <c r="I30" s="41"/>
      <c r="J30" s="41"/>
      <c r="K30" s="1"/>
      <c r="L30" s="13"/>
      <c r="M30" s="13"/>
      <c r="N30" s="13"/>
      <c r="O30" s="2"/>
      <c r="P30" s="13"/>
      <c r="Q30" s="48"/>
      <c r="R30" s="48"/>
      <c r="S30" s="13"/>
      <c r="T30" s="1"/>
      <c r="U30" s="1"/>
      <c r="V30" s="13"/>
      <c r="W30" s="13"/>
      <c r="X30" s="2"/>
      <c r="Y30" s="1"/>
      <c r="Z30" s="1"/>
      <c r="AA30" s="1"/>
      <c r="AB30" s="1"/>
      <c r="AC30" s="3"/>
      <c r="AD30" s="1"/>
      <c r="AE30" s="1"/>
      <c r="AF30" s="1"/>
      <c r="AG30" s="1"/>
      <c r="AH30" s="3"/>
      <c r="AI30" s="2"/>
      <c r="AJ30" s="1"/>
      <c r="AK30" s="1"/>
      <c r="AL30" s="1"/>
      <c r="AM30" s="1"/>
      <c r="AN30" s="3"/>
      <c r="AO30" s="2"/>
      <c r="AP30" s="13"/>
      <c r="AQ30" s="1"/>
      <c r="AR30" s="1"/>
      <c r="AS30" s="1"/>
      <c r="AT30" s="1"/>
      <c r="AU30" s="3"/>
      <c r="AV30" s="2"/>
      <c r="AW30" s="1"/>
      <c r="AX30" s="1"/>
      <c r="AY30" s="1"/>
      <c r="AZ30" s="3"/>
      <c r="BA30" s="2"/>
      <c r="BB30" s="1"/>
      <c r="BC30" s="1"/>
      <c r="BD30" s="1"/>
      <c r="BE30" s="1"/>
      <c r="BF30" s="6"/>
      <c r="BG30" s="1"/>
      <c r="BH30" s="9"/>
      <c r="BI30" s="41" t="s">
        <v>11</v>
      </c>
      <c r="BJ30" s="1"/>
      <c r="CQ30">
        <f>COUNTIF(Tableau1[[#This Row],[Colonne3]:[Colonne52]],$CQ$2)-DG30</f>
        <v>0</v>
      </c>
      <c r="CR30">
        <f>COUNTIF(Tableau1[[#This Row],[Colonne3]:[Colonne52]],$CR$2)-EE30</f>
        <v>0</v>
      </c>
      <c r="CS30">
        <f>50-COUNTIF(Tableau1[[#This Row],[Colonne3]:[Colonne52]],"")</f>
        <v>-7</v>
      </c>
      <c r="CT30">
        <f>COUNTIF(Tableau1[[#This Row],[Colonne3]:[Colonne52]],"")-EF30</f>
        <v>57</v>
      </c>
      <c r="CW30">
        <f>IF(Tableau1[[#This Row],[Colonne3]]="TBD",1,0)</f>
        <v>0</v>
      </c>
      <c r="CX30">
        <f>IF(Tableau1[[#This Row],[Colonne6]]="TBD",1,0)</f>
        <v>0</v>
      </c>
      <c r="CY30">
        <f>IF(Tableau1[[#This Row],[Colonne10]]="TBD",1,0)</f>
        <v>0</v>
      </c>
      <c r="CZ30">
        <f>IF(Tableau1[[#This Row],[Colonne16]]="TBD",1,0)</f>
        <v>0</v>
      </c>
      <c r="DA30">
        <f>IF(Tableau1[[#This Row],[Colonne22]]="TBD",1,0)</f>
        <v>0</v>
      </c>
      <c r="DB30">
        <f>IF(Tableau1[[#This Row],[Colonne28]]="TBD",1,0)</f>
        <v>0</v>
      </c>
      <c r="DC30">
        <f>IF(Tableau1[[#This Row],[Colonne35]]="TBD",1,0)</f>
        <v>0</v>
      </c>
      <c r="DD30">
        <f>IF(Tableau1[[#This Row],[Colonne40]]="TBD",1,0)</f>
        <v>0</v>
      </c>
      <c r="DE30">
        <f>IF(Tableau1[[#This Row],[Colonne46]]="TBD",1,0)</f>
        <v>0</v>
      </c>
      <c r="DG30">
        <f t="shared" si="2"/>
        <v>0</v>
      </c>
      <c r="DI30">
        <f>IF(Tableau1[[#This Row],[Colonne3]]="OK",1,0)</f>
        <v>0</v>
      </c>
      <c r="DJ30">
        <f>IF(Tableau1[[#This Row],[Colonne6]]="OK",1,0)</f>
        <v>0</v>
      </c>
      <c r="DK30">
        <f>IF(Tableau1[[#This Row],[Colonne10]]="OK",1,0)</f>
        <v>0</v>
      </c>
      <c r="DL30">
        <f>IF(Tableau1[[#This Row],[Colonne16]]="OK",1,0)</f>
        <v>0</v>
      </c>
      <c r="DM30">
        <f>IF(Tableau1[[#This Row],[Colonne22]]="OK",1,0)</f>
        <v>0</v>
      </c>
      <c r="DN30">
        <f>IF(Tableau1[[#This Row],[Colonne28]]="OK",1,0)</f>
        <v>0</v>
      </c>
      <c r="DO30">
        <f>IF(Tableau1[[#This Row],[Colonne35]]="OK",1,0)</f>
        <v>0</v>
      </c>
      <c r="DP30">
        <f>IF(Tableau1[[#This Row],[Colonne40]]="OK",1,0)</f>
        <v>0</v>
      </c>
      <c r="DQ30">
        <f>IF(Tableau1[[#This Row],[Colonne46]]="OK",1,0)</f>
        <v>0</v>
      </c>
      <c r="DS30">
        <f>IF(Tableau1[[#This Row],[Colonne3]]="AB",1,0)</f>
        <v>0</v>
      </c>
      <c r="DT30">
        <f>IF(Tableau1[[#This Row],[Colonne6]]="AB",1,0)</f>
        <v>0</v>
      </c>
      <c r="DU30">
        <f>IF(Tableau1[[#This Row],[Colonne10]]="AB",1,0)</f>
        <v>0</v>
      </c>
      <c r="DV30">
        <f>IF(Tableau1[[#This Row],[Colonne16]]="AB",1,0)</f>
        <v>0</v>
      </c>
      <c r="DW30">
        <f>IF(Tableau1[[#This Row],[Colonne22]]="AB",1,0)</f>
        <v>0</v>
      </c>
      <c r="DX30">
        <f>IF(Tableau1[[#This Row],[Colonne28]]="AB",1,0)</f>
        <v>0</v>
      </c>
      <c r="DY30">
        <f>IF(Tableau1[[#This Row],[Colonne35]]="AB",1,0)</f>
        <v>0</v>
      </c>
      <c r="DZ30">
        <f>IF(Tableau1[[#This Row],[Colonne40]]="AB",1,0)</f>
        <v>0</v>
      </c>
      <c r="EA30">
        <f>IF(Tableau1[[#This Row],[Colonne46]]="AB",1,0)</f>
        <v>0</v>
      </c>
      <c r="EB30">
        <f t="shared" si="3"/>
        <v>0</v>
      </c>
      <c r="ED30">
        <f t="shared" si="4"/>
        <v>0</v>
      </c>
      <c r="EE30">
        <f t="shared" si="0"/>
        <v>0</v>
      </c>
      <c r="EF30">
        <f t="shared" si="5"/>
        <v>0</v>
      </c>
    </row>
    <row r="31" spans="1:136" ht="18" hidden="1" customHeight="1" x14ac:dyDescent="0.35">
      <c r="A31" t="s">
        <v>93</v>
      </c>
      <c r="B31" s="43"/>
      <c r="C31" s="5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13"/>
      <c r="Q31" s="48"/>
      <c r="R31" s="48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 t="s">
        <v>9</v>
      </c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 t="s">
        <v>9</v>
      </c>
      <c r="BC31" s="41"/>
      <c r="BD31" s="41"/>
      <c r="BE31" s="41"/>
      <c r="BF31" s="41"/>
      <c r="BG31" s="41"/>
      <c r="BH31" s="9"/>
      <c r="BI31" s="41" t="s">
        <v>11</v>
      </c>
      <c r="BJ31" s="41"/>
      <c r="CQ31">
        <f>COUNTIF(Tableau1[[#This Row],[Colonne3]:[Colonne52]],$CQ$2)-DG31</f>
        <v>0</v>
      </c>
      <c r="CR31">
        <f>COUNTIF(Tableau1[[#This Row],[Colonne3]:[Colonne52]],$CR$2)-EE31</f>
        <v>0</v>
      </c>
      <c r="CT31">
        <f>COUNTIF(Tableau1[[#This Row],[Colonne3]:[Colonne52]],"")-EF31</f>
        <v>48</v>
      </c>
      <c r="CW31">
        <f>IF(Tableau1[[#This Row],[Colonne3]]="TBD",1,0)</f>
        <v>0</v>
      </c>
      <c r="CX31">
        <f>IF(Tableau1[[#This Row],[Colonne6]]="TBD",1,0)</f>
        <v>0</v>
      </c>
      <c r="CY31">
        <f>IF(Tableau1[[#This Row],[Colonne10]]="TBD",1,0)</f>
        <v>0</v>
      </c>
      <c r="CZ31">
        <f>IF(Tableau1[[#This Row],[Colonne16]]="TBD",1,0)</f>
        <v>0</v>
      </c>
      <c r="DA31">
        <f>IF(Tableau1[[#This Row],[Colonne22]]="TBD",1,0)</f>
        <v>0</v>
      </c>
      <c r="DB31">
        <f>IF(Tableau1[[#This Row],[Colonne28]]="TBD",1,0)</f>
        <v>0</v>
      </c>
      <c r="DC31">
        <f>IF(Tableau1[[#This Row],[Colonne35]]="TBD",1,0)</f>
        <v>0</v>
      </c>
      <c r="DD31">
        <f>IF(Tableau1[[#This Row],[Colonne40]]="TBD",1,0)</f>
        <v>0</v>
      </c>
      <c r="DE31">
        <f>IF(Tableau1[[#This Row],[Colonne46]]="TBD",1,0)</f>
        <v>0</v>
      </c>
      <c r="DG31">
        <f t="shared" si="2"/>
        <v>0</v>
      </c>
      <c r="DI31">
        <f>IF(Tableau1[[#This Row],[Colonne3]]="OK",1,0)</f>
        <v>0</v>
      </c>
      <c r="DJ31">
        <f>IF(Tableau1[[#This Row],[Colonne6]]="OK",1,0)</f>
        <v>0</v>
      </c>
      <c r="DK31">
        <f>IF(Tableau1[[#This Row],[Colonne10]]="OK",1,0)</f>
        <v>0</v>
      </c>
      <c r="DL31">
        <f>IF(Tableau1[[#This Row],[Colonne16]]="OK",1,0)</f>
        <v>0</v>
      </c>
      <c r="DM31">
        <f>IF(Tableau1[[#This Row],[Colonne22]]="OK",1,0)</f>
        <v>0</v>
      </c>
      <c r="DN31">
        <f>IF(Tableau1[[#This Row],[Colonne28]]="OK",1,0)</f>
        <v>1</v>
      </c>
      <c r="DO31">
        <f>IF(Tableau1[[#This Row],[Colonne35]]="OK",1,0)</f>
        <v>0</v>
      </c>
      <c r="DP31">
        <f>IF(Tableau1[[#This Row],[Colonne40]]="OK",1,0)</f>
        <v>0</v>
      </c>
      <c r="DQ31">
        <f>IF(Tableau1[[#This Row],[Colonne46]]="OK",1,0)</f>
        <v>1</v>
      </c>
      <c r="DS31">
        <f>IF(Tableau1[[#This Row],[Colonne3]]="AB",1,0)</f>
        <v>0</v>
      </c>
      <c r="DT31">
        <f>IF(Tableau1[[#This Row],[Colonne6]]="AB",1,0)</f>
        <v>0</v>
      </c>
      <c r="DU31">
        <f>IF(Tableau1[[#This Row],[Colonne10]]="AB",1,0)</f>
        <v>0</v>
      </c>
      <c r="DV31">
        <f>IF(Tableau1[[#This Row],[Colonne16]]="AB",1,0)</f>
        <v>0</v>
      </c>
      <c r="DW31">
        <f>IF(Tableau1[[#This Row],[Colonne22]]="AB",1,0)</f>
        <v>0</v>
      </c>
      <c r="DX31">
        <f>IF(Tableau1[[#This Row],[Colonne28]]="AB",1,0)</f>
        <v>0</v>
      </c>
      <c r="DY31">
        <f>IF(Tableau1[[#This Row],[Colonne35]]="AB",1,0)</f>
        <v>0</v>
      </c>
      <c r="DZ31">
        <f>IF(Tableau1[[#This Row],[Colonne40]]="AB",1,0)</f>
        <v>0</v>
      </c>
      <c r="EA31">
        <f>IF(Tableau1[[#This Row],[Colonne46]]="AB",1,0)</f>
        <v>0</v>
      </c>
      <c r="EB31">
        <f t="shared" si="3"/>
        <v>0</v>
      </c>
      <c r="ED31">
        <f t="shared" si="4"/>
        <v>0</v>
      </c>
      <c r="EE31">
        <f t="shared" si="0"/>
        <v>2</v>
      </c>
      <c r="EF31">
        <f t="shared" si="5"/>
        <v>7</v>
      </c>
    </row>
    <row r="32" spans="1:136" ht="18" hidden="1" customHeight="1" x14ac:dyDescent="0.35">
      <c r="A32" t="s">
        <v>94</v>
      </c>
      <c r="B32" s="43"/>
      <c r="C32" s="5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13"/>
      <c r="Q32" s="48"/>
      <c r="R32" s="48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 t="s">
        <v>9</v>
      </c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9"/>
      <c r="BI32" s="41" t="s">
        <v>14</v>
      </c>
      <c r="BJ32" s="41"/>
      <c r="CQ32">
        <f>COUNTIF(Tableau1[[#This Row],[Colonne3]:[Colonne52]],$CQ$2)-DG32</f>
        <v>1</v>
      </c>
      <c r="CR32">
        <f>COUNTIF(Tableau1[[#This Row],[Colonne3]:[Colonne52]],$CR$2)-EE32</f>
        <v>0</v>
      </c>
      <c r="CS32">
        <f>50-COUNTIF(Tableau1[[#This Row],[Colonne3]:[Colonne52]],"")</f>
        <v>-6</v>
      </c>
      <c r="CT32">
        <f>COUNTIF(Tableau1[[#This Row],[Colonne3]:[Colonne52]],"")-EF32</f>
        <v>48</v>
      </c>
      <c r="CW32">
        <f>IF(Tableau1[[#This Row],[Colonne3]]="TBD",1,0)</f>
        <v>0</v>
      </c>
      <c r="CX32">
        <f>IF(Tableau1[[#This Row],[Colonne6]]="TBD",1,0)</f>
        <v>0</v>
      </c>
      <c r="CY32">
        <f>IF(Tableau1[[#This Row],[Colonne10]]="TBD",1,0)</f>
        <v>0</v>
      </c>
      <c r="CZ32">
        <f>IF(Tableau1[[#This Row],[Colonne16]]="TBD",1,0)</f>
        <v>0</v>
      </c>
      <c r="DA32">
        <f>IF(Tableau1[[#This Row],[Colonne22]]="TBD",1,0)</f>
        <v>0</v>
      </c>
      <c r="DB32">
        <f>IF(Tableau1[[#This Row],[Colonne28]]="TBD",1,0)</f>
        <v>0</v>
      </c>
      <c r="DC32">
        <f>IF(Tableau1[[#This Row],[Colonne35]]="TBD",1,0)</f>
        <v>0</v>
      </c>
      <c r="DD32">
        <f>IF(Tableau1[[#This Row],[Colonne40]]="TBD",1,0)</f>
        <v>0</v>
      </c>
      <c r="DE32">
        <f>IF(Tableau1[[#This Row],[Colonne46]]="TBD",1,0)</f>
        <v>0</v>
      </c>
      <c r="DG32">
        <f t="shared" si="2"/>
        <v>0</v>
      </c>
      <c r="DI32">
        <f>IF(Tableau1[[#This Row],[Colonne3]]="OK",1,0)</f>
        <v>0</v>
      </c>
      <c r="DJ32">
        <f>IF(Tableau1[[#This Row],[Colonne6]]="OK",1,0)</f>
        <v>0</v>
      </c>
      <c r="DK32">
        <f>IF(Tableau1[[#This Row],[Colonne10]]="OK",1,0)</f>
        <v>0</v>
      </c>
      <c r="DL32">
        <f>IF(Tableau1[[#This Row],[Colonne16]]="OK",1,0)</f>
        <v>0</v>
      </c>
      <c r="DM32">
        <f>IF(Tableau1[[#This Row],[Colonne22]]="OK",1,0)</f>
        <v>0</v>
      </c>
      <c r="DN32">
        <f>IF(Tableau1[[#This Row],[Colonne28]]="OK",1,0)</f>
        <v>1</v>
      </c>
      <c r="DO32">
        <f>IF(Tableau1[[#This Row],[Colonne35]]="OK",1,0)</f>
        <v>0</v>
      </c>
      <c r="DP32">
        <f>IF(Tableau1[[#This Row],[Colonne40]]="OK",1,0)</f>
        <v>0</v>
      </c>
      <c r="DQ32">
        <f>IF(Tableau1[[#This Row],[Colonne46]]="OK",1,0)</f>
        <v>0</v>
      </c>
      <c r="DS32">
        <f>IF(Tableau1[[#This Row],[Colonne3]]="AB",1,0)</f>
        <v>0</v>
      </c>
      <c r="DT32">
        <f>IF(Tableau1[[#This Row],[Colonne6]]="AB",1,0)</f>
        <v>0</v>
      </c>
      <c r="DU32">
        <f>IF(Tableau1[[#This Row],[Colonne10]]="AB",1,0)</f>
        <v>0</v>
      </c>
      <c r="DV32">
        <f>IF(Tableau1[[#This Row],[Colonne16]]="AB",1,0)</f>
        <v>0</v>
      </c>
      <c r="DW32">
        <f>IF(Tableau1[[#This Row],[Colonne22]]="AB",1,0)</f>
        <v>0</v>
      </c>
      <c r="DX32">
        <f>IF(Tableau1[[#This Row],[Colonne28]]="AB",1,0)</f>
        <v>0</v>
      </c>
      <c r="DY32">
        <f>IF(Tableau1[[#This Row],[Colonne35]]="AB",1,0)</f>
        <v>0</v>
      </c>
      <c r="DZ32">
        <f>IF(Tableau1[[#This Row],[Colonne40]]="AB",1,0)</f>
        <v>0</v>
      </c>
      <c r="EA32">
        <f>IF(Tableau1[[#This Row],[Colonne46]]="AB",1,0)</f>
        <v>0</v>
      </c>
      <c r="EB32">
        <f t="shared" si="3"/>
        <v>0</v>
      </c>
      <c r="ED32">
        <f t="shared" si="4"/>
        <v>0</v>
      </c>
      <c r="EE32">
        <f t="shared" si="0"/>
        <v>1</v>
      </c>
      <c r="EF32">
        <f t="shared" si="5"/>
        <v>8</v>
      </c>
    </row>
    <row r="33" spans="1:136" ht="18" hidden="1" customHeight="1" x14ac:dyDescent="0.35">
      <c r="A33" t="s">
        <v>95</v>
      </c>
      <c r="B33" s="43"/>
      <c r="C33" s="5" t="s">
        <v>7</v>
      </c>
      <c r="D33" s="4"/>
      <c r="E33" s="1"/>
      <c r="F33" s="6"/>
      <c r="G33" s="3"/>
      <c r="H33" s="2"/>
      <c r="I33" s="41"/>
      <c r="J33" s="41"/>
      <c r="K33" s="1"/>
      <c r="L33" s="13"/>
      <c r="M33" s="13"/>
      <c r="N33" s="13"/>
      <c r="O33" s="2"/>
      <c r="P33" s="13"/>
      <c r="Q33" s="48"/>
      <c r="R33" s="48"/>
      <c r="S33" s="13"/>
      <c r="T33" s="1"/>
      <c r="U33" s="1"/>
      <c r="V33" s="13"/>
      <c r="W33" s="13"/>
      <c r="X33" s="2"/>
      <c r="Y33" s="1"/>
      <c r="Z33" s="1"/>
      <c r="AA33" s="1"/>
      <c r="AB33" s="1"/>
      <c r="AC33" s="3"/>
      <c r="AD33" s="1"/>
      <c r="AE33" s="1"/>
      <c r="AF33" s="1"/>
      <c r="AG33" s="1"/>
      <c r="AH33" s="3"/>
      <c r="AI33" s="2"/>
      <c r="AJ33" s="1"/>
      <c r="AK33" s="1"/>
      <c r="AL33" s="1"/>
      <c r="AM33" s="1"/>
      <c r="AN33" s="3"/>
      <c r="AO33" s="2"/>
      <c r="AP33" s="13"/>
      <c r="AQ33" s="1"/>
      <c r="AR33" s="1"/>
      <c r="AS33" s="1"/>
      <c r="AT33" s="1"/>
      <c r="AU33" s="3"/>
      <c r="AV33" s="2"/>
      <c r="AW33" s="1"/>
      <c r="AX33" s="1"/>
      <c r="AY33" s="1"/>
      <c r="AZ33" s="3"/>
      <c r="BA33" s="2"/>
      <c r="BB33" s="1"/>
      <c r="BC33" s="1"/>
      <c r="BD33" s="1"/>
      <c r="BE33" s="1"/>
      <c r="BF33" s="6"/>
      <c r="BG33" s="1"/>
      <c r="BH33" s="9"/>
      <c r="BI33" s="6"/>
      <c r="BJ33" s="1"/>
      <c r="CQ33">
        <f>COUNTIF(Tableau1[[#This Row],[Colonne3]:[Colonne52]],$CQ$2)-DG33</f>
        <v>0</v>
      </c>
      <c r="CR33">
        <f>COUNTIF(Tableau1[[#This Row],[Colonne3]:[Colonne52]],$CR$2)-EE33</f>
        <v>0</v>
      </c>
      <c r="CS33">
        <f>50-COUNTIF(Tableau1[[#This Row],[Colonne3]:[Colonne52]],"")</f>
        <v>-8</v>
      </c>
      <c r="CT33">
        <f>COUNTIF(Tableau1[[#This Row],[Colonne3]:[Colonne52]],"")-EF33</f>
        <v>58</v>
      </c>
      <c r="CW33">
        <f>IF(Tableau1[[#This Row],[Colonne3]]="TBD",1,0)</f>
        <v>0</v>
      </c>
      <c r="CX33">
        <f>IF(Tableau1[[#This Row],[Colonne6]]="TBD",1,0)</f>
        <v>0</v>
      </c>
      <c r="CY33">
        <f>IF(Tableau1[[#This Row],[Colonne10]]="TBD",1,0)</f>
        <v>0</v>
      </c>
      <c r="CZ33">
        <f>IF(Tableau1[[#This Row],[Colonne16]]="TBD",1,0)</f>
        <v>0</v>
      </c>
      <c r="DA33">
        <f>IF(Tableau1[[#This Row],[Colonne22]]="TBD",1,0)</f>
        <v>0</v>
      </c>
      <c r="DB33">
        <f>IF(Tableau1[[#This Row],[Colonne28]]="TBD",1,0)</f>
        <v>0</v>
      </c>
      <c r="DC33">
        <f>IF(Tableau1[[#This Row],[Colonne35]]="TBD",1,0)</f>
        <v>0</v>
      </c>
      <c r="DD33">
        <f>IF(Tableau1[[#This Row],[Colonne40]]="TBD",1,0)</f>
        <v>0</v>
      </c>
      <c r="DE33">
        <f>IF(Tableau1[[#This Row],[Colonne46]]="TBD",1,0)</f>
        <v>0</v>
      </c>
      <c r="DG33">
        <f t="shared" si="2"/>
        <v>0</v>
      </c>
      <c r="DI33">
        <f>IF(Tableau1[[#This Row],[Colonne3]]="OK",1,0)</f>
        <v>0</v>
      </c>
      <c r="DJ33">
        <f>IF(Tableau1[[#This Row],[Colonne6]]="OK",1,0)</f>
        <v>0</v>
      </c>
      <c r="DK33">
        <f>IF(Tableau1[[#This Row],[Colonne10]]="OK",1,0)</f>
        <v>0</v>
      </c>
      <c r="DL33">
        <f>IF(Tableau1[[#This Row],[Colonne16]]="OK",1,0)</f>
        <v>0</v>
      </c>
      <c r="DM33">
        <f>IF(Tableau1[[#This Row],[Colonne22]]="OK",1,0)</f>
        <v>0</v>
      </c>
      <c r="DN33">
        <f>IF(Tableau1[[#This Row],[Colonne28]]="OK",1,0)</f>
        <v>0</v>
      </c>
      <c r="DO33">
        <f>IF(Tableau1[[#This Row],[Colonne35]]="OK",1,0)</f>
        <v>0</v>
      </c>
      <c r="DP33">
        <f>IF(Tableau1[[#This Row],[Colonne40]]="OK",1,0)</f>
        <v>0</v>
      </c>
      <c r="DQ33">
        <f>IF(Tableau1[[#This Row],[Colonne46]]="OK",1,0)</f>
        <v>0</v>
      </c>
      <c r="DS33">
        <f>IF(Tableau1[[#This Row],[Colonne3]]="AB",1,0)</f>
        <v>0</v>
      </c>
      <c r="DT33">
        <f>IF(Tableau1[[#This Row],[Colonne6]]="AB",1,0)</f>
        <v>0</v>
      </c>
      <c r="DU33">
        <f>IF(Tableau1[[#This Row],[Colonne10]]="AB",1,0)</f>
        <v>0</v>
      </c>
      <c r="DV33">
        <f>IF(Tableau1[[#This Row],[Colonne16]]="AB",1,0)</f>
        <v>0</v>
      </c>
      <c r="DW33">
        <f>IF(Tableau1[[#This Row],[Colonne22]]="AB",1,0)</f>
        <v>0</v>
      </c>
      <c r="DX33">
        <f>IF(Tableau1[[#This Row],[Colonne28]]="AB",1,0)</f>
        <v>0</v>
      </c>
      <c r="DY33">
        <f>IF(Tableau1[[#This Row],[Colonne35]]="AB",1,0)</f>
        <v>0</v>
      </c>
      <c r="DZ33">
        <f>IF(Tableau1[[#This Row],[Colonne40]]="AB",1,0)</f>
        <v>0</v>
      </c>
      <c r="EA33">
        <f>IF(Tableau1[[#This Row],[Colonne46]]="AB",1,0)</f>
        <v>0</v>
      </c>
      <c r="EB33">
        <f t="shared" si="3"/>
        <v>0</v>
      </c>
      <c r="ED33">
        <f t="shared" si="4"/>
        <v>0</v>
      </c>
      <c r="EE33">
        <f t="shared" si="0"/>
        <v>0</v>
      </c>
      <c r="EF33">
        <f t="shared" si="5"/>
        <v>0</v>
      </c>
    </row>
    <row r="34" spans="1:136" ht="18" hidden="1" customHeight="1" x14ac:dyDescent="0.35">
      <c r="A34" t="s">
        <v>96</v>
      </c>
      <c r="B34" s="43"/>
      <c r="C34" s="5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13"/>
      <c r="Q34" s="48"/>
      <c r="R34" s="48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9"/>
      <c r="BI34" s="41"/>
      <c r="BJ34" s="41"/>
      <c r="CQ34">
        <f>COUNTIF(Tableau1[[#This Row],[Colonne3]:[Colonne52]],$CQ$2)-DG34</f>
        <v>0</v>
      </c>
      <c r="CR34">
        <f>COUNTIF(Tableau1[[#This Row],[Colonne3]:[Colonne52]],$CR$2)-EE34</f>
        <v>0</v>
      </c>
      <c r="CS34">
        <f>50-COUNTIF(Tableau1[[#This Row],[Colonne3]:[Colonne52]],"")</f>
        <v>-8</v>
      </c>
      <c r="CT34">
        <f>COUNTIF(Tableau1[[#This Row],[Colonne3]:[Colonne52]],"")-EF34</f>
        <v>58</v>
      </c>
      <c r="CW34">
        <f>IF(Tableau1[[#This Row],[Colonne3]]="TBD",1,0)</f>
        <v>0</v>
      </c>
      <c r="CX34">
        <f>IF(Tableau1[[#This Row],[Colonne6]]="TBD",1,0)</f>
        <v>0</v>
      </c>
      <c r="CY34">
        <f>IF(Tableau1[[#This Row],[Colonne10]]="TBD",1,0)</f>
        <v>0</v>
      </c>
      <c r="CZ34">
        <f>IF(Tableau1[[#This Row],[Colonne16]]="TBD",1,0)</f>
        <v>0</v>
      </c>
      <c r="DA34">
        <f>IF(Tableau1[[#This Row],[Colonne22]]="TBD",1,0)</f>
        <v>0</v>
      </c>
      <c r="DB34">
        <f>IF(Tableau1[[#This Row],[Colonne28]]="TBD",1,0)</f>
        <v>0</v>
      </c>
      <c r="DC34">
        <f>IF(Tableau1[[#This Row],[Colonne35]]="TBD",1,0)</f>
        <v>0</v>
      </c>
      <c r="DD34">
        <f>IF(Tableau1[[#This Row],[Colonne40]]="TBD",1,0)</f>
        <v>0</v>
      </c>
      <c r="DE34">
        <f>IF(Tableau1[[#This Row],[Colonne46]]="TBD",1,0)</f>
        <v>0</v>
      </c>
      <c r="DG34">
        <f t="shared" si="2"/>
        <v>0</v>
      </c>
      <c r="DI34">
        <f>IF(Tableau1[[#This Row],[Colonne3]]="OK",1,0)</f>
        <v>0</v>
      </c>
      <c r="DJ34">
        <f>IF(Tableau1[[#This Row],[Colonne6]]="OK",1,0)</f>
        <v>0</v>
      </c>
      <c r="DK34">
        <f>IF(Tableau1[[#This Row],[Colonne10]]="OK",1,0)</f>
        <v>0</v>
      </c>
      <c r="DL34">
        <f>IF(Tableau1[[#This Row],[Colonne16]]="OK",1,0)</f>
        <v>0</v>
      </c>
      <c r="DM34">
        <f>IF(Tableau1[[#This Row],[Colonne22]]="OK",1,0)</f>
        <v>0</v>
      </c>
      <c r="DN34">
        <f>IF(Tableau1[[#This Row],[Colonne28]]="OK",1,0)</f>
        <v>0</v>
      </c>
      <c r="DO34">
        <f>IF(Tableau1[[#This Row],[Colonne35]]="OK",1,0)</f>
        <v>0</v>
      </c>
      <c r="DP34">
        <f>IF(Tableau1[[#This Row],[Colonne40]]="OK",1,0)</f>
        <v>0</v>
      </c>
      <c r="DQ34">
        <f>IF(Tableau1[[#This Row],[Colonne46]]="OK",1,0)</f>
        <v>0</v>
      </c>
      <c r="DS34">
        <f>IF(Tableau1[[#This Row],[Colonne3]]="AB",1,0)</f>
        <v>0</v>
      </c>
      <c r="DT34">
        <f>IF(Tableau1[[#This Row],[Colonne6]]="AB",1,0)</f>
        <v>0</v>
      </c>
      <c r="DU34">
        <f>IF(Tableau1[[#This Row],[Colonne10]]="AB",1,0)</f>
        <v>0</v>
      </c>
      <c r="DV34">
        <f>IF(Tableau1[[#This Row],[Colonne16]]="AB",1,0)</f>
        <v>0</v>
      </c>
      <c r="DW34">
        <f>IF(Tableau1[[#This Row],[Colonne22]]="AB",1,0)</f>
        <v>0</v>
      </c>
      <c r="DX34">
        <f>IF(Tableau1[[#This Row],[Colonne28]]="AB",1,0)</f>
        <v>0</v>
      </c>
      <c r="DY34">
        <f>IF(Tableau1[[#This Row],[Colonne35]]="AB",1,0)</f>
        <v>0</v>
      </c>
      <c r="DZ34">
        <f>IF(Tableau1[[#This Row],[Colonne40]]="AB",1,0)</f>
        <v>0</v>
      </c>
      <c r="EA34">
        <f>IF(Tableau1[[#This Row],[Colonne46]]="AB",1,0)</f>
        <v>0</v>
      </c>
      <c r="EB34">
        <f t="shared" si="3"/>
        <v>0</v>
      </c>
      <c r="ED34">
        <f t="shared" si="4"/>
        <v>0</v>
      </c>
      <c r="EE34">
        <f t="shared" si="0"/>
        <v>0</v>
      </c>
      <c r="EF34">
        <f t="shared" si="5"/>
        <v>0</v>
      </c>
    </row>
    <row r="35" spans="1:136" ht="18" hidden="1" customHeight="1" x14ac:dyDescent="0.35">
      <c r="A35" t="s">
        <v>97</v>
      </c>
      <c r="B35" s="43"/>
      <c r="C35" s="15" t="s">
        <v>7</v>
      </c>
      <c r="D35" s="4"/>
      <c r="E35" s="1"/>
      <c r="F35" s="6"/>
      <c r="G35" s="3"/>
      <c r="H35" s="2"/>
      <c r="I35" s="41"/>
      <c r="J35" s="41"/>
      <c r="K35" s="1"/>
      <c r="L35" s="13"/>
      <c r="M35" s="13"/>
      <c r="N35" s="13"/>
      <c r="O35" s="2"/>
      <c r="P35" s="13"/>
      <c r="Q35" s="48"/>
      <c r="R35" s="48"/>
      <c r="S35" s="13"/>
      <c r="T35" s="1"/>
      <c r="U35" s="1"/>
      <c r="V35" s="13"/>
      <c r="W35" s="13"/>
      <c r="X35" s="2"/>
      <c r="Y35" s="1"/>
      <c r="Z35" s="1"/>
      <c r="AA35" s="1"/>
      <c r="AB35" s="1"/>
      <c r="AC35" s="3"/>
      <c r="AD35" s="1"/>
      <c r="AE35" s="1"/>
      <c r="AF35" s="1"/>
      <c r="AG35" s="1"/>
      <c r="AH35" s="3"/>
      <c r="AI35" s="2"/>
      <c r="AJ35" s="1"/>
      <c r="AK35" s="1"/>
      <c r="AL35" s="1"/>
      <c r="AM35" s="1"/>
      <c r="AN35" s="3"/>
      <c r="AO35" s="2"/>
      <c r="AP35" s="13"/>
      <c r="AQ35" s="1"/>
      <c r="AR35" s="1"/>
      <c r="AS35" s="1"/>
      <c r="AT35" s="1"/>
      <c r="AU35" s="3"/>
      <c r="AV35" s="2"/>
      <c r="AW35" s="1"/>
      <c r="AX35" s="1"/>
      <c r="AY35" s="1"/>
      <c r="AZ35" s="3"/>
      <c r="BA35" s="2"/>
      <c r="BB35" s="1"/>
      <c r="BC35" s="1"/>
      <c r="BD35" s="1"/>
      <c r="BE35" s="1"/>
      <c r="BF35" s="6"/>
      <c r="BG35" s="1"/>
      <c r="BH35" s="9"/>
      <c r="BI35" s="6"/>
      <c r="BJ35" s="1"/>
      <c r="CQ35">
        <f>COUNTIF(Tableau1[[#This Row],[Colonne3]:[Colonne52]],$CQ$2)-DG35</f>
        <v>0</v>
      </c>
      <c r="CR35">
        <f>COUNTIF(Tableau1[[#This Row],[Colonne3]:[Colonne52]],$CR$2)-EE35</f>
        <v>0</v>
      </c>
      <c r="CS35">
        <f>50-COUNTIF(Tableau1[[#This Row],[Colonne3]:[Colonne52]],"")</f>
        <v>-8</v>
      </c>
      <c r="CT35">
        <f>COUNTIF(Tableau1[[#This Row],[Colonne3]:[Colonne52]],"")-EF35</f>
        <v>58</v>
      </c>
      <c r="CW35">
        <f>IF(Tableau1[[#This Row],[Colonne3]]="TBD",1,0)</f>
        <v>0</v>
      </c>
      <c r="CX35">
        <f>IF(Tableau1[[#This Row],[Colonne6]]="TBD",1,0)</f>
        <v>0</v>
      </c>
      <c r="CY35">
        <f>IF(Tableau1[[#This Row],[Colonne10]]="TBD",1,0)</f>
        <v>0</v>
      </c>
      <c r="CZ35">
        <f>IF(Tableau1[[#This Row],[Colonne16]]="TBD",1,0)</f>
        <v>0</v>
      </c>
      <c r="DA35">
        <f>IF(Tableau1[[#This Row],[Colonne22]]="TBD",1,0)</f>
        <v>0</v>
      </c>
      <c r="DB35">
        <f>IF(Tableau1[[#This Row],[Colonne28]]="TBD",1,0)</f>
        <v>0</v>
      </c>
      <c r="DC35">
        <f>IF(Tableau1[[#This Row],[Colonne35]]="TBD",1,0)</f>
        <v>0</v>
      </c>
      <c r="DD35">
        <f>IF(Tableau1[[#This Row],[Colonne40]]="TBD",1,0)</f>
        <v>0</v>
      </c>
      <c r="DE35">
        <f>IF(Tableau1[[#This Row],[Colonne46]]="TBD",1,0)</f>
        <v>0</v>
      </c>
      <c r="DG35">
        <f t="shared" si="2"/>
        <v>0</v>
      </c>
      <c r="DI35">
        <f>IF(Tableau1[[#This Row],[Colonne3]]="OK",1,0)</f>
        <v>0</v>
      </c>
      <c r="DJ35">
        <f>IF(Tableau1[[#This Row],[Colonne6]]="OK",1,0)</f>
        <v>0</v>
      </c>
      <c r="DK35">
        <f>IF(Tableau1[[#This Row],[Colonne10]]="OK",1,0)</f>
        <v>0</v>
      </c>
      <c r="DL35">
        <f>IF(Tableau1[[#This Row],[Colonne16]]="OK",1,0)</f>
        <v>0</v>
      </c>
      <c r="DM35">
        <f>IF(Tableau1[[#This Row],[Colonne22]]="OK",1,0)</f>
        <v>0</v>
      </c>
      <c r="DN35">
        <f>IF(Tableau1[[#This Row],[Colonne28]]="OK",1,0)</f>
        <v>0</v>
      </c>
      <c r="DO35">
        <f>IF(Tableau1[[#This Row],[Colonne35]]="OK",1,0)</f>
        <v>0</v>
      </c>
      <c r="DP35">
        <f>IF(Tableau1[[#This Row],[Colonne40]]="OK",1,0)</f>
        <v>0</v>
      </c>
      <c r="DQ35">
        <f>IF(Tableau1[[#This Row],[Colonne46]]="OK",1,0)</f>
        <v>0</v>
      </c>
      <c r="DS35">
        <f>IF(Tableau1[[#This Row],[Colonne3]]="AB",1,0)</f>
        <v>0</v>
      </c>
      <c r="DT35">
        <f>IF(Tableau1[[#This Row],[Colonne6]]="AB",1,0)</f>
        <v>0</v>
      </c>
      <c r="DU35">
        <f>IF(Tableau1[[#This Row],[Colonne10]]="AB",1,0)</f>
        <v>0</v>
      </c>
      <c r="DV35">
        <f>IF(Tableau1[[#This Row],[Colonne16]]="AB",1,0)</f>
        <v>0</v>
      </c>
      <c r="DW35">
        <f>IF(Tableau1[[#This Row],[Colonne22]]="AB",1,0)</f>
        <v>0</v>
      </c>
      <c r="DX35">
        <f>IF(Tableau1[[#This Row],[Colonne28]]="AB",1,0)</f>
        <v>0</v>
      </c>
      <c r="DY35">
        <f>IF(Tableau1[[#This Row],[Colonne35]]="AB",1,0)</f>
        <v>0</v>
      </c>
      <c r="DZ35">
        <f>IF(Tableau1[[#This Row],[Colonne40]]="AB",1,0)</f>
        <v>0</v>
      </c>
      <c r="EA35">
        <f>IF(Tableau1[[#This Row],[Colonne46]]="AB",1,0)</f>
        <v>0</v>
      </c>
      <c r="EB35">
        <f t="shared" si="3"/>
        <v>0</v>
      </c>
      <c r="ED35">
        <f t="shared" si="4"/>
        <v>0</v>
      </c>
      <c r="EE35">
        <f t="shared" si="0"/>
        <v>0</v>
      </c>
      <c r="EF35">
        <f t="shared" si="5"/>
        <v>0</v>
      </c>
    </row>
    <row r="36" spans="1:136" ht="21" x14ac:dyDescent="0.35">
      <c r="A36" s="52" t="s">
        <v>141</v>
      </c>
      <c r="B36" s="58" t="s">
        <v>68</v>
      </c>
      <c r="C36" s="57"/>
      <c r="D36" s="53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13"/>
      <c r="Q36" s="48"/>
      <c r="R36" s="48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9"/>
      <c r="BI36" s="41"/>
      <c r="BJ36" s="41"/>
      <c r="CQ36">
        <f>COUNTIF(Tableau1[[#This Row],[Colonne3]:[Colonne52]],$CQ$2)-DG36</f>
        <v>0</v>
      </c>
      <c r="CR36">
        <f>COUNTIF(Tableau1[[#This Row],[Colonne3]:[Colonne52]],$CR$2)-EE36</f>
        <v>0</v>
      </c>
      <c r="CS36">
        <f>50-COUNTIF(Tableau1[[#This Row],[Colonne3]:[Colonne52]],"")</f>
        <v>-8</v>
      </c>
      <c r="CT36">
        <f>COUNTIF(Tableau1[[#This Row],[Colonne3]:[Colonne52]],"")-EF36</f>
        <v>58</v>
      </c>
      <c r="CW36">
        <f>IF(Tableau1[[#This Row],[Colonne3]]="TBD",1,0)</f>
        <v>0</v>
      </c>
      <c r="CX36">
        <f>IF(Tableau1[[#This Row],[Colonne6]]="TBD",1,0)</f>
        <v>0</v>
      </c>
      <c r="CY36">
        <f>IF(Tableau1[[#This Row],[Colonne10]]="TBD",1,0)</f>
        <v>0</v>
      </c>
      <c r="CZ36">
        <f>IF(Tableau1[[#This Row],[Colonne16]]="TBD",1,0)</f>
        <v>0</v>
      </c>
      <c r="DA36">
        <f>IF(Tableau1[[#This Row],[Colonne22]]="TBD",1,0)</f>
        <v>0</v>
      </c>
      <c r="DB36">
        <f>IF(Tableau1[[#This Row],[Colonne28]]="TBD",1,0)</f>
        <v>0</v>
      </c>
      <c r="DC36">
        <f>IF(Tableau1[[#This Row],[Colonne35]]="TBD",1,0)</f>
        <v>0</v>
      </c>
      <c r="DD36">
        <f>IF(Tableau1[[#This Row],[Colonne40]]="TBD",1,0)</f>
        <v>0</v>
      </c>
      <c r="DE36">
        <f>IF(Tableau1[[#This Row],[Colonne46]]="TBD",1,0)</f>
        <v>0</v>
      </c>
      <c r="DG36">
        <f>SUM(CW36:DE36)</f>
        <v>0</v>
      </c>
      <c r="DI36">
        <f>IF(Tableau1[[#This Row],[Colonne3]]="OK",1,0)</f>
        <v>0</v>
      </c>
      <c r="DJ36">
        <f>IF(Tableau1[[#This Row],[Colonne6]]="OK",1,0)</f>
        <v>0</v>
      </c>
      <c r="DK36">
        <f>IF(Tableau1[[#This Row],[Colonne10]]="OK",1,0)</f>
        <v>0</v>
      </c>
      <c r="DL36">
        <f>IF(Tableau1[[#This Row],[Colonne16]]="OK",1,0)</f>
        <v>0</v>
      </c>
      <c r="DM36">
        <f>IF(Tableau1[[#This Row],[Colonne22]]="OK",1,0)</f>
        <v>0</v>
      </c>
      <c r="DN36">
        <f>IF(Tableau1[[#This Row],[Colonne28]]="OK",1,0)</f>
        <v>0</v>
      </c>
      <c r="DO36">
        <f>IF(Tableau1[[#This Row],[Colonne35]]="OK",1,0)</f>
        <v>0</v>
      </c>
      <c r="DP36">
        <f>IF(Tableau1[[#This Row],[Colonne40]]="OK",1,0)</f>
        <v>0</v>
      </c>
      <c r="DQ36">
        <f>IF(Tableau1[[#This Row],[Colonne46]]="OK",1,0)</f>
        <v>0</v>
      </c>
      <c r="DS36">
        <f>IF(Tableau1[[#This Row],[Colonne3]]="AB",1,0)</f>
        <v>0</v>
      </c>
      <c r="DT36">
        <f>IF(Tableau1[[#This Row],[Colonne6]]="AB",1,0)</f>
        <v>0</v>
      </c>
      <c r="DU36">
        <f>IF(Tableau1[[#This Row],[Colonne10]]="AB",1,0)</f>
        <v>0</v>
      </c>
      <c r="DV36">
        <f>IF(Tableau1[[#This Row],[Colonne16]]="AB",1,0)</f>
        <v>0</v>
      </c>
      <c r="DW36">
        <f>IF(Tableau1[[#This Row],[Colonne22]]="AB",1,0)</f>
        <v>0</v>
      </c>
      <c r="DX36">
        <f>IF(Tableau1[[#This Row],[Colonne28]]="AB",1,0)</f>
        <v>0</v>
      </c>
      <c r="DY36">
        <f>IF(Tableau1[[#This Row],[Colonne35]]="AB",1,0)</f>
        <v>0</v>
      </c>
      <c r="DZ36">
        <f>IF(Tableau1[[#This Row],[Colonne40]]="AB",1,0)</f>
        <v>0</v>
      </c>
      <c r="EA36">
        <f>IF(Tableau1[[#This Row],[Colonne46]]="AB",1,0)</f>
        <v>0</v>
      </c>
      <c r="EB36">
        <f>SUM(DR36:DZ36)</f>
        <v>0</v>
      </c>
      <c r="ED36">
        <f t="shared" si="4"/>
        <v>0</v>
      </c>
      <c r="EE36">
        <f t="shared" si="0"/>
        <v>0</v>
      </c>
      <c r="EF36">
        <f t="shared" si="5"/>
        <v>0</v>
      </c>
    </row>
    <row r="37" spans="1:136" ht="21" x14ac:dyDescent="0.35">
      <c r="A37" s="52" t="s">
        <v>140</v>
      </c>
      <c r="B37" s="56" t="s">
        <v>68</v>
      </c>
      <c r="C37" s="57"/>
      <c r="D37" s="53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13"/>
      <c r="Q37" s="48"/>
      <c r="R37" s="48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9"/>
      <c r="BI37" s="41"/>
      <c r="BJ37" s="41"/>
      <c r="CQ37">
        <f>COUNTIF(Tableau1[[#This Row],[Colonne3]:[Colonne52]],$CQ$2)-DG37</f>
        <v>0</v>
      </c>
      <c r="CR37">
        <f>COUNTIF(Tableau1[[#This Row],[Colonne3]:[Colonne52]],$CR$2)-EE37</f>
        <v>0</v>
      </c>
      <c r="CS37">
        <f>50-COUNTIF(Tableau1[[#This Row],[Colonne3]:[Colonne52]],"")</f>
        <v>-8</v>
      </c>
      <c r="CT37">
        <f>COUNTIF(Tableau1[[#This Row],[Colonne3]:[Colonne52]],"")-EF37</f>
        <v>58</v>
      </c>
      <c r="CW37">
        <f>IF(Tableau1[[#This Row],[Colonne3]]="TBD",1,0)</f>
        <v>0</v>
      </c>
      <c r="CX37">
        <f>IF(Tableau1[[#This Row],[Colonne6]]="TBD",1,0)</f>
        <v>0</v>
      </c>
      <c r="CY37">
        <f>IF(Tableau1[[#This Row],[Colonne10]]="TBD",1,0)</f>
        <v>0</v>
      </c>
      <c r="CZ37">
        <f>IF(Tableau1[[#This Row],[Colonne16]]="TBD",1,0)</f>
        <v>0</v>
      </c>
      <c r="DA37">
        <f>IF(Tableau1[[#This Row],[Colonne22]]="TBD",1,0)</f>
        <v>0</v>
      </c>
      <c r="DB37">
        <f>IF(Tableau1[[#This Row],[Colonne28]]="TBD",1,0)</f>
        <v>0</v>
      </c>
      <c r="DC37">
        <f>IF(Tableau1[[#This Row],[Colonne35]]="TBD",1,0)</f>
        <v>0</v>
      </c>
      <c r="DD37">
        <f>IF(Tableau1[[#This Row],[Colonne40]]="TBD",1,0)</f>
        <v>0</v>
      </c>
      <c r="DE37">
        <f>IF(Tableau1[[#This Row],[Colonne46]]="TBD",1,0)</f>
        <v>0</v>
      </c>
      <c r="DG37">
        <f t="shared" si="2"/>
        <v>0</v>
      </c>
      <c r="DI37">
        <f>IF(Tableau1[[#This Row],[Colonne3]]="OK",1,0)</f>
        <v>0</v>
      </c>
      <c r="DJ37">
        <f>IF(Tableau1[[#This Row],[Colonne6]]="OK",1,0)</f>
        <v>0</v>
      </c>
      <c r="DK37">
        <f>IF(Tableau1[[#This Row],[Colonne10]]="OK",1,0)</f>
        <v>0</v>
      </c>
      <c r="DL37">
        <f>IF(Tableau1[[#This Row],[Colonne16]]="OK",1,0)</f>
        <v>0</v>
      </c>
      <c r="DM37">
        <f>IF(Tableau1[[#This Row],[Colonne22]]="OK",1,0)</f>
        <v>0</v>
      </c>
      <c r="DN37">
        <f>IF(Tableau1[[#This Row],[Colonne28]]="OK",1,0)</f>
        <v>0</v>
      </c>
      <c r="DO37">
        <f>IF(Tableau1[[#This Row],[Colonne35]]="OK",1,0)</f>
        <v>0</v>
      </c>
      <c r="DP37">
        <f>IF(Tableau1[[#This Row],[Colonne40]]="OK",1,0)</f>
        <v>0</v>
      </c>
      <c r="DQ37">
        <f>IF(Tableau1[[#This Row],[Colonne46]]="OK",1,0)</f>
        <v>0</v>
      </c>
      <c r="DS37">
        <f>IF(Tableau1[[#This Row],[Colonne3]]="AB",1,0)</f>
        <v>0</v>
      </c>
      <c r="DT37">
        <f>IF(Tableau1[[#This Row],[Colonne6]]="AB",1,0)</f>
        <v>0</v>
      </c>
      <c r="DU37">
        <f>IF(Tableau1[[#This Row],[Colonne10]]="AB",1,0)</f>
        <v>0</v>
      </c>
      <c r="DV37">
        <f>IF(Tableau1[[#This Row],[Colonne16]]="AB",1,0)</f>
        <v>0</v>
      </c>
      <c r="DW37">
        <f>IF(Tableau1[[#This Row],[Colonne22]]="AB",1,0)</f>
        <v>0</v>
      </c>
      <c r="DX37">
        <f>IF(Tableau1[[#This Row],[Colonne28]]="AB",1,0)</f>
        <v>0</v>
      </c>
      <c r="DY37">
        <f>IF(Tableau1[[#This Row],[Colonne35]]="AB",1,0)</f>
        <v>0</v>
      </c>
      <c r="DZ37">
        <f>IF(Tableau1[[#This Row],[Colonne40]]="AB",1,0)</f>
        <v>0</v>
      </c>
      <c r="EA37">
        <f>IF(Tableau1[[#This Row],[Colonne46]]="AB",1,0)</f>
        <v>0</v>
      </c>
      <c r="EB37">
        <f t="shared" si="3"/>
        <v>0</v>
      </c>
      <c r="ED37">
        <f t="shared" si="4"/>
        <v>0</v>
      </c>
      <c r="EE37">
        <f t="shared" si="0"/>
        <v>0</v>
      </c>
      <c r="EF37">
        <f t="shared" si="5"/>
        <v>0</v>
      </c>
    </row>
    <row r="38" spans="1:136" ht="21" hidden="1" x14ac:dyDescent="0.35">
      <c r="A38" t="s">
        <v>98</v>
      </c>
      <c r="B38" s="43"/>
      <c r="C38" s="55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13"/>
      <c r="Q38" s="48"/>
      <c r="R38" s="48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9"/>
      <c r="BI38" s="41" t="s">
        <v>11</v>
      </c>
      <c r="BJ38" s="41"/>
      <c r="CQ38">
        <f>COUNTIF(Tableau1[[#This Row],[Colonne3]:[Colonne52]],$CQ$2)-DG38</f>
        <v>0</v>
      </c>
      <c r="CR38">
        <f>COUNTIF(Tableau1[[#This Row],[Colonne3]:[Colonne52]],$CR$2)-EE38</f>
        <v>0</v>
      </c>
      <c r="CS38">
        <f>50-COUNTIF(Tableau1[[#This Row],[Colonne3]:[Colonne52]],"")</f>
        <v>-7</v>
      </c>
      <c r="CT38">
        <f>COUNTIF(Tableau1[[#This Row],[Colonne3]:[Colonne52]],"")-EF38</f>
        <v>57</v>
      </c>
      <c r="CW38">
        <f>IF(Tableau1[[#This Row],[Colonne3]]="TBD",1,0)</f>
        <v>0</v>
      </c>
      <c r="CX38">
        <f>IF(Tableau1[[#This Row],[Colonne6]]="TBD",1,0)</f>
        <v>0</v>
      </c>
      <c r="CY38">
        <f>IF(Tableau1[[#This Row],[Colonne10]]="TBD",1,0)</f>
        <v>0</v>
      </c>
      <c r="CZ38">
        <f>IF(Tableau1[[#This Row],[Colonne16]]="TBD",1,0)</f>
        <v>0</v>
      </c>
      <c r="DA38">
        <f>IF(Tableau1[[#This Row],[Colonne22]]="TBD",1,0)</f>
        <v>0</v>
      </c>
      <c r="DB38">
        <f>IF(Tableau1[[#This Row],[Colonne28]]="TBD",1,0)</f>
        <v>0</v>
      </c>
      <c r="DC38">
        <f>IF(Tableau1[[#This Row],[Colonne35]]="TBD",1,0)</f>
        <v>0</v>
      </c>
      <c r="DD38">
        <f>IF(Tableau1[[#This Row],[Colonne40]]="TBD",1,0)</f>
        <v>0</v>
      </c>
      <c r="DE38">
        <f>IF(Tableau1[[#This Row],[Colonne46]]="TBD",1,0)</f>
        <v>0</v>
      </c>
      <c r="DG38">
        <f t="shared" si="2"/>
        <v>0</v>
      </c>
      <c r="DI38">
        <f>IF(Tableau1[[#This Row],[Colonne3]]="OK",1,0)</f>
        <v>0</v>
      </c>
      <c r="DJ38">
        <f>IF(Tableau1[[#This Row],[Colonne6]]="OK",1,0)</f>
        <v>0</v>
      </c>
      <c r="DK38">
        <f>IF(Tableau1[[#This Row],[Colonne10]]="OK",1,0)</f>
        <v>0</v>
      </c>
      <c r="DL38">
        <f>IF(Tableau1[[#This Row],[Colonne16]]="OK",1,0)</f>
        <v>0</v>
      </c>
      <c r="DM38">
        <f>IF(Tableau1[[#This Row],[Colonne22]]="OK",1,0)</f>
        <v>0</v>
      </c>
      <c r="DN38">
        <f>IF(Tableau1[[#This Row],[Colonne28]]="OK",1,0)</f>
        <v>0</v>
      </c>
      <c r="DO38">
        <f>IF(Tableau1[[#This Row],[Colonne35]]="OK",1,0)</f>
        <v>0</v>
      </c>
      <c r="DP38">
        <f>IF(Tableau1[[#This Row],[Colonne40]]="OK",1,0)</f>
        <v>0</v>
      </c>
      <c r="DQ38">
        <f>IF(Tableau1[[#This Row],[Colonne46]]="OK",1,0)</f>
        <v>0</v>
      </c>
      <c r="DS38">
        <f>IF(Tableau1[[#This Row],[Colonne3]]="AB",1,0)</f>
        <v>0</v>
      </c>
      <c r="DT38">
        <f>IF(Tableau1[[#This Row],[Colonne6]]="AB",1,0)</f>
        <v>0</v>
      </c>
      <c r="DU38">
        <f>IF(Tableau1[[#This Row],[Colonne10]]="AB",1,0)</f>
        <v>0</v>
      </c>
      <c r="DV38">
        <f>IF(Tableau1[[#This Row],[Colonne16]]="AB",1,0)</f>
        <v>0</v>
      </c>
      <c r="DW38">
        <f>IF(Tableau1[[#This Row],[Colonne22]]="AB",1,0)</f>
        <v>0</v>
      </c>
      <c r="DX38">
        <f>IF(Tableau1[[#This Row],[Colonne28]]="AB",1,0)</f>
        <v>0</v>
      </c>
      <c r="DY38">
        <f>IF(Tableau1[[#This Row],[Colonne35]]="AB",1,0)</f>
        <v>0</v>
      </c>
      <c r="DZ38">
        <f>IF(Tableau1[[#This Row],[Colonne40]]="AB",1,0)</f>
        <v>0</v>
      </c>
      <c r="EA38">
        <f>IF(Tableau1[[#This Row],[Colonne46]]="AB",1,0)</f>
        <v>0</v>
      </c>
      <c r="EB38">
        <f t="shared" si="3"/>
        <v>0</v>
      </c>
      <c r="ED38">
        <f t="shared" si="4"/>
        <v>0</v>
      </c>
      <c r="EE38">
        <f t="shared" si="0"/>
        <v>0</v>
      </c>
      <c r="EF38">
        <f t="shared" si="5"/>
        <v>0</v>
      </c>
    </row>
    <row r="39" spans="1:136" ht="21" x14ac:dyDescent="0.35">
      <c r="A39" s="52" t="s">
        <v>143</v>
      </c>
      <c r="B39" s="56" t="s">
        <v>68</v>
      </c>
      <c r="C39" s="57"/>
      <c r="D39" s="53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13"/>
      <c r="Q39" s="48"/>
      <c r="R39" s="48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9"/>
      <c r="BI39" s="41"/>
      <c r="BJ39" s="41"/>
      <c r="CQ39">
        <f>COUNTIF(Tableau1[[#This Row],[Colonne3]:[Colonne52]],$CQ$2)-DG39</f>
        <v>0</v>
      </c>
      <c r="CR39">
        <f>COUNTIF(Tableau1[[#This Row],[Colonne3]:[Colonne52]],$CR$2)-EE39</f>
        <v>0</v>
      </c>
      <c r="CS39">
        <f>50-COUNTIF(Tableau1[[#This Row],[Colonne3]:[Colonne52]],"")</f>
        <v>-8</v>
      </c>
      <c r="CT39">
        <f>COUNTIF(Tableau1[[#This Row],[Colonne3]:[Colonne52]],"")-EF39</f>
        <v>58</v>
      </c>
      <c r="CW39">
        <f>IF(Tableau1[[#This Row],[Colonne3]]="TBD",1,0)</f>
        <v>0</v>
      </c>
      <c r="CX39">
        <f>IF(Tableau1[[#This Row],[Colonne6]]="TBD",1,0)</f>
        <v>0</v>
      </c>
      <c r="CY39">
        <f>IF(Tableau1[[#This Row],[Colonne10]]="TBD",1,0)</f>
        <v>0</v>
      </c>
      <c r="CZ39">
        <f>IF(Tableau1[[#This Row],[Colonne16]]="TBD",1,0)</f>
        <v>0</v>
      </c>
      <c r="DA39">
        <f>IF(Tableau1[[#This Row],[Colonne22]]="TBD",1,0)</f>
        <v>0</v>
      </c>
      <c r="DB39">
        <f>IF(Tableau1[[#This Row],[Colonne28]]="TBD",1,0)</f>
        <v>0</v>
      </c>
      <c r="DC39">
        <f>IF(Tableau1[[#This Row],[Colonne35]]="TBD",1,0)</f>
        <v>0</v>
      </c>
      <c r="DD39">
        <f>IF(Tableau1[[#This Row],[Colonne40]]="TBD",1,0)</f>
        <v>0</v>
      </c>
      <c r="DE39">
        <f>IF(Tableau1[[#This Row],[Colonne46]]="TBD",1,0)</f>
        <v>0</v>
      </c>
      <c r="DG39">
        <f t="shared" si="2"/>
        <v>0</v>
      </c>
      <c r="DI39">
        <f>IF(Tableau1[[#This Row],[Colonne3]]="OK",1,0)</f>
        <v>0</v>
      </c>
      <c r="DJ39">
        <f>IF(Tableau1[[#This Row],[Colonne6]]="OK",1,0)</f>
        <v>0</v>
      </c>
      <c r="DK39">
        <f>IF(Tableau1[[#This Row],[Colonne10]]="OK",1,0)</f>
        <v>0</v>
      </c>
      <c r="DL39">
        <f>IF(Tableau1[[#This Row],[Colonne16]]="OK",1,0)</f>
        <v>0</v>
      </c>
      <c r="DM39">
        <f>IF(Tableau1[[#This Row],[Colonne22]]="OK",1,0)</f>
        <v>0</v>
      </c>
      <c r="DN39">
        <f>IF(Tableau1[[#This Row],[Colonne28]]="OK",1,0)</f>
        <v>0</v>
      </c>
      <c r="DO39">
        <f>IF(Tableau1[[#This Row],[Colonne35]]="OK",1,0)</f>
        <v>0</v>
      </c>
      <c r="DP39">
        <f>IF(Tableau1[[#This Row],[Colonne40]]="OK",1,0)</f>
        <v>0</v>
      </c>
      <c r="DQ39">
        <f>IF(Tableau1[[#This Row],[Colonne46]]="OK",1,0)</f>
        <v>0</v>
      </c>
      <c r="DS39">
        <f>IF(Tableau1[[#This Row],[Colonne3]]="AB",1,0)</f>
        <v>0</v>
      </c>
      <c r="DT39">
        <f>IF(Tableau1[[#This Row],[Colonne6]]="AB",1,0)</f>
        <v>0</v>
      </c>
      <c r="DU39">
        <f>IF(Tableau1[[#This Row],[Colonne10]]="AB",1,0)</f>
        <v>0</v>
      </c>
      <c r="DV39">
        <f>IF(Tableau1[[#This Row],[Colonne16]]="AB",1,0)</f>
        <v>0</v>
      </c>
      <c r="DW39">
        <f>IF(Tableau1[[#This Row],[Colonne22]]="AB",1,0)</f>
        <v>0</v>
      </c>
      <c r="DX39">
        <f>IF(Tableau1[[#This Row],[Colonne28]]="AB",1,0)</f>
        <v>0</v>
      </c>
      <c r="DY39">
        <f>IF(Tableau1[[#This Row],[Colonne35]]="AB",1,0)</f>
        <v>0</v>
      </c>
      <c r="DZ39">
        <f>IF(Tableau1[[#This Row],[Colonne40]]="AB",1,0)</f>
        <v>0</v>
      </c>
      <c r="EA39">
        <f>IF(Tableau1[[#This Row],[Colonne46]]="AB",1,0)</f>
        <v>0</v>
      </c>
      <c r="EB39">
        <f t="shared" si="3"/>
        <v>0</v>
      </c>
      <c r="ED39">
        <f t="shared" si="4"/>
        <v>0</v>
      </c>
      <c r="EE39">
        <f t="shared" si="0"/>
        <v>0</v>
      </c>
      <c r="EF39">
        <f t="shared" si="5"/>
        <v>0</v>
      </c>
    </row>
    <row r="40" spans="1:136" ht="21" hidden="1" x14ac:dyDescent="0.35">
      <c r="A40" t="s">
        <v>99</v>
      </c>
      <c r="B40" s="43"/>
      <c r="C40" s="8" t="s">
        <v>7</v>
      </c>
      <c r="D40" s="4"/>
      <c r="E40" s="1"/>
      <c r="F40" s="6"/>
      <c r="G40" s="3"/>
      <c r="H40" s="2"/>
      <c r="I40" s="41"/>
      <c r="J40" s="41"/>
      <c r="K40" s="1"/>
      <c r="L40" s="1"/>
      <c r="M40" s="1"/>
      <c r="N40" s="1"/>
      <c r="O40" s="1"/>
      <c r="P40" s="13"/>
      <c r="Q40" s="48"/>
      <c r="R40" s="48"/>
      <c r="S40" s="1"/>
      <c r="T40" s="1"/>
      <c r="U40" s="1"/>
      <c r="V40" s="13"/>
      <c r="W40" s="13"/>
      <c r="X40" s="2"/>
      <c r="Y40" s="1"/>
      <c r="Z40" s="1"/>
      <c r="AA40" s="1"/>
      <c r="AB40" s="1"/>
      <c r="AC40" s="3"/>
      <c r="AD40" s="1"/>
      <c r="AE40" s="1"/>
      <c r="AF40" s="1"/>
      <c r="AG40" s="1"/>
      <c r="AH40" s="3"/>
      <c r="AI40" s="2"/>
      <c r="AJ40" s="1"/>
      <c r="AK40" s="1"/>
      <c r="AL40" s="1"/>
      <c r="AM40" s="1"/>
      <c r="AN40" s="3"/>
      <c r="AO40" s="2"/>
      <c r="AP40" s="13"/>
      <c r="AQ40" s="1"/>
      <c r="AR40" s="1"/>
      <c r="AS40" s="1"/>
      <c r="AT40" s="1"/>
      <c r="AU40" s="3"/>
      <c r="AV40" s="2"/>
      <c r="AW40" s="1"/>
      <c r="AX40" s="1"/>
      <c r="AY40" s="1"/>
      <c r="AZ40" s="3"/>
      <c r="BA40" s="2"/>
      <c r="BB40" s="1"/>
      <c r="BC40" s="1"/>
      <c r="BD40" s="1"/>
      <c r="BE40" s="1"/>
      <c r="BF40" s="6"/>
      <c r="BG40" s="1"/>
      <c r="BH40" s="9"/>
      <c r="BI40" s="41" t="s">
        <v>14</v>
      </c>
      <c r="BJ40" s="20"/>
      <c r="CQ40">
        <f>COUNTIF(Tableau1[[#This Row],[Colonne3]:[Colonne52]],$CQ$2)-DG40</f>
        <v>1</v>
      </c>
      <c r="CR40">
        <f>COUNTIF(Tableau1[[#This Row],[Colonne3]:[Colonne52]],$CR$2)-EE40</f>
        <v>0</v>
      </c>
      <c r="CT40">
        <f>COUNTIF(Tableau1[[#This Row],[Colonne3]:[Colonne52]],"")-EF40</f>
        <v>57</v>
      </c>
      <c r="CW40">
        <f>IF(Tableau1[[#This Row],[Colonne3]]="TBD",1,0)</f>
        <v>0</v>
      </c>
      <c r="CX40">
        <f>IF(Tableau1[[#This Row],[Colonne6]]="TBD",1,0)</f>
        <v>0</v>
      </c>
      <c r="CY40">
        <f>IF(Tableau1[[#This Row],[Colonne10]]="TBD",1,0)</f>
        <v>0</v>
      </c>
      <c r="CZ40">
        <f>IF(Tableau1[[#This Row],[Colonne16]]="TBD",1,0)</f>
        <v>0</v>
      </c>
      <c r="DA40">
        <f>IF(Tableau1[[#This Row],[Colonne22]]="TBD",1,0)</f>
        <v>0</v>
      </c>
      <c r="DB40">
        <f>IF(Tableau1[[#This Row],[Colonne28]]="TBD",1,0)</f>
        <v>0</v>
      </c>
      <c r="DC40">
        <f>IF(Tableau1[[#This Row],[Colonne35]]="TBD",1,0)</f>
        <v>0</v>
      </c>
      <c r="DD40">
        <f>IF(Tableau1[[#This Row],[Colonne40]]="TBD",1,0)</f>
        <v>0</v>
      </c>
      <c r="DE40">
        <f>IF(Tableau1[[#This Row],[Colonne46]]="TBD",1,0)</f>
        <v>0</v>
      </c>
      <c r="DG40">
        <f t="shared" si="2"/>
        <v>0</v>
      </c>
      <c r="DI40">
        <f>IF(Tableau1[[#This Row],[Colonne3]]="OK",1,0)</f>
        <v>0</v>
      </c>
      <c r="DJ40">
        <f>IF(Tableau1[[#This Row],[Colonne6]]="OK",1,0)</f>
        <v>0</v>
      </c>
      <c r="DK40">
        <f>IF(Tableau1[[#This Row],[Colonne10]]="OK",1,0)</f>
        <v>0</v>
      </c>
      <c r="DL40">
        <f>IF(Tableau1[[#This Row],[Colonne16]]="OK",1,0)</f>
        <v>0</v>
      </c>
      <c r="DM40">
        <f>IF(Tableau1[[#This Row],[Colonne22]]="OK",1,0)</f>
        <v>0</v>
      </c>
      <c r="DN40">
        <f>IF(Tableau1[[#This Row],[Colonne28]]="OK",1,0)</f>
        <v>0</v>
      </c>
      <c r="DO40">
        <f>IF(Tableau1[[#This Row],[Colonne35]]="OK",1,0)</f>
        <v>0</v>
      </c>
      <c r="DP40">
        <f>IF(Tableau1[[#This Row],[Colonne40]]="OK",1,0)</f>
        <v>0</v>
      </c>
      <c r="DQ40">
        <f>IF(Tableau1[[#This Row],[Colonne46]]="OK",1,0)</f>
        <v>0</v>
      </c>
      <c r="DS40">
        <f>IF(Tableau1[[#This Row],[Colonne3]]="AB",1,0)</f>
        <v>0</v>
      </c>
      <c r="DT40">
        <f>IF(Tableau1[[#This Row],[Colonne6]]="AB",1,0)</f>
        <v>0</v>
      </c>
      <c r="DU40">
        <f>IF(Tableau1[[#This Row],[Colonne10]]="AB",1,0)</f>
        <v>0</v>
      </c>
      <c r="DV40">
        <f>IF(Tableau1[[#This Row],[Colonne16]]="AB",1,0)</f>
        <v>0</v>
      </c>
      <c r="DW40">
        <f>IF(Tableau1[[#This Row],[Colonne22]]="AB",1,0)</f>
        <v>0</v>
      </c>
      <c r="DX40">
        <f>IF(Tableau1[[#This Row],[Colonne28]]="AB",1,0)</f>
        <v>0</v>
      </c>
      <c r="DY40">
        <f>IF(Tableau1[[#This Row],[Colonne35]]="AB",1,0)</f>
        <v>0</v>
      </c>
      <c r="DZ40">
        <f>IF(Tableau1[[#This Row],[Colonne40]]="AB",1,0)</f>
        <v>0</v>
      </c>
      <c r="EA40">
        <f>IF(Tableau1[[#This Row],[Colonne46]]="AB",1,0)</f>
        <v>0</v>
      </c>
      <c r="EB40">
        <f t="shared" si="3"/>
        <v>0</v>
      </c>
      <c r="ED40">
        <f t="shared" si="4"/>
        <v>0</v>
      </c>
      <c r="EE40">
        <f t="shared" si="0"/>
        <v>0</v>
      </c>
      <c r="EF40">
        <f t="shared" si="5"/>
        <v>0</v>
      </c>
    </row>
    <row r="41" spans="1:136" ht="21" hidden="1" x14ac:dyDescent="0.35">
      <c r="A41" t="s">
        <v>100</v>
      </c>
      <c r="B41" s="43"/>
      <c r="C41" s="15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13"/>
      <c r="Q41" s="48"/>
      <c r="R41" s="48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9"/>
      <c r="BI41" s="41"/>
      <c r="BJ41" s="41"/>
      <c r="CQ41">
        <f>COUNTIF(Tableau1[[#This Row],[Colonne3]:[Colonne52]],$CQ$2)-DG41</f>
        <v>0</v>
      </c>
      <c r="CR41">
        <f>COUNTIF(Tableau1[[#This Row],[Colonne3]:[Colonne52]],$CR$2)-EE41</f>
        <v>0</v>
      </c>
      <c r="CS41">
        <f>50-COUNTIF(Tableau1[[#This Row],[Colonne3]:[Colonne52]],"")</f>
        <v>-8</v>
      </c>
      <c r="CT41">
        <f>COUNTIF(Tableau1[[#This Row],[Colonne3]:[Colonne52]],"")-EF41</f>
        <v>58</v>
      </c>
      <c r="CW41">
        <f>IF(Tableau1[[#This Row],[Colonne3]]="TBD",1,0)</f>
        <v>0</v>
      </c>
      <c r="CX41">
        <f>IF(Tableau1[[#This Row],[Colonne6]]="TBD",1,0)</f>
        <v>0</v>
      </c>
      <c r="CY41">
        <f>IF(Tableau1[[#This Row],[Colonne10]]="TBD",1,0)</f>
        <v>0</v>
      </c>
      <c r="CZ41">
        <f>IF(Tableau1[[#This Row],[Colonne16]]="TBD",1,0)</f>
        <v>0</v>
      </c>
      <c r="DA41">
        <f>IF(Tableau1[[#This Row],[Colonne22]]="TBD",1,0)</f>
        <v>0</v>
      </c>
      <c r="DB41">
        <f>IF(Tableau1[[#This Row],[Colonne28]]="TBD",1,0)</f>
        <v>0</v>
      </c>
      <c r="DC41">
        <f>IF(Tableau1[[#This Row],[Colonne35]]="TBD",1,0)</f>
        <v>0</v>
      </c>
      <c r="DD41">
        <f>IF(Tableau1[[#This Row],[Colonne40]]="TBD",1,0)</f>
        <v>0</v>
      </c>
      <c r="DE41">
        <f>IF(Tableau1[[#This Row],[Colonne46]]="TBD",1,0)</f>
        <v>0</v>
      </c>
      <c r="DG41">
        <f t="shared" si="2"/>
        <v>0</v>
      </c>
      <c r="DI41">
        <f>IF(Tableau1[[#This Row],[Colonne3]]="OK",1,0)</f>
        <v>0</v>
      </c>
      <c r="DJ41">
        <f>IF(Tableau1[[#This Row],[Colonne6]]="OK",1,0)</f>
        <v>0</v>
      </c>
      <c r="DK41">
        <f>IF(Tableau1[[#This Row],[Colonne10]]="OK",1,0)</f>
        <v>0</v>
      </c>
      <c r="DL41">
        <f>IF(Tableau1[[#This Row],[Colonne16]]="OK",1,0)</f>
        <v>0</v>
      </c>
      <c r="DM41">
        <f>IF(Tableau1[[#This Row],[Colonne22]]="OK",1,0)</f>
        <v>0</v>
      </c>
      <c r="DN41">
        <f>IF(Tableau1[[#This Row],[Colonne28]]="OK",1,0)</f>
        <v>0</v>
      </c>
      <c r="DO41">
        <f>IF(Tableau1[[#This Row],[Colonne35]]="OK",1,0)</f>
        <v>0</v>
      </c>
      <c r="DP41">
        <f>IF(Tableau1[[#This Row],[Colonne40]]="OK",1,0)</f>
        <v>0</v>
      </c>
      <c r="DQ41">
        <f>IF(Tableau1[[#This Row],[Colonne46]]="OK",1,0)</f>
        <v>0</v>
      </c>
      <c r="DS41">
        <f>IF(Tableau1[[#This Row],[Colonne3]]="AB",1,0)</f>
        <v>0</v>
      </c>
      <c r="DT41">
        <f>IF(Tableau1[[#This Row],[Colonne6]]="AB",1,0)</f>
        <v>0</v>
      </c>
      <c r="DU41">
        <f>IF(Tableau1[[#This Row],[Colonne10]]="AB",1,0)</f>
        <v>0</v>
      </c>
      <c r="DV41">
        <f>IF(Tableau1[[#This Row],[Colonne16]]="AB",1,0)</f>
        <v>0</v>
      </c>
      <c r="DW41">
        <f>IF(Tableau1[[#This Row],[Colonne22]]="AB",1,0)</f>
        <v>0</v>
      </c>
      <c r="DX41">
        <f>IF(Tableau1[[#This Row],[Colonne28]]="AB",1,0)</f>
        <v>0</v>
      </c>
      <c r="DY41">
        <f>IF(Tableau1[[#This Row],[Colonne35]]="AB",1,0)</f>
        <v>0</v>
      </c>
      <c r="DZ41">
        <f>IF(Tableau1[[#This Row],[Colonne40]]="AB",1,0)</f>
        <v>0</v>
      </c>
      <c r="EA41">
        <f>IF(Tableau1[[#This Row],[Colonne46]]="AB",1,0)</f>
        <v>0</v>
      </c>
      <c r="EB41">
        <f t="shared" si="3"/>
        <v>0</v>
      </c>
      <c r="ED41">
        <f t="shared" si="4"/>
        <v>0</v>
      </c>
      <c r="EE41">
        <f t="shared" si="0"/>
        <v>0</v>
      </c>
      <c r="EF41">
        <f t="shared" si="5"/>
        <v>0</v>
      </c>
    </row>
    <row r="42" spans="1:136" ht="21" hidden="1" x14ac:dyDescent="0.35">
      <c r="A42" t="s">
        <v>101</v>
      </c>
      <c r="B42" s="43"/>
      <c r="C42" s="5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13"/>
      <c r="Q42" s="48"/>
      <c r="R42" s="48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9"/>
      <c r="BI42" s="41"/>
      <c r="BJ42" s="41"/>
      <c r="CQ42">
        <f>COUNTIF(Tableau1[[#This Row],[Colonne3]:[Colonne52]],$CQ$2)-DG42</f>
        <v>0</v>
      </c>
      <c r="CR42">
        <f>COUNTIF(Tableau1[[#This Row],[Colonne3]:[Colonne52]],$CR$2)-EE42</f>
        <v>0</v>
      </c>
      <c r="CS42">
        <f>50-COUNTIF(Tableau1[[#This Row],[Colonne3]:[Colonne52]],"")</f>
        <v>-8</v>
      </c>
      <c r="CT42">
        <f>COUNTIF(Tableau1[[#This Row],[Colonne3]:[Colonne52]],"")-EF42</f>
        <v>58</v>
      </c>
      <c r="CW42">
        <f>IF(Tableau1[[#This Row],[Colonne3]]="TBD",1,0)</f>
        <v>0</v>
      </c>
      <c r="CX42">
        <f>IF(Tableau1[[#This Row],[Colonne6]]="TBD",1,0)</f>
        <v>0</v>
      </c>
      <c r="CY42">
        <f>IF(Tableau1[[#This Row],[Colonne10]]="TBD",1,0)</f>
        <v>0</v>
      </c>
      <c r="CZ42">
        <f>IF(Tableau1[[#This Row],[Colonne16]]="TBD",1,0)</f>
        <v>0</v>
      </c>
      <c r="DA42">
        <f>IF(Tableau1[[#This Row],[Colonne22]]="TBD",1,0)</f>
        <v>0</v>
      </c>
      <c r="DB42">
        <f>IF(Tableau1[[#This Row],[Colonne28]]="TBD",1,0)</f>
        <v>0</v>
      </c>
      <c r="DC42">
        <f>IF(Tableau1[[#This Row],[Colonne35]]="TBD",1,0)</f>
        <v>0</v>
      </c>
      <c r="DD42">
        <f>IF(Tableau1[[#This Row],[Colonne40]]="TBD",1,0)</f>
        <v>0</v>
      </c>
      <c r="DE42">
        <f>IF(Tableau1[[#This Row],[Colonne46]]="TBD",1,0)</f>
        <v>0</v>
      </c>
      <c r="DG42">
        <f t="shared" si="2"/>
        <v>0</v>
      </c>
      <c r="DI42">
        <f>IF(Tableau1[[#This Row],[Colonne3]]="OK",1,0)</f>
        <v>0</v>
      </c>
      <c r="DJ42">
        <f>IF(Tableau1[[#This Row],[Colonne6]]="OK",1,0)</f>
        <v>0</v>
      </c>
      <c r="DK42">
        <f>IF(Tableau1[[#This Row],[Colonne10]]="OK",1,0)</f>
        <v>0</v>
      </c>
      <c r="DL42">
        <f>IF(Tableau1[[#This Row],[Colonne16]]="OK",1,0)</f>
        <v>0</v>
      </c>
      <c r="DM42">
        <f>IF(Tableau1[[#This Row],[Colonne22]]="OK",1,0)</f>
        <v>0</v>
      </c>
      <c r="DN42">
        <f>IF(Tableau1[[#This Row],[Colonne28]]="OK",1,0)</f>
        <v>0</v>
      </c>
      <c r="DO42">
        <f>IF(Tableau1[[#This Row],[Colonne35]]="OK",1,0)</f>
        <v>0</v>
      </c>
      <c r="DP42">
        <f>IF(Tableau1[[#This Row],[Colonne40]]="OK",1,0)</f>
        <v>0</v>
      </c>
      <c r="DQ42">
        <f>IF(Tableau1[[#This Row],[Colonne46]]="OK",1,0)</f>
        <v>0</v>
      </c>
      <c r="DS42">
        <f>IF(Tableau1[[#This Row],[Colonne3]]="AB",1,0)</f>
        <v>0</v>
      </c>
      <c r="DT42">
        <f>IF(Tableau1[[#This Row],[Colonne6]]="AB",1,0)</f>
        <v>0</v>
      </c>
      <c r="DU42">
        <f>IF(Tableau1[[#This Row],[Colonne10]]="AB",1,0)</f>
        <v>0</v>
      </c>
      <c r="DV42">
        <f>IF(Tableau1[[#This Row],[Colonne16]]="AB",1,0)</f>
        <v>0</v>
      </c>
      <c r="DW42">
        <f>IF(Tableau1[[#This Row],[Colonne22]]="AB",1,0)</f>
        <v>0</v>
      </c>
      <c r="DX42">
        <f>IF(Tableau1[[#This Row],[Colonne28]]="AB",1,0)</f>
        <v>0</v>
      </c>
      <c r="DY42">
        <f>IF(Tableau1[[#This Row],[Colonne35]]="AB",1,0)</f>
        <v>0</v>
      </c>
      <c r="DZ42">
        <f>IF(Tableau1[[#This Row],[Colonne40]]="AB",1,0)</f>
        <v>0</v>
      </c>
      <c r="EA42">
        <f>IF(Tableau1[[#This Row],[Colonne46]]="AB",1,0)</f>
        <v>0</v>
      </c>
      <c r="EB42">
        <f t="shared" si="3"/>
        <v>0</v>
      </c>
      <c r="ED42">
        <f t="shared" si="4"/>
        <v>0</v>
      </c>
      <c r="EE42">
        <f t="shared" si="0"/>
        <v>0</v>
      </c>
      <c r="EF42">
        <f t="shared" si="5"/>
        <v>0</v>
      </c>
    </row>
    <row r="43" spans="1:136" ht="21" hidden="1" x14ac:dyDescent="0.35">
      <c r="A43" t="s">
        <v>102</v>
      </c>
      <c r="B43" s="43"/>
      <c r="C43" s="5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13"/>
      <c r="Q43" s="48"/>
      <c r="R43" s="48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9"/>
      <c r="BI43" s="41"/>
      <c r="BJ43" s="41"/>
      <c r="CQ43">
        <f>COUNTIF(Tableau1[[#This Row],[Colonne3]:[Colonne52]],$CQ$2)-DG43</f>
        <v>0</v>
      </c>
      <c r="CR43">
        <f>COUNTIF(Tableau1[[#This Row],[Colonne3]:[Colonne52]],$CR$2)-EE43</f>
        <v>0</v>
      </c>
      <c r="CT43">
        <f>COUNTIF(Tableau1[[#This Row],[Colonne3]:[Colonne52]],"")-EF43</f>
        <v>58</v>
      </c>
      <c r="CW43">
        <f>IF(Tableau1[[#This Row],[Colonne3]]="TBD",1,0)</f>
        <v>0</v>
      </c>
      <c r="CX43">
        <f>IF(Tableau1[[#This Row],[Colonne6]]="TBD",1,0)</f>
        <v>0</v>
      </c>
      <c r="CY43">
        <f>IF(Tableau1[[#This Row],[Colonne10]]="TBD",1,0)</f>
        <v>0</v>
      </c>
      <c r="CZ43">
        <f>IF(Tableau1[[#This Row],[Colonne16]]="TBD",1,0)</f>
        <v>0</v>
      </c>
      <c r="DA43">
        <f>IF(Tableau1[[#This Row],[Colonne22]]="TBD",1,0)</f>
        <v>0</v>
      </c>
      <c r="DB43">
        <f>IF(Tableau1[[#This Row],[Colonne28]]="TBD",1,0)</f>
        <v>0</v>
      </c>
      <c r="DC43">
        <f>IF(Tableau1[[#This Row],[Colonne35]]="TBD",1,0)</f>
        <v>0</v>
      </c>
      <c r="DD43">
        <f>IF(Tableau1[[#This Row],[Colonne40]]="TBD",1,0)</f>
        <v>0</v>
      </c>
      <c r="DE43">
        <f>IF(Tableau1[[#This Row],[Colonne46]]="TBD",1,0)</f>
        <v>0</v>
      </c>
      <c r="DG43">
        <f t="shared" si="2"/>
        <v>0</v>
      </c>
      <c r="DI43">
        <f>IF(Tableau1[[#This Row],[Colonne3]]="OK",1,0)</f>
        <v>0</v>
      </c>
      <c r="DJ43">
        <f>IF(Tableau1[[#This Row],[Colonne6]]="OK",1,0)</f>
        <v>0</v>
      </c>
      <c r="DK43">
        <f>IF(Tableau1[[#This Row],[Colonne10]]="OK",1,0)</f>
        <v>0</v>
      </c>
      <c r="DL43">
        <f>IF(Tableau1[[#This Row],[Colonne16]]="OK",1,0)</f>
        <v>0</v>
      </c>
      <c r="DM43">
        <f>IF(Tableau1[[#This Row],[Colonne22]]="OK",1,0)</f>
        <v>0</v>
      </c>
      <c r="DN43">
        <f>IF(Tableau1[[#This Row],[Colonne28]]="OK",1,0)</f>
        <v>0</v>
      </c>
      <c r="DO43">
        <f>IF(Tableau1[[#This Row],[Colonne35]]="OK",1,0)</f>
        <v>0</v>
      </c>
      <c r="DP43">
        <f>IF(Tableau1[[#This Row],[Colonne40]]="OK",1,0)</f>
        <v>0</v>
      </c>
      <c r="DQ43">
        <f>IF(Tableau1[[#This Row],[Colonne46]]="OK",1,0)</f>
        <v>0</v>
      </c>
      <c r="DS43">
        <f>IF(Tableau1[[#This Row],[Colonne3]]="AB",1,0)</f>
        <v>0</v>
      </c>
      <c r="DT43">
        <f>IF(Tableau1[[#This Row],[Colonne6]]="AB",1,0)</f>
        <v>0</v>
      </c>
      <c r="DU43">
        <f>IF(Tableau1[[#This Row],[Colonne10]]="AB",1,0)</f>
        <v>0</v>
      </c>
      <c r="DV43">
        <f>IF(Tableau1[[#This Row],[Colonne16]]="AB",1,0)</f>
        <v>0</v>
      </c>
      <c r="DW43">
        <f>IF(Tableau1[[#This Row],[Colonne22]]="AB",1,0)</f>
        <v>0</v>
      </c>
      <c r="DX43">
        <f>IF(Tableau1[[#This Row],[Colonne28]]="AB",1,0)</f>
        <v>0</v>
      </c>
      <c r="DY43">
        <f>IF(Tableau1[[#This Row],[Colonne35]]="AB",1,0)</f>
        <v>0</v>
      </c>
      <c r="DZ43">
        <f>IF(Tableau1[[#This Row],[Colonne40]]="AB",1,0)</f>
        <v>0</v>
      </c>
      <c r="EA43">
        <f>IF(Tableau1[[#This Row],[Colonne46]]="AB",1,0)</f>
        <v>0</v>
      </c>
      <c r="EB43">
        <f t="shared" si="3"/>
        <v>0</v>
      </c>
      <c r="ED43">
        <f t="shared" si="4"/>
        <v>0</v>
      </c>
      <c r="EE43">
        <f t="shared" si="0"/>
        <v>0</v>
      </c>
      <c r="EF43">
        <f t="shared" si="5"/>
        <v>0</v>
      </c>
    </row>
    <row r="44" spans="1:136" ht="18.600000000000001" hidden="1" customHeight="1" x14ac:dyDescent="0.35">
      <c r="A44" t="s">
        <v>103</v>
      </c>
      <c r="B44" s="43"/>
      <c r="C44" s="5" t="s">
        <v>64</v>
      </c>
      <c r="D44" s="4"/>
      <c r="E44" s="1"/>
      <c r="F44" s="6"/>
      <c r="G44" s="3"/>
      <c r="H44" s="2"/>
      <c r="I44" s="41"/>
      <c r="J44" s="41"/>
      <c r="K44" s="1"/>
      <c r="L44" s="13"/>
      <c r="M44" s="13"/>
      <c r="N44" s="13"/>
      <c r="O44" s="2"/>
      <c r="P44" s="13"/>
      <c r="Q44" s="48"/>
      <c r="R44" s="48"/>
      <c r="S44" s="13"/>
      <c r="T44" s="1"/>
      <c r="U44" s="1"/>
      <c r="V44" s="13"/>
      <c r="W44" s="13"/>
      <c r="X44" s="2"/>
      <c r="Y44" s="1"/>
      <c r="Z44" s="1"/>
      <c r="AA44" s="1"/>
      <c r="AB44" s="1"/>
      <c r="AC44" s="3"/>
      <c r="AD44" s="1"/>
      <c r="AE44" s="1"/>
      <c r="AF44" s="1"/>
      <c r="AG44" s="1"/>
      <c r="AH44" s="3"/>
      <c r="AI44" s="2"/>
      <c r="AJ44" s="1"/>
      <c r="AK44" s="1"/>
      <c r="AL44" s="1"/>
      <c r="AM44" s="1"/>
      <c r="AN44" s="3"/>
      <c r="AO44" s="2"/>
      <c r="AP44" s="13"/>
      <c r="AQ44" s="1"/>
      <c r="AR44" s="1"/>
      <c r="AS44" s="1"/>
      <c r="AT44" s="1"/>
      <c r="AU44" s="3"/>
      <c r="AV44" s="2"/>
      <c r="AW44" s="1"/>
      <c r="AX44" s="1"/>
      <c r="AY44" s="1"/>
      <c r="AZ44" s="3"/>
      <c r="BA44" s="2"/>
      <c r="BB44" s="1"/>
      <c r="BC44" s="1"/>
      <c r="BD44" s="1"/>
      <c r="BE44" s="1"/>
      <c r="BF44" s="6"/>
      <c r="BG44" s="1"/>
      <c r="BH44" s="9"/>
      <c r="BI44" s="6"/>
      <c r="BJ44" s="1"/>
      <c r="CQ44">
        <f>COUNTIF(Tableau1[[#This Row],[Colonne3]:[Colonne52]],$CQ$2)-DG44</f>
        <v>0</v>
      </c>
      <c r="CR44">
        <f>COUNTIF(Tableau1[[#This Row],[Colonne3]:[Colonne52]],$CR$2)-EE44</f>
        <v>0</v>
      </c>
      <c r="CS44">
        <f>50-COUNTIF(Tableau1[[#This Row],[Colonne3]:[Colonne52]],"")</f>
        <v>-8</v>
      </c>
      <c r="CT44">
        <f>COUNTIF(Tableau1[[#This Row],[Colonne3]:[Colonne52]],"")-EF44</f>
        <v>58</v>
      </c>
      <c r="CW44">
        <f>IF(Tableau1[[#This Row],[Colonne3]]="TBD",1,0)</f>
        <v>0</v>
      </c>
      <c r="CX44">
        <f>IF(Tableau1[[#This Row],[Colonne6]]="TBD",1,0)</f>
        <v>0</v>
      </c>
      <c r="CY44">
        <f>IF(Tableau1[[#This Row],[Colonne10]]="TBD",1,0)</f>
        <v>0</v>
      </c>
      <c r="CZ44">
        <f>IF(Tableau1[[#This Row],[Colonne16]]="TBD",1,0)</f>
        <v>0</v>
      </c>
      <c r="DA44">
        <f>IF(Tableau1[[#This Row],[Colonne22]]="TBD",1,0)</f>
        <v>0</v>
      </c>
      <c r="DB44">
        <f>IF(Tableau1[[#This Row],[Colonne28]]="TBD",1,0)</f>
        <v>0</v>
      </c>
      <c r="DC44">
        <f>IF(Tableau1[[#This Row],[Colonne35]]="TBD",1,0)</f>
        <v>0</v>
      </c>
      <c r="DD44">
        <f>IF(Tableau1[[#This Row],[Colonne40]]="TBD",1,0)</f>
        <v>0</v>
      </c>
      <c r="DE44">
        <f>IF(Tableau1[[#This Row],[Colonne46]]="TBD",1,0)</f>
        <v>0</v>
      </c>
      <c r="DG44">
        <f t="shared" si="2"/>
        <v>0</v>
      </c>
      <c r="DI44">
        <f>IF(Tableau1[[#This Row],[Colonne3]]="OK",1,0)</f>
        <v>0</v>
      </c>
      <c r="DJ44">
        <f>IF(Tableau1[[#This Row],[Colonne6]]="OK",1,0)</f>
        <v>0</v>
      </c>
      <c r="DK44">
        <f>IF(Tableau1[[#This Row],[Colonne10]]="OK",1,0)</f>
        <v>0</v>
      </c>
      <c r="DL44">
        <f>IF(Tableau1[[#This Row],[Colonne16]]="OK",1,0)</f>
        <v>0</v>
      </c>
      <c r="DM44">
        <f>IF(Tableau1[[#This Row],[Colonne22]]="OK",1,0)</f>
        <v>0</v>
      </c>
      <c r="DN44">
        <f>IF(Tableau1[[#This Row],[Colonne28]]="OK",1,0)</f>
        <v>0</v>
      </c>
      <c r="DO44">
        <f>IF(Tableau1[[#This Row],[Colonne35]]="OK",1,0)</f>
        <v>0</v>
      </c>
      <c r="DP44">
        <f>IF(Tableau1[[#This Row],[Colonne40]]="OK",1,0)</f>
        <v>0</v>
      </c>
      <c r="DQ44">
        <f>IF(Tableau1[[#This Row],[Colonne46]]="OK",1,0)</f>
        <v>0</v>
      </c>
      <c r="DS44">
        <f>IF(Tableau1[[#This Row],[Colonne3]]="AB",1,0)</f>
        <v>0</v>
      </c>
      <c r="DT44">
        <f>IF(Tableau1[[#This Row],[Colonne6]]="AB",1,0)</f>
        <v>0</v>
      </c>
      <c r="DU44">
        <f>IF(Tableau1[[#This Row],[Colonne10]]="AB",1,0)</f>
        <v>0</v>
      </c>
      <c r="DV44">
        <f>IF(Tableau1[[#This Row],[Colonne16]]="AB",1,0)</f>
        <v>0</v>
      </c>
      <c r="DW44">
        <f>IF(Tableau1[[#This Row],[Colonne22]]="AB",1,0)</f>
        <v>0</v>
      </c>
      <c r="DX44">
        <f>IF(Tableau1[[#This Row],[Colonne28]]="AB",1,0)</f>
        <v>0</v>
      </c>
      <c r="DY44">
        <f>IF(Tableau1[[#This Row],[Colonne35]]="AB",1,0)</f>
        <v>0</v>
      </c>
      <c r="DZ44">
        <f>IF(Tableau1[[#This Row],[Colonne40]]="AB",1,0)</f>
        <v>0</v>
      </c>
      <c r="EA44">
        <f>IF(Tableau1[[#This Row],[Colonne46]]="AB",1,0)</f>
        <v>0</v>
      </c>
      <c r="EB44">
        <f t="shared" si="3"/>
        <v>0</v>
      </c>
      <c r="ED44">
        <f t="shared" si="4"/>
        <v>0</v>
      </c>
      <c r="EE44">
        <f t="shared" si="0"/>
        <v>0</v>
      </c>
      <c r="EF44">
        <f t="shared" si="5"/>
        <v>0</v>
      </c>
    </row>
    <row r="45" spans="1:136" ht="21" hidden="1" x14ac:dyDescent="0.35">
      <c r="A45" t="s">
        <v>104</v>
      </c>
      <c r="B45" s="43"/>
      <c r="C45" s="15" t="s">
        <v>10</v>
      </c>
      <c r="D45" s="4"/>
      <c r="E45" s="1"/>
      <c r="F45" s="6"/>
      <c r="G45" s="3"/>
      <c r="H45" s="2"/>
      <c r="I45" s="41"/>
      <c r="J45" s="41"/>
      <c r="K45" s="1"/>
      <c r="L45" s="13"/>
      <c r="M45" s="13"/>
      <c r="N45" s="13"/>
      <c r="O45" s="2"/>
      <c r="P45" s="13"/>
      <c r="Q45" s="48"/>
      <c r="R45" s="48"/>
      <c r="S45" s="13"/>
      <c r="T45" s="1"/>
      <c r="U45" s="1"/>
      <c r="V45" s="13"/>
      <c r="W45" s="13"/>
      <c r="X45" s="2"/>
      <c r="Y45" s="1"/>
      <c r="Z45" s="1"/>
      <c r="AA45" s="1"/>
      <c r="AB45" s="1"/>
      <c r="AC45" s="3"/>
      <c r="AD45" s="1"/>
      <c r="AE45" s="1"/>
      <c r="AF45" s="1"/>
      <c r="AG45" s="1"/>
      <c r="AH45" s="3"/>
      <c r="AI45" s="2"/>
      <c r="AJ45" s="1"/>
      <c r="AK45" s="1"/>
      <c r="AL45" s="1"/>
      <c r="AM45" s="1"/>
      <c r="AN45" s="3"/>
      <c r="AO45" s="2"/>
      <c r="AP45" s="13"/>
      <c r="AQ45" s="1"/>
      <c r="AR45" s="1"/>
      <c r="AS45" s="1"/>
      <c r="AT45" s="1"/>
      <c r="AU45" s="3"/>
      <c r="AV45" s="2"/>
      <c r="AW45" s="1"/>
      <c r="AX45" s="1"/>
      <c r="AY45" s="1"/>
      <c r="AZ45" s="3"/>
      <c r="BA45" s="2"/>
      <c r="BB45" s="1"/>
      <c r="BC45" s="1"/>
      <c r="BD45" s="1"/>
      <c r="BE45" s="1"/>
      <c r="BF45" s="6"/>
      <c r="BG45" s="1"/>
      <c r="BH45" s="9"/>
      <c r="BI45" s="6"/>
      <c r="BJ45" s="1"/>
      <c r="CQ45">
        <f>COUNTIF(Tableau1[[#This Row],[Colonne3]:[Colonne52]],$CQ$2)-DG45</f>
        <v>0</v>
      </c>
      <c r="CR45">
        <f>COUNTIF(Tableau1[[#This Row],[Colonne3]:[Colonne52]],$CR$2)-EE45</f>
        <v>0</v>
      </c>
      <c r="CS45">
        <f>50-COUNTIF(Tableau1[[#This Row],[Colonne3]:[Colonne52]],"")</f>
        <v>-8</v>
      </c>
      <c r="CT45">
        <f>COUNTIF(Tableau1[[#This Row],[Colonne3]:[Colonne52]],"")-EF45</f>
        <v>58</v>
      </c>
      <c r="CW45">
        <f>IF(Tableau1[[#This Row],[Colonne3]]="TBD",1,0)</f>
        <v>0</v>
      </c>
      <c r="CX45">
        <f>IF(Tableau1[[#This Row],[Colonne6]]="TBD",1,0)</f>
        <v>0</v>
      </c>
      <c r="CY45">
        <f>IF(Tableau1[[#This Row],[Colonne10]]="TBD",1,0)</f>
        <v>0</v>
      </c>
      <c r="CZ45">
        <f>IF(Tableau1[[#This Row],[Colonne16]]="TBD",1,0)</f>
        <v>0</v>
      </c>
      <c r="DA45">
        <f>IF(Tableau1[[#This Row],[Colonne22]]="TBD",1,0)</f>
        <v>0</v>
      </c>
      <c r="DB45">
        <f>IF(Tableau1[[#This Row],[Colonne28]]="TBD",1,0)</f>
        <v>0</v>
      </c>
      <c r="DC45">
        <f>IF(Tableau1[[#This Row],[Colonne35]]="TBD",1,0)</f>
        <v>0</v>
      </c>
      <c r="DD45">
        <f>IF(Tableau1[[#This Row],[Colonne40]]="TBD",1,0)</f>
        <v>0</v>
      </c>
      <c r="DE45">
        <f>IF(Tableau1[[#This Row],[Colonne46]]="TBD",1,0)</f>
        <v>0</v>
      </c>
      <c r="DG45">
        <f t="shared" si="2"/>
        <v>0</v>
      </c>
      <c r="DI45">
        <f>IF(Tableau1[[#This Row],[Colonne3]]="OK",1,0)</f>
        <v>0</v>
      </c>
      <c r="DJ45">
        <f>IF(Tableau1[[#This Row],[Colonne6]]="OK",1,0)</f>
        <v>0</v>
      </c>
      <c r="DK45">
        <f>IF(Tableau1[[#This Row],[Colonne10]]="OK",1,0)</f>
        <v>0</v>
      </c>
      <c r="DL45">
        <f>IF(Tableau1[[#This Row],[Colonne16]]="OK",1,0)</f>
        <v>0</v>
      </c>
      <c r="DM45">
        <f>IF(Tableau1[[#This Row],[Colonne22]]="OK",1,0)</f>
        <v>0</v>
      </c>
      <c r="DN45">
        <f>IF(Tableau1[[#This Row],[Colonne28]]="OK",1,0)</f>
        <v>0</v>
      </c>
      <c r="DO45">
        <f>IF(Tableau1[[#This Row],[Colonne35]]="OK",1,0)</f>
        <v>0</v>
      </c>
      <c r="DP45">
        <f>IF(Tableau1[[#This Row],[Colonne40]]="OK",1,0)</f>
        <v>0</v>
      </c>
      <c r="DQ45">
        <f>IF(Tableau1[[#This Row],[Colonne46]]="OK",1,0)</f>
        <v>0</v>
      </c>
      <c r="DS45">
        <f>IF(Tableau1[[#This Row],[Colonne3]]="AB",1,0)</f>
        <v>0</v>
      </c>
      <c r="DT45">
        <f>IF(Tableau1[[#This Row],[Colonne6]]="AB",1,0)</f>
        <v>0</v>
      </c>
      <c r="DU45">
        <f>IF(Tableau1[[#This Row],[Colonne10]]="AB",1,0)</f>
        <v>0</v>
      </c>
      <c r="DV45">
        <f>IF(Tableau1[[#This Row],[Colonne16]]="AB",1,0)</f>
        <v>0</v>
      </c>
      <c r="DW45">
        <f>IF(Tableau1[[#This Row],[Colonne22]]="AB",1,0)</f>
        <v>0</v>
      </c>
      <c r="DX45">
        <f>IF(Tableau1[[#This Row],[Colonne28]]="AB",1,0)</f>
        <v>0</v>
      </c>
      <c r="DY45">
        <f>IF(Tableau1[[#This Row],[Colonne35]]="AB",1,0)</f>
        <v>0</v>
      </c>
      <c r="DZ45">
        <f>IF(Tableau1[[#This Row],[Colonne40]]="AB",1,0)</f>
        <v>0</v>
      </c>
      <c r="EA45">
        <f>IF(Tableau1[[#This Row],[Colonne46]]="AB",1,0)</f>
        <v>0</v>
      </c>
      <c r="EB45">
        <f t="shared" si="3"/>
        <v>0</v>
      </c>
      <c r="ED45">
        <f t="shared" si="4"/>
        <v>0</v>
      </c>
      <c r="EE45">
        <f t="shared" si="0"/>
        <v>0</v>
      </c>
      <c r="EF45">
        <f t="shared" si="5"/>
        <v>0</v>
      </c>
    </row>
    <row r="46" spans="1:136" ht="21" hidden="1" x14ac:dyDescent="0.35">
      <c r="A46" t="s">
        <v>105</v>
      </c>
      <c r="B46" s="43"/>
      <c r="C46" s="15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13"/>
      <c r="Q46" s="48"/>
      <c r="R46" s="48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9"/>
      <c r="BI46" s="41"/>
      <c r="BJ46" s="41"/>
      <c r="CQ46">
        <f>COUNTIF(Tableau1[[#This Row],[Colonne3]:[Colonne52]],$CQ$2)-DG46</f>
        <v>0</v>
      </c>
      <c r="CR46">
        <f>COUNTIF(Tableau1[[#This Row],[Colonne3]:[Colonne52]],$CR$2)-EE46</f>
        <v>0</v>
      </c>
      <c r="CS46">
        <f>50-COUNTIF(Tableau1[[#This Row],[Colonne3]:[Colonne52]],"")</f>
        <v>-8</v>
      </c>
      <c r="CT46">
        <f>COUNTIF(Tableau1[[#This Row],[Colonne3]:[Colonne52]],"")-EF46</f>
        <v>58</v>
      </c>
      <c r="CW46">
        <f>IF(Tableau1[[#This Row],[Colonne3]]="TBD",1,0)</f>
        <v>0</v>
      </c>
      <c r="CX46">
        <f>IF(Tableau1[[#This Row],[Colonne6]]="TBD",1,0)</f>
        <v>0</v>
      </c>
      <c r="CY46">
        <f>IF(Tableau1[[#This Row],[Colonne10]]="TBD",1,0)</f>
        <v>0</v>
      </c>
      <c r="CZ46">
        <f>IF(Tableau1[[#This Row],[Colonne16]]="TBD",1,0)</f>
        <v>0</v>
      </c>
      <c r="DA46">
        <f>IF(Tableau1[[#This Row],[Colonne22]]="TBD",1,0)</f>
        <v>0</v>
      </c>
      <c r="DB46">
        <f>IF(Tableau1[[#This Row],[Colonne28]]="TBD",1,0)</f>
        <v>0</v>
      </c>
      <c r="DC46">
        <f>IF(Tableau1[[#This Row],[Colonne35]]="TBD",1,0)</f>
        <v>0</v>
      </c>
      <c r="DD46">
        <f>IF(Tableau1[[#This Row],[Colonne40]]="TBD",1,0)</f>
        <v>0</v>
      </c>
      <c r="DE46">
        <f>IF(Tableau1[[#This Row],[Colonne46]]="TBD",1,0)</f>
        <v>0</v>
      </c>
      <c r="DG46">
        <f t="shared" si="2"/>
        <v>0</v>
      </c>
      <c r="DI46">
        <f>IF(Tableau1[[#This Row],[Colonne3]]="OK",1,0)</f>
        <v>0</v>
      </c>
      <c r="DJ46">
        <f>IF(Tableau1[[#This Row],[Colonne6]]="OK",1,0)</f>
        <v>0</v>
      </c>
      <c r="DK46">
        <f>IF(Tableau1[[#This Row],[Colonne10]]="OK",1,0)</f>
        <v>0</v>
      </c>
      <c r="DL46">
        <f>IF(Tableau1[[#This Row],[Colonne16]]="OK",1,0)</f>
        <v>0</v>
      </c>
      <c r="DM46">
        <f>IF(Tableau1[[#This Row],[Colonne22]]="OK",1,0)</f>
        <v>0</v>
      </c>
      <c r="DN46">
        <f>IF(Tableau1[[#This Row],[Colonne28]]="OK",1,0)</f>
        <v>0</v>
      </c>
      <c r="DO46">
        <f>IF(Tableau1[[#This Row],[Colonne35]]="OK",1,0)</f>
        <v>0</v>
      </c>
      <c r="DP46">
        <f>IF(Tableau1[[#This Row],[Colonne40]]="OK",1,0)</f>
        <v>0</v>
      </c>
      <c r="DQ46">
        <f>IF(Tableau1[[#This Row],[Colonne46]]="OK",1,0)</f>
        <v>0</v>
      </c>
      <c r="DS46">
        <f>IF(Tableau1[[#This Row],[Colonne3]]="AB",1,0)</f>
        <v>0</v>
      </c>
      <c r="DT46">
        <f>IF(Tableau1[[#This Row],[Colonne6]]="AB",1,0)</f>
        <v>0</v>
      </c>
      <c r="DU46">
        <f>IF(Tableau1[[#This Row],[Colonne10]]="AB",1,0)</f>
        <v>0</v>
      </c>
      <c r="DV46">
        <f>IF(Tableau1[[#This Row],[Colonne16]]="AB",1,0)</f>
        <v>0</v>
      </c>
      <c r="DW46">
        <f>IF(Tableau1[[#This Row],[Colonne22]]="AB",1,0)</f>
        <v>0</v>
      </c>
      <c r="DX46">
        <f>IF(Tableau1[[#This Row],[Colonne28]]="AB",1,0)</f>
        <v>0</v>
      </c>
      <c r="DY46">
        <f>IF(Tableau1[[#This Row],[Colonne35]]="AB",1,0)</f>
        <v>0</v>
      </c>
      <c r="DZ46">
        <f>IF(Tableau1[[#This Row],[Colonne40]]="AB",1,0)</f>
        <v>0</v>
      </c>
      <c r="EA46">
        <f>IF(Tableau1[[#This Row],[Colonne46]]="AB",1,0)</f>
        <v>0</v>
      </c>
      <c r="EB46">
        <f t="shared" si="3"/>
        <v>0</v>
      </c>
      <c r="ED46">
        <f t="shared" si="4"/>
        <v>0</v>
      </c>
      <c r="EE46">
        <f t="shared" si="0"/>
        <v>0</v>
      </c>
      <c r="EF46">
        <f t="shared" si="5"/>
        <v>0</v>
      </c>
    </row>
    <row r="47" spans="1:136" ht="21" hidden="1" x14ac:dyDescent="0.35">
      <c r="A47" t="s">
        <v>106</v>
      </c>
      <c r="B47" s="43"/>
      <c r="C47" s="15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13"/>
      <c r="Q47" s="48"/>
      <c r="R47" s="48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9"/>
      <c r="BI47" s="41"/>
      <c r="BJ47" s="41"/>
      <c r="CQ47">
        <f>COUNTIF(Tableau1[[#This Row],[Colonne3]:[Colonne52]],$CQ$2)-DG47</f>
        <v>0</v>
      </c>
      <c r="CR47">
        <f>COUNTIF(Tableau1[[#This Row],[Colonne3]:[Colonne52]],$CR$2)-EE47</f>
        <v>0</v>
      </c>
      <c r="CS47">
        <f>50-COUNTIF(Tableau1[[#This Row],[Colonne3]:[Colonne52]],"")</f>
        <v>-8</v>
      </c>
      <c r="CT47">
        <f>COUNTIF(Tableau1[[#This Row],[Colonne3]:[Colonne52]],"")-EF47</f>
        <v>58</v>
      </c>
      <c r="CW47">
        <f>IF(Tableau1[[#This Row],[Colonne3]]="TBD",1,0)</f>
        <v>0</v>
      </c>
      <c r="CX47">
        <f>IF(Tableau1[[#This Row],[Colonne6]]="TBD",1,0)</f>
        <v>0</v>
      </c>
      <c r="CY47">
        <f>IF(Tableau1[[#This Row],[Colonne10]]="TBD",1,0)</f>
        <v>0</v>
      </c>
      <c r="CZ47">
        <f>IF(Tableau1[[#This Row],[Colonne16]]="TBD",1,0)</f>
        <v>0</v>
      </c>
      <c r="DA47">
        <f>IF(Tableau1[[#This Row],[Colonne22]]="TBD",1,0)</f>
        <v>0</v>
      </c>
      <c r="DB47">
        <f>IF(Tableau1[[#This Row],[Colonne28]]="TBD",1,0)</f>
        <v>0</v>
      </c>
      <c r="DC47">
        <f>IF(Tableau1[[#This Row],[Colonne35]]="TBD",1,0)</f>
        <v>0</v>
      </c>
      <c r="DD47">
        <f>IF(Tableau1[[#This Row],[Colonne40]]="TBD",1,0)</f>
        <v>0</v>
      </c>
      <c r="DE47">
        <f>IF(Tableau1[[#This Row],[Colonne46]]="TBD",1,0)</f>
        <v>0</v>
      </c>
      <c r="DG47">
        <f t="shared" ref="DG47:DG61" si="6">SUM(CW47:DE47)</f>
        <v>0</v>
      </c>
      <c r="DI47">
        <f>IF(Tableau1[[#This Row],[Colonne3]]="OK",1,0)</f>
        <v>0</v>
      </c>
      <c r="DJ47">
        <f>IF(Tableau1[[#This Row],[Colonne6]]="OK",1,0)</f>
        <v>0</v>
      </c>
      <c r="DK47">
        <f>IF(Tableau1[[#This Row],[Colonne10]]="OK",1,0)</f>
        <v>0</v>
      </c>
      <c r="DL47">
        <f>IF(Tableau1[[#This Row],[Colonne16]]="OK",1,0)</f>
        <v>0</v>
      </c>
      <c r="DM47">
        <f>IF(Tableau1[[#This Row],[Colonne22]]="OK",1,0)</f>
        <v>0</v>
      </c>
      <c r="DN47">
        <f>IF(Tableau1[[#This Row],[Colonne28]]="OK",1,0)</f>
        <v>0</v>
      </c>
      <c r="DO47">
        <f>IF(Tableau1[[#This Row],[Colonne35]]="OK",1,0)</f>
        <v>0</v>
      </c>
      <c r="DP47">
        <f>IF(Tableau1[[#This Row],[Colonne40]]="OK",1,0)</f>
        <v>0</v>
      </c>
      <c r="DQ47">
        <f>IF(Tableau1[[#This Row],[Colonne46]]="OK",1,0)</f>
        <v>0</v>
      </c>
      <c r="DS47">
        <f>IF(Tableau1[[#This Row],[Colonne3]]="AB",1,0)</f>
        <v>0</v>
      </c>
      <c r="DT47">
        <f>IF(Tableau1[[#This Row],[Colonne6]]="AB",1,0)</f>
        <v>0</v>
      </c>
      <c r="DU47">
        <f>IF(Tableau1[[#This Row],[Colonne10]]="AB",1,0)</f>
        <v>0</v>
      </c>
      <c r="DV47">
        <f>IF(Tableau1[[#This Row],[Colonne16]]="AB",1,0)</f>
        <v>0</v>
      </c>
      <c r="DW47">
        <f>IF(Tableau1[[#This Row],[Colonne22]]="AB",1,0)</f>
        <v>0</v>
      </c>
      <c r="DX47">
        <f>IF(Tableau1[[#This Row],[Colonne28]]="AB",1,0)</f>
        <v>0</v>
      </c>
      <c r="DY47">
        <f>IF(Tableau1[[#This Row],[Colonne35]]="AB",1,0)</f>
        <v>0</v>
      </c>
      <c r="DZ47">
        <f>IF(Tableau1[[#This Row],[Colonne40]]="AB",1,0)</f>
        <v>0</v>
      </c>
      <c r="EA47">
        <f>IF(Tableau1[[#This Row],[Colonne46]]="AB",1,0)</f>
        <v>0</v>
      </c>
      <c r="EB47">
        <f t="shared" si="3"/>
        <v>0</v>
      </c>
      <c r="ED47">
        <f t="shared" si="4"/>
        <v>0</v>
      </c>
      <c r="EE47">
        <f t="shared" ref="EE47:EE61" si="7">SUM(DI47:DQ47)</f>
        <v>0</v>
      </c>
      <c r="EF47">
        <f t="shared" si="5"/>
        <v>0</v>
      </c>
    </row>
    <row r="48" spans="1:136" ht="21" x14ac:dyDescent="0.35">
      <c r="A48" s="52" t="s">
        <v>142</v>
      </c>
      <c r="B48" s="59" t="s">
        <v>68</v>
      </c>
      <c r="C48" s="57"/>
      <c r="D48" s="53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13"/>
      <c r="Q48" s="48"/>
      <c r="R48" s="48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9"/>
      <c r="BI48" s="41"/>
      <c r="BJ48" s="41"/>
      <c r="CQ48">
        <f>COUNTIF(Tableau1[[#This Row],[Colonne3]:[Colonne52]],$CQ$2)-DG48</f>
        <v>0</v>
      </c>
      <c r="CR48">
        <f>COUNTIF(Tableau1[[#This Row],[Colonne3]:[Colonne52]],$CR$2)-EE48</f>
        <v>0</v>
      </c>
      <c r="CS48">
        <f>50-COUNTIF(Tableau1[[#This Row],[Colonne3]:[Colonne52]],"")</f>
        <v>-8</v>
      </c>
      <c r="CT48">
        <f>COUNTIF(Tableau1[[#This Row],[Colonne3]:[Colonne52]],"")-EF48</f>
        <v>58</v>
      </c>
      <c r="CW48">
        <f>IF(Tableau1[[#This Row],[Colonne3]]="TBD",1,0)</f>
        <v>0</v>
      </c>
      <c r="CX48">
        <f>IF(Tableau1[[#This Row],[Colonne6]]="TBD",1,0)</f>
        <v>0</v>
      </c>
      <c r="CY48">
        <f>IF(Tableau1[[#This Row],[Colonne10]]="TBD",1,0)</f>
        <v>0</v>
      </c>
      <c r="CZ48">
        <f>IF(Tableau1[[#This Row],[Colonne16]]="TBD",1,0)</f>
        <v>0</v>
      </c>
      <c r="DA48">
        <f>IF(Tableau1[[#This Row],[Colonne22]]="TBD",1,0)</f>
        <v>0</v>
      </c>
      <c r="DB48">
        <f>IF(Tableau1[[#This Row],[Colonne28]]="TBD",1,0)</f>
        <v>0</v>
      </c>
      <c r="DC48">
        <f>IF(Tableau1[[#This Row],[Colonne35]]="TBD",1,0)</f>
        <v>0</v>
      </c>
      <c r="DD48">
        <f>IF(Tableau1[[#This Row],[Colonne40]]="TBD",1,0)</f>
        <v>0</v>
      </c>
      <c r="DE48">
        <f>IF(Tableau1[[#This Row],[Colonne46]]="TBD",1,0)</f>
        <v>0</v>
      </c>
      <c r="DG48">
        <f t="shared" si="6"/>
        <v>0</v>
      </c>
      <c r="DI48">
        <f>IF(Tableau1[[#This Row],[Colonne3]]="OK",1,0)</f>
        <v>0</v>
      </c>
      <c r="DJ48">
        <f>IF(Tableau1[[#This Row],[Colonne6]]="OK",1,0)</f>
        <v>0</v>
      </c>
      <c r="DK48">
        <f>IF(Tableau1[[#This Row],[Colonne10]]="OK",1,0)</f>
        <v>0</v>
      </c>
      <c r="DL48">
        <f>IF(Tableau1[[#This Row],[Colonne16]]="OK",1,0)</f>
        <v>0</v>
      </c>
      <c r="DM48">
        <f>IF(Tableau1[[#This Row],[Colonne22]]="OK",1,0)</f>
        <v>0</v>
      </c>
      <c r="DN48">
        <f>IF(Tableau1[[#This Row],[Colonne28]]="OK",1,0)</f>
        <v>0</v>
      </c>
      <c r="DO48">
        <f>IF(Tableau1[[#This Row],[Colonne35]]="OK",1,0)</f>
        <v>0</v>
      </c>
      <c r="DP48">
        <f>IF(Tableau1[[#This Row],[Colonne40]]="OK",1,0)</f>
        <v>0</v>
      </c>
      <c r="DQ48">
        <f>IF(Tableau1[[#This Row],[Colonne46]]="OK",1,0)</f>
        <v>0</v>
      </c>
      <c r="DS48">
        <f>IF(Tableau1[[#This Row],[Colonne3]]="AB",1,0)</f>
        <v>0</v>
      </c>
      <c r="DT48">
        <f>IF(Tableau1[[#This Row],[Colonne6]]="AB",1,0)</f>
        <v>0</v>
      </c>
      <c r="DU48">
        <f>IF(Tableau1[[#This Row],[Colonne10]]="AB",1,0)</f>
        <v>0</v>
      </c>
      <c r="DV48">
        <f>IF(Tableau1[[#This Row],[Colonne16]]="AB",1,0)</f>
        <v>0</v>
      </c>
      <c r="DW48">
        <f>IF(Tableau1[[#This Row],[Colonne22]]="AB",1,0)</f>
        <v>0</v>
      </c>
      <c r="DX48">
        <f>IF(Tableau1[[#This Row],[Colonne28]]="AB",1,0)</f>
        <v>0</v>
      </c>
      <c r="DY48">
        <f>IF(Tableau1[[#This Row],[Colonne35]]="AB",1,0)</f>
        <v>0</v>
      </c>
      <c r="DZ48">
        <f>IF(Tableau1[[#This Row],[Colonne40]]="AB",1,0)</f>
        <v>0</v>
      </c>
      <c r="EA48">
        <f>IF(Tableau1[[#This Row],[Colonne46]]="AB",1,0)</f>
        <v>0</v>
      </c>
      <c r="EB48">
        <f t="shared" si="3"/>
        <v>0</v>
      </c>
      <c r="ED48">
        <f t="shared" si="4"/>
        <v>0</v>
      </c>
      <c r="EE48">
        <f t="shared" si="7"/>
        <v>0</v>
      </c>
      <c r="EF48">
        <f t="shared" si="5"/>
        <v>0</v>
      </c>
    </row>
    <row r="49" spans="1:136" ht="21" hidden="1" x14ac:dyDescent="0.35">
      <c r="A49" t="s">
        <v>107</v>
      </c>
      <c r="B49" s="43"/>
      <c r="C49" s="55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13"/>
      <c r="Q49" s="48"/>
      <c r="R49" s="48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9"/>
      <c r="BI49" s="41"/>
      <c r="BJ49" s="41"/>
      <c r="CQ49">
        <f>COUNTIF(Tableau1[[#This Row],[Colonne3]:[Colonne52]],$CQ$2)-DG49</f>
        <v>0</v>
      </c>
      <c r="CR49">
        <f>COUNTIF(Tableau1[[#This Row],[Colonne3]:[Colonne52]],$CR$2)-EE49</f>
        <v>0</v>
      </c>
      <c r="CS49">
        <f>50-COUNTIF(Tableau1[[#This Row],[Colonne3]:[Colonne52]],"")</f>
        <v>-8</v>
      </c>
      <c r="CT49">
        <f>COUNTIF(Tableau1[[#This Row],[Colonne3]:[Colonne52]],"")-EF49</f>
        <v>58</v>
      </c>
      <c r="CW49">
        <f>IF(Tableau1[[#This Row],[Colonne3]]="TBD",1,0)</f>
        <v>0</v>
      </c>
      <c r="CX49">
        <f>IF(Tableau1[[#This Row],[Colonne6]]="TBD",1,0)</f>
        <v>0</v>
      </c>
      <c r="CY49">
        <f>IF(Tableau1[[#This Row],[Colonne10]]="TBD",1,0)</f>
        <v>0</v>
      </c>
      <c r="CZ49">
        <f>IF(Tableau1[[#This Row],[Colonne16]]="TBD",1,0)</f>
        <v>0</v>
      </c>
      <c r="DA49">
        <f>IF(Tableau1[[#This Row],[Colonne22]]="TBD",1,0)</f>
        <v>0</v>
      </c>
      <c r="DB49">
        <f>IF(Tableau1[[#This Row],[Colonne28]]="TBD",1,0)</f>
        <v>0</v>
      </c>
      <c r="DC49">
        <f>IF(Tableau1[[#This Row],[Colonne35]]="TBD",1,0)</f>
        <v>0</v>
      </c>
      <c r="DD49">
        <f>IF(Tableau1[[#This Row],[Colonne40]]="TBD",1,0)</f>
        <v>0</v>
      </c>
      <c r="DE49">
        <f>IF(Tableau1[[#This Row],[Colonne46]]="TBD",1,0)</f>
        <v>0</v>
      </c>
      <c r="DG49">
        <f t="shared" si="6"/>
        <v>0</v>
      </c>
      <c r="DI49">
        <f>IF(Tableau1[[#This Row],[Colonne3]]="OK",1,0)</f>
        <v>0</v>
      </c>
      <c r="DJ49">
        <f>IF(Tableau1[[#This Row],[Colonne6]]="OK",1,0)</f>
        <v>0</v>
      </c>
      <c r="DK49">
        <f>IF(Tableau1[[#This Row],[Colonne10]]="OK",1,0)</f>
        <v>0</v>
      </c>
      <c r="DL49">
        <f>IF(Tableau1[[#This Row],[Colonne16]]="OK",1,0)</f>
        <v>0</v>
      </c>
      <c r="DM49">
        <f>IF(Tableau1[[#This Row],[Colonne22]]="OK",1,0)</f>
        <v>0</v>
      </c>
      <c r="DN49">
        <f>IF(Tableau1[[#This Row],[Colonne28]]="OK",1,0)</f>
        <v>0</v>
      </c>
      <c r="DO49">
        <f>IF(Tableau1[[#This Row],[Colonne35]]="OK",1,0)</f>
        <v>0</v>
      </c>
      <c r="DP49">
        <f>IF(Tableau1[[#This Row],[Colonne40]]="OK",1,0)</f>
        <v>0</v>
      </c>
      <c r="DQ49">
        <f>IF(Tableau1[[#This Row],[Colonne46]]="OK",1,0)</f>
        <v>0</v>
      </c>
      <c r="DS49">
        <f>IF(Tableau1[[#This Row],[Colonne3]]="AB",1,0)</f>
        <v>0</v>
      </c>
      <c r="DT49">
        <f>IF(Tableau1[[#This Row],[Colonne6]]="AB",1,0)</f>
        <v>0</v>
      </c>
      <c r="DU49">
        <f>IF(Tableau1[[#This Row],[Colonne10]]="AB",1,0)</f>
        <v>0</v>
      </c>
      <c r="DV49">
        <f>IF(Tableau1[[#This Row],[Colonne16]]="AB",1,0)</f>
        <v>0</v>
      </c>
      <c r="DW49">
        <f>IF(Tableau1[[#This Row],[Colonne22]]="AB",1,0)</f>
        <v>0</v>
      </c>
      <c r="DX49">
        <f>IF(Tableau1[[#This Row],[Colonne28]]="AB",1,0)</f>
        <v>0</v>
      </c>
      <c r="DY49">
        <f>IF(Tableau1[[#This Row],[Colonne35]]="AB",1,0)</f>
        <v>0</v>
      </c>
      <c r="DZ49">
        <f>IF(Tableau1[[#This Row],[Colonne40]]="AB",1,0)</f>
        <v>0</v>
      </c>
      <c r="EA49">
        <f>IF(Tableau1[[#This Row],[Colonne46]]="AB",1,0)</f>
        <v>0</v>
      </c>
      <c r="EB49">
        <f t="shared" si="3"/>
        <v>0</v>
      </c>
      <c r="ED49">
        <f t="shared" si="4"/>
        <v>0</v>
      </c>
      <c r="EE49">
        <f t="shared" si="7"/>
        <v>0</v>
      </c>
      <c r="EF49">
        <f t="shared" si="5"/>
        <v>0</v>
      </c>
    </row>
    <row r="50" spans="1:136" ht="30" hidden="1" customHeight="1" x14ac:dyDescent="0.35">
      <c r="A50" t="s">
        <v>108</v>
      </c>
      <c r="B50" s="43"/>
      <c r="C50" s="5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13"/>
      <c r="Q50" s="48"/>
      <c r="R50" s="48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9"/>
      <c r="BI50" s="41"/>
      <c r="BJ50" s="41"/>
      <c r="CQ50">
        <f>COUNTIF(Tableau1[[#This Row],[Colonne3]:[Colonne52]],$CQ$2)-DG50</f>
        <v>0</v>
      </c>
      <c r="CR50">
        <f>COUNTIF(Tableau1[[#This Row],[Colonne3]:[Colonne52]],$CR$2)-EE50</f>
        <v>0</v>
      </c>
      <c r="CS50">
        <f>50-COUNTIF(Tableau1[[#This Row],[Colonne3]:[Colonne52]],"")</f>
        <v>-8</v>
      </c>
      <c r="CT50">
        <f>COUNTIF(Tableau1[[#This Row],[Colonne3]:[Colonne52]],"")-EF50</f>
        <v>58</v>
      </c>
      <c r="CW50">
        <f>IF(Tableau1[[#This Row],[Colonne3]]="TBD",1,0)</f>
        <v>0</v>
      </c>
      <c r="CX50">
        <f>IF(Tableau1[[#This Row],[Colonne6]]="TBD",1,0)</f>
        <v>0</v>
      </c>
      <c r="CY50">
        <f>IF(Tableau1[[#This Row],[Colonne10]]="TBD",1,0)</f>
        <v>0</v>
      </c>
      <c r="CZ50">
        <f>IF(Tableau1[[#This Row],[Colonne16]]="TBD",1,0)</f>
        <v>0</v>
      </c>
      <c r="DA50">
        <f>IF(Tableau1[[#This Row],[Colonne22]]="TBD",1,0)</f>
        <v>0</v>
      </c>
      <c r="DB50">
        <f>IF(Tableau1[[#This Row],[Colonne28]]="TBD",1,0)</f>
        <v>0</v>
      </c>
      <c r="DC50">
        <f>IF(Tableau1[[#This Row],[Colonne35]]="TBD",1,0)</f>
        <v>0</v>
      </c>
      <c r="DD50">
        <f>IF(Tableau1[[#This Row],[Colonne40]]="TBD",1,0)</f>
        <v>0</v>
      </c>
      <c r="DE50">
        <f>IF(Tableau1[[#This Row],[Colonne46]]="TBD",1,0)</f>
        <v>0</v>
      </c>
      <c r="DG50">
        <f t="shared" si="6"/>
        <v>0</v>
      </c>
      <c r="DI50">
        <f>IF(Tableau1[[#This Row],[Colonne3]]="OK",1,0)</f>
        <v>0</v>
      </c>
      <c r="DJ50">
        <f>IF(Tableau1[[#This Row],[Colonne6]]="OK",1,0)</f>
        <v>0</v>
      </c>
      <c r="DK50">
        <f>IF(Tableau1[[#This Row],[Colonne10]]="OK",1,0)</f>
        <v>0</v>
      </c>
      <c r="DL50">
        <f>IF(Tableau1[[#This Row],[Colonne16]]="OK",1,0)</f>
        <v>0</v>
      </c>
      <c r="DM50">
        <f>IF(Tableau1[[#This Row],[Colonne22]]="OK",1,0)</f>
        <v>0</v>
      </c>
      <c r="DN50">
        <f>IF(Tableau1[[#This Row],[Colonne28]]="OK",1,0)</f>
        <v>0</v>
      </c>
      <c r="DO50">
        <f>IF(Tableau1[[#This Row],[Colonne35]]="OK",1,0)</f>
        <v>0</v>
      </c>
      <c r="DP50">
        <f>IF(Tableau1[[#This Row],[Colonne40]]="OK",1,0)</f>
        <v>0</v>
      </c>
      <c r="DQ50">
        <f>IF(Tableau1[[#This Row],[Colonne46]]="OK",1,0)</f>
        <v>0</v>
      </c>
      <c r="DS50">
        <f>IF(Tableau1[[#This Row],[Colonne3]]="AB",1,0)</f>
        <v>0</v>
      </c>
      <c r="DT50">
        <f>IF(Tableau1[[#This Row],[Colonne6]]="AB",1,0)</f>
        <v>0</v>
      </c>
      <c r="DU50">
        <f>IF(Tableau1[[#This Row],[Colonne10]]="AB",1,0)</f>
        <v>0</v>
      </c>
      <c r="DV50">
        <f>IF(Tableau1[[#This Row],[Colonne16]]="AB",1,0)</f>
        <v>0</v>
      </c>
      <c r="DW50">
        <f>IF(Tableau1[[#This Row],[Colonne22]]="AB",1,0)</f>
        <v>0</v>
      </c>
      <c r="DX50">
        <f>IF(Tableau1[[#This Row],[Colonne28]]="AB",1,0)</f>
        <v>0</v>
      </c>
      <c r="DY50">
        <f>IF(Tableau1[[#This Row],[Colonne35]]="AB",1,0)</f>
        <v>0</v>
      </c>
      <c r="DZ50">
        <f>IF(Tableau1[[#This Row],[Colonne40]]="AB",1,0)</f>
        <v>0</v>
      </c>
      <c r="EA50">
        <f>IF(Tableau1[[#This Row],[Colonne46]]="AB",1,0)</f>
        <v>0</v>
      </c>
      <c r="EB50">
        <f t="shared" si="3"/>
        <v>0</v>
      </c>
      <c r="ED50">
        <f t="shared" si="4"/>
        <v>0</v>
      </c>
      <c r="EE50">
        <f t="shared" si="7"/>
        <v>0</v>
      </c>
      <c r="EF50">
        <f t="shared" si="5"/>
        <v>0</v>
      </c>
    </row>
    <row r="51" spans="1:136" ht="21" hidden="1" x14ac:dyDescent="0.35">
      <c r="A51" t="s">
        <v>109</v>
      </c>
      <c r="B51" s="43"/>
      <c r="C51" s="15"/>
      <c r="D51" s="41"/>
      <c r="E51" s="41"/>
      <c r="F51" s="41"/>
      <c r="G51" s="41"/>
      <c r="H51" s="41" t="s">
        <v>9</v>
      </c>
      <c r="I51" s="41"/>
      <c r="J51" s="41"/>
      <c r="K51" s="41"/>
      <c r="L51" s="41"/>
      <c r="M51" s="41"/>
      <c r="N51" s="41"/>
      <c r="O51" s="41" t="s">
        <v>9</v>
      </c>
      <c r="P51" s="13"/>
      <c r="Q51" s="48"/>
      <c r="R51" s="48"/>
      <c r="S51" s="41"/>
      <c r="T51" s="41"/>
      <c r="U51" s="41"/>
      <c r="V51" s="41"/>
      <c r="W51" s="41"/>
      <c r="X51" s="41" t="s">
        <v>9</v>
      </c>
      <c r="Y51" s="41"/>
      <c r="Z51" s="41"/>
      <c r="AA51" s="41"/>
      <c r="AB51" s="41"/>
      <c r="AC51" s="41"/>
      <c r="AD51" s="41" t="s">
        <v>9</v>
      </c>
      <c r="AE51" s="41"/>
      <c r="AF51" s="41"/>
      <c r="AG51" s="41"/>
      <c r="AH51" s="41"/>
      <c r="AI51" s="41"/>
      <c r="AJ51" s="41" t="s">
        <v>9</v>
      </c>
      <c r="AK51" s="41"/>
      <c r="AL51" s="41" t="s">
        <v>9</v>
      </c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9"/>
      <c r="BI51" s="41"/>
      <c r="BJ51" s="41"/>
      <c r="CQ51">
        <f>COUNTIF(Tableau1[[#This Row],[Colonne3]:[Colonne52]],$CQ$2)-DG51</f>
        <v>0</v>
      </c>
      <c r="CR51">
        <f>COUNTIF(Tableau1[[#This Row],[Colonne3]:[Colonne52]],$CR$2)-EE51</f>
        <v>1</v>
      </c>
      <c r="CS51">
        <f>50-COUNTIF(Tableau1[[#This Row],[Colonne3]:[Colonne52]],"")</f>
        <v>-2</v>
      </c>
      <c r="CT51">
        <f>COUNTIF(Tableau1[[#This Row],[Colonne3]:[Colonne52]],"")-EF51</f>
        <v>48</v>
      </c>
      <c r="CW51">
        <f>IF(Tableau1[[#This Row],[Colonne3]]="TBD",1,0)</f>
        <v>0</v>
      </c>
      <c r="CX51">
        <f>IF(Tableau1[[#This Row],[Colonne6]]="TBD",1,0)</f>
        <v>0</v>
      </c>
      <c r="CY51">
        <f>IF(Tableau1[[#This Row],[Colonne10]]="TBD",1,0)</f>
        <v>0</v>
      </c>
      <c r="CZ51">
        <f>IF(Tableau1[[#This Row],[Colonne16]]="TBD",1,0)</f>
        <v>0</v>
      </c>
      <c r="DA51">
        <f>IF(Tableau1[[#This Row],[Colonne22]]="TBD",1,0)</f>
        <v>0</v>
      </c>
      <c r="DB51">
        <f>IF(Tableau1[[#This Row],[Colonne28]]="TBD",1,0)</f>
        <v>0</v>
      </c>
      <c r="DC51">
        <f>IF(Tableau1[[#This Row],[Colonne35]]="TBD",1,0)</f>
        <v>0</v>
      </c>
      <c r="DD51">
        <f>IF(Tableau1[[#This Row],[Colonne40]]="TBD",1,0)</f>
        <v>0</v>
      </c>
      <c r="DE51">
        <f>IF(Tableau1[[#This Row],[Colonne46]]="TBD",1,0)</f>
        <v>0</v>
      </c>
      <c r="DG51">
        <f t="shared" si="6"/>
        <v>0</v>
      </c>
      <c r="DI51">
        <f>IF(Tableau1[[#This Row],[Colonne3]]="OK",1,0)</f>
        <v>0</v>
      </c>
      <c r="DJ51">
        <f>IF(Tableau1[[#This Row],[Colonne6]]="OK",1,0)</f>
        <v>1</v>
      </c>
      <c r="DK51">
        <f>IF(Tableau1[[#This Row],[Colonne10]]="OK",1,0)</f>
        <v>1</v>
      </c>
      <c r="DL51">
        <f>IF(Tableau1[[#This Row],[Colonne16]]="OK",1,0)</f>
        <v>1</v>
      </c>
      <c r="DM51">
        <f>IF(Tableau1[[#This Row],[Colonne22]]="OK",1,0)</f>
        <v>1</v>
      </c>
      <c r="DN51">
        <f>IF(Tableau1[[#This Row],[Colonne28]]="OK",1,0)</f>
        <v>1</v>
      </c>
      <c r="DO51">
        <f>IF(Tableau1[[#This Row],[Colonne35]]="OK",1,0)</f>
        <v>0</v>
      </c>
      <c r="DP51">
        <f>IF(Tableau1[[#This Row],[Colonne40]]="OK",1,0)</f>
        <v>0</v>
      </c>
      <c r="DQ51">
        <f>IF(Tableau1[[#This Row],[Colonne46]]="OK",1,0)</f>
        <v>0</v>
      </c>
      <c r="DS51">
        <f>IF(Tableau1[[#This Row],[Colonne3]]="AB",1,0)</f>
        <v>0</v>
      </c>
      <c r="DT51">
        <f>IF(Tableau1[[#This Row],[Colonne6]]="AB",1,0)</f>
        <v>0</v>
      </c>
      <c r="DU51">
        <f>IF(Tableau1[[#This Row],[Colonne10]]="AB",1,0)</f>
        <v>0</v>
      </c>
      <c r="DV51">
        <f>IF(Tableau1[[#This Row],[Colonne16]]="AB",1,0)</f>
        <v>0</v>
      </c>
      <c r="DW51">
        <f>IF(Tableau1[[#This Row],[Colonne22]]="AB",1,0)</f>
        <v>0</v>
      </c>
      <c r="DX51">
        <f>IF(Tableau1[[#This Row],[Colonne28]]="AB",1,0)</f>
        <v>0</v>
      </c>
      <c r="DY51">
        <f>IF(Tableau1[[#This Row],[Colonne35]]="AB",1,0)</f>
        <v>0</v>
      </c>
      <c r="DZ51">
        <f>IF(Tableau1[[#This Row],[Colonne40]]="AB",1,0)</f>
        <v>0</v>
      </c>
      <c r="EA51">
        <f>IF(Tableau1[[#This Row],[Colonne46]]="AB",1,0)</f>
        <v>0</v>
      </c>
      <c r="EB51">
        <f t="shared" si="3"/>
        <v>0</v>
      </c>
      <c r="ED51">
        <f t="shared" si="4"/>
        <v>0</v>
      </c>
      <c r="EE51">
        <f t="shared" si="7"/>
        <v>5</v>
      </c>
      <c r="EF51">
        <f t="shared" si="5"/>
        <v>4</v>
      </c>
    </row>
    <row r="52" spans="1:136" ht="21" x14ac:dyDescent="0.35">
      <c r="A52" s="52" t="s">
        <v>144</v>
      </c>
      <c r="B52" s="58" t="s">
        <v>68</v>
      </c>
      <c r="C52" s="57"/>
      <c r="D52" s="53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13"/>
      <c r="Q52" s="48"/>
      <c r="R52" s="48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9"/>
      <c r="BI52" s="41"/>
      <c r="BJ52" s="41"/>
      <c r="CQ52">
        <f>COUNTIF(Tableau1[[#This Row],[Colonne3]:[Colonne52]],$CQ$2)-DG52</f>
        <v>0</v>
      </c>
      <c r="CR52">
        <f>COUNTIF(Tableau1[[#This Row],[Colonne3]:[Colonne52]],$CR$2)-EE52</f>
        <v>0</v>
      </c>
      <c r="CS52">
        <f>50-COUNTIF(Tableau1[[#This Row],[Colonne3]:[Colonne52]],"")</f>
        <v>-8</v>
      </c>
      <c r="CT52">
        <f>COUNTIF(Tableau1[[#This Row],[Colonne3]:[Colonne52]],"")-EF52</f>
        <v>58</v>
      </c>
      <c r="CW52">
        <f>IF(Tableau1[[#This Row],[Colonne3]]="TBD",1,0)</f>
        <v>0</v>
      </c>
      <c r="CX52">
        <f>IF(Tableau1[[#This Row],[Colonne6]]="TBD",1,0)</f>
        <v>0</v>
      </c>
      <c r="CY52">
        <f>IF(Tableau1[[#This Row],[Colonne10]]="TBD",1,0)</f>
        <v>0</v>
      </c>
      <c r="CZ52">
        <f>IF(Tableau1[[#This Row],[Colonne16]]="TBD",1,0)</f>
        <v>0</v>
      </c>
      <c r="DA52">
        <f>IF(Tableau1[[#This Row],[Colonne22]]="TBD",1,0)</f>
        <v>0</v>
      </c>
      <c r="DB52">
        <f>IF(Tableau1[[#This Row],[Colonne28]]="TBD",1,0)</f>
        <v>0</v>
      </c>
      <c r="DC52">
        <f>IF(Tableau1[[#This Row],[Colonne35]]="TBD",1,0)</f>
        <v>0</v>
      </c>
      <c r="DD52">
        <f>IF(Tableau1[[#This Row],[Colonne40]]="TBD",1,0)</f>
        <v>0</v>
      </c>
      <c r="DE52">
        <f>IF(Tableau1[[#This Row],[Colonne46]]="TBD",1,0)</f>
        <v>0</v>
      </c>
      <c r="DG52">
        <f t="shared" si="6"/>
        <v>0</v>
      </c>
      <c r="DI52">
        <f>IF(Tableau1[[#This Row],[Colonne3]]="OK",1,0)</f>
        <v>0</v>
      </c>
      <c r="DJ52">
        <f>IF(Tableau1[[#This Row],[Colonne6]]="OK",1,0)</f>
        <v>0</v>
      </c>
      <c r="DK52">
        <f>IF(Tableau1[[#This Row],[Colonne10]]="OK",1,0)</f>
        <v>0</v>
      </c>
      <c r="DL52">
        <f>IF(Tableau1[[#This Row],[Colonne16]]="OK",1,0)</f>
        <v>0</v>
      </c>
      <c r="DM52">
        <f>IF(Tableau1[[#This Row],[Colonne22]]="OK",1,0)</f>
        <v>0</v>
      </c>
      <c r="DN52">
        <f>IF(Tableau1[[#This Row],[Colonne28]]="OK",1,0)</f>
        <v>0</v>
      </c>
      <c r="DO52">
        <f>IF(Tableau1[[#This Row],[Colonne35]]="OK",1,0)</f>
        <v>0</v>
      </c>
      <c r="DP52">
        <f>IF(Tableau1[[#This Row],[Colonne40]]="OK",1,0)</f>
        <v>0</v>
      </c>
      <c r="DQ52">
        <f>IF(Tableau1[[#This Row],[Colonne46]]="OK",1,0)</f>
        <v>0</v>
      </c>
      <c r="DS52">
        <f>IF(Tableau1[[#This Row],[Colonne3]]="AB",1,0)</f>
        <v>0</v>
      </c>
      <c r="DT52">
        <f>IF(Tableau1[[#This Row],[Colonne6]]="AB",1,0)</f>
        <v>0</v>
      </c>
      <c r="DU52">
        <f>IF(Tableau1[[#This Row],[Colonne10]]="AB",1,0)</f>
        <v>0</v>
      </c>
      <c r="DV52">
        <f>IF(Tableau1[[#This Row],[Colonne16]]="AB",1,0)</f>
        <v>0</v>
      </c>
      <c r="DW52">
        <f>IF(Tableau1[[#This Row],[Colonne22]]="AB",1,0)</f>
        <v>0</v>
      </c>
      <c r="DX52">
        <f>IF(Tableau1[[#This Row],[Colonne28]]="AB",1,0)</f>
        <v>0</v>
      </c>
      <c r="DY52">
        <f>IF(Tableau1[[#This Row],[Colonne35]]="AB",1,0)</f>
        <v>0</v>
      </c>
      <c r="DZ52">
        <f>IF(Tableau1[[#This Row],[Colonne40]]="AB",1,0)</f>
        <v>0</v>
      </c>
      <c r="EA52">
        <f>IF(Tableau1[[#This Row],[Colonne46]]="AB",1,0)</f>
        <v>0</v>
      </c>
      <c r="EB52">
        <f t="shared" si="3"/>
        <v>0</v>
      </c>
      <c r="ED52">
        <f t="shared" si="4"/>
        <v>0</v>
      </c>
      <c r="EE52">
        <f t="shared" si="7"/>
        <v>0</v>
      </c>
      <c r="EF52">
        <f t="shared" si="5"/>
        <v>0</v>
      </c>
    </row>
    <row r="53" spans="1:136" ht="21" hidden="1" x14ac:dyDescent="0.35">
      <c r="A53" t="s">
        <v>67</v>
      </c>
      <c r="B53" s="43"/>
      <c r="C53" s="8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13"/>
      <c r="Q53" s="48"/>
      <c r="R53" s="48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9"/>
      <c r="BI53" s="41"/>
      <c r="BJ53" s="41"/>
      <c r="CQ53">
        <f>COUNTIF(Tableau1[[#This Row],[Colonne3]:[Colonne52]],$CQ$2)-DG53</f>
        <v>0</v>
      </c>
      <c r="CR53">
        <f>COUNTIF(Tableau1[[#This Row],[Colonne3]:[Colonne52]],$CR$2)-EE53</f>
        <v>0</v>
      </c>
      <c r="CS53">
        <f>50-COUNTIF(Tableau1[[#This Row],[Colonne3]:[Colonne52]],"")</f>
        <v>-8</v>
      </c>
      <c r="CT53">
        <f>COUNTIF(Tableau1[[#This Row],[Colonne3]:[Colonne52]],"")-EF53</f>
        <v>58</v>
      </c>
      <c r="CW53">
        <f>IF(Tableau1[[#This Row],[Colonne3]]="TBD",1,0)</f>
        <v>0</v>
      </c>
      <c r="CX53">
        <f>IF(Tableau1[[#This Row],[Colonne6]]="TBD",1,0)</f>
        <v>0</v>
      </c>
      <c r="CY53">
        <f>IF(Tableau1[[#This Row],[Colonne10]]="TBD",1,0)</f>
        <v>0</v>
      </c>
      <c r="CZ53">
        <f>IF(Tableau1[[#This Row],[Colonne16]]="TBD",1,0)</f>
        <v>0</v>
      </c>
      <c r="DA53">
        <f>IF(Tableau1[[#This Row],[Colonne22]]="TBD",1,0)</f>
        <v>0</v>
      </c>
      <c r="DB53">
        <f>IF(Tableau1[[#This Row],[Colonne28]]="TBD",1,0)</f>
        <v>0</v>
      </c>
      <c r="DC53">
        <f>IF(Tableau1[[#This Row],[Colonne35]]="TBD",1,0)</f>
        <v>0</v>
      </c>
      <c r="DD53">
        <f>IF(Tableau1[[#This Row],[Colonne40]]="TBD",1,0)</f>
        <v>0</v>
      </c>
      <c r="DE53">
        <f>IF(Tableau1[[#This Row],[Colonne46]]="TBD",1,0)</f>
        <v>0</v>
      </c>
      <c r="DG53">
        <f t="shared" si="6"/>
        <v>0</v>
      </c>
      <c r="DI53">
        <f>IF(Tableau1[[#This Row],[Colonne3]]="OK",1,0)</f>
        <v>0</v>
      </c>
      <c r="DJ53">
        <f>IF(Tableau1[[#This Row],[Colonne6]]="OK",1,0)</f>
        <v>0</v>
      </c>
      <c r="DK53">
        <f>IF(Tableau1[[#This Row],[Colonne10]]="OK",1,0)</f>
        <v>0</v>
      </c>
      <c r="DL53">
        <f>IF(Tableau1[[#This Row],[Colonne16]]="OK",1,0)</f>
        <v>0</v>
      </c>
      <c r="DM53">
        <f>IF(Tableau1[[#This Row],[Colonne22]]="OK",1,0)</f>
        <v>0</v>
      </c>
      <c r="DN53">
        <f>IF(Tableau1[[#This Row],[Colonne28]]="OK",1,0)</f>
        <v>0</v>
      </c>
      <c r="DO53">
        <f>IF(Tableau1[[#This Row],[Colonne35]]="OK",1,0)</f>
        <v>0</v>
      </c>
      <c r="DP53">
        <f>IF(Tableau1[[#This Row],[Colonne40]]="OK",1,0)</f>
        <v>0</v>
      </c>
      <c r="DQ53">
        <f>IF(Tableau1[[#This Row],[Colonne46]]="OK",1,0)</f>
        <v>0</v>
      </c>
      <c r="DS53">
        <f>IF(Tableau1[[#This Row],[Colonne3]]="AB",1,0)</f>
        <v>0</v>
      </c>
      <c r="DT53">
        <f>IF(Tableau1[[#This Row],[Colonne6]]="AB",1,0)</f>
        <v>0</v>
      </c>
      <c r="DU53">
        <f>IF(Tableau1[[#This Row],[Colonne10]]="AB",1,0)</f>
        <v>0</v>
      </c>
      <c r="DV53">
        <f>IF(Tableau1[[#This Row],[Colonne16]]="AB",1,0)</f>
        <v>0</v>
      </c>
      <c r="DW53">
        <f>IF(Tableau1[[#This Row],[Colonne22]]="AB",1,0)</f>
        <v>0</v>
      </c>
      <c r="DX53">
        <f>IF(Tableau1[[#This Row],[Colonne28]]="AB",1,0)</f>
        <v>0</v>
      </c>
      <c r="DY53">
        <f>IF(Tableau1[[#This Row],[Colonne35]]="AB",1,0)</f>
        <v>0</v>
      </c>
      <c r="DZ53">
        <f>IF(Tableau1[[#This Row],[Colonne40]]="AB",1,0)</f>
        <v>0</v>
      </c>
      <c r="EA53">
        <f>IF(Tableau1[[#This Row],[Colonne46]]="AB",1,0)</f>
        <v>0</v>
      </c>
      <c r="EB53">
        <f t="shared" si="3"/>
        <v>0</v>
      </c>
      <c r="ED53">
        <f t="shared" si="4"/>
        <v>0</v>
      </c>
      <c r="EE53">
        <f t="shared" si="7"/>
        <v>0</v>
      </c>
      <c r="EF53">
        <f t="shared" si="5"/>
        <v>0</v>
      </c>
    </row>
    <row r="54" spans="1:136" ht="21" hidden="1" x14ac:dyDescent="0.35">
      <c r="A54" t="s">
        <v>110</v>
      </c>
      <c r="B54" s="43"/>
      <c r="C54" s="5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13"/>
      <c r="Q54" s="48"/>
      <c r="R54" s="48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9"/>
      <c r="BI54" s="41"/>
      <c r="BJ54" s="41"/>
      <c r="CQ54">
        <f>COUNTIF(Tableau1[[#This Row],[Colonne3]:[Colonne52]],$CQ$2)-DG54</f>
        <v>0</v>
      </c>
      <c r="CR54">
        <f>COUNTIF(Tableau1[[#This Row],[Colonne3]:[Colonne52]],$CR$2)-EE54</f>
        <v>0</v>
      </c>
      <c r="CS54">
        <f>50-COUNTIF(Tableau1[[#This Row],[Colonne3]:[Colonne52]],"")</f>
        <v>-8</v>
      </c>
      <c r="CT54">
        <f>COUNTIF(Tableau1[[#This Row],[Colonne3]:[Colonne52]],"")-EF54</f>
        <v>58</v>
      </c>
      <c r="CW54">
        <f>IF(Tableau1[[#This Row],[Colonne3]]="TBD",1,0)</f>
        <v>0</v>
      </c>
      <c r="CX54">
        <f>IF(Tableau1[[#This Row],[Colonne6]]="TBD",1,0)</f>
        <v>0</v>
      </c>
      <c r="CY54">
        <f>IF(Tableau1[[#This Row],[Colonne10]]="TBD",1,0)</f>
        <v>0</v>
      </c>
      <c r="CZ54">
        <f>IF(Tableau1[[#This Row],[Colonne16]]="TBD",1,0)</f>
        <v>0</v>
      </c>
      <c r="DA54">
        <f>IF(Tableau1[[#This Row],[Colonne22]]="TBD",1,0)</f>
        <v>0</v>
      </c>
      <c r="DB54">
        <f>IF(Tableau1[[#This Row],[Colonne28]]="TBD",1,0)</f>
        <v>0</v>
      </c>
      <c r="DC54">
        <f>IF(Tableau1[[#This Row],[Colonne35]]="TBD",1,0)</f>
        <v>0</v>
      </c>
      <c r="DD54">
        <f>IF(Tableau1[[#This Row],[Colonne40]]="TBD",1,0)</f>
        <v>0</v>
      </c>
      <c r="DE54">
        <f>IF(Tableau1[[#This Row],[Colonne46]]="TBD",1,0)</f>
        <v>0</v>
      </c>
      <c r="DG54">
        <f t="shared" si="6"/>
        <v>0</v>
      </c>
      <c r="DI54">
        <f>IF(Tableau1[[#This Row],[Colonne3]]="OK",1,0)</f>
        <v>0</v>
      </c>
      <c r="DJ54">
        <f>IF(Tableau1[[#This Row],[Colonne6]]="OK",1,0)</f>
        <v>0</v>
      </c>
      <c r="DK54">
        <f>IF(Tableau1[[#This Row],[Colonne10]]="OK",1,0)</f>
        <v>0</v>
      </c>
      <c r="DL54">
        <f>IF(Tableau1[[#This Row],[Colonne16]]="OK",1,0)</f>
        <v>0</v>
      </c>
      <c r="DM54">
        <f>IF(Tableau1[[#This Row],[Colonne22]]="OK",1,0)</f>
        <v>0</v>
      </c>
      <c r="DN54">
        <f>IF(Tableau1[[#This Row],[Colonne28]]="OK",1,0)</f>
        <v>0</v>
      </c>
      <c r="DO54">
        <f>IF(Tableau1[[#This Row],[Colonne35]]="OK",1,0)</f>
        <v>0</v>
      </c>
      <c r="DP54">
        <f>IF(Tableau1[[#This Row],[Colonne40]]="OK",1,0)</f>
        <v>0</v>
      </c>
      <c r="DQ54">
        <f>IF(Tableau1[[#This Row],[Colonne46]]="OK",1,0)</f>
        <v>0</v>
      </c>
      <c r="DS54">
        <f>IF(Tableau1[[#This Row],[Colonne3]]="AB",1,0)</f>
        <v>0</v>
      </c>
      <c r="DT54">
        <f>IF(Tableau1[[#This Row],[Colonne6]]="AB",1,0)</f>
        <v>0</v>
      </c>
      <c r="DU54">
        <f>IF(Tableau1[[#This Row],[Colonne10]]="AB",1,0)</f>
        <v>0</v>
      </c>
      <c r="DV54">
        <f>IF(Tableau1[[#This Row],[Colonne16]]="AB",1,0)</f>
        <v>0</v>
      </c>
      <c r="DW54">
        <f>IF(Tableau1[[#This Row],[Colonne22]]="AB",1,0)</f>
        <v>0</v>
      </c>
      <c r="DX54">
        <f>IF(Tableau1[[#This Row],[Colonne28]]="AB",1,0)</f>
        <v>0</v>
      </c>
      <c r="DY54">
        <f>IF(Tableau1[[#This Row],[Colonne35]]="AB",1,0)</f>
        <v>0</v>
      </c>
      <c r="DZ54">
        <f>IF(Tableau1[[#This Row],[Colonne40]]="AB",1,0)</f>
        <v>0</v>
      </c>
      <c r="EA54">
        <f>IF(Tableau1[[#This Row],[Colonne46]]="AB",1,0)</f>
        <v>0</v>
      </c>
      <c r="EB54">
        <f t="shared" si="3"/>
        <v>0</v>
      </c>
      <c r="ED54">
        <f t="shared" si="4"/>
        <v>0</v>
      </c>
      <c r="EE54">
        <f t="shared" si="7"/>
        <v>0</v>
      </c>
      <c r="EF54">
        <f t="shared" si="5"/>
        <v>0</v>
      </c>
    </row>
    <row r="55" spans="1:136" ht="21" hidden="1" x14ac:dyDescent="0.35">
      <c r="A55" t="s">
        <v>111</v>
      </c>
      <c r="B55" s="43"/>
      <c r="C55" s="15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13"/>
      <c r="Q55" s="48"/>
      <c r="R55" s="48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9"/>
      <c r="BI55" s="41"/>
      <c r="BJ55" s="41"/>
      <c r="CQ55">
        <f>COUNTIF(Tableau1[[#This Row],[Colonne3]:[Colonne52]],$CQ$2)-DG55</f>
        <v>0</v>
      </c>
      <c r="CR55">
        <f>COUNTIF(Tableau1[[#This Row],[Colonne3]:[Colonne52]],$CR$2)-EE55</f>
        <v>0</v>
      </c>
      <c r="CS55">
        <f>50-COUNTIF(Tableau1[[#This Row],[Colonne3]:[Colonne52]],"")</f>
        <v>-8</v>
      </c>
      <c r="CT55">
        <f>COUNTIF(Tableau1[[#This Row],[Colonne3]:[Colonne52]],"")-EF55</f>
        <v>58</v>
      </c>
      <c r="CW55">
        <f>IF(Tableau1[[#This Row],[Colonne3]]="TBD",1,0)</f>
        <v>0</v>
      </c>
      <c r="CX55">
        <f>IF(Tableau1[[#This Row],[Colonne6]]="TBD",1,0)</f>
        <v>0</v>
      </c>
      <c r="CY55">
        <f>IF(Tableau1[[#This Row],[Colonne10]]="TBD",1,0)</f>
        <v>0</v>
      </c>
      <c r="CZ55">
        <f>IF(Tableau1[[#This Row],[Colonne16]]="TBD",1,0)</f>
        <v>0</v>
      </c>
      <c r="DA55">
        <f>IF(Tableau1[[#This Row],[Colonne22]]="TBD",1,0)</f>
        <v>0</v>
      </c>
      <c r="DB55">
        <f>IF(Tableau1[[#This Row],[Colonne28]]="TBD",1,0)</f>
        <v>0</v>
      </c>
      <c r="DC55">
        <f>IF(Tableau1[[#This Row],[Colonne35]]="TBD",1,0)</f>
        <v>0</v>
      </c>
      <c r="DD55">
        <f>IF(Tableau1[[#This Row],[Colonne40]]="TBD",1,0)</f>
        <v>0</v>
      </c>
      <c r="DE55">
        <f>IF(Tableau1[[#This Row],[Colonne46]]="TBD",1,0)</f>
        <v>0</v>
      </c>
      <c r="DG55">
        <f t="shared" si="6"/>
        <v>0</v>
      </c>
      <c r="DI55">
        <f>IF(Tableau1[[#This Row],[Colonne3]]="OK",1,0)</f>
        <v>0</v>
      </c>
      <c r="DJ55">
        <f>IF(Tableau1[[#This Row],[Colonne6]]="OK",1,0)</f>
        <v>0</v>
      </c>
      <c r="DK55">
        <f>IF(Tableau1[[#This Row],[Colonne10]]="OK",1,0)</f>
        <v>0</v>
      </c>
      <c r="DL55">
        <f>IF(Tableau1[[#This Row],[Colonne16]]="OK",1,0)</f>
        <v>0</v>
      </c>
      <c r="DM55">
        <f>IF(Tableau1[[#This Row],[Colonne22]]="OK",1,0)</f>
        <v>0</v>
      </c>
      <c r="DN55">
        <f>IF(Tableau1[[#This Row],[Colonne28]]="OK",1,0)</f>
        <v>0</v>
      </c>
      <c r="DO55">
        <f>IF(Tableau1[[#This Row],[Colonne35]]="OK",1,0)</f>
        <v>0</v>
      </c>
      <c r="DP55">
        <f>IF(Tableau1[[#This Row],[Colonne40]]="OK",1,0)</f>
        <v>0</v>
      </c>
      <c r="DQ55">
        <f>IF(Tableau1[[#This Row],[Colonne46]]="OK",1,0)</f>
        <v>0</v>
      </c>
      <c r="DS55">
        <f>IF(Tableau1[[#This Row],[Colonne3]]="AB",1,0)</f>
        <v>0</v>
      </c>
      <c r="DT55">
        <f>IF(Tableau1[[#This Row],[Colonne6]]="AB",1,0)</f>
        <v>0</v>
      </c>
      <c r="DU55">
        <f>IF(Tableau1[[#This Row],[Colonne10]]="AB",1,0)</f>
        <v>0</v>
      </c>
      <c r="DV55">
        <f>IF(Tableau1[[#This Row],[Colonne16]]="AB",1,0)</f>
        <v>0</v>
      </c>
      <c r="DW55">
        <f>IF(Tableau1[[#This Row],[Colonne22]]="AB",1,0)</f>
        <v>0</v>
      </c>
      <c r="DX55">
        <f>IF(Tableau1[[#This Row],[Colonne28]]="AB",1,0)</f>
        <v>0</v>
      </c>
      <c r="DY55">
        <f>IF(Tableau1[[#This Row],[Colonne35]]="AB",1,0)</f>
        <v>0</v>
      </c>
      <c r="DZ55">
        <f>IF(Tableau1[[#This Row],[Colonne40]]="AB",1,0)</f>
        <v>0</v>
      </c>
      <c r="EA55">
        <f>IF(Tableau1[[#This Row],[Colonne46]]="AB",1,0)</f>
        <v>0</v>
      </c>
      <c r="EB55">
        <f t="shared" si="3"/>
        <v>0</v>
      </c>
      <c r="ED55">
        <f t="shared" si="4"/>
        <v>0</v>
      </c>
      <c r="EE55">
        <f t="shared" si="7"/>
        <v>0</v>
      </c>
      <c r="EF55">
        <f t="shared" si="5"/>
        <v>0</v>
      </c>
    </row>
    <row r="56" spans="1:136" ht="21" hidden="1" x14ac:dyDescent="0.35">
      <c r="A56" t="s">
        <v>112</v>
      </c>
      <c r="B56" s="43"/>
      <c r="C56" s="55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13"/>
      <c r="Q56" s="48"/>
      <c r="R56" s="48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9"/>
      <c r="BI56" s="41"/>
      <c r="BJ56" s="41"/>
      <c r="CQ56">
        <f>COUNTIF(Tableau1[[#This Row],[Colonne3]:[Colonne52]],$CQ$2)-DG56</f>
        <v>0</v>
      </c>
      <c r="CR56">
        <f>COUNTIF(Tableau1[[#This Row],[Colonne3]:[Colonne52]],$CR$2)-EE56</f>
        <v>0</v>
      </c>
      <c r="CS56">
        <f>50-COUNTIF(Tableau1[[#This Row],[Colonne3]:[Colonne52]],"")</f>
        <v>-8</v>
      </c>
      <c r="CT56">
        <f>COUNTIF(Tableau1[[#This Row],[Colonne3]:[Colonne52]],"")-EF56</f>
        <v>58</v>
      </c>
      <c r="CW56">
        <f>IF(Tableau1[[#This Row],[Colonne3]]="TBD",1,0)</f>
        <v>0</v>
      </c>
      <c r="CX56">
        <f>IF(Tableau1[[#This Row],[Colonne6]]="TBD",1,0)</f>
        <v>0</v>
      </c>
      <c r="CY56">
        <f>IF(Tableau1[[#This Row],[Colonne10]]="TBD",1,0)</f>
        <v>0</v>
      </c>
      <c r="CZ56">
        <f>IF(Tableau1[[#This Row],[Colonne16]]="TBD",1,0)</f>
        <v>0</v>
      </c>
      <c r="DA56">
        <f>IF(Tableau1[[#This Row],[Colonne22]]="TBD",1,0)</f>
        <v>0</v>
      </c>
      <c r="DB56">
        <f>IF(Tableau1[[#This Row],[Colonne28]]="TBD",1,0)</f>
        <v>0</v>
      </c>
      <c r="DC56">
        <f>IF(Tableau1[[#This Row],[Colonne35]]="TBD",1,0)</f>
        <v>0</v>
      </c>
      <c r="DD56">
        <f>IF(Tableau1[[#This Row],[Colonne40]]="TBD",1,0)</f>
        <v>0</v>
      </c>
      <c r="DE56">
        <f>IF(Tableau1[[#This Row],[Colonne46]]="TBD",1,0)</f>
        <v>0</v>
      </c>
      <c r="DG56">
        <f t="shared" si="6"/>
        <v>0</v>
      </c>
      <c r="DI56">
        <f>IF(Tableau1[[#This Row],[Colonne3]]="OK",1,0)</f>
        <v>0</v>
      </c>
      <c r="DJ56">
        <f>IF(Tableau1[[#This Row],[Colonne6]]="OK",1,0)</f>
        <v>0</v>
      </c>
      <c r="DK56">
        <f>IF(Tableau1[[#This Row],[Colonne10]]="OK",1,0)</f>
        <v>0</v>
      </c>
      <c r="DL56">
        <f>IF(Tableau1[[#This Row],[Colonne16]]="OK",1,0)</f>
        <v>0</v>
      </c>
      <c r="DM56">
        <f>IF(Tableau1[[#This Row],[Colonne22]]="OK",1,0)</f>
        <v>0</v>
      </c>
      <c r="DN56">
        <f>IF(Tableau1[[#This Row],[Colonne28]]="OK",1,0)</f>
        <v>0</v>
      </c>
      <c r="DO56">
        <f>IF(Tableau1[[#This Row],[Colonne35]]="OK",1,0)</f>
        <v>0</v>
      </c>
      <c r="DP56">
        <f>IF(Tableau1[[#This Row],[Colonne40]]="OK",1,0)</f>
        <v>0</v>
      </c>
      <c r="DQ56">
        <f>IF(Tableau1[[#This Row],[Colonne46]]="OK",1,0)</f>
        <v>0</v>
      </c>
      <c r="DS56">
        <f>IF(Tableau1[[#This Row],[Colonne3]]="AB",1,0)</f>
        <v>0</v>
      </c>
      <c r="DT56">
        <f>IF(Tableau1[[#This Row],[Colonne6]]="AB",1,0)</f>
        <v>0</v>
      </c>
      <c r="DU56">
        <f>IF(Tableau1[[#This Row],[Colonne10]]="AB",1,0)</f>
        <v>0</v>
      </c>
      <c r="DV56">
        <f>IF(Tableau1[[#This Row],[Colonne16]]="AB",1,0)</f>
        <v>0</v>
      </c>
      <c r="DW56">
        <f>IF(Tableau1[[#This Row],[Colonne22]]="AB",1,0)</f>
        <v>0</v>
      </c>
      <c r="DX56">
        <f>IF(Tableau1[[#This Row],[Colonne28]]="AB",1,0)</f>
        <v>0</v>
      </c>
      <c r="DY56">
        <f>IF(Tableau1[[#This Row],[Colonne35]]="AB",1,0)</f>
        <v>0</v>
      </c>
      <c r="DZ56">
        <f>IF(Tableau1[[#This Row],[Colonne40]]="AB",1,0)</f>
        <v>0</v>
      </c>
      <c r="EA56">
        <f>IF(Tableau1[[#This Row],[Colonne46]]="AB",1,0)</f>
        <v>0</v>
      </c>
      <c r="EB56">
        <f t="shared" si="3"/>
        <v>0</v>
      </c>
      <c r="ED56">
        <f t="shared" si="4"/>
        <v>0</v>
      </c>
      <c r="EE56">
        <f t="shared" si="7"/>
        <v>0</v>
      </c>
      <c r="EF56">
        <f t="shared" si="5"/>
        <v>0</v>
      </c>
    </row>
    <row r="57" spans="1:136" ht="21" hidden="1" x14ac:dyDescent="0.35">
      <c r="A57" t="s">
        <v>113</v>
      </c>
      <c r="B57" s="43"/>
      <c r="C57" s="55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13"/>
      <c r="Q57" s="48"/>
      <c r="R57" s="48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9"/>
      <c r="BI57" s="41"/>
      <c r="BJ57" s="41"/>
      <c r="CQ57">
        <f>COUNTIF(Tableau1[[#This Row],[Colonne3]:[Colonne52]],$CQ$2)-DG57</f>
        <v>0</v>
      </c>
      <c r="CR57">
        <f>COUNTIF(Tableau1[[#This Row],[Colonne3]:[Colonne52]],$CR$2)-EE57</f>
        <v>0</v>
      </c>
      <c r="CS57">
        <f>50-COUNTIF(Tableau1[[#This Row],[Colonne3]:[Colonne52]],"")</f>
        <v>-8</v>
      </c>
      <c r="CT57">
        <f>COUNTIF(Tableau1[[#This Row],[Colonne3]:[Colonne52]],"")-EF57</f>
        <v>58</v>
      </c>
      <c r="CW57">
        <f>IF(Tableau1[[#This Row],[Colonne3]]="TBD",1,0)</f>
        <v>0</v>
      </c>
      <c r="CX57">
        <f>IF(Tableau1[[#This Row],[Colonne6]]="TBD",1,0)</f>
        <v>0</v>
      </c>
      <c r="CY57">
        <f>IF(Tableau1[[#This Row],[Colonne10]]="TBD",1,0)</f>
        <v>0</v>
      </c>
      <c r="CZ57">
        <f>IF(Tableau1[[#This Row],[Colonne16]]="TBD",1,0)</f>
        <v>0</v>
      </c>
      <c r="DA57">
        <f>IF(Tableau1[[#This Row],[Colonne22]]="TBD",1,0)</f>
        <v>0</v>
      </c>
      <c r="DB57">
        <f>IF(Tableau1[[#This Row],[Colonne28]]="TBD",1,0)</f>
        <v>0</v>
      </c>
      <c r="DC57">
        <f>IF(Tableau1[[#This Row],[Colonne35]]="TBD",1,0)</f>
        <v>0</v>
      </c>
      <c r="DD57">
        <f>IF(Tableau1[[#This Row],[Colonne40]]="TBD",1,0)</f>
        <v>0</v>
      </c>
      <c r="DE57">
        <f>IF(Tableau1[[#This Row],[Colonne46]]="TBD",1,0)</f>
        <v>0</v>
      </c>
      <c r="DG57">
        <f t="shared" si="6"/>
        <v>0</v>
      </c>
      <c r="DI57">
        <f>IF(Tableau1[[#This Row],[Colonne3]]="OK",1,0)</f>
        <v>0</v>
      </c>
      <c r="DJ57">
        <f>IF(Tableau1[[#This Row],[Colonne6]]="OK",1,0)</f>
        <v>0</v>
      </c>
      <c r="DK57">
        <f>IF(Tableau1[[#This Row],[Colonne10]]="OK",1,0)</f>
        <v>0</v>
      </c>
      <c r="DL57">
        <f>IF(Tableau1[[#This Row],[Colonne16]]="OK",1,0)</f>
        <v>0</v>
      </c>
      <c r="DM57">
        <f>IF(Tableau1[[#This Row],[Colonne22]]="OK",1,0)</f>
        <v>0</v>
      </c>
      <c r="DN57">
        <f>IF(Tableau1[[#This Row],[Colonne28]]="OK",1,0)</f>
        <v>0</v>
      </c>
      <c r="DO57">
        <f>IF(Tableau1[[#This Row],[Colonne35]]="OK",1,0)</f>
        <v>0</v>
      </c>
      <c r="DP57">
        <f>IF(Tableau1[[#This Row],[Colonne40]]="OK",1,0)</f>
        <v>0</v>
      </c>
      <c r="DQ57">
        <f>IF(Tableau1[[#This Row],[Colonne46]]="OK",1,0)</f>
        <v>0</v>
      </c>
      <c r="DS57">
        <f>IF(Tableau1[[#This Row],[Colonne3]]="AB",1,0)</f>
        <v>0</v>
      </c>
      <c r="DT57">
        <f>IF(Tableau1[[#This Row],[Colonne6]]="AB",1,0)</f>
        <v>0</v>
      </c>
      <c r="DU57">
        <f>IF(Tableau1[[#This Row],[Colonne10]]="AB",1,0)</f>
        <v>0</v>
      </c>
      <c r="DV57">
        <f>IF(Tableau1[[#This Row],[Colonne16]]="AB",1,0)</f>
        <v>0</v>
      </c>
      <c r="DW57">
        <f>IF(Tableau1[[#This Row],[Colonne22]]="AB",1,0)</f>
        <v>0</v>
      </c>
      <c r="DX57">
        <f>IF(Tableau1[[#This Row],[Colonne28]]="AB",1,0)</f>
        <v>0</v>
      </c>
      <c r="DY57">
        <f>IF(Tableau1[[#This Row],[Colonne35]]="AB",1,0)</f>
        <v>0</v>
      </c>
      <c r="DZ57">
        <f>IF(Tableau1[[#This Row],[Colonne40]]="AB",1,0)</f>
        <v>0</v>
      </c>
      <c r="EA57">
        <f>IF(Tableau1[[#This Row],[Colonne46]]="AB",1,0)</f>
        <v>0</v>
      </c>
      <c r="EB57">
        <f t="shared" si="3"/>
        <v>0</v>
      </c>
      <c r="ED57">
        <f t="shared" si="4"/>
        <v>0</v>
      </c>
      <c r="EE57">
        <f t="shared" si="7"/>
        <v>0</v>
      </c>
      <c r="EF57">
        <f t="shared" si="5"/>
        <v>0</v>
      </c>
    </row>
    <row r="58" spans="1:136" ht="21" hidden="1" x14ac:dyDescent="0.35">
      <c r="A58" t="s">
        <v>114</v>
      </c>
      <c r="B58" s="44"/>
      <c r="C58" s="55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13"/>
      <c r="Q58" s="48"/>
      <c r="R58" s="48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9"/>
      <c r="BI58" s="41"/>
      <c r="BJ58" s="41"/>
      <c r="CQ58">
        <f>COUNTIF(Tableau1[[#This Row],[Colonne3]:[Colonne52]],$CQ$2)-DG58</f>
        <v>0</v>
      </c>
      <c r="CR58">
        <f>COUNTIF(Tableau1[[#This Row],[Colonne3]:[Colonne52]],$CR$2)-EE58</f>
        <v>0</v>
      </c>
      <c r="CS58">
        <f>50-COUNTIF(Tableau1[[#This Row],[Colonne3]:[Colonne52]],"")</f>
        <v>-8</v>
      </c>
      <c r="CT58">
        <f>COUNTIF(Tableau1[[#This Row],[Colonne3]:[Colonne52]],"")-EF58</f>
        <v>58</v>
      </c>
      <c r="CW58">
        <f>IF(Tableau1[[#This Row],[Colonne3]]="TBD",1,0)</f>
        <v>0</v>
      </c>
      <c r="CX58">
        <f>IF(Tableau1[[#This Row],[Colonne6]]="TBD",1,0)</f>
        <v>0</v>
      </c>
      <c r="CY58">
        <f>IF(Tableau1[[#This Row],[Colonne10]]="TBD",1,0)</f>
        <v>0</v>
      </c>
      <c r="CZ58">
        <f>IF(Tableau1[[#This Row],[Colonne16]]="TBD",1,0)</f>
        <v>0</v>
      </c>
      <c r="DA58">
        <f>IF(Tableau1[[#This Row],[Colonne22]]="TBD",1,0)</f>
        <v>0</v>
      </c>
      <c r="DB58">
        <f>IF(Tableau1[[#This Row],[Colonne28]]="TBD",1,0)</f>
        <v>0</v>
      </c>
      <c r="DC58">
        <f>IF(Tableau1[[#This Row],[Colonne35]]="TBD",1,0)</f>
        <v>0</v>
      </c>
      <c r="DD58">
        <f>IF(Tableau1[[#This Row],[Colonne40]]="TBD",1,0)</f>
        <v>0</v>
      </c>
      <c r="DE58">
        <f>IF(Tableau1[[#This Row],[Colonne46]]="TBD",1,0)</f>
        <v>0</v>
      </c>
      <c r="DG58">
        <f t="shared" si="6"/>
        <v>0</v>
      </c>
      <c r="DI58">
        <f>IF(Tableau1[[#This Row],[Colonne3]]="OK",1,0)</f>
        <v>0</v>
      </c>
      <c r="DJ58">
        <f>IF(Tableau1[[#This Row],[Colonne6]]="OK",1,0)</f>
        <v>0</v>
      </c>
      <c r="DK58">
        <f>IF(Tableau1[[#This Row],[Colonne10]]="OK",1,0)</f>
        <v>0</v>
      </c>
      <c r="DL58">
        <f>IF(Tableau1[[#This Row],[Colonne16]]="OK",1,0)</f>
        <v>0</v>
      </c>
      <c r="DM58">
        <f>IF(Tableau1[[#This Row],[Colonne22]]="OK",1,0)</f>
        <v>0</v>
      </c>
      <c r="DN58">
        <f>IF(Tableau1[[#This Row],[Colonne28]]="OK",1,0)</f>
        <v>0</v>
      </c>
      <c r="DO58">
        <f>IF(Tableau1[[#This Row],[Colonne35]]="OK",1,0)</f>
        <v>0</v>
      </c>
      <c r="DP58">
        <f>IF(Tableau1[[#This Row],[Colonne40]]="OK",1,0)</f>
        <v>0</v>
      </c>
      <c r="DQ58">
        <f>IF(Tableau1[[#This Row],[Colonne46]]="OK",1,0)</f>
        <v>0</v>
      </c>
      <c r="DS58">
        <f>IF(Tableau1[[#This Row],[Colonne3]]="AB",1,0)</f>
        <v>0</v>
      </c>
      <c r="DT58">
        <f>IF(Tableau1[[#This Row],[Colonne6]]="AB",1,0)</f>
        <v>0</v>
      </c>
      <c r="DU58">
        <f>IF(Tableau1[[#This Row],[Colonne10]]="AB",1,0)</f>
        <v>0</v>
      </c>
      <c r="DV58">
        <f>IF(Tableau1[[#This Row],[Colonne16]]="AB",1,0)</f>
        <v>0</v>
      </c>
      <c r="DW58">
        <f>IF(Tableau1[[#This Row],[Colonne22]]="AB",1,0)</f>
        <v>0</v>
      </c>
      <c r="DX58">
        <f>IF(Tableau1[[#This Row],[Colonne28]]="AB",1,0)</f>
        <v>0</v>
      </c>
      <c r="DY58">
        <f>IF(Tableau1[[#This Row],[Colonne35]]="AB",1,0)</f>
        <v>0</v>
      </c>
      <c r="DZ58">
        <f>IF(Tableau1[[#This Row],[Colonne40]]="AB",1,0)</f>
        <v>0</v>
      </c>
      <c r="EA58">
        <f>IF(Tableau1[[#This Row],[Colonne46]]="AB",1,0)</f>
        <v>0</v>
      </c>
      <c r="EB58">
        <f t="shared" si="3"/>
        <v>0</v>
      </c>
      <c r="ED58">
        <f t="shared" si="4"/>
        <v>0</v>
      </c>
      <c r="EE58">
        <f t="shared" si="7"/>
        <v>0</v>
      </c>
      <c r="EF58">
        <f t="shared" si="5"/>
        <v>0</v>
      </c>
    </row>
    <row r="59" spans="1:136" ht="21" hidden="1" x14ac:dyDescent="0.35">
      <c r="A59" t="s">
        <v>115</v>
      </c>
      <c r="B59" s="44"/>
      <c r="C59" s="55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13"/>
      <c r="Q59" s="48"/>
      <c r="R59" s="48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9"/>
      <c r="BI59" s="41"/>
      <c r="BJ59" s="41"/>
      <c r="CQ59">
        <f>COUNTIF(Tableau1[[#This Row],[Colonne3]:[Colonne52]],$CQ$2)-DG59</f>
        <v>0</v>
      </c>
      <c r="CR59">
        <f>COUNTIF(Tableau1[[#This Row],[Colonne3]:[Colonne52]],$CR$2)-EE59</f>
        <v>0</v>
      </c>
      <c r="CS59">
        <f>50-COUNTIF(Tableau1[[#This Row],[Colonne3]:[Colonne52]],"")</f>
        <v>-8</v>
      </c>
      <c r="CT59">
        <f>COUNTIF(Tableau1[[#This Row],[Colonne3]:[Colonne52]],"")-EF59</f>
        <v>58</v>
      </c>
      <c r="CW59">
        <f>IF(Tableau1[[#This Row],[Colonne3]]="TBD",1,0)</f>
        <v>0</v>
      </c>
      <c r="CX59">
        <f>IF(Tableau1[[#This Row],[Colonne6]]="TBD",1,0)</f>
        <v>0</v>
      </c>
      <c r="CY59">
        <f>IF(Tableau1[[#This Row],[Colonne10]]="TBD",1,0)</f>
        <v>0</v>
      </c>
      <c r="CZ59">
        <f>IF(Tableau1[[#This Row],[Colonne16]]="TBD",1,0)</f>
        <v>0</v>
      </c>
      <c r="DA59">
        <f>IF(Tableau1[[#This Row],[Colonne22]]="TBD",1,0)</f>
        <v>0</v>
      </c>
      <c r="DB59">
        <f>IF(Tableau1[[#This Row],[Colonne28]]="TBD",1,0)</f>
        <v>0</v>
      </c>
      <c r="DC59">
        <f>IF(Tableau1[[#This Row],[Colonne35]]="TBD",1,0)</f>
        <v>0</v>
      </c>
      <c r="DD59">
        <f>IF(Tableau1[[#This Row],[Colonne40]]="TBD",1,0)</f>
        <v>0</v>
      </c>
      <c r="DE59">
        <f>IF(Tableau1[[#This Row],[Colonne46]]="TBD",1,0)</f>
        <v>0</v>
      </c>
      <c r="DG59">
        <f t="shared" si="6"/>
        <v>0</v>
      </c>
      <c r="DI59">
        <f>IF(Tableau1[[#This Row],[Colonne3]]="OK",1,0)</f>
        <v>0</v>
      </c>
      <c r="DJ59">
        <f>IF(Tableau1[[#This Row],[Colonne6]]="OK",1,0)</f>
        <v>0</v>
      </c>
      <c r="DK59">
        <f>IF(Tableau1[[#This Row],[Colonne10]]="OK",1,0)</f>
        <v>0</v>
      </c>
      <c r="DL59">
        <f>IF(Tableau1[[#This Row],[Colonne16]]="OK",1,0)</f>
        <v>0</v>
      </c>
      <c r="DM59">
        <f>IF(Tableau1[[#This Row],[Colonne22]]="OK",1,0)</f>
        <v>0</v>
      </c>
      <c r="DN59">
        <f>IF(Tableau1[[#This Row],[Colonne28]]="OK",1,0)</f>
        <v>0</v>
      </c>
      <c r="DO59">
        <f>IF(Tableau1[[#This Row],[Colonne35]]="OK",1,0)</f>
        <v>0</v>
      </c>
      <c r="DP59">
        <f>IF(Tableau1[[#This Row],[Colonne40]]="OK",1,0)</f>
        <v>0</v>
      </c>
      <c r="DQ59">
        <f>IF(Tableau1[[#This Row],[Colonne46]]="OK",1,0)</f>
        <v>0</v>
      </c>
      <c r="DS59">
        <f>IF(Tableau1[[#This Row],[Colonne3]]="AB",1,0)</f>
        <v>0</v>
      </c>
      <c r="DT59">
        <f>IF(Tableau1[[#This Row],[Colonne6]]="AB",1,0)</f>
        <v>0</v>
      </c>
      <c r="DU59">
        <f>IF(Tableau1[[#This Row],[Colonne10]]="AB",1,0)</f>
        <v>0</v>
      </c>
      <c r="DV59">
        <f>IF(Tableau1[[#This Row],[Colonne16]]="AB",1,0)</f>
        <v>0</v>
      </c>
      <c r="DW59">
        <f>IF(Tableau1[[#This Row],[Colonne22]]="AB",1,0)</f>
        <v>0</v>
      </c>
      <c r="DX59">
        <f>IF(Tableau1[[#This Row],[Colonne28]]="AB",1,0)</f>
        <v>0</v>
      </c>
      <c r="DY59">
        <f>IF(Tableau1[[#This Row],[Colonne35]]="AB",1,0)</f>
        <v>0</v>
      </c>
      <c r="DZ59">
        <f>IF(Tableau1[[#This Row],[Colonne40]]="AB",1,0)</f>
        <v>0</v>
      </c>
      <c r="EA59">
        <f>IF(Tableau1[[#This Row],[Colonne46]]="AB",1,0)</f>
        <v>0</v>
      </c>
      <c r="EB59">
        <f t="shared" si="3"/>
        <v>0</v>
      </c>
      <c r="ED59">
        <f t="shared" si="4"/>
        <v>0</v>
      </c>
      <c r="EE59">
        <f t="shared" si="7"/>
        <v>0</v>
      </c>
      <c r="EF59">
        <f t="shared" si="5"/>
        <v>0</v>
      </c>
    </row>
    <row r="60" spans="1:136" ht="21" hidden="1" x14ac:dyDescent="0.35">
      <c r="A60" t="s">
        <v>116</v>
      </c>
      <c r="B60" s="44"/>
      <c r="C60" s="55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13"/>
      <c r="Q60" s="48"/>
      <c r="R60" s="48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9"/>
      <c r="BI60" s="41"/>
      <c r="BJ60" s="41"/>
      <c r="CQ60">
        <f>COUNTIF(Tableau1[[#This Row],[Colonne3]:[Colonne52]],$CQ$2)-DG60</f>
        <v>0</v>
      </c>
      <c r="CR60">
        <f>COUNTIF(Tableau1[[#This Row],[Colonne3]:[Colonne52]],$CR$2)-EE60</f>
        <v>0</v>
      </c>
      <c r="CS60">
        <f>50-COUNTIF(Tableau1[[#This Row],[Colonne3]:[Colonne52]],"")</f>
        <v>-8</v>
      </c>
      <c r="CT60">
        <f>COUNTIF(Tableau1[[#This Row],[Colonne3]:[Colonne52]],"")-EF60</f>
        <v>58</v>
      </c>
      <c r="CW60">
        <f>IF(Tableau1[[#This Row],[Colonne3]]="TBD",1,0)</f>
        <v>0</v>
      </c>
      <c r="CX60">
        <f>IF(Tableau1[[#This Row],[Colonne6]]="TBD",1,0)</f>
        <v>0</v>
      </c>
      <c r="CY60">
        <f>IF(Tableau1[[#This Row],[Colonne10]]="TBD",1,0)</f>
        <v>0</v>
      </c>
      <c r="CZ60">
        <f>IF(Tableau1[[#This Row],[Colonne16]]="TBD",1,0)</f>
        <v>0</v>
      </c>
      <c r="DA60">
        <f>IF(Tableau1[[#This Row],[Colonne22]]="TBD",1,0)</f>
        <v>0</v>
      </c>
      <c r="DB60">
        <f>IF(Tableau1[[#This Row],[Colonne28]]="TBD",1,0)</f>
        <v>0</v>
      </c>
      <c r="DC60">
        <f>IF(Tableau1[[#This Row],[Colonne35]]="TBD",1,0)</f>
        <v>0</v>
      </c>
      <c r="DD60">
        <f>IF(Tableau1[[#This Row],[Colonne40]]="TBD",1,0)</f>
        <v>0</v>
      </c>
      <c r="DE60">
        <f>IF(Tableau1[[#This Row],[Colonne46]]="TBD",1,0)</f>
        <v>0</v>
      </c>
      <c r="DG60">
        <f t="shared" si="6"/>
        <v>0</v>
      </c>
      <c r="DI60">
        <f>IF(Tableau1[[#This Row],[Colonne3]]="OK",1,0)</f>
        <v>0</v>
      </c>
      <c r="DJ60">
        <f>IF(Tableau1[[#This Row],[Colonne6]]="OK",1,0)</f>
        <v>0</v>
      </c>
      <c r="DK60">
        <f>IF(Tableau1[[#This Row],[Colonne10]]="OK",1,0)</f>
        <v>0</v>
      </c>
      <c r="DL60">
        <f>IF(Tableau1[[#This Row],[Colonne16]]="OK",1,0)</f>
        <v>0</v>
      </c>
      <c r="DM60">
        <f>IF(Tableau1[[#This Row],[Colonne22]]="OK",1,0)</f>
        <v>0</v>
      </c>
      <c r="DN60">
        <f>IF(Tableau1[[#This Row],[Colonne28]]="OK",1,0)</f>
        <v>0</v>
      </c>
      <c r="DO60">
        <f>IF(Tableau1[[#This Row],[Colonne35]]="OK",1,0)</f>
        <v>0</v>
      </c>
      <c r="DP60">
        <f>IF(Tableau1[[#This Row],[Colonne40]]="OK",1,0)</f>
        <v>0</v>
      </c>
      <c r="DQ60">
        <f>IF(Tableau1[[#This Row],[Colonne46]]="OK",1,0)</f>
        <v>0</v>
      </c>
      <c r="DS60">
        <f>IF(Tableau1[[#This Row],[Colonne3]]="AB",1,0)</f>
        <v>0</v>
      </c>
      <c r="DT60">
        <f>IF(Tableau1[[#This Row],[Colonne6]]="AB",1,0)</f>
        <v>0</v>
      </c>
      <c r="DU60">
        <f>IF(Tableau1[[#This Row],[Colonne10]]="AB",1,0)</f>
        <v>0</v>
      </c>
      <c r="DV60">
        <f>IF(Tableau1[[#This Row],[Colonne16]]="AB",1,0)</f>
        <v>0</v>
      </c>
      <c r="DW60">
        <f>IF(Tableau1[[#This Row],[Colonne22]]="AB",1,0)</f>
        <v>0</v>
      </c>
      <c r="DX60">
        <f>IF(Tableau1[[#This Row],[Colonne28]]="AB",1,0)</f>
        <v>0</v>
      </c>
      <c r="DY60">
        <f>IF(Tableau1[[#This Row],[Colonne35]]="AB",1,0)</f>
        <v>0</v>
      </c>
      <c r="DZ60">
        <f>IF(Tableau1[[#This Row],[Colonne40]]="AB",1,0)</f>
        <v>0</v>
      </c>
      <c r="EA60">
        <f>IF(Tableau1[[#This Row],[Colonne46]]="AB",1,0)</f>
        <v>0</v>
      </c>
      <c r="EB60">
        <f t="shared" ref="EB60:EB61" si="8">SUM(DR60:DZ60)</f>
        <v>0</v>
      </c>
      <c r="ED60">
        <f t="shared" si="4"/>
        <v>0</v>
      </c>
      <c r="EE60">
        <f t="shared" si="7"/>
        <v>0</v>
      </c>
      <c r="EF60">
        <f t="shared" si="5"/>
        <v>0</v>
      </c>
    </row>
    <row r="61" spans="1:136" ht="21" hidden="1" x14ac:dyDescent="0.35">
      <c r="A61" t="s">
        <v>117</v>
      </c>
      <c r="B61" s="43"/>
      <c r="C61" s="55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13"/>
      <c r="Q61" s="48"/>
      <c r="R61" s="48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9"/>
      <c r="BI61" s="41"/>
      <c r="BJ61" s="41"/>
      <c r="CQ61">
        <f>COUNTIF(Tableau1[[#This Row],[Colonne3]:[Colonne52]],$CQ$2)-DG61</f>
        <v>0</v>
      </c>
      <c r="CR61">
        <f>COUNTIF(Tableau1[[#This Row],[Colonne3]:[Colonne52]],$CR$2)-EE61</f>
        <v>0</v>
      </c>
      <c r="CS61">
        <f>50-COUNTIF(Tableau1[[#This Row],[Colonne3]:[Colonne52]],"")</f>
        <v>-8</v>
      </c>
      <c r="CT61">
        <f>COUNTIF(Tableau1[[#This Row],[Colonne3]:[Colonne52]],"")-EF61</f>
        <v>58</v>
      </c>
      <c r="CW61">
        <f>IF(Tableau1[[#This Row],[Colonne3]]="TBD",1,0)</f>
        <v>0</v>
      </c>
      <c r="CX61">
        <f>IF(Tableau1[[#This Row],[Colonne6]]="TBD",1,0)</f>
        <v>0</v>
      </c>
      <c r="CY61">
        <f>IF(Tableau1[[#This Row],[Colonne10]]="TBD",1,0)</f>
        <v>0</v>
      </c>
      <c r="CZ61">
        <f>IF(Tableau1[[#This Row],[Colonne16]]="TBD",1,0)</f>
        <v>0</v>
      </c>
      <c r="DA61">
        <f>IF(Tableau1[[#This Row],[Colonne22]]="TBD",1,0)</f>
        <v>0</v>
      </c>
      <c r="DB61">
        <f>IF(Tableau1[[#This Row],[Colonne28]]="TBD",1,0)</f>
        <v>0</v>
      </c>
      <c r="DC61">
        <f>IF(Tableau1[[#This Row],[Colonne35]]="TBD",1,0)</f>
        <v>0</v>
      </c>
      <c r="DD61">
        <f>IF(Tableau1[[#This Row],[Colonne40]]="TBD",1,0)</f>
        <v>0</v>
      </c>
      <c r="DE61">
        <f>IF(Tableau1[[#This Row],[Colonne46]]="TBD",1,0)</f>
        <v>0</v>
      </c>
      <c r="DG61">
        <f t="shared" si="6"/>
        <v>0</v>
      </c>
      <c r="DI61">
        <f>IF(Tableau1[[#This Row],[Colonne3]]="OK",1,0)</f>
        <v>0</v>
      </c>
      <c r="DJ61">
        <f>IF(Tableau1[[#This Row],[Colonne6]]="OK",1,0)</f>
        <v>0</v>
      </c>
      <c r="DK61">
        <f>IF(Tableau1[[#This Row],[Colonne10]]="OK",1,0)</f>
        <v>0</v>
      </c>
      <c r="DL61">
        <f>IF(Tableau1[[#This Row],[Colonne16]]="OK",1,0)</f>
        <v>0</v>
      </c>
      <c r="DM61">
        <f>IF(Tableau1[[#This Row],[Colonne22]]="OK",1,0)</f>
        <v>0</v>
      </c>
      <c r="DN61">
        <f>IF(Tableau1[[#This Row],[Colonne28]]="OK",1,0)</f>
        <v>0</v>
      </c>
      <c r="DO61">
        <f>IF(Tableau1[[#This Row],[Colonne35]]="OK",1,0)</f>
        <v>0</v>
      </c>
      <c r="DP61">
        <f>IF(Tableau1[[#This Row],[Colonne40]]="OK",1,0)</f>
        <v>0</v>
      </c>
      <c r="DQ61">
        <f>IF(Tableau1[[#This Row],[Colonne46]]="OK",1,0)</f>
        <v>0</v>
      </c>
      <c r="DS61">
        <f>IF(Tableau1[[#This Row],[Colonne3]]="AB",1,0)</f>
        <v>0</v>
      </c>
      <c r="DT61">
        <f>IF(Tableau1[[#This Row],[Colonne6]]="AB",1,0)</f>
        <v>0</v>
      </c>
      <c r="DU61">
        <f>IF(Tableau1[[#This Row],[Colonne10]]="AB",1,0)</f>
        <v>0</v>
      </c>
      <c r="DV61">
        <f>IF(Tableau1[[#This Row],[Colonne16]]="AB",1,0)</f>
        <v>0</v>
      </c>
      <c r="DW61">
        <f>IF(Tableau1[[#This Row],[Colonne22]]="AB",1,0)</f>
        <v>0</v>
      </c>
      <c r="DX61">
        <f>IF(Tableau1[[#This Row],[Colonne28]]="AB",1,0)</f>
        <v>0</v>
      </c>
      <c r="DY61">
        <f>IF(Tableau1[[#This Row],[Colonne35]]="AB",1,0)</f>
        <v>0</v>
      </c>
      <c r="DZ61">
        <f>IF(Tableau1[[#This Row],[Colonne40]]="AB",1,0)</f>
        <v>0</v>
      </c>
      <c r="EA61">
        <f>IF(Tableau1[[#This Row],[Colonne46]]="AB",1,0)</f>
        <v>0</v>
      </c>
      <c r="EB61">
        <f t="shared" si="8"/>
        <v>0</v>
      </c>
      <c r="ED61">
        <f t="shared" si="4"/>
        <v>0</v>
      </c>
      <c r="EE61">
        <f t="shared" si="7"/>
        <v>0</v>
      </c>
      <c r="EF61">
        <f t="shared" si="5"/>
        <v>0</v>
      </c>
    </row>
  </sheetData>
  <mergeCells count="13">
    <mergeCell ref="A1:A2"/>
    <mergeCell ref="C1:C2"/>
    <mergeCell ref="D1:G1"/>
    <mergeCell ref="H1:K1"/>
    <mergeCell ref="X1:AC1"/>
    <mergeCell ref="O1:U1"/>
    <mergeCell ref="V1:W1"/>
    <mergeCell ref="M1:N1"/>
    <mergeCell ref="AD1:AH1"/>
    <mergeCell ref="AV1:AZ1"/>
    <mergeCell ref="AI1:AN1"/>
    <mergeCell ref="AO1:AU1"/>
    <mergeCell ref="BA1:BJ1"/>
  </mergeCells>
  <phoneticPr fontId="12" type="noConversion"/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400050</xdr:colOff>
                <xdr:row>0</xdr:row>
                <xdr:rowOff>285750</xdr:rowOff>
              </from>
              <to>
                <xdr:col>2</xdr:col>
                <xdr:colOff>2495550</xdr:colOff>
                <xdr:row>1</xdr:row>
                <xdr:rowOff>781050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2" operator="containsText" id="{AB19CF2F-F029-4C1D-81B1-2714BC13820F}">
            <xm:f>NOT(ISERROR(SEARCH($BK$12,D4)))</xm:f>
            <xm:f>$BK$12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33" operator="containsText" id="{9BDAA59A-C2C9-4917-82DF-1A4A82A2EA78}">
            <xm:f>NOT(ISERROR(SEARCH($BK$11,D4)))</xm:f>
            <xm:f>$BK$11</xm:f>
            <x14:dxf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C91E1C9E-0F2D-4BED-BDB3-817799B372EF}">
            <xm:f>NOT(ISERROR(SEARCH($BK$10,D4)))</xm:f>
            <xm:f>$BK$10</xm:f>
            <x14:dxf>
              <fill>
                <patternFill>
                  <bgColor rgb="FF92D050"/>
                </patternFill>
              </fill>
            </x14:dxf>
          </x14:cfRule>
          <xm:sqref>D4:BI61</xm:sqref>
        </x14:conditionalFormatting>
        <x14:conditionalFormatting xmlns:xm="http://schemas.microsoft.com/office/excel/2006/main">
          <x14:cfRule type="containsText" priority="22" operator="containsText" id="{02E6B3CF-943C-4B19-AACA-1A53ECE33966}">
            <xm:f>NOT(ISERROR(SEARCH($BK$12,I36)))</xm:f>
            <xm:f>$BK$12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3" operator="containsText" id="{A045D5F4-B7D7-42F2-983F-B3DE17BDE384}">
            <xm:f>NOT(ISERROR(SEARCH($BK$11,I36)))</xm:f>
            <xm:f>$BK$11</xm:f>
            <x14:dxf>
              <fill>
                <patternFill>
                  <bgColor rgb="FFFFFF00"/>
                </patternFill>
              </fill>
            </x14:dxf>
          </x14:cfRule>
          <x14:cfRule type="containsText" priority="24" operator="containsText" id="{21D5D6AD-2F0D-4534-8C0A-2DCB07D6166F}">
            <xm:f>NOT(ISERROR(SEARCH($BK$10,I36)))</xm:f>
            <xm:f>$BK$10</xm:f>
            <x14:dxf>
              <fill>
                <patternFill>
                  <bgColor rgb="FF92D050"/>
                </patternFill>
              </fill>
            </x14:dxf>
          </x14:cfRule>
          <xm:sqref>I36</xm:sqref>
        </x14:conditionalFormatting>
        <x14:conditionalFormatting xmlns:xm="http://schemas.microsoft.com/office/excel/2006/main">
          <x14:cfRule type="containsText" priority="19" operator="containsText" id="{FF49529A-1097-4F46-9EB9-C8A8AEAB9C83}">
            <xm:f>NOT(ISERROR(SEARCH($BK$12,J36)))</xm:f>
            <xm:f>$BK$12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0" operator="containsText" id="{6BF094B4-F70B-4881-AE03-858B63C5DCD5}">
            <xm:f>NOT(ISERROR(SEARCH($BK$11,J36)))</xm:f>
            <xm:f>$BK$11</xm:f>
            <x14:dxf>
              <fill>
                <patternFill>
                  <bgColor rgb="FFFFFF00"/>
                </patternFill>
              </fill>
            </x14:dxf>
          </x14:cfRule>
          <x14:cfRule type="containsText" priority="21" operator="containsText" id="{683AF213-E908-4077-BED1-8C77FC664A7A}">
            <xm:f>NOT(ISERROR(SEARCH($BK$10,J36)))</xm:f>
            <xm:f>$BK$10</xm:f>
            <x14:dxf>
              <fill>
                <patternFill>
                  <bgColor rgb="FF92D050"/>
                </patternFill>
              </fill>
            </x14:dxf>
          </x14:cfRule>
          <xm:sqref>J36</xm:sqref>
        </x14:conditionalFormatting>
        <x14:conditionalFormatting xmlns:xm="http://schemas.microsoft.com/office/excel/2006/main">
          <x14:cfRule type="containsText" priority="10" operator="containsText" id="{9C209A4B-84A9-4FAE-AEE4-272D3564750B}">
            <xm:f>NOT(ISERROR(SEARCH($BK$12,AE36)))</xm:f>
            <xm:f>$BK$12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5F39FCAC-48AF-4E8A-9C15-DD4D1F7168C0}">
            <xm:f>NOT(ISERROR(SEARCH($BK$11,AE36)))</xm:f>
            <xm:f>$BK$11</xm:f>
            <x14:dxf>
              <fill>
                <patternFill>
                  <bgColor rgb="FFFFFF00"/>
                </patternFill>
              </fill>
            </x14:dxf>
          </x14:cfRule>
          <x14:cfRule type="containsText" priority="12" operator="containsText" id="{757BD5D0-37D5-436C-A5DA-7A0069EBCB90}">
            <xm:f>NOT(ISERROR(SEARCH($BK$10,AE36)))</xm:f>
            <xm:f>$BK$10</xm:f>
            <x14:dxf>
              <fill>
                <patternFill>
                  <bgColor rgb="FF92D050"/>
                </patternFill>
              </fill>
            </x14:dxf>
          </x14:cfRule>
          <xm:sqref>AE36</xm:sqref>
        </x14:conditionalFormatting>
        <x14:conditionalFormatting xmlns:xm="http://schemas.microsoft.com/office/excel/2006/main">
          <x14:cfRule type="containsText" priority="7" operator="containsText" id="{BE3CFBC6-F0BB-42CE-852A-6598AE631D8C}">
            <xm:f>NOT(ISERROR(SEARCH($BK$12,AE36)))</xm:f>
            <xm:f>$BK$12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8" operator="containsText" id="{B15E5AF0-EE23-4F27-9772-91BC906B192C}">
            <xm:f>NOT(ISERROR(SEARCH($BK$11,AE36)))</xm:f>
            <xm:f>$BK$11</xm:f>
            <x14:dxf>
              <fill>
                <patternFill>
                  <bgColor rgb="FFFFFF00"/>
                </patternFill>
              </fill>
            </x14:dxf>
          </x14:cfRule>
          <x14:cfRule type="containsText" priority="9" operator="containsText" id="{399FD739-61F5-4F02-9278-B7764CC0C0E3}">
            <xm:f>NOT(ISERROR(SEARCH($BK$10,AE36)))</xm:f>
            <xm:f>$BK$10</xm:f>
            <x14:dxf>
              <fill>
                <patternFill>
                  <bgColor rgb="FF92D050"/>
                </patternFill>
              </fill>
            </x14:dxf>
          </x14:cfRule>
          <xm:sqref>AE36</xm:sqref>
        </x14:conditionalFormatting>
        <x14:conditionalFormatting xmlns:xm="http://schemas.microsoft.com/office/excel/2006/main">
          <x14:cfRule type="containsText" priority="75" operator="containsText" id="{C1AFC610-4B70-4FBD-8C70-EDD5516043EB}">
            <xm:f>NOT(ISERROR(SEARCH($BK$13,D4)))</xm:f>
            <xm:f>$BK$13</xm:f>
            <x14:dxf>
              <fill>
                <patternFill>
                  <bgColor rgb="FF00B0F0"/>
                </patternFill>
              </fill>
            </x14:dxf>
          </x14:cfRule>
          <xm:sqref>D4:BJ61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depot NPDM Doc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AUVRAY William</dc:creator>
  <cp:lastModifiedBy>NOURLIL Abdelhamid</cp:lastModifiedBy>
  <dcterms:created xsi:type="dcterms:W3CDTF">2017-08-02T14:53:36Z</dcterms:created>
  <dcterms:modified xsi:type="dcterms:W3CDTF">2020-02-17T09:39:52Z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2019-10-18T07:19:35Z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6c2bc71f-01a8-4346-a77b-0000ca53c2d2</vt:lpwstr>
  </property>
  <property fmtid="{D5CDD505-2E9C-101B-9397-08002B2CF9AE}" pid="8" name="MSIP_Label_fd1c0902-ed92-4fed-896d-2e7725de02d4_ContentBits">
    <vt:lpwstr>2</vt:lpwstr>
  </property>
</Properties>
</file>