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0" yWindow="0" windowWidth="15600" windowHeight="8190" tabRatio="340"/>
  </bookViews>
  <sheets>
    <sheet name="semaine" sheetId="1" r:id="rId1"/>
    <sheet name="lundi" sheetId="2" r:id="rId2"/>
    <sheet name="Besoin" sheetId="3" r:id="rId3"/>
  </sheets>
  <definedNames>
    <definedName name="bdd">semaine!$B$4:$F$10</definedName>
    <definedName name="tdr">semaine!$J$4:$J$10</definedName>
  </definedNames>
  <calcPr calcId="125725"/>
</workbook>
</file>

<file path=xl/calcChain.xml><?xml version="1.0" encoding="utf-8"?>
<calcChain xmlns="http://schemas.openxmlformats.org/spreadsheetml/2006/main">
  <c r="I5" i="1"/>
  <c r="I6"/>
  <c r="I7"/>
  <c r="I8"/>
  <c r="I9"/>
  <c r="I10"/>
  <c r="I11"/>
  <c r="I12"/>
  <c r="I13"/>
  <c r="I4"/>
  <c r="N8"/>
  <c r="I19"/>
  <c r="D10" i="2"/>
  <c r="D11"/>
  <c r="D12"/>
  <c r="D9"/>
  <c r="D15"/>
  <c r="D14"/>
  <c r="I16" i="1"/>
  <c r="I15"/>
  <c r="F11" i="2"/>
  <c r="E11"/>
  <c r="C11"/>
  <c r="B11"/>
  <c r="A11"/>
  <c r="F10"/>
  <c r="E10"/>
  <c r="C10"/>
  <c r="B10"/>
  <c r="A10"/>
  <c r="F9"/>
  <c r="E9"/>
  <c r="C9"/>
  <c r="B9"/>
  <c r="A9"/>
  <c r="F4"/>
  <c r="E4"/>
  <c r="D4"/>
  <c r="C4"/>
  <c r="B4"/>
  <c r="A4"/>
  <c r="F3"/>
  <c r="E3"/>
  <c r="D3"/>
  <c r="C3"/>
  <c r="B3"/>
  <c r="A3"/>
  <c r="F2"/>
  <c r="E2"/>
  <c r="D2"/>
  <c r="C2"/>
  <c r="B2"/>
  <c r="A2"/>
  <c r="R20" i="1"/>
  <c r="R19"/>
  <c r="R18"/>
  <c r="R17"/>
  <c r="R16"/>
  <c r="R15"/>
  <c r="R14"/>
  <c r="R13"/>
  <c r="R12"/>
  <c r="K12"/>
  <c r="K13" s="1"/>
  <c r="K14" s="1"/>
  <c r="K15" s="1"/>
  <c r="K16" s="1"/>
  <c r="K17" s="1"/>
  <c r="K18" s="1"/>
  <c r="K19" s="1"/>
  <c r="K20" s="1"/>
  <c r="R11"/>
  <c r="E1"/>
  <c r="J13" l="1"/>
  <c r="J5"/>
  <c r="J7"/>
  <c r="J10"/>
  <c r="J6"/>
  <c r="J8"/>
  <c r="J9"/>
  <c r="J11"/>
  <c r="J12"/>
  <c r="R10"/>
  <c r="J4"/>
  <c r="M20" l="1"/>
  <c r="N19"/>
  <c r="L19"/>
  <c r="M18"/>
  <c r="N17"/>
  <c r="L17"/>
  <c r="M16"/>
  <c r="N15"/>
  <c r="L15"/>
  <c r="M14"/>
  <c r="N13"/>
  <c r="L13"/>
  <c r="M12"/>
  <c r="N11"/>
  <c r="L11"/>
  <c r="N20"/>
  <c r="L20"/>
  <c r="M19"/>
  <c r="N18"/>
  <c r="L18"/>
  <c r="M17"/>
  <c r="N16"/>
  <c r="L16"/>
  <c r="M15"/>
  <c r="N14"/>
  <c r="L14"/>
  <c r="M13"/>
  <c r="N12"/>
  <c r="L12"/>
  <c r="M11"/>
  <c r="N10" l="1"/>
</calcChain>
</file>

<file path=xl/sharedStrings.xml><?xml version="1.0" encoding="utf-8"?>
<sst xmlns="http://schemas.openxmlformats.org/spreadsheetml/2006/main" count="96" uniqueCount="69">
  <si>
    <t>ma base de données</t>
  </si>
  <si>
    <t>tot cvts</t>
  </si>
  <si>
    <t>jour</t>
  </si>
  <si>
    <t>a/b</t>
  </si>
  <si>
    <t>Accompagnateur</t>
  </si>
  <si>
    <t>Heure</t>
  </si>
  <si>
    <t>cvt</t>
  </si>
  <si>
    <t>Observations</t>
  </si>
  <si>
    <t>euros</t>
  </si>
  <si>
    <t>valeurs concatenées</t>
  </si>
  <si>
    <t>tableau de rechecrhe</t>
  </si>
  <si>
    <t>TABLEAU DE RECHERCHE EN FCT DU JOUR ET HEURE</t>
  </si>
  <si>
    <t>a</t>
  </si>
  <si>
    <t>dupont</t>
  </si>
  <si>
    <t>petit pieds</t>
  </si>
  <si>
    <t>marcel</t>
  </si>
  <si>
    <t>gros pif</t>
  </si>
  <si>
    <t>b</t>
  </si>
  <si>
    <t>amandine</t>
  </si>
  <si>
    <t>blond</t>
  </si>
  <si>
    <t>francine</t>
  </si>
  <si>
    <t>roule en 2cv</t>
  </si>
  <si>
    <t>heure</t>
  </si>
  <si>
    <t>12H00</t>
  </si>
  <si>
    <t>papoute</t>
  </si>
  <si>
    <t>oublie ses clefs</t>
  </si>
  <si>
    <t>recherche donc</t>
  </si>
  <si>
    <t>pirouette</t>
  </si>
  <si>
    <t>a peur du noir</t>
  </si>
  <si>
    <t>chouchou</t>
  </si>
  <si>
    <t>vole au dessus d'un nid de coucou</t>
  </si>
  <si>
    <t>a ou b</t>
  </si>
  <si>
    <t>Accompagnateurs</t>
  </si>
  <si>
    <t>compte le nb d'occurence égale à la valeur en H4</t>
  </si>
  <si>
    <t>Problème</t>
  </si>
  <si>
    <t>Problème 1 : le but est que lorsqu'on précise un jour et une heure, dans le tableau recherche nb couverts heure, la liste  relative à cette recherche s'affiche. Donc, en n8, il y a la concatenation de m7 et m5. Sauf qu'avec n8 ma formule en L11 ne fonctionne pas. En utilisant par exemple i3, si je veux lundi et 12h00, la formule en L11 fonctionne. 
CE QUE JE VEUX : que dans mes formules de L11 à N20, soit utilisé n8 .</t>
  </si>
  <si>
    <t>Problème 2 (voir feuille lundi) : mon classeur= 6 feuilles : semaine, lundi, mardi, …. , vendredi, où les informations de ma bdd dans semaine sont dispatchées sur les feuilles lundi, mardi etc. Le problème : parfois, lors de l'ouverture du classeur, les feuilles lundi, mardi.... affichent dans les cellules 0, à la place de leurs valeurs (simple renvoi à semaine : par exemple lundi : = semaine.A4 à semaine.A13 . Je ne vois pas d'où vient se problème.</t>
  </si>
  <si>
    <t>Problème 3 : j'ai crée une mfc à partir d'une formule sur la plage b4:f4. Celle ci fonctionne nickel. J'aimerai en créer une nouvelle, qui serait : si b4=a, alors g4=g4, sinon, g4=0.</t>
  </si>
  <si>
    <t>modif le 02/02 15h52</t>
  </si>
  <si>
    <t>Probème 2 : lors de l'ouverture de mon classeur, je vois ça, au lieu de ce qu'il y a au dessus (ie : toute la colonne heure affiche 0)</t>
  </si>
  <si>
    <t>Bonjour!</t>
  </si>
  <si>
    <t>Je débute... donc soyez indulgents</t>
  </si>
  <si>
    <t>J'ai une base de données avec 7 entrées (jour - a/b - accompagnateur - heure - cvt - observations - euros).</t>
  </si>
  <si>
    <t>Problème 1:</t>
  </si>
  <si>
    <t>Je veux créer un tableau de recherche qui affiche les lignes correspondant à mes critères de recherches (jour et heure).</t>
  </si>
  <si>
    <t>Donc, j'ai ajouté à ma base de donnée, deux colonnes: i avec heure&amp;jour concaténés et j avec une clé unique heure&amp;jour_1xx</t>
  </si>
  <si>
    <t>Avec mon tableau de recherche, je sélectionne un jour et une heure, dans une cellule N8, je concatène le tout.</t>
  </si>
  <si>
    <t>Puis dans mon tableau d'affichage de résultats de recherche, je suis censée utiliser N8 pour ma recherche, sauf que ça ne fonctionne pas. par contre, en utilisant une valeur concaténée dans i correspondant à ma recherche , ça fonctionne.</t>
  </si>
  <si>
    <t>je ne vois pas quel est le problème, je suppose qu'il s'agit d'un problème de format.... j'ai essayé de changé, mais rien n'y fait.</t>
  </si>
  <si>
    <t>Une idée???</t>
  </si>
  <si>
    <t>Problème 2:</t>
  </si>
  <si>
    <t>J'ai un classeur composé de feuille: semaine, lundi, mardi .... vendredi.</t>
  </si>
  <si>
    <t>toutes les informations de semaines sont dispatchées sur les feuilles lundi, mardi ....</t>
  </si>
  <si>
    <t>en gros, mes formules dans lundi sont du style =$semaine.A3 .....</t>
  </si>
  <si>
    <t>le problème est lorsque j'ouvre le classeur, la colonne heure de la feuille lundi affiche 0, au lieu de me renvoyer les données de la colonne heure de la feuille semaine. du coup, je suis obligée d'effacer la première ligne, retaper la même formule, et tirer vers le bas...</t>
  </si>
  <si>
    <t>parfois, il n'y a que sur la feuille lundi, d'autres fois se sont toutes les feuilles...</t>
  </si>
  <si>
    <t>quel est le problème?</t>
  </si>
  <si>
    <t>Problème 3:</t>
  </si>
  <si>
    <t>toujours avec la même base de données, j'ai crée une mfc sur la plage b4:f4. celle ci fonctionne nickel.</t>
  </si>
  <si>
    <t>j'aimerai en créer une nouvelle, qui serait en gros: si b4="a", alors g4 = g4, sinon, g4 = 0.</t>
  </si>
  <si>
    <t>je n'arrive pas à mettre ça en place....</t>
  </si>
  <si>
    <t>une idée?</t>
  </si>
  <si>
    <t>en pj, un fichier exemple de mes petits tracas...</t>
  </si>
  <si>
    <t>Et bien avec plaisir, mais à vrai dire j'ai à nouveau le problème</t>
  </si>
  <si>
    <t>Du coup j'ai peut-être mal analysé le résultat d'un de mes tests, ou alors il y a dans certains cas un état dans lequel Excel engendre l'erreur, et d'autres non.</t>
  </si>
  <si>
    <t>J'ai réussi à contourner le problème dans ma procédure d'appel de fermeture avec du code, mais bon c'est un peu une béquille pour mieux marcher. Je vais avancer pour ne pas rester coincé. Si l'un de vous voit l'astuce, je suis toujours preneur</t>
  </si>
  <si>
    <t>mardi</t>
  </si>
  <si>
    <t>12H30</t>
  </si>
  <si>
    <t>13H00</t>
  </si>
</sst>
</file>

<file path=xl/styles.xml><?xml version="1.0" encoding="utf-8"?>
<styleSheet xmlns="http://schemas.openxmlformats.org/spreadsheetml/2006/main">
  <numFmts count="2">
    <numFmt numFmtId="164" formatCode="ddd\ d\ "/>
    <numFmt numFmtId="165" formatCode="dd/mm/yy"/>
  </numFmts>
  <fonts count="14">
    <font>
      <sz val="10"/>
      <name val="Arial"/>
      <family val="2"/>
    </font>
    <font>
      <sz val="10"/>
      <name val="Calibri"/>
      <family val="2"/>
    </font>
    <font>
      <b/>
      <u/>
      <sz val="10"/>
      <name val="Arial"/>
      <family val="2"/>
    </font>
    <font>
      <sz val="18"/>
      <color rgb="FF000000"/>
      <name val="Calibri"/>
      <family val="2"/>
    </font>
    <font>
      <b/>
      <sz val="12"/>
      <name val="Calibri"/>
      <family val="2"/>
    </font>
    <font>
      <b/>
      <sz val="18"/>
      <name val="Calibri"/>
      <family val="2"/>
    </font>
    <font>
      <sz val="10"/>
      <name val="Arial"/>
      <family val="2"/>
      <charset val="1"/>
    </font>
    <font>
      <sz val="10"/>
      <color rgb="FF000000"/>
      <name val="Arial"/>
      <family val="2"/>
      <charset val="1"/>
    </font>
    <font>
      <b/>
      <sz val="10"/>
      <name val="Arial"/>
      <family val="2"/>
      <charset val="1"/>
    </font>
    <font>
      <sz val="11"/>
      <name val="Calibri"/>
      <family val="2"/>
    </font>
    <font>
      <b/>
      <sz val="10"/>
      <name val="Arial"/>
      <family val="2"/>
    </font>
    <font>
      <sz val="16"/>
      <name val="Calibri"/>
      <family val="2"/>
    </font>
    <font>
      <sz val="12"/>
      <name val="Calibri"/>
      <family val="2"/>
    </font>
    <font>
      <sz val="10"/>
      <color theme="4" tint="-0.249977111117893"/>
      <name val="Arial"/>
      <family val="2"/>
    </font>
  </fonts>
  <fills count="8">
    <fill>
      <patternFill patternType="none"/>
    </fill>
    <fill>
      <patternFill patternType="gray125"/>
    </fill>
    <fill>
      <patternFill patternType="solid">
        <fgColor rgb="FFFFFFFF"/>
        <bgColor rgb="FFFFFFCC"/>
      </patternFill>
    </fill>
    <fill>
      <patternFill patternType="solid">
        <fgColor rgb="FF00CCFF"/>
        <bgColor rgb="FF33CCCC"/>
      </patternFill>
    </fill>
    <fill>
      <patternFill patternType="solid">
        <fgColor rgb="FF3399FF"/>
        <bgColor rgb="FF33CCCC"/>
      </patternFill>
    </fill>
    <fill>
      <patternFill patternType="solid">
        <fgColor rgb="FFFF3333"/>
        <bgColor rgb="FFFF6600"/>
      </patternFill>
    </fill>
    <fill>
      <patternFill patternType="solid">
        <fgColor rgb="FFFFFF00"/>
        <bgColor rgb="FFFFFF00"/>
      </patternFill>
    </fill>
    <fill>
      <patternFill patternType="solid">
        <fgColor rgb="FFFFFF99"/>
        <bgColor rgb="FFFFFFCC"/>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style="medium">
        <color auto="1"/>
      </left>
      <right style="medium">
        <color auto="1"/>
      </right>
      <top style="medium">
        <color auto="1"/>
      </top>
      <bottom style="medium">
        <color auto="1"/>
      </bottom>
      <diagonal/>
    </border>
  </borders>
  <cellStyleXfs count="1">
    <xf numFmtId="0" fontId="0" fillId="0" borderId="0"/>
  </cellStyleXfs>
  <cellXfs count="51">
    <xf numFmtId="0" fontId="0" fillId="0" borderId="0" xfId="0"/>
    <xf numFmtId="0" fontId="0" fillId="0" borderId="0" xfId="0"/>
    <xf numFmtId="0" fontId="1" fillId="2" borderId="0" xfId="0" applyFont="1" applyFill="1"/>
    <xf numFmtId="0" fontId="2" fillId="3" borderId="0" xfId="0" applyFont="1" applyFill="1"/>
    <xf numFmtId="0" fontId="3" fillId="3" borderId="0" xfId="0" applyFont="1" applyFill="1" applyAlignment="1">
      <alignment horizontal="center"/>
    </xf>
    <xf numFmtId="0" fontId="4" fillId="3" borderId="0" xfId="0" applyFont="1" applyFill="1" applyBorder="1" applyAlignment="1">
      <alignment horizontal="center"/>
    </xf>
    <xf numFmtId="0" fontId="5" fillId="3" borderId="0" xfId="0" applyFont="1" applyFill="1" applyBorder="1" applyAlignment="1">
      <alignment horizontal="center"/>
    </xf>
    <xf numFmtId="0" fontId="0" fillId="3" borderId="0" xfId="0" applyFill="1"/>
    <xf numFmtId="0" fontId="6" fillId="3" borderId="1" xfId="0" applyFont="1" applyFill="1" applyBorder="1"/>
    <xf numFmtId="0" fontId="7" fillId="3" borderId="1" xfId="0" applyFont="1" applyFill="1" applyBorder="1" applyAlignment="1">
      <alignment horizontal="center"/>
    </xf>
    <xf numFmtId="0" fontId="8" fillId="3" borderId="1" xfId="0" applyFont="1" applyFill="1" applyBorder="1" applyAlignment="1">
      <alignment horizontal="center"/>
    </xf>
    <xf numFmtId="164" fontId="8" fillId="3" borderId="1" xfId="0" applyNumberFormat="1" applyFont="1" applyFill="1" applyBorder="1" applyAlignment="1">
      <alignment horizontal="center"/>
    </xf>
    <xf numFmtId="0" fontId="9" fillId="4" borderId="0" xfId="0" applyFont="1" applyFill="1"/>
    <xf numFmtId="0" fontId="10" fillId="4" borderId="0" xfId="0" applyFont="1" applyFill="1"/>
    <xf numFmtId="0" fontId="0" fillId="4" borderId="0" xfId="0" applyFill="1"/>
    <xf numFmtId="164" fontId="6" fillId="3" borderId="1" xfId="0" applyNumberFormat="1" applyFont="1" applyFill="1" applyBorder="1"/>
    <xf numFmtId="0" fontId="6" fillId="3" borderId="1" xfId="0" applyFont="1" applyFill="1" applyBorder="1" applyAlignment="1">
      <alignment horizontal="left"/>
    </xf>
    <xf numFmtId="0" fontId="6" fillId="3" borderId="1" xfId="0" applyFont="1" applyFill="1" applyBorder="1" applyAlignment="1">
      <alignment horizontal="center"/>
    </xf>
    <xf numFmtId="0" fontId="6" fillId="3" borderId="1" xfId="0" applyFont="1" applyFill="1" applyBorder="1" applyAlignment="1">
      <alignment horizontal="center" vertical="center"/>
    </xf>
    <xf numFmtId="0" fontId="1" fillId="2" borderId="0" xfId="0" applyFont="1" applyFill="1" applyAlignment="1">
      <alignment wrapText="1"/>
    </xf>
    <xf numFmtId="0" fontId="1" fillId="4" borderId="0" xfId="0" applyFont="1" applyFill="1"/>
    <xf numFmtId="0" fontId="0" fillId="2" borderId="0" xfId="0" applyFont="1" applyFill="1"/>
    <xf numFmtId="0" fontId="0" fillId="5" borderId="0" xfId="0" applyFont="1" applyFill="1"/>
    <xf numFmtId="0" fontId="10" fillId="4" borderId="1" xfId="0" applyFont="1" applyFill="1" applyBorder="1"/>
    <xf numFmtId="0" fontId="0" fillId="6" borderId="2" xfId="0" applyFill="1" applyBorder="1"/>
    <xf numFmtId="0" fontId="1" fillId="0" borderId="0" xfId="0" applyFont="1" applyAlignment="1">
      <alignment wrapText="1"/>
    </xf>
    <xf numFmtId="0" fontId="1" fillId="7" borderId="0" xfId="0" applyFont="1" applyFill="1"/>
    <xf numFmtId="0" fontId="1" fillId="0" borderId="3" xfId="0" applyFont="1" applyBorder="1"/>
    <xf numFmtId="0" fontId="11" fillId="0" borderId="0" xfId="0" applyFont="1" applyBorder="1" applyAlignment="1">
      <alignment horizontal="left"/>
    </xf>
    <xf numFmtId="0" fontId="10" fillId="0" borderId="0" xfId="0" applyFont="1"/>
    <xf numFmtId="0" fontId="0" fillId="0" borderId="0" xfId="0"/>
    <xf numFmtId="0" fontId="1" fillId="0" borderId="0" xfId="0" applyFont="1"/>
    <xf numFmtId="0" fontId="0" fillId="0" borderId="0" xfId="0" applyFont="1"/>
    <xf numFmtId="0" fontId="0" fillId="0" borderId="0" xfId="0" applyFont="1" applyBorder="1" applyAlignment="1">
      <alignment horizontal="center" vertical="center"/>
    </xf>
    <xf numFmtId="0" fontId="1" fillId="0" borderId="4" xfId="0" applyFont="1" applyBorder="1"/>
    <xf numFmtId="0" fontId="11" fillId="0" borderId="0" xfId="0" applyFont="1" applyBorder="1" applyAlignment="1">
      <alignment horizontal="center"/>
    </xf>
    <xf numFmtId="0" fontId="11" fillId="0" borderId="0" xfId="0" applyFont="1" applyBorder="1" applyAlignment="1">
      <alignment horizontal="center" vertical="center"/>
    </xf>
    <xf numFmtId="0" fontId="12" fillId="0" borderId="0" xfId="0" applyFont="1" applyBorder="1" applyAlignment="1">
      <alignment horizontal="center" vertical="center"/>
    </xf>
    <xf numFmtId="0" fontId="12" fillId="0" borderId="0" xfId="0" applyFont="1" applyBorder="1" applyAlignment="1">
      <alignment horizontal="left" vertical="center"/>
    </xf>
    <xf numFmtId="0" fontId="3" fillId="0" borderId="0" xfId="0" applyFont="1" applyAlignment="1">
      <alignment horizontal="center"/>
    </xf>
    <xf numFmtId="0" fontId="3" fillId="0" borderId="0" xfId="0" applyFont="1" applyAlignment="1">
      <alignment horizontal="center"/>
    </xf>
    <xf numFmtId="0" fontId="4" fillId="2" borderId="5" xfId="0" applyFont="1" applyFill="1" applyBorder="1" applyAlignment="1">
      <alignment horizontal="center"/>
    </xf>
    <xf numFmtId="164" fontId="4" fillId="2" borderId="5" xfId="0" applyNumberFormat="1" applyFont="1" applyFill="1" applyBorder="1" applyAlignment="1">
      <alignment horizontal="center"/>
    </xf>
    <xf numFmtId="164" fontId="0" fillId="0" borderId="0" xfId="0" applyNumberFormat="1"/>
    <xf numFmtId="20" fontId="0" fillId="0" borderId="0" xfId="0" applyNumberFormat="1"/>
    <xf numFmtId="165" fontId="0" fillId="0" borderId="0" xfId="0" applyNumberFormat="1"/>
    <xf numFmtId="22" fontId="0" fillId="0" borderId="0" xfId="0" applyNumberFormat="1"/>
    <xf numFmtId="0" fontId="6" fillId="3" borderId="3" xfId="0" applyFont="1" applyFill="1" applyBorder="1" applyAlignment="1">
      <alignment horizontal="center"/>
    </xf>
    <xf numFmtId="0" fontId="13" fillId="0" borderId="0" xfId="0" applyFont="1"/>
    <xf numFmtId="0" fontId="0" fillId="0" borderId="0" xfId="0" applyFont="1" applyAlignment="1">
      <alignment horizontal="left" vertical="center" wrapText="1"/>
    </xf>
    <xf numFmtId="0" fontId="0" fillId="0" borderId="0" xfId="0" applyFont="1" applyBorder="1" applyAlignment="1">
      <alignment horizontal="left" vertical="center" wrapText="1"/>
    </xf>
  </cellXfs>
  <cellStyles count="1">
    <cellStyle name="Normal" xfId="0" builtinId="0"/>
  </cellStyles>
  <dxfs count="1">
    <dxf>
      <font>
        <b/>
        <i val="0"/>
        <color rgb="FFFF0000"/>
      </font>
    </dxf>
  </dxfs>
  <tableStyles count="0" defaultTableStyle="TableStyleMedium9" defaultPivotStyle="PivotStyleLight16"/>
  <colors>
    <indexedColors>
      <rgbColor rgb="FF000000"/>
      <rgbColor rgb="FFFFFFFF"/>
      <rgbColor rgb="FFFF3333"/>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99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171450</xdr:colOff>
      <xdr:row>6</xdr:row>
      <xdr:rowOff>9525</xdr:rowOff>
    </xdr:to>
    <xdr:sp macro="" textlink="">
      <xdr:nvSpPr>
        <xdr:cNvPr id="1025" name="AutoShape 1" descr=":wink:"/>
        <xdr:cNvSpPr>
          <a:spLocks noChangeAspect="1" noChangeArrowheads="1"/>
        </xdr:cNvSpPr>
      </xdr:nvSpPr>
      <xdr:spPr bwMode="auto">
        <a:xfrm>
          <a:off x="762000" y="809625"/>
          <a:ext cx="171450" cy="171450"/>
        </a:xfrm>
        <a:prstGeom prst="rect">
          <a:avLst/>
        </a:prstGeom>
        <a:noFill/>
      </xdr:spPr>
    </xdr:sp>
    <xdr:clientData/>
  </xdr:twoCellAnchor>
  <xdr:twoCellAnchor editAs="oneCell">
    <xdr:from>
      <xdr:col>1</xdr:col>
      <xdr:colOff>0</xdr:colOff>
      <xdr:row>32</xdr:row>
      <xdr:rowOff>0</xdr:rowOff>
    </xdr:from>
    <xdr:to>
      <xdr:col>1</xdr:col>
      <xdr:colOff>171450</xdr:colOff>
      <xdr:row>33</xdr:row>
      <xdr:rowOff>9525</xdr:rowOff>
    </xdr:to>
    <xdr:sp macro="" textlink="">
      <xdr:nvSpPr>
        <xdr:cNvPr id="1026" name="AutoShape 2" descr="::~"/>
        <xdr:cNvSpPr>
          <a:spLocks noChangeAspect="1" noChangeArrowheads="1"/>
        </xdr:cNvSpPr>
      </xdr:nvSpPr>
      <xdr:spPr bwMode="auto">
        <a:xfrm>
          <a:off x="762000" y="5181600"/>
          <a:ext cx="171450" cy="171450"/>
        </a:xfrm>
        <a:prstGeom prst="rect">
          <a:avLst/>
        </a:prstGeom>
        <a:noFill/>
      </xdr:spPr>
    </xdr:sp>
    <xdr:clientData/>
  </xdr:twoCellAnchor>
  <xdr:twoCellAnchor editAs="oneCell">
    <xdr:from>
      <xdr:col>1</xdr:col>
      <xdr:colOff>0</xdr:colOff>
      <xdr:row>35</xdr:row>
      <xdr:rowOff>0</xdr:rowOff>
    </xdr:from>
    <xdr:to>
      <xdr:col>1</xdr:col>
      <xdr:colOff>171450</xdr:colOff>
      <xdr:row>36</xdr:row>
      <xdr:rowOff>9525</xdr:rowOff>
    </xdr:to>
    <xdr:sp macro="" textlink="">
      <xdr:nvSpPr>
        <xdr:cNvPr id="1027" name="AutoShape 3" descr=":)"/>
        <xdr:cNvSpPr>
          <a:spLocks noChangeAspect="1" noChangeArrowheads="1"/>
        </xdr:cNvSpPr>
      </xdr:nvSpPr>
      <xdr:spPr bwMode="auto">
        <a:xfrm>
          <a:off x="762000" y="5667375"/>
          <a:ext cx="171450" cy="171450"/>
        </a:xfrm>
        <a:prstGeom prst="rect">
          <a:avLst/>
        </a:prstGeom>
        <a:noFill/>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AMK2134"/>
  <sheetViews>
    <sheetView tabSelected="1" topLeftCell="F1" zoomScale="85" zoomScaleNormal="85" workbookViewId="0">
      <selection activeCell="I17" sqref="I17"/>
    </sheetView>
  </sheetViews>
  <sheetFormatPr baseColWidth="10" defaultColWidth="9.140625" defaultRowHeight="12.75"/>
  <cols>
    <col min="1" max="2" width="8" style="1"/>
    <col min="3" max="3" width="24.28515625" style="1"/>
    <col min="4" max="4" width="16" style="1"/>
    <col min="5" max="5" width="7.140625" style="1"/>
    <col min="6" max="6" width="56.7109375" style="1"/>
    <col min="7" max="7" width="7.5703125" style="1"/>
    <col min="8" max="8" width="4.42578125" style="1"/>
    <col min="9" max="9" width="18.42578125" style="1"/>
    <col min="10" max="10" width="17.5703125" style="2"/>
    <col min="11" max="11" width="4.140625" style="2"/>
    <col min="12" max="12" width="11.42578125" style="2"/>
    <col min="13" max="13" width="17.7109375" style="2"/>
    <col min="14" max="14" width="11.42578125" style="2"/>
    <col min="15" max="15" width="6.85546875" style="2"/>
    <col min="16" max="1021" width="11.42578125" style="2"/>
    <col min="1022" max="1025" width="11.42578125" style="1"/>
  </cols>
  <sheetData>
    <row r="1" spans="1:19" ht="23.25">
      <c r="A1" s="3" t="s">
        <v>0</v>
      </c>
      <c r="B1" s="4"/>
      <c r="C1" s="5"/>
      <c r="D1" s="6" t="s">
        <v>1</v>
      </c>
      <c r="E1" s="6">
        <f>SUM(E4:E195)</f>
        <v>38</v>
      </c>
      <c r="F1" s="5"/>
      <c r="G1" s="5"/>
    </row>
    <row r="2" spans="1:19" ht="12.95" customHeight="1">
      <c r="A2" s="7"/>
      <c r="B2" s="4"/>
      <c r="C2" s="5"/>
      <c r="D2" s="5"/>
      <c r="E2" s="5"/>
      <c r="F2" s="5"/>
      <c r="G2" s="5"/>
    </row>
    <row r="3" spans="1:19" ht="20.100000000000001" customHeight="1">
      <c r="A3" s="8" t="s">
        <v>2</v>
      </c>
      <c r="B3" s="9" t="s">
        <v>3</v>
      </c>
      <c r="C3" s="10" t="s">
        <v>4</v>
      </c>
      <c r="D3" s="10" t="s">
        <v>5</v>
      </c>
      <c r="E3" s="11" t="s">
        <v>6</v>
      </c>
      <c r="F3" s="10" t="s">
        <v>7</v>
      </c>
      <c r="G3" s="10" t="s">
        <v>8</v>
      </c>
      <c r="I3" s="1" t="s">
        <v>9</v>
      </c>
      <c r="J3" s="2" t="s">
        <v>10</v>
      </c>
      <c r="K3" s="12"/>
      <c r="L3" s="13" t="s">
        <v>11</v>
      </c>
      <c r="M3" s="14"/>
      <c r="N3" s="14"/>
      <c r="O3" s="14"/>
      <c r="P3" s="14"/>
      <c r="Q3" s="14"/>
    </row>
    <row r="4" spans="1:19" ht="20.100000000000001" customHeight="1">
      <c r="A4" s="15">
        <v>43801</v>
      </c>
      <c r="B4" s="16" t="s">
        <v>12</v>
      </c>
      <c r="C4" s="16" t="s">
        <v>13</v>
      </c>
      <c r="D4" s="17" t="s">
        <v>23</v>
      </c>
      <c r="E4" s="18">
        <v>2</v>
      </c>
      <c r="F4" s="18" t="s">
        <v>14</v>
      </c>
      <c r="G4" s="18">
        <v>100</v>
      </c>
      <c r="H4" s="19"/>
      <c r="I4" s="1" t="str">
        <f>CONCATENATE(D4,TEXT(A4,"jjj"))</f>
        <v>12H00lun</v>
      </c>
      <c r="J4" s="2" t="str">
        <f>I4&amp;"_"&amp;COUNTIF($I$4:I4,I4)</f>
        <v>12H00lun_1</v>
      </c>
      <c r="K4" s="20"/>
      <c r="L4" s="14"/>
      <c r="M4" s="14"/>
      <c r="N4" s="14"/>
      <c r="O4" s="14"/>
      <c r="P4" s="14"/>
      <c r="Q4" s="14"/>
    </row>
    <row r="5" spans="1:19" ht="20.100000000000001" customHeight="1">
      <c r="A5" s="15">
        <v>43801</v>
      </c>
      <c r="B5" s="16" t="s">
        <v>12</v>
      </c>
      <c r="C5" s="16" t="s">
        <v>15</v>
      </c>
      <c r="D5" s="17" t="s">
        <v>23</v>
      </c>
      <c r="E5" s="18">
        <v>2</v>
      </c>
      <c r="F5" s="18" t="s">
        <v>16</v>
      </c>
      <c r="G5" s="18">
        <v>10</v>
      </c>
      <c r="I5" s="30" t="str">
        <f t="shared" ref="I5:I13" si="0">CONCATENATE(D5,TEXT(A5,"jjj"))</f>
        <v>12H00lun</v>
      </c>
      <c r="J5" s="2" t="str">
        <f>I5&amp;"_"&amp;COUNTIF($I$4:I5,I5)</f>
        <v>12H00lun_2</v>
      </c>
      <c r="K5" s="20"/>
      <c r="L5" s="14" t="s">
        <v>2</v>
      </c>
      <c r="M5" s="21" t="s">
        <v>66</v>
      </c>
      <c r="N5" s="14"/>
      <c r="O5" s="14"/>
      <c r="P5" s="14"/>
      <c r="Q5" s="14"/>
    </row>
    <row r="6" spans="1:19" ht="20.100000000000001" customHeight="1">
      <c r="A6" s="15">
        <v>43801</v>
      </c>
      <c r="B6" s="16" t="s">
        <v>17</v>
      </c>
      <c r="C6" s="16" t="s">
        <v>18</v>
      </c>
      <c r="D6" s="17">
        <v>0</v>
      </c>
      <c r="E6" s="18">
        <v>0</v>
      </c>
      <c r="F6" s="18" t="s">
        <v>19</v>
      </c>
      <c r="G6" s="18">
        <v>40</v>
      </c>
      <c r="I6" s="30" t="str">
        <f t="shared" si="0"/>
        <v>0lun</v>
      </c>
      <c r="J6" s="2" t="str">
        <f>I6&amp;"_"&amp;COUNTIF($I$4:I6,I6)</f>
        <v>0lun_1</v>
      </c>
      <c r="K6" s="20"/>
      <c r="L6" s="14"/>
      <c r="M6" s="14"/>
      <c r="N6" s="14"/>
      <c r="O6" s="14"/>
      <c r="P6" s="14"/>
      <c r="Q6" s="14"/>
    </row>
    <row r="7" spans="1:19" ht="20.100000000000001" customHeight="1">
      <c r="A7" s="15">
        <v>43802</v>
      </c>
      <c r="B7" s="16" t="s">
        <v>17</v>
      </c>
      <c r="C7" s="16" t="s">
        <v>20</v>
      </c>
      <c r="D7" s="17" t="s">
        <v>23</v>
      </c>
      <c r="E7" s="18">
        <v>12</v>
      </c>
      <c r="F7" s="18" t="s">
        <v>21</v>
      </c>
      <c r="G7" s="18">
        <v>20</v>
      </c>
      <c r="I7" s="30" t="str">
        <f t="shared" si="0"/>
        <v>12H00mar</v>
      </c>
      <c r="J7" s="2" t="str">
        <f>I7&amp;"_"&amp;COUNTIF($I$4:I7,I7)</f>
        <v>12H00mar_1</v>
      </c>
      <c r="K7" s="20"/>
      <c r="L7" s="14" t="s">
        <v>22</v>
      </c>
      <c r="M7" s="21" t="s">
        <v>23</v>
      </c>
      <c r="N7" s="14"/>
      <c r="O7" s="14"/>
      <c r="P7" s="14"/>
      <c r="Q7" s="14"/>
    </row>
    <row r="8" spans="1:19" ht="20.100000000000001" customHeight="1">
      <c r="A8" s="15">
        <v>43802</v>
      </c>
      <c r="B8" s="16"/>
      <c r="C8" s="16" t="s">
        <v>24</v>
      </c>
      <c r="D8" s="17" t="s">
        <v>67</v>
      </c>
      <c r="E8" s="18">
        <v>0</v>
      </c>
      <c r="F8" s="18" t="s">
        <v>25</v>
      </c>
      <c r="G8" s="18">
        <v>50</v>
      </c>
      <c r="I8" s="30" t="str">
        <f t="shared" si="0"/>
        <v>12H30mar</v>
      </c>
      <c r="J8" s="2" t="str">
        <f>I8&amp;"_"&amp;COUNTIF($I$4:I8,I8)</f>
        <v>12H30mar_1</v>
      </c>
      <c r="K8" s="20"/>
      <c r="L8" s="22" t="s">
        <v>26</v>
      </c>
      <c r="M8" s="22"/>
      <c r="N8" s="22" t="str">
        <f>TEXT(M7,"hh:mm")&amp;LEFT(M5,3)</f>
        <v>12H00mar</v>
      </c>
      <c r="O8" s="14"/>
      <c r="P8" s="14"/>
      <c r="Q8" s="14"/>
    </row>
    <row r="9" spans="1:19" ht="20.100000000000001" customHeight="1">
      <c r="A9" s="15">
        <v>43802</v>
      </c>
      <c r="B9" s="16" t="s">
        <v>12</v>
      </c>
      <c r="C9" s="16" t="s">
        <v>27</v>
      </c>
      <c r="D9" s="17" t="s">
        <v>67</v>
      </c>
      <c r="E9" s="18">
        <v>11</v>
      </c>
      <c r="F9" s="18" t="s">
        <v>28</v>
      </c>
      <c r="G9" s="18">
        <v>70</v>
      </c>
      <c r="H9" s="19"/>
      <c r="I9" s="30" t="str">
        <f t="shared" si="0"/>
        <v>12H30mar</v>
      </c>
      <c r="J9" s="2" t="str">
        <f>I9&amp;"_"&amp;COUNTIF($I$4:I9,I9)</f>
        <v>12H30mar_2</v>
      </c>
      <c r="K9" s="20"/>
      <c r="L9" s="14"/>
      <c r="M9" s="14"/>
      <c r="N9" s="14"/>
      <c r="O9" s="14"/>
      <c r="P9" s="14"/>
      <c r="Q9" s="14"/>
    </row>
    <row r="10" spans="1:19" ht="20.100000000000001" customHeight="1">
      <c r="A10" s="15">
        <v>43803</v>
      </c>
      <c r="B10" s="16" t="s">
        <v>17</v>
      </c>
      <c r="C10" s="16" t="s">
        <v>29</v>
      </c>
      <c r="D10" s="17" t="s">
        <v>67</v>
      </c>
      <c r="E10" s="18">
        <v>0</v>
      </c>
      <c r="F10" s="18" t="s">
        <v>30</v>
      </c>
      <c r="G10" s="18">
        <v>30</v>
      </c>
      <c r="I10" s="30" t="str">
        <f t="shared" si="0"/>
        <v>12H30mer</v>
      </c>
      <c r="J10" s="2" t="str">
        <f>I10&amp;"_"&amp;COUNTIF($I$4:I10,I10)</f>
        <v>12H30mer_1</v>
      </c>
      <c r="K10" s="20"/>
      <c r="L10" s="23" t="s">
        <v>31</v>
      </c>
      <c r="M10" s="23" t="s">
        <v>32</v>
      </c>
      <c r="N10" s="23" t="str">
        <f>"nb cvts"&amp;"("&amp;SUM($N$11:$N$20)&amp;")"</f>
        <v>nb cvts(4)</v>
      </c>
      <c r="O10" s="14"/>
      <c r="P10" s="14"/>
      <c r="Q10" s="14"/>
      <c r="R10" s="24">
        <f>COUNTIF(I4:I13,I4)</f>
        <v>2</v>
      </c>
      <c r="S10" s="2" t="s">
        <v>33</v>
      </c>
    </row>
    <row r="11" spans="1:19" ht="20.100000000000001" customHeight="1">
      <c r="A11" s="15">
        <v>43803</v>
      </c>
      <c r="B11" s="16"/>
      <c r="C11" s="16" t="s">
        <v>24</v>
      </c>
      <c r="D11" s="17" t="s">
        <v>67</v>
      </c>
      <c r="E11" s="18">
        <v>0</v>
      </c>
      <c r="F11" s="18" t="s">
        <v>25</v>
      </c>
      <c r="G11" s="18">
        <v>45</v>
      </c>
      <c r="H11" s="25"/>
      <c r="I11" s="30" t="str">
        <f t="shared" si="0"/>
        <v>12H30mer</v>
      </c>
      <c r="J11" s="2" t="str">
        <f>I11&amp;"_"&amp;COUNTIF($I$4:I11,I11)</f>
        <v>12H30mer_2</v>
      </c>
      <c r="K11" s="20">
        <v>1</v>
      </c>
      <c r="L11" s="26" t="str">
        <f>IF(ROWS($L$11:L11)&lt;=$R$10,INDEX(bdd,MATCH($I$4&amp;"_"&amp;$K11,tdr,0),1),"")</f>
        <v>a</v>
      </c>
      <c r="M11" s="26" t="str">
        <f>IF(ROWS($M$11:M11)&lt;=$R$10,INDEX(bdd,MATCH($I$4&amp;"_"&amp;$K11,tdr,0),2),"")</f>
        <v>dupont</v>
      </c>
      <c r="N11" s="26">
        <f>IF(ROWS($N$11:N11)&lt;=$R$10,INDEX(bdd,MATCH($I$4&amp;"_"&amp;$K11,tdr,0),4),"")</f>
        <v>2</v>
      </c>
      <c r="O11" s="20"/>
      <c r="P11" s="20"/>
      <c r="Q11" s="20"/>
      <c r="R11" s="27">
        <f>ROWS($L$11:L11)</f>
        <v>1</v>
      </c>
    </row>
    <row r="12" spans="1:19" ht="20.100000000000001" customHeight="1">
      <c r="A12" s="15">
        <v>43804</v>
      </c>
      <c r="B12" s="16" t="s">
        <v>12</v>
      </c>
      <c r="C12" s="16" t="s">
        <v>27</v>
      </c>
      <c r="D12" s="17" t="s">
        <v>67</v>
      </c>
      <c r="E12" s="18">
        <v>11</v>
      </c>
      <c r="F12" s="18" t="s">
        <v>28</v>
      </c>
      <c r="G12" s="18">
        <v>87</v>
      </c>
      <c r="H12" s="25"/>
      <c r="I12" s="30" t="str">
        <f t="shared" si="0"/>
        <v>12H30jeu</v>
      </c>
      <c r="J12" s="2" t="str">
        <f>I12&amp;"_"&amp;COUNTIF($I$4:I12,I12)</f>
        <v>12H30jeu_1</v>
      </c>
      <c r="K12" s="20">
        <f t="shared" ref="K12:K20" si="1">K11+1</f>
        <v>2</v>
      </c>
      <c r="L12" s="26" t="str">
        <f>IF(ROWS($L$11:L12)&lt;=$R$10,INDEX(bdd,MATCH($I$4&amp;"_"&amp;$K12,tdr,0),1),"")</f>
        <v>a</v>
      </c>
      <c r="M12" s="26" t="str">
        <f>IF(ROWS($M$11:M12)&lt;=$R$10,INDEX(bdd,MATCH($I$4&amp;"_"&amp;$K12,tdr,0),2),"")</f>
        <v>marcel</v>
      </c>
      <c r="N12" s="26">
        <f>IF(ROWS($N$11:N12)&lt;=$R$10,INDEX(bdd,MATCH($I$4&amp;"_"&amp;$K12,tdr,0),4),"")</f>
        <v>2</v>
      </c>
      <c r="O12" s="20"/>
      <c r="P12" s="20"/>
      <c r="Q12" s="20"/>
      <c r="R12" s="27">
        <f>ROWS($L$11:L12)</f>
        <v>2</v>
      </c>
    </row>
    <row r="13" spans="1:19" ht="20.100000000000001" customHeight="1">
      <c r="A13" s="15">
        <v>43804</v>
      </c>
      <c r="B13" s="16" t="s">
        <v>17</v>
      </c>
      <c r="C13" s="16" t="s">
        <v>29</v>
      </c>
      <c r="D13" s="17" t="s">
        <v>67</v>
      </c>
      <c r="E13" s="18">
        <v>0</v>
      </c>
      <c r="F13" s="18" t="s">
        <v>30</v>
      </c>
      <c r="G13" s="18">
        <v>45</v>
      </c>
      <c r="H13" s="25"/>
      <c r="I13" s="30" t="str">
        <f t="shared" si="0"/>
        <v>12H30jeu</v>
      </c>
      <c r="J13" s="2" t="str">
        <f>I13&amp;"_"&amp;COUNTIF($I$4:I13,I13)</f>
        <v>12H30jeu_2</v>
      </c>
      <c r="K13" s="20">
        <f t="shared" si="1"/>
        <v>3</v>
      </c>
      <c r="L13" s="26" t="str">
        <f>IF(ROWS($L$11:L13)&lt;=$R$10,INDEX(bdd,MATCH($I$4&amp;"_"&amp;$K13,tdr,0),1),"")</f>
        <v/>
      </c>
      <c r="M13" s="26" t="str">
        <f>IF(ROWS($M$11:M13)&lt;=$R$10,INDEX(bdd,MATCH($I$4&amp;"_"&amp;$K13,tdr,0),2),"")</f>
        <v/>
      </c>
      <c r="N13" s="26" t="str">
        <f>IF(ROWS($N$11:N13)&lt;=$R$10,INDEX(bdd,MATCH($I$4&amp;"_"&amp;$K13,tdr,0),4),"")</f>
        <v/>
      </c>
      <c r="O13" s="20"/>
      <c r="P13" s="20"/>
      <c r="Q13" s="20"/>
      <c r="R13" s="27">
        <f>ROWS($L$11:L13)</f>
        <v>3</v>
      </c>
    </row>
    <row r="14" spans="1:19" ht="20.100000000000001" customHeight="1">
      <c r="B14" s="28"/>
      <c r="C14" s="29" t="s">
        <v>34</v>
      </c>
      <c r="D14" s="47" t="s">
        <v>68</v>
      </c>
      <c r="E14"/>
      <c r="F14"/>
      <c r="G14"/>
      <c r="H14" s="30"/>
      <c r="J14" s="31"/>
      <c r="K14" s="20">
        <f t="shared" si="1"/>
        <v>4</v>
      </c>
      <c r="L14" s="26" t="str">
        <f>IF(ROWS($L$11:L14)&lt;=$R$10,INDEX(bdd,MATCH($I$4&amp;"_"&amp;$K14,tdr,0),1),"")</f>
        <v/>
      </c>
      <c r="M14" s="26" t="str">
        <f>IF(ROWS($M$11:M14)&lt;=$R$10,INDEX(bdd,MATCH($I$4&amp;"_"&amp;$K14,tdr,0),2),"")</f>
        <v/>
      </c>
      <c r="N14" s="26" t="str">
        <f>IF(ROWS($N$11:N14)&lt;=$R$10,INDEX(bdd,MATCH($I$4&amp;"_"&amp;$K14,tdr,0),4),"")</f>
        <v/>
      </c>
      <c r="O14" s="20"/>
      <c r="P14" s="20"/>
      <c r="Q14" s="20"/>
      <c r="R14" s="27">
        <f>ROWS($L$11:L14)</f>
        <v>4</v>
      </c>
    </row>
    <row r="15" spans="1:19" ht="20.100000000000001" customHeight="1">
      <c r="B15" s="28"/>
      <c r="C15" s="49" t="s">
        <v>35</v>
      </c>
      <c r="D15" s="49"/>
      <c r="E15" s="49"/>
      <c r="F15" s="49"/>
      <c r="G15" s="32"/>
      <c r="H15" s="30"/>
      <c r="I15" s="30" t="str">
        <f>TEXT(A4,"jjj")</f>
        <v>lun</v>
      </c>
      <c r="J15" s="31"/>
      <c r="K15" s="20">
        <f t="shared" si="1"/>
        <v>5</v>
      </c>
      <c r="L15" s="26" t="str">
        <f>IF(ROWS($L$11:L15)&lt;=$R$10,INDEX(bdd,MATCH($I$4&amp;"_"&amp;$K15,tdr,0),1),"")</f>
        <v/>
      </c>
      <c r="M15" s="26" t="str">
        <f>IF(ROWS($M$11:M15)&lt;=$R$10,INDEX(bdd,MATCH($I$4&amp;"_"&amp;$K15,tdr,0),2),"")</f>
        <v/>
      </c>
      <c r="N15" s="26" t="str">
        <f>IF(ROWS($N$11:N15)&lt;=$R$10,INDEX(bdd,MATCH($I$4&amp;"_"&amp;$K15,tdr,0),4),"")</f>
        <v/>
      </c>
      <c r="O15" s="20"/>
      <c r="P15" s="20"/>
      <c r="Q15" s="20"/>
      <c r="R15" s="27">
        <f>ROWS($L$11:L15)</f>
        <v>5</v>
      </c>
    </row>
    <row r="16" spans="1:19" ht="20.100000000000001" customHeight="1">
      <c r="B16" s="28"/>
      <c r="C16" s="49"/>
      <c r="D16" s="49"/>
      <c r="E16" s="49"/>
      <c r="F16" s="49"/>
      <c r="G16" s="33"/>
      <c r="H16" s="30"/>
      <c r="I16" s="30" t="str">
        <f>TEXT(A5,"j")</f>
        <v>2</v>
      </c>
      <c r="J16" s="31"/>
      <c r="K16" s="20">
        <f t="shared" si="1"/>
        <v>6</v>
      </c>
      <c r="L16" s="26" t="str">
        <f>IF(ROWS($L$11:L16)&lt;=$R$10,INDEX(bdd,MATCH($I$4&amp;"_"&amp;$K16,tdr,0),1),"")</f>
        <v/>
      </c>
      <c r="M16" s="26" t="str">
        <f>IF(ROWS($M$11:M16)&lt;=$R$10,INDEX(bdd,MATCH($I$4&amp;"_"&amp;$K16,tdr,0),2),"")</f>
        <v/>
      </c>
      <c r="N16" s="26" t="str">
        <f>IF(ROWS($N$11:N16)&lt;=$R$10,INDEX(bdd,MATCH($I$4&amp;"_"&amp;$K16,tdr,0),4),"")</f>
        <v/>
      </c>
      <c r="O16" s="20"/>
      <c r="P16" s="20"/>
      <c r="Q16" s="20"/>
      <c r="R16" s="27">
        <f>ROWS($L$11:L16)</f>
        <v>6</v>
      </c>
    </row>
    <row r="17" spans="2:18" ht="20.100000000000001" customHeight="1">
      <c r="B17" s="28"/>
      <c r="C17" s="49"/>
      <c r="D17" s="49"/>
      <c r="E17" s="49"/>
      <c r="F17" s="49"/>
      <c r="G17" s="33"/>
      <c r="H17" s="30"/>
      <c r="I17" s="30"/>
      <c r="J17" s="31"/>
      <c r="K17" s="20">
        <f t="shared" si="1"/>
        <v>7</v>
      </c>
      <c r="L17" s="26" t="str">
        <f>IF(ROWS($L$11:L17)&lt;=$R$10,INDEX(bdd,MATCH($I$4&amp;"_"&amp;$K17,tdr,0),1),"")</f>
        <v/>
      </c>
      <c r="M17" s="26" t="str">
        <f>IF(ROWS($M$11:M17)&lt;=$R$10,INDEX(bdd,MATCH($I$4&amp;"_"&amp;$K17,tdr,0),2),"")</f>
        <v/>
      </c>
      <c r="N17" s="26" t="str">
        <f>IF(ROWS($N$11:N17)&lt;=$R$10,INDEX(bdd,MATCH($I$4&amp;"_"&amp;$K17,tdr,0),4),"")</f>
        <v/>
      </c>
      <c r="O17" s="20"/>
      <c r="P17" s="20"/>
      <c r="Q17" s="20"/>
      <c r="R17" s="27">
        <f>ROWS($L$11:L17)</f>
        <v>7</v>
      </c>
    </row>
    <row r="18" spans="2:18" ht="20.100000000000001" customHeight="1">
      <c r="B18" s="28"/>
      <c r="C18" s="50" t="s">
        <v>36</v>
      </c>
      <c r="D18" s="50"/>
      <c r="E18" s="50"/>
      <c r="F18" s="50"/>
      <c r="G18" s="33"/>
      <c r="H18" s="30"/>
      <c r="I18" s="30"/>
      <c r="J18" s="31"/>
      <c r="K18" s="20">
        <f t="shared" si="1"/>
        <v>8</v>
      </c>
      <c r="L18" s="26" t="str">
        <f>IF(ROWS($L$11:L18)&lt;=$R$10,INDEX(bdd,MATCH($I$4&amp;"_"&amp;$K18,tdr,0),1),"")</f>
        <v/>
      </c>
      <c r="M18" s="26" t="str">
        <f>IF(ROWS($M$11:M18)&lt;=$R$10,INDEX(bdd,MATCH($I$4&amp;"_"&amp;$K18,tdr,0),2),"")</f>
        <v/>
      </c>
      <c r="N18" s="26" t="str">
        <f>IF(ROWS($N$11:N18)&lt;=$R$10,INDEX(bdd,MATCH($I$4&amp;"_"&amp;$K18,tdr,0),4),"")</f>
        <v/>
      </c>
      <c r="O18" s="20"/>
      <c r="P18" s="20"/>
      <c r="Q18" s="20"/>
      <c r="R18" s="27">
        <f>ROWS($L$11:L18)</f>
        <v>8</v>
      </c>
    </row>
    <row r="19" spans="2:18" ht="20.100000000000001" customHeight="1">
      <c r="B19" s="28"/>
      <c r="C19" s="50"/>
      <c r="D19" s="50"/>
      <c r="E19" s="50"/>
      <c r="F19" s="50"/>
      <c r="G19" s="33"/>
      <c r="H19" s="25"/>
      <c r="I19" s="30" t="str">
        <f>CONCATENATE(D19,TEXT(A19,"jjj")," ",TEXT(A19,"j"))</f>
        <v>sam 0</v>
      </c>
      <c r="J19" s="31"/>
      <c r="K19" s="20">
        <f t="shared" si="1"/>
        <v>9</v>
      </c>
      <c r="L19" s="26" t="str">
        <f>IF(ROWS($L$11:L19)&lt;=$R$10,INDEX(bdd,MATCH($I$4&amp;"_"&amp;$K19,tdr,0),1),"")</f>
        <v/>
      </c>
      <c r="M19" s="26" t="str">
        <f>IF(ROWS($M$11:M19)&lt;=$R$10,INDEX(bdd,MATCH($I$4&amp;"_"&amp;$K19,tdr,0),2),"")</f>
        <v/>
      </c>
      <c r="N19" s="26" t="str">
        <f>IF(ROWS($N$11:N19)&lt;=$R$10,INDEX(bdd,MATCH($I$4&amp;"_"&amp;$K19,tdr,0),4),"")</f>
        <v/>
      </c>
      <c r="O19" s="20"/>
      <c r="P19" s="20"/>
      <c r="Q19" s="20"/>
      <c r="R19" s="27">
        <f>ROWS($L$11:L19)</f>
        <v>9</v>
      </c>
    </row>
    <row r="20" spans="2:18" ht="20.100000000000001" customHeight="1">
      <c r="B20" s="28"/>
      <c r="C20" s="50"/>
      <c r="D20" s="50"/>
      <c r="E20" s="50"/>
      <c r="F20" s="50"/>
      <c r="G20"/>
      <c r="H20" s="30"/>
      <c r="I20" s="30"/>
      <c r="J20" s="31"/>
      <c r="K20" s="20">
        <f t="shared" si="1"/>
        <v>10</v>
      </c>
      <c r="L20" s="26" t="str">
        <f>IF(ROWS($L$11:L20)&lt;=$R$10,INDEX(bdd,MATCH($I$4&amp;"_"&amp;$K20,tdr,0),1),"")</f>
        <v/>
      </c>
      <c r="M20" s="26" t="str">
        <f>IF(ROWS($M$11:M20)&lt;=$R$10,INDEX(bdd,MATCH($I$4&amp;"_"&amp;$K20,tdr,0),2),"")</f>
        <v/>
      </c>
      <c r="N20" s="26" t="str">
        <f>IF(ROWS($N$11:N20)&lt;=$R$10,INDEX(bdd,MATCH($I$4&amp;"_"&amp;$K20,tdr,0),4),"")</f>
        <v/>
      </c>
      <c r="O20" s="20"/>
      <c r="P20" s="20"/>
      <c r="Q20" s="20"/>
      <c r="R20" s="34">
        <f>ROWS($L$11:L20)</f>
        <v>10</v>
      </c>
    </row>
    <row r="21" spans="2:18" ht="20.100000000000001" customHeight="1">
      <c r="B21" s="28"/>
      <c r="C21" s="49" t="s">
        <v>37</v>
      </c>
      <c r="D21" s="49"/>
      <c r="E21" s="49"/>
      <c r="F21" s="49"/>
      <c r="G21"/>
      <c r="H21" s="30"/>
      <c r="I21" s="30"/>
      <c r="J21" s="31"/>
    </row>
    <row r="22" spans="2:18" ht="20.100000000000001" customHeight="1">
      <c r="B22" s="28"/>
      <c r="C22" s="49"/>
      <c r="D22" s="49"/>
      <c r="E22" s="49"/>
      <c r="F22" s="49"/>
      <c r="G22"/>
      <c r="H22" s="30"/>
      <c r="I22" s="30"/>
      <c r="J22"/>
    </row>
    <row r="23" spans="2:18" ht="20.100000000000001" customHeight="1">
      <c r="B23" s="28"/>
      <c r="C23" s="28"/>
      <c r="D23" s="35"/>
      <c r="E23" s="36"/>
      <c r="F23" s="37"/>
      <c r="G23" s="37"/>
      <c r="H23" s="30"/>
      <c r="I23" s="30"/>
      <c r="J23"/>
    </row>
    <row r="24" spans="2:18" ht="20.100000000000001" customHeight="1">
      <c r="B24" s="28"/>
      <c r="C24" s="28"/>
      <c r="D24" s="35"/>
      <c r="E24" s="36"/>
      <c r="F24" s="37"/>
      <c r="G24" s="37"/>
      <c r="H24" s="30"/>
      <c r="I24" s="30"/>
      <c r="J24"/>
    </row>
    <row r="25" spans="2:18" ht="20.100000000000001" customHeight="1">
      <c r="B25" s="28"/>
      <c r="C25" s="28"/>
      <c r="D25" s="35"/>
      <c r="E25" s="36"/>
      <c r="F25" s="37"/>
      <c r="G25" s="37"/>
      <c r="H25" s="30"/>
      <c r="I25" s="30"/>
      <c r="J25"/>
    </row>
    <row r="26" spans="2:18" ht="20.100000000000001" customHeight="1">
      <c r="B26" s="28"/>
      <c r="C26" s="28"/>
      <c r="D26" s="35"/>
      <c r="E26" s="36"/>
      <c r="F26" s="38"/>
      <c r="G26" s="38"/>
      <c r="H26" s="30"/>
      <c r="I26" s="30"/>
      <c r="J26"/>
    </row>
    <row r="27" spans="2:18" ht="20.100000000000001" customHeight="1">
      <c r="B27" s="28"/>
      <c r="C27" s="28"/>
      <c r="D27" s="35"/>
      <c r="E27" s="36"/>
      <c r="F27" s="38"/>
      <c r="G27" s="38"/>
      <c r="H27" s="30"/>
      <c r="I27" s="30"/>
      <c r="J27"/>
    </row>
    <row r="28" spans="2:18" ht="20.100000000000001" customHeight="1">
      <c r="B28" s="28"/>
      <c r="C28" s="28"/>
      <c r="D28" s="35"/>
      <c r="E28" s="36"/>
      <c r="F28" s="37"/>
      <c r="G28" s="37"/>
      <c r="H28" s="30"/>
      <c r="I28" s="30"/>
      <c r="J28"/>
    </row>
    <row r="29" spans="2:18" ht="20.100000000000001" customHeight="1">
      <c r="B29" s="28"/>
      <c r="C29" s="28"/>
      <c r="D29" s="35"/>
      <c r="E29" s="36"/>
      <c r="F29" s="37"/>
      <c r="G29" s="37"/>
      <c r="H29" s="30"/>
      <c r="I29" s="30"/>
      <c r="J29"/>
    </row>
    <row r="30" spans="2:18" ht="20.100000000000001" customHeight="1">
      <c r="B30" s="28"/>
      <c r="C30" s="28"/>
      <c r="D30" s="35"/>
      <c r="E30" s="36"/>
      <c r="F30" s="37"/>
      <c r="G30" s="37"/>
      <c r="H30" s="30"/>
      <c r="I30" s="30"/>
      <c r="J30"/>
    </row>
    <row r="31" spans="2:18" ht="20.100000000000001" customHeight="1">
      <c r="B31" s="28"/>
      <c r="C31" s="28"/>
      <c r="D31" s="35"/>
      <c r="E31" s="36"/>
      <c r="F31" s="37"/>
      <c r="G31" s="37"/>
      <c r="H31" s="30"/>
      <c r="I31" s="30"/>
      <c r="J31"/>
    </row>
    <row r="32" spans="2:18" ht="20.100000000000001" customHeight="1">
      <c r="B32" s="28"/>
      <c r="C32" s="28"/>
      <c r="D32" s="35"/>
      <c r="E32" s="36"/>
      <c r="F32" s="37"/>
      <c r="G32" s="37"/>
      <c r="H32" s="30"/>
      <c r="I32" s="30"/>
      <c r="J32"/>
    </row>
    <row r="33" spans="2:10" ht="20.100000000000001" customHeight="1">
      <c r="B33" s="28"/>
      <c r="C33" s="28"/>
      <c r="D33" s="35"/>
      <c r="E33" s="36"/>
      <c r="F33" s="37"/>
      <c r="G33" s="37"/>
      <c r="H33" s="30"/>
      <c r="I33" s="30"/>
      <c r="J33" s="31"/>
    </row>
    <row r="34" spans="2:10" ht="20.100000000000001" customHeight="1">
      <c r="B34" s="28"/>
      <c r="C34" s="28"/>
      <c r="D34" s="35"/>
      <c r="E34" s="36"/>
      <c r="F34" s="37"/>
      <c r="G34" s="37"/>
      <c r="H34" s="30"/>
      <c r="I34" s="30"/>
      <c r="J34" s="31"/>
    </row>
    <row r="35" spans="2:10" ht="20.100000000000001" customHeight="1">
      <c r="B35" s="28"/>
      <c r="C35" s="28"/>
      <c r="D35" s="35"/>
      <c r="E35" s="36"/>
      <c r="F35" s="37"/>
      <c r="G35" s="37"/>
      <c r="H35" s="30"/>
      <c r="I35" s="30"/>
      <c r="J35" s="31"/>
    </row>
    <row r="36" spans="2:10" ht="20.100000000000001" customHeight="1">
      <c r="B36" s="28"/>
      <c r="C36" s="28"/>
      <c r="D36" s="35"/>
      <c r="E36" s="36"/>
      <c r="F36" s="37"/>
      <c r="G36" s="37"/>
      <c r="H36" s="30"/>
      <c r="I36" s="30"/>
      <c r="J36" s="31"/>
    </row>
    <row r="37" spans="2:10" ht="20.100000000000001" customHeight="1">
      <c r="B37" s="28"/>
      <c r="C37" s="28"/>
      <c r="D37" s="35"/>
      <c r="E37" s="36"/>
      <c r="F37" s="37"/>
      <c r="G37" s="37"/>
      <c r="H37" s="30"/>
      <c r="I37" s="30"/>
      <c r="J37" s="31"/>
    </row>
    <row r="38" spans="2:10" ht="20.100000000000001" customHeight="1">
      <c r="B38" s="28"/>
      <c r="C38" s="28"/>
      <c r="D38" s="35"/>
      <c r="E38" s="36"/>
      <c r="F38" s="37"/>
      <c r="G38" s="37"/>
      <c r="H38" s="30"/>
      <c r="I38" s="30"/>
      <c r="J38" s="31"/>
    </row>
    <row r="39" spans="2:10" ht="20.100000000000001" customHeight="1">
      <c r="B39" s="28"/>
      <c r="C39" s="28"/>
      <c r="D39" s="35"/>
      <c r="E39" s="36"/>
      <c r="F39" s="37"/>
      <c r="G39" s="37"/>
      <c r="H39" s="30"/>
      <c r="I39" s="30"/>
      <c r="J39" s="31"/>
    </row>
    <row r="40" spans="2:10" ht="20.100000000000001" customHeight="1">
      <c r="B40" s="28"/>
      <c r="C40" s="28"/>
      <c r="D40" s="35"/>
      <c r="E40" s="36"/>
      <c r="F40" s="37"/>
      <c r="G40" s="37"/>
      <c r="H40" s="30"/>
      <c r="I40" s="30"/>
      <c r="J40" s="31"/>
    </row>
    <row r="41" spans="2:10" ht="21">
      <c r="B41" s="28"/>
      <c r="C41" s="28"/>
      <c r="D41" s="35"/>
      <c r="E41" s="36"/>
      <c r="F41" s="37"/>
      <c r="G41" s="37"/>
      <c r="H41" s="30"/>
      <c r="I41" s="30"/>
      <c r="J41" s="31"/>
    </row>
    <row r="42" spans="2:10" ht="21">
      <c r="B42" s="28"/>
      <c r="C42" s="28"/>
      <c r="D42" s="35"/>
      <c r="E42" s="36"/>
      <c r="F42" s="37"/>
      <c r="G42" s="37"/>
      <c r="H42" s="30"/>
      <c r="I42" s="30"/>
      <c r="J42" s="31"/>
    </row>
    <row r="43" spans="2:10" ht="21">
      <c r="B43" s="28"/>
      <c r="C43" s="28"/>
      <c r="D43" s="35"/>
      <c r="E43" s="36"/>
      <c r="F43" s="37"/>
      <c r="G43" s="37"/>
      <c r="H43" s="30"/>
      <c r="I43" s="30"/>
      <c r="J43" s="31"/>
    </row>
    <row r="44" spans="2:10" ht="21">
      <c r="B44" s="28"/>
      <c r="C44" s="28"/>
      <c r="D44" s="35"/>
      <c r="E44" s="36"/>
      <c r="F44" s="37"/>
      <c r="G44" s="37"/>
      <c r="H44" s="30"/>
      <c r="I44" s="30"/>
      <c r="J44" s="31"/>
    </row>
    <row r="45" spans="2:10" ht="21">
      <c r="B45" s="28"/>
      <c r="C45" s="28"/>
      <c r="D45" s="35"/>
      <c r="E45" s="36"/>
      <c r="F45" s="37"/>
      <c r="G45" s="37"/>
      <c r="H45" s="30"/>
      <c r="I45" s="30"/>
      <c r="J45" s="31"/>
    </row>
    <row r="46" spans="2:10" ht="23.25">
      <c r="B46" s="39"/>
      <c r="C46" s="30"/>
      <c r="D46" s="30"/>
      <c r="E46" s="30"/>
      <c r="F46" s="30"/>
      <c r="G46" s="30"/>
      <c r="H46" s="30"/>
      <c r="I46" s="30"/>
      <c r="J46" s="31"/>
    </row>
    <row r="47" spans="2:10" ht="23.25">
      <c r="B47" s="39"/>
      <c r="C47" s="30"/>
      <c r="D47" s="30"/>
      <c r="E47" s="30"/>
      <c r="F47" s="30"/>
      <c r="G47" s="30"/>
      <c r="H47" s="30"/>
      <c r="I47" s="30"/>
      <c r="J47" s="31"/>
    </row>
    <row r="48" spans="2:10" ht="23.25">
      <c r="B48" s="39"/>
      <c r="C48" s="30"/>
      <c r="D48" s="30"/>
      <c r="E48" s="30"/>
      <c r="F48" s="30"/>
      <c r="G48" s="30"/>
      <c r="H48" s="30"/>
      <c r="I48" s="30"/>
      <c r="J48" s="31"/>
    </row>
    <row r="49" spans="2:10" ht="23.25">
      <c r="B49" s="39"/>
      <c r="C49" s="30"/>
      <c r="D49" s="30"/>
      <c r="E49" s="30"/>
      <c r="F49" s="30"/>
      <c r="G49" s="30"/>
      <c r="H49" s="30"/>
      <c r="I49" s="30"/>
      <c r="J49" s="31"/>
    </row>
    <row r="50" spans="2:10" ht="23.25">
      <c r="B50" s="39"/>
      <c r="C50" s="30"/>
      <c r="D50" s="30"/>
      <c r="E50" s="30"/>
      <c r="F50" s="30"/>
      <c r="G50" s="30"/>
      <c r="H50" s="30"/>
      <c r="I50" s="30"/>
      <c r="J50" s="31"/>
    </row>
    <row r="51" spans="2:10" ht="23.25">
      <c r="B51" s="39"/>
      <c r="C51" s="30"/>
      <c r="D51" s="30"/>
      <c r="E51" s="30"/>
      <c r="F51" s="30"/>
      <c r="G51" s="30"/>
      <c r="H51" s="30"/>
      <c r="I51" s="30"/>
      <c r="J51" s="31"/>
    </row>
    <row r="52" spans="2:10" ht="23.25">
      <c r="B52" s="40"/>
    </row>
    <row r="53" spans="2:10" ht="23.25">
      <c r="B53" s="40"/>
    </row>
    <row r="54" spans="2:10" ht="23.25">
      <c r="B54" s="40"/>
    </row>
    <row r="55" spans="2:10" ht="23.25">
      <c r="B55" s="40"/>
    </row>
    <row r="56" spans="2:10" ht="23.25">
      <c r="B56" s="40"/>
    </row>
    <row r="57" spans="2:10" ht="23.25">
      <c r="B57" s="40"/>
    </row>
    <row r="58" spans="2:10" ht="23.25">
      <c r="B58" s="40"/>
    </row>
    <row r="59" spans="2:10" ht="23.25">
      <c r="B59" s="40"/>
    </row>
    <row r="60" spans="2:10" ht="23.25">
      <c r="B60" s="40"/>
    </row>
    <row r="61" spans="2:10" ht="23.25">
      <c r="B61" s="40"/>
    </row>
    <row r="62" spans="2:10" ht="23.25">
      <c r="B62" s="40"/>
    </row>
    <row r="63" spans="2:10" ht="23.25">
      <c r="B63" s="40"/>
    </row>
    <row r="64" spans="2:10" ht="23.25">
      <c r="B64" s="40"/>
    </row>
    <row r="65" spans="2:2" ht="23.25">
      <c r="B65" s="40"/>
    </row>
    <row r="66" spans="2:2" ht="23.25">
      <c r="B66" s="40"/>
    </row>
    <row r="67" spans="2:2" ht="23.25">
      <c r="B67" s="40"/>
    </row>
    <row r="68" spans="2:2" ht="23.25">
      <c r="B68" s="40"/>
    </row>
    <row r="69" spans="2:2" ht="23.25">
      <c r="B69" s="40"/>
    </row>
    <row r="70" spans="2:2" ht="23.25">
      <c r="B70" s="40"/>
    </row>
    <row r="71" spans="2:2" ht="23.25">
      <c r="B71" s="40"/>
    </row>
    <row r="72" spans="2:2" ht="23.25">
      <c r="B72" s="40"/>
    </row>
    <row r="73" spans="2:2" ht="23.25">
      <c r="B73" s="40"/>
    </row>
    <row r="74" spans="2:2" ht="23.25">
      <c r="B74" s="40"/>
    </row>
    <row r="75" spans="2:2" ht="23.25">
      <c r="B75" s="40"/>
    </row>
    <row r="76" spans="2:2" ht="23.25">
      <c r="B76" s="40"/>
    </row>
    <row r="77" spans="2:2" ht="23.25">
      <c r="B77" s="40"/>
    </row>
    <row r="78" spans="2:2" ht="23.25">
      <c r="B78" s="40"/>
    </row>
    <row r="79" spans="2:2" ht="23.25">
      <c r="B79" s="40"/>
    </row>
    <row r="80" spans="2:2" ht="23.25">
      <c r="B80" s="40"/>
    </row>
    <row r="81" spans="2:2" ht="23.25">
      <c r="B81" s="40"/>
    </row>
    <row r="82" spans="2:2" ht="23.25">
      <c r="B82" s="40"/>
    </row>
    <row r="83" spans="2:2" ht="23.25">
      <c r="B83" s="40"/>
    </row>
    <row r="84" spans="2:2" ht="23.25">
      <c r="B84" s="40"/>
    </row>
    <row r="85" spans="2:2" ht="23.25">
      <c r="B85" s="40"/>
    </row>
    <row r="86" spans="2:2" ht="23.25">
      <c r="B86" s="40"/>
    </row>
    <row r="87" spans="2:2" ht="23.25">
      <c r="B87" s="40"/>
    </row>
    <row r="88" spans="2:2" ht="23.25">
      <c r="B88" s="40"/>
    </row>
    <row r="89" spans="2:2" ht="23.25">
      <c r="B89" s="40"/>
    </row>
    <row r="90" spans="2:2" ht="23.25">
      <c r="B90" s="40"/>
    </row>
    <row r="91" spans="2:2" ht="23.25">
      <c r="B91" s="40"/>
    </row>
    <row r="92" spans="2:2" ht="23.25">
      <c r="B92" s="40"/>
    </row>
    <row r="93" spans="2:2" ht="23.25">
      <c r="B93" s="40"/>
    </row>
    <row r="94" spans="2:2" ht="23.25">
      <c r="B94" s="40"/>
    </row>
    <row r="95" spans="2:2" ht="23.25">
      <c r="B95" s="40"/>
    </row>
    <row r="96" spans="2:2" ht="23.25">
      <c r="B96" s="40"/>
    </row>
    <row r="97" spans="2:2" ht="23.25">
      <c r="B97" s="40"/>
    </row>
    <row r="98" spans="2:2" ht="23.25">
      <c r="B98" s="40"/>
    </row>
    <row r="99" spans="2:2" ht="23.25">
      <c r="B99" s="40"/>
    </row>
    <row r="100" spans="2:2" ht="23.25">
      <c r="B100" s="40"/>
    </row>
    <row r="101" spans="2:2" ht="23.25">
      <c r="B101" s="40"/>
    </row>
    <row r="102" spans="2:2" ht="23.25">
      <c r="B102" s="40"/>
    </row>
    <row r="103" spans="2:2" ht="23.25">
      <c r="B103" s="40"/>
    </row>
    <row r="104" spans="2:2" ht="23.25">
      <c r="B104" s="40"/>
    </row>
    <row r="105" spans="2:2" ht="23.25">
      <c r="B105" s="40"/>
    </row>
    <row r="106" spans="2:2" ht="23.25">
      <c r="B106" s="40"/>
    </row>
    <row r="107" spans="2:2" ht="23.25">
      <c r="B107" s="40"/>
    </row>
    <row r="108" spans="2:2" ht="23.25">
      <c r="B108" s="40"/>
    </row>
    <row r="109" spans="2:2" ht="23.25">
      <c r="B109" s="40"/>
    </row>
    <row r="110" spans="2:2" ht="23.25">
      <c r="B110" s="40"/>
    </row>
    <row r="111" spans="2:2" ht="23.25">
      <c r="B111" s="40"/>
    </row>
    <row r="112" spans="2:2" ht="23.25">
      <c r="B112" s="40"/>
    </row>
    <row r="113" spans="2:2" ht="23.25">
      <c r="B113" s="40"/>
    </row>
    <row r="114" spans="2:2" ht="23.25">
      <c r="B114" s="40"/>
    </row>
    <row r="115" spans="2:2" ht="23.25">
      <c r="B115" s="40"/>
    </row>
    <row r="116" spans="2:2" ht="23.25">
      <c r="B116" s="40"/>
    </row>
    <row r="117" spans="2:2" ht="23.25">
      <c r="B117" s="40"/>
    </row>
    <row r="118" spans="2:2" ht="23.25">
      <c r="B118" s="40"/>
    </row>
    <row r="119" spans="2:2" ht="23.25">
      <c r="B119" s="40"/>
    </row>
    <row r="120" spans="2:2" ht="23.25">
      <c r="B120" s="40"/>
    </row>
    <row r="121" spans="2:2" ht="23.25">
      <c r="B121" s="40"/>
    </row>
    <row r="122" spans="2:2" ht="23.25">
      <c r="B122" s="40"/>
    </row>
    <row r="123" spans="2:2" ht="23.25">
      <c r="B123" s="40"/>
    </row>
    <row r="124" spans="2:2" ht="23.25">
      <c r="B124" s="40"/>
    </row>
    <row r="125" spans="2:2" ht="23.25">
      <c r="B125" s="40"/>
    </row>
    <row r="126" spans="2:2" ht="23.25">
      <c r="B126" s="40"/>
    </row>
    <row r="127" spans="2:2" ht="23.25">
      <c r="B127" s="40"/>
    </row>
    <row r="128" spans="2:2" ht="23.25">
      <c r="B128" s="40"/>
    </row>
    <row r="129" spans="2:2" ht="23.25">
      <c r="B129" s="40"/>
    </row>
    <row r="130" spans="2:2" ht="23.25">
      <c r="B130" s="40"/>
    </row>
    <row r="131" spans="2:2" ht="23.25">
      <c r="B131" s="40"/>
    </row>
    <row r="132" spans="2:2" ht="23.25">
      <c r="B132" s="40"/>
    </row>
    <row r="133" spans="2:2" ht="23.25">
      <c r="B133" s="40"/>
    </row>
    <row r="134" spans="2:2" ht="23.25">
      <c r="B134" s="40"/>
    </row>
    <row r="135" spans="2:2" ht="23.25">
      <c r="B135" s="40"/>
    </row>
    <row r="136" spans="2:2" ht="23.25">
      <c r="B136" s="40"/>
    </row>
    <row r="137" spans="2:2" ht="23.25">
      <c r="B137" s="40"/>
    </row>
    <row r="138" spans="2:2" ht="23.25">
      <c r="B138" s="40"/>
    </row>
    <row r="139" spans="2:2" ht="23.25">
      <c r="B139" s="40"/>
    </row>
    <row r="140" spans="2:2" ht="23.25">
      <c r="B140" s="40"/>
    </row>
    <row r="141" spans="2:2" ht="23.25">
      <c r="B141" s="40"/>
    </row>
    <row r="142" spans="2:2" ht="23.25">
      <c r="B142" s="40"/>
    </row>
    <row r="143" spans="2:2" ht="23.25">
      <c r="B143" s="40"/>
    </row>
    <row r="144" spans="2:2" ht="23.25">
      <c r="B144" s="40"/>
    </row>
    <row r="145" spans="2:2" ht="23.25">
      <c r="B145" s="40"/>
    </row>
    <row r="146" spans="2:2" ht="23.25">
      <c r="B146" s="40"/>
    </row>
    <row r="147" spans="2:2" ht="23.25">
      <c r="B147" s="40"/>
    </row>
    <row r="148" spans="2:2" ht="23.25">
      <c r="B148" s="40"/>
    </row>
    <row r="149" spans="2:2" ht="23.25">
      <c r="B149" s="40"/>
    </row>
    <row r="150" spans="2:2" ht="23.25">
      <c r="B150" s="40"/>
    </row>
    <row r="151" spans="2:2" ht="23.25">
      <c r="B151" s="40"/>
    </row>
    <row r="152" spans="2:2" ht="23.25">
      <c r="B152" s="40"/>
    </row>
    <row r="153" spans="2:2" ht="23.25">
      <c r="B153" s="40"/>
    </row>
    <row r="154" spans="2:2" ht="23.25">
      <c r="B154" s="40"/>
    </row>
    <row r="155" spans="2:2" ht="23.25">
      <c r="B155" s="40"/>
    </row>
    <row r="156" spans="2:2" ht="23.25">
      <c r="B156" s="40"/>
    </row>
    <row r="157" spans="2:2" ht="23.25">
      <c r="B157" s="40"/>
    </row>
    <row r="158" spans="2:2" ht="23.25">
      <c r="B158" s="40"/>
    </row>
    <row r="159" spans="2:2" ht="23.25">
      <c r="B159" s="40"/>
    </row>
    <row r="160" spans="2:2" ht="23.25">
      <c r="B160" s="40"/>
    </row>
    <row r="161" spans="2:2" ht="23.25">
      <c r="B161" s="40"/>
    </row>
    <row r="162" spans="2:2" ht="23.25">
      <c r="B162" s="40"/>
    </row>
    <row r="163" spans="2:2" ht="23.25">
      <c r="B163" s="40"/>
    </row>
    <row r="164" spans="2:2" ht="23.25">
      <c r="B164" s="40"/>
    </row>
    <row r="165" spans="2:2" ht="23.25">
      <c r="B165" s="40"/>
    </row>
    <row r="166" spans="2:2" ht="23.25">
      <c r="B166" s="40"/>
    </row>
    <row r="167" spans="2:2" ht="23.25">
      <c r="B167" s="40"/>
    </row>
    <row r="168" spans="2:2" ht="23.25">
      <c r="B168" s="40"/>
    </row>
    <row r="169" spans="2:2" ht="23.25">
      <c r="B169" s="40"/>
    </row>
    <row r="170" spans="2:2" ht="23.25">
      <c r="B170" s="40"/>
    </row>
    <row r="171" spans="2:2" ht="23.25">
      <c r="B171" s="40"/>
    </row>
    <row r="172" spans="2:2" ht="23.25">
      <c r="B172" s="40"/>
    </row>
    <row r="173" spans="2:2" ht="23.25">
      <c r="B173" s="40"/>
    </row>
    <row r="174" spans="2:2" ht="23.25">
      <c r="B174" s="40"/>
    </row>
    <row r="175" spans="2:2" ht="23.25">
      <c r="B175" s="40"/>
    </row>
    <row r="176" spans="2:2" ht="23.25">
      <c r="B176" s="40"/>
    </row>
    <row r="177" spans="2:2" ht="23.25">
      <c r="B177" s="40"/>
    </row>
    <row r="178" spans="2:2" ht="23.25">
      <c r="B178" s="40"/>
    </row>
    <row r="179" spans="2:2" ht="23.25">
      <c r="B179" s="40"/>
    </row>
    <row r="180" spans="2:2" ht="23.25">
      <c r="B180" s="40"/>
    </row>
    <row r="181" spans="2:2" ht="23.25">
      <c r="B181" s="40"/>
    </row>
    <row r="182" spans="2:2" ht="23.25">
      <c r="B182" s="40"/>
    </row>
    <row r="183" spans="2:2" ht="23.25">
      <c r="B183" s="40"/>
    </row>
    <row r="184" spans="2:2" ht="23.25">
      <c r="B184" s="40"/>
    </row>
    <row r="185" spans="2:2" ht="23.25">
      <c r="B185" s="40"/>
    </row>
    <row r="186" spans="2:2" ht="23.25">
      <c r="B186" s="40"/>
    </row>
    <row r="187" spans="2:2" ht="23.25">
      <c r="B187" s="40"/>
    </row>
    <row r="188" spans="2:2" ht="23.25">
      <c r="B188" s="40"/>
    </row>
    <row r="189" spans="2:2" ht="23.25">
      <c r="B189" s="40"/>
    </row>
    <row r="190" spans="2:2" ht="23.25">
      <c r="B190" s="40"/>
    </row>
    <row r="191" spans="2:2" ht="23.25">
      <c r="B191" s="40"/>
    </row>
    <row r="192" spans="2:2" ht="23.25">
      <c r="B192" s="40"/>
    </row>
    <row r="193" spans="2:2" ht="23.25">
      <c r="B193" s="40"/>
    </row>
    <row r="194" spans="2:2" ht="23.25">
      <c r="B194" s="40"/>
    </row>
    <row r="195" spans="2:2" ht="23.25">
      <c r="B195" s="40"/>
    </row>
    <row r="196" spans="2:2" ht="23.25">
      <c r="B196" s="40"/>
    </row>
    <row r="197" spans="2:2" ht="23.25">
      <c r="B197" s="40"/>
    </row>
    <row r="198" spans="2:2" ht="23.25">
      <c r="B198" s="40"/>
    </row>
    <row r="199" spans="2:2" ht="23.25">
      <c r="B199" s="40"/>
    </row>
    <row r="200" spans="2:2" ht="23.25">
      <c r="B200" s="40"/>
    </row>
    <row r="201" spans="2:2" ht="23.25">
      <c r="B201" s="40"/>
    </row>
    <row r="202" spans="2:2" ht="23.25">
      <c r="B202" s="40"/>
    </row>
    <row r="203" spans="2:2" ht="23.25">
      <c r="B203" s="40"/>
    </row>
    <row r="204" spans="2:2" ht="23.25">
      <c r="B204" s="40"/>
    </row>
    <row r="205" spans="2:2" ht="23.25">
      <c r="B205" s="40"/>
    </row>
    <row r="206" spans="2:2" ht="23.25">
      <c r="B206" s="40"/>
    </row>
    <row r="207" spans="2:2" ht="23.25">
      <c r="B207" s="40"/>
    </row>
    <row r="208" spans="2:2" ht="23.25">
      <c r="B208" s="40"/>
    </row>
    <row r="209" spans="2:2" ht="23.25">
      <c r="B209" s="40"/>
    </row>
    <row r="210" spans="2:2" ht="23.25">
      <c r="B210" s="40"/>
    </row>
    <row r="211" spans="2:2" ht="23.25">
      <c r="B211" s="40"/>
    </row>
    <row r="212" spans="2:2" ht="23.25">
      <c r="B212" s="40"/>
    </row>
    <row r="213" spans="2:2" ht="23.25">
      <c r="B213" s="40"/>
    </row>
    <row r="2134" spans="3:3">
      <c r="C2134" s="2" t="s">
        <v>38</v>
      </c>
    </row>
  </sheetData>
  <mergeCells count="3">
    <mergeCell ref="C15:F17"/>
    <mergeCell ref="C18:F20"/>
    <mergeCell ref="C21:F22"/>
  </mergeCells>
  <conditionalFormatting sqref="B4:F13 D14">
    <cfRule type="expression" dxfId="0" priority="2">
      <formula>COUNTIF($B4,"b")</formula>
    </cfRule>
  </conditionalFormatting>
  <dataValidations count="2">
    <dataValidation type="list" operator="equal" allowBlank="1" showErrorMessage="1" sqref="M5">
      <formula1>"lundi,mardi,mercredi,jeudi,vendredi"</formula1>
      <formula2>0</formula2>
    </dataValidation>
    <dataValidation type="list" operator="equal" allowBlank="1" showErrorMessage="1" sqref="M7">
      <formula1>"11H30,11H40,11H50,12H00,12H10,12H20,12H30,13H00,14H00"</formula1>
      <formula2>0</formula2>
    </dataValidation>
  </dataValidations>
  <pageMargins left="0.78749999999999998" right="0.78749999999999998" top="1.0249999999999999" bottom="1.0249999999999999" header="0.78749999999999998" footer="0.78749999999999998"/>
  <pageSetup paperSize="0" scale="0" orientation="portrait" usePrinterDefaults="0" useFirstPageNumber="1" horizontalDpi="0" verticalDpi="0" copies="0"/>
  <headerFooter>
    <oddHeader>&amp;C&amp;A</oddHeader>
    <oddFooter>&amp;CPage &amp;P</oddFooter>
  </headerFooter>
</worksheet>
</file>

<file path=xl/worksheets/sheet2.xml><?xml version="1.0" encoding="utf-8"?>
<worksheet xmlns="http://schemas.openxmlformats.org/spreadsheetml/2006/main" xmlns:r="http://schemas.openxmlformats.org/officeDocument/2006/relationships">
  <sheetPr codeName="Feuil2"/>
  <dimension ref="A1:F15"/>
  <sheetViews>
    <sheetView zoomScale="85" zoomScaleNormal="85" workbookViewId="0">
      <selection activeCell="C18" sqref="C18"/>
    </sheetView>
  </sheetViews>
  <sheetFormatPr baseColWidth="10" defaultColWidth="9.140625" defaultRowHeight="12.75"/>
  <cols>
    <col min="1" max="1" width="11.42578125"/>
    <col min="2" max="2" width="2.7109375"/>
    <col min="3" max="3" width="18.42578125"/>
    <col min="4" max="4" width="15.28515625" bestFit="1" customWidth="1"/>
    <col min="5" max="5" width="7.7109375"/>
    <col min="6" max="6" width="29.5703125"/>
    <col min="7" max="1025" width="11.5703125"/>
  </cols>
  <sheetData>
    <row r="1" spans="1:6" ht="23.25">
      <c r="A1" s="1"/>
      <c r="B1" s="40"/>
      <c r="C1" s="41" t="s">
        <v>4</v>
      </c>
      <c r="D1" s="41" t="s">
        <v>5</v>
      </c>
      <c r="E1" s="42">
        <v>43801</v>
      </c>
      <c r="F1" s="41" t="s">
        <v>7</v>
      </c>
    </row>
    <row r="2" spans="1:6">
      <c r="A2" s="43">
        <f>semaine!A4</f>
        <v>43801</v>
      </c>
      <c r="B2" s="43" t="str">
        <f>semaine!B4</f>
        <v>a</v>
      </c>
      <c r="C2" s="43" t="str">
        <f>semaine!C4</f>
        <v>dupont</v>
      </c>
      <c r="D2" s="44" t="str">
        <f>semaine!D4</f>
        <v>12H00</v>
      </c>
      <c r="E2" s="1">
        <f>semaine!E4</f>
        <v>2</v>
      </c>
      <c r="F2" s="43" t="str">
        <f>semaine!F4</f>
        <v>petit pieds</v>
      </c>
    </row>
    <row r="3" spans="1:6">
      <c r="A3" s="43">
        <f>semaine!A5</f>
        <v>43801</v>
      </c>
      <c r="B3" s="43" t="str">
        <f>semaine!B5</f>
        <v>a</v>
      </c>
      <c r="C3" s="43" t="str">
        <f>semaine!C5</f>
        <v>marcel</v>
      </c>
      <c r="D3" s="44" t="str">
        <f>semaine!D5</f>
        <v>12H00</v>
      </c>
      <c r="E3" s="1">
        <f>semaine!E5</f>
        <v>2</v>
      </c>
      <c r="F3" s="43" t="str">
        <f>semaine!F5</f>
        <v>gros pif</v>
      </c>
    </row>
    <row r="4" spans="1:6">
      <c r="A4" s="43">
        <f>semaine!A6</f>
        <v>43801</v>
      </c>
      <c r="B4" s="43" t="str">
        <f>semaine!B6</f>
        <v>b</v>
      </c>
      <c r="C4" s="43" t="str">
        <f>semaine!C6</f>
        <v>amandine</v>
      </c>
      <c r="D4" s="44">
        <f>semaine!D6</f>
        <v>0</v>
      </c>
      <c r="E4" s="1">
        <f>semaine!E6</f>
        <v>0</v>
      </c>
      <c r="F4" s="43" t="str">
        <f>semaine!F6</f>
        <v>blond</v>
      </c>
    </row>
    <row r="5" spans="1:6">
      <c r="A5" s="43"/>
      <c r="B5" s="1"/>
      <c r="C5" s="45"/>
      <c r="D5" s="1"/>
      <c r="E5" s="1"/>
      <c r="F5" s="45"/>
    </row>
    <row r="6" spans="1:6">
      <c r="A6" s="43"/>
      <c r="B6" s="1"/>
      <c r="C6" s="45"/>
      <c r="D6" s="1"/>
      <c r="E6" s="1"/>
      <c r="F6" s="45"/>
    </row>
    <row r="7" spans="1:6">
      <c r="A7" s="43" t="s">
        <v>39</v>
      </c>
      <c r="B7" s="1"/>
      <c r="C7" s="45"/>
      <c r="D7" s="1"/>
      <c r="E7" s="1"/>
      <c r="F7" s="45"/>
    </row>
    <row r="8" spans="1:6" ht="23.25">
      <c r="A8" s="1"/>
      <c r="B8" s="40"/>
      <c r="C8" s="41" t="s">
        <v>4</v>
      </c>
      <c r="D8" s="41" t="s">
        <v>5</v>
      </c>
      <c r="E8" s="42">
        <v>43801</v>
      </c>
      <c r="F8" s="41" t="s">
        <v>7</v>
      </c>
    </row>
    <row r="9" spans="1:6">
      <c r="A9" s="43">
        <f>semaine!A4</f>
        <v>43801</v>
      </c>
      <c r="B9" s="43" t="str">
        <f>semaine!B4</f>
        <v>a</v>
      </c>
      <c r="C9" s="43" t="str">
        <f>semaine!C4</f>
        <v>dupont</v>
      </c>
      <c r="D9" s="44" t="str">
        <f>semaine!D4</f>
        <v>12H00</v>
      </c>
      <c r="E9" s="1">
        <f>semaine!E4</f>
        <v>2</v>
      </c>
      <c r="F9" s="43" t="str">
        <f>semaine!F4</f>
        <v>petit pieds</v>
      </c>
    </row>
    <row r="10" spans="1:6">
      <c r="A10" s="43">
        <f>semaine!A5</f>
        <v>43801</v>
      </c>
      <c r="B10" s="43" t="str">
        <f>semaine!B5</f>
        <v>a</v>
      </c>
      <c r="C10" s="43" t="str">
        <f>semaine!C5</f>
        <v>marcel</v>
      </c>
      <c r="D10" s="44" t="str">
        <f>semaine!D5</f>
        <v>12H00</v>
      </c>
      <c r="E10" s="1">
        <f>semaine!E5</f>
        <v>2</v>
      </c>
      <c r="F10" s="43" t="str">
        <f>semaine!F5</f>
        <v>gros pif</v>
      </c>
    </row>
    <row r="11" spans="1:6">
      <c r="A11" s="43">
        <f>semaine!A6</f>
        <v>43801</v>
      </c>
      <c r="B11" s="43" t="str">
        <f>semaine!B6</f>
        <v>b</v>
      </c>
      <c r="C11" s="43" t="str">
        <f>semaine!C6</f>
        <v>amandine</v>
      </c>
      <c r="D11" s="44">
        <f>semaine!D6</f>
        <v>0</v>
      </c>
      <c r="E11" s="1">
        <f>semaine!E6</f>
        <v>0</v>
      </c>
      <c r="F11" s="43" t="str">
        <f>semaine!F6</f>
        <v>blond</v>
      </c>
    </row>
    <row r="12" spans="1:6">
      <c r="D12" s="48" t="str">
        <f>semaine!D14</f>
        <v>13H00</v>
      </c>
    </row>
    <row r="14" spans="1:6">
      <c r="D14" s="46">
        <f ca="1">NOW()</f>
        <v>43809.62032037037</v>
      </c>
    </row>
    <row r="15" spans="1:6">
      <c r="D15" t="str">
        <f ca="1">TEXT(NOW(),"hh:mm")</f>
        <v>14:53</v>
      </c>
    </row>
  </sheetData>
  <pageMargins left="0.78749999999999998" right="0.78749999999999998" top="1.0249999999999999" bottom="1.0249999999999999" header="0.78749999999999998" footer="0.78749999999999998"/>
  <headerFooter>
    <oddHeader>&amp;C&amp;A</oddHeader>
    <oddFooter>&amp;CPage &amp;P</oddFooter>
  </headerFooter>
</worksheet>
</file>

<file path=xl/worksheets/sheet3.xml><?xml version="1.0" encoding="utf-8"?>
<worksheet xmlns="http://schemas.openxmlformats.org/spreadsheetml/2006/main" xmlns:r="http://schemas.openxmlformats.org/officeDocument/2006/relationships">
  <sheetPr codeName="Feuil3"/>
  <dimension ref="B3:B35"/>
  <sheetViews>
    <sheetView topLeftCell="A10" workbookViewId="0">
      <selection activeCell="H30" sqref="H30"/>
    </sheetView>
  </sheetViews>
  <sheetFormatPr baseColWidth="10" defaultRowHeight="12.75"/>
  <sheetData>
    <row r="3" spans="2:2">
      <c r="B3" t="s">
        <v>40</v>
      </c>
    </row>
    <row r="5" spans="2:2">
      <c r="B5" t="s">
        <v>41</v>
      </c>
    </row>
    <row r="8" spans="2:2">
      <c r="B8" t="s">
        <v>42</v>
      </c>
    </row>
    <row r="9" spans="2:2">
      <c r="B9" t="s">
        <v>43</v>
      </c>
    </row>
    <row r="10" spans="2:2">
      <c r="B10" t="s">
        <v>44</v>
      </c>
    </row>
    <row r="11" spans="2:2">
      <c r="B11" t="s">
        <v>45</v>
      </c>
    </row>
    <row r="12" spans="2:2">
      <c r="B12" t="s">
        <v>46</v>
      </c>
    </row>
    <row r="13" spans="2:2">
      <c r="B13" t="s">
        <v>47</v>
      </c>
    </row>
    <row r="14" spans="2:2">
      <c r="B14" t="s">
        <v>48</v>
      </c>
    </row>
    <row r="15" spans="2:2">
      <c r="B15" t="s">
        <v>49</v>
      </c>
    </row>
    <row r="17" spans="2:2">
      <c r="B17" t="s">
        <v>50</v>
      </c>
    </row>
    <row r="18" spans="2:2">
      <c r="B18" t="s">
        <v>51</v>
      </c>
    </row>
    <row r="19" spans="2:2">
      <c r="B19" t="s">
        <v>52</v>
      </c>
    </row>
    <row r="20" spans="2:2">
      <c r="B20" t="s">
        <v>53</v>
      </c>
    </row>
    <row r="21" spans="2:2">
      <c r="B21" t="s">
        <v>54</v>
      </c>
    </row>
    <row r="22" spans="2:2">
      <c r="B22" t="s">
        <v>55</v>
      </c>
    </row>
    <row r="23" spans="2:2">
      <c r="B23" t="s">
        <v>56</v>
      </c>
    </row>
    <row r="25" spans="2:2">
      <c r="B25" t="s">
        <v>57</v>
      </c>
    </row>
    <row r="26" spans="2:2">
      <c r="B26" t="s">
        <v>58</v>
      </c>
    </row>
    <row r="27" spans="2:2">
      <c r="B27" t="s">
        <v>59</v>
      </c>
    </row>
    <row r="28" spans="2:2">
      <c r="B28" t="s">
        <v>60</v>
      </c>
    </row>
    <row r="29" spans="2:2">
      <c r="B29" t="s">
        <v>61</v>
      </c>
    </row>
    <row r="31" spans="2:2">
      <c r="B31" t="s">
        <v>62</v>
      </c>
    </row>
    <row r="33" spans="2:2">
      <c r="B33" t="s">
        <v>63</v>
      </c>
    </row>
    <row r="34" spans="2:2">
      <c r="B34" t="s">
        <v>64</v>
      </c>
    </row>
    <row r="35" spans="2:2">
      <c r="B35" t="s">
        <v>65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2712</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semaine</vt:lpstr>
      <vt:lpstr>lundi</vt:lpstr>
      <vt:lpstr>Besoin</vt:lpstr>
      <vt:lpstr>bdd</vt:lpstr>
      <vt:lpstr>tdr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Patrice</cp:lastModifiedBy>
  <cp:revision>8</cp:revision>
  <dcterms:created xsi:type="dcterms:W3CDTF">2019-12-05T14:58:56Z</dcterms:created>
  <dcterms:modified xsi:type="dcterms:W3CDTF">2019-12-10T13:53:30Z</dcterms:modified>
</cp:coreProperties>
</file>