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threadedComments/threadedComment1.xml" ContentType="application/vnd.ms-excel.threaded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ersons/person.xml" ContentType="application/vnd.ms-excel.person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9040" windowHeight="15840"/>
  </bookViews>
  <sheets>
    <sheet name="TABLEAU_FIN_DE_SEMAINE_A_JOUR" sheetId="1" r:id="rId1"/>
    <sheet name="Fiche_de_commande" sheetId="2" state="hidden" r:id="rId2"/>
    <sheet name="Impression_de_la_Checklist_S190" sheetId="3" state="hidden" r:id="rId3"/>
    <sheet name="Impression_de_la_Checklist_S330" sheetId="4" state="hidden" r:id="rId4"/>
  </sheets>
  <externalReferences>
    <externalReference r:id="rId5"/>
    <externalReference r:id="rId6"/>
  </externalReferences>
  <calcPr calcId="125725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77" i="1"/>
  <c r="I77" s="1"/>
  <c r="J77"/>
  <c r="H78"/>
  <c r="I78" s="1"/>
  <c r="J78"/>
  <c r="C10" i="2" l="1"/>
  <c r="H37" i="1"/>
  <c r="B10" i="2" l="1"/>
  <c r="I42" i="1"/>
  <c r="H41"/>
  <c r="H4"/>
  <c r="H6"/>
  <c r="H2" l="1"/>
  <c r="H3"/>
  <c r="J33" l="1"/>
  <c r="H33"/>
  <c r="I33" s="1"/>
  <c r="C34" i="2" s="1"/>
  <c r="H61" i="1"/>
  <c r="H62"/>
  <c r="H63"/>
  <c r="H64"/>
  <c r="H65"/>
  <c r="J8"/>
  <c r="J18"/>
  <c r="H18"/>
  <c r="I18" s="1"/>
  <c r="C19" i="2" s="1"/>
  <c r="J63" i="1"/>
  <c r="B34" i="2" l="1"/>
  <c r="B19"/>
  <c r="J34" i="1"/>
  <c r="H34"/>
  <c r="I34" s="1"/>
  <c r="C35" i="2" s="1"/>
  <c r="B35" l="1"/>
  <c r="J12" i="1"/>
  <c r="H12"/>
  <c r="I12" s="1"/>
  <c r="B13" i="2" s="1"/>
  <c r="C13" l="1"/>
  <c r="C65"/>
  <c r="B65"/>
  <c r="J64" i="1"/>
  <c r="C66" i="2"/>
  <c r="B66"/>
  <c r="J65" i="1"/>
  <c r="J11"/>
  <c r="H11"/>
  <c r="I11" l="1"/>
  <c r="B12" i="2" s="1"/>
  <c r="C5"/>
  <c r="C15"/>
  <c r="C37"/>
  <c r="C38"/>
  <c r="C43"/>
  <c r="C62"/>
  <c r="C64"/>
  <c r="C73"/>
  <c r="B5"/>
  <c r="B15"/>
  <c r="B37"/>
  <c r="B38"/>
  <c r="B43"/>
  <c r="B62"/>
  <c r="B64"/>
  <c r="B73"/>
  <c r="H74" i="1"/>
  <c r="H75"/>
  <c r="H76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45"/>
  <c r="J4"/>
  <c r="J5"/>
  <c r="J6"/>
  <c r="J7"/>
  <c r="J9"/>
  <c r="J10"/>
  <c r="J13"/>
  <c r="J68"/>
  <c r="H68"/>
  <c r="I68" s="1"/>
  <c r="B69" i="2" s="1"/>
  <c r="J69" i="1"/>
  <c r="H69"/>
  <c r="I69" s="1"/>
  <c r="C12" i="2" l="1"/>
  <c r="C70"/>
  <c r="B70"/>
  <c r="C69"/>
  <c r="H71" i="1"/>
  <c r="I71" s="1"/>
  <c r="J71"/>
  <c r="J72"/>
  <c r="H73"/>
  <c r="I73" s="1"/>
  <c r="J73"/>
  <c r="I74"/>
  <c r="J74"/>
  <c r="I75"/>
  <c r="J75"/>
  <c r="I76"/>
  <c r="J76"/>
  <c r="I79"/>
  <c r="J79"/>
  <c r="I80"/>
  <c r="J80"/>
  <c r="I81"/>
  <c r="J81"/>
  <c r="I82"/>
  <c r="J82"/>
  <c r="I83"/>
  <c r="J83"/>
  <c r="I84"/>
  <c r="J84"/>
  <c r="I85"/>
  <c r="J85"/>
  <c r="I86"/>
  <c r="J86"/>
  <c r="I87"/>
  <c r="J87"/>
  <c r="I88"/>
  <c r="J88"/>
  <c r="I89"/>
  <c r="J89"/>
  <c r="I90"/>
  <c r="J90"/>
  <c r="I91"/>
  <c r="J91"/>
  <c r="I92"/>
  <c r="J92"/>
  <c r="I93"/>
  <c r="J93"/>
  <c r="I94"/>
  <c r="J94"/>
  <c r="I95"/>
  <c r="J95"/>
  <c r="I96"/>
  <c r="J96"/>
  <c r="I97"/>
  <c r="J97"/>
  <c r="I98"/>
  <c r="J98"/>
  <c r="I99"/>
  <c r="J99"/>
  <c r="I100"/>
  <c r="J100"/>
  <c r="I101"/>
  <c r="J101"/>
  <c r="I102"/>
  <c r="J102"/>
  <c r="I103"/>
  <c r="J103"/>
  <c r="I104"/>
  <c r="J104"/>
  <c r="I105"/>
  <c r="J105"/>
  <c r="I106"/>
  <c r="J106"/>
  <c r="I107"/>
  <c r="J107"/>
  <c r="I108"/>
  <c r="J108"/>
  <c r="C72" i="2" l="1"/>
  <c r="B72"/>
  <c r="C105"/>
  <c r="B105"/>
  <c r="C103"/>
  <c r="B103"/>
  <c r="C101"/>
  <c r="B101"/>
  <c r="C99"/>
  <c r="B99"/>
  <c r="C97"/>
  <c r="B97"/>
  <c r="C95"/>
  <c r="B95"/>
  <c r="C93"/>
  <c r="B93"/>
  <c r="C91"/>
  <c r="B91"/>
  <c r="C89"/>
  <c r="B89"/>
  <c r="C87"/>
  <c r="B87"/>
  <c r="C85"/>
  <c r="B85"/>
  <c r="C83"/>
  <c r="B83"/>
  <c r="C81"/>
  <c r="B81"/>
  <c r="C79"/>
  <c r="B79"/>
  <c r="C77"/>
  <c r="B77"/>
  <c r="C74"/>
  <c r="B74"/>
  <c r="C109"/>
  <c r="B109"/>
  <c r="C107"/>
  <c r="B107"/>
  <c r="B108"/>
  <c r="C108"/>
  <c r="C106"/>
  <c r="B106"/>
  <c r="B104"/>
  <c r="C104"/>
  <c r="C102"/>
  <c r="B102"/>
  <c r="B100"/>
  <c r="C100"/>
  <c r="C98"/>
  <c r="B98"/>
  <c r="B96"/>
  <c r="C96"/>
  <c r="C94"/>
  <c r="B94"/>
  <c r="B92"/>
  <c r="C92"/>
  <c r="C90"/>
  <c r="B90"/>
  <c r="B88"/>
  <c r="C88"/>
  <c r="C86"/>
  <c r="B86"/>
  <c r="B84"/>
  <c r="C84"/>
  <c r="C82"/>
  <c r="B82"/>
  <c r="B80"/>
  <c r="C80"/>
  <c r="C78"/>
  <c r="B78"/>
  <c r="B76"/>
  <c r="C76"/>
  <c r="C75"/>
  <c r="B75"/>
  <c r="H30" i="1"/>
  <c r="I30" s="1"/>
  <c r="J30"/>
  <c r="H31"/>
  <c r="I31" s="1"/>
  <c r="J31"/>
  <c r="I45"/>
  <c r="J45"/>
  <c r="H32"/>
  <c r="I32" s="1"/>
  <c r="J32"/>
  <c r="J3"/>
  <c r="J14"/>
  <c r="J15"/>
  <c r="J16"/>
  <c r="J17"/>
  <c r="J19"/>
  <c r="J20"/>
  <c r="J21"/>
  <c r="J22"/>
  <c r="J23"/>
  <c r="J24"/>
  <c r="J25"/>
  <c r="J26"/>
  <c r="J27"/>
  <c r="J28"/>
  <c r="J29"/>
  <c r="J35"/>
  <c r="J36"/>
  <c r="J37"/>
  <c r="J38"/>
  <c r="J39"/>
  <c r="J40"/>
  <c r="J41"/>
  <c r="J42"/>
  <c r="J43"/>
  <c r="J44"/>
  <c r="J46"/>
  <c r="J47"/>
  <c r="J48"/>
  <c r="J49"/>
  <c r="J50"/>
  <c r="J51"/>
  <c r="J52"/>
  <c r="J53"/>
  <c r="J54"/>
  <c r="J55"/>
  <c r="J56"/>
  <c r="J57"/>
  <c r="J58"/>
  <c r="J59"/>
  <c r="J60"/>
  <c r="J61"/>
  <c r="J62"/>
  <c r="J66"/>
  <c r="J67"/>
  <c r="J70"/>
  <c r="C33" i="2" l="1"/>
  <c r="B33"/>
  <c r="C32"/>
  <c r="B32"/>
  <c r="C46"/>
  <c r="B46"/>
  <c r="C31"/>
  <c r="B31"/>
  <c r="H55" i="1"/>
  <c r="I55" s="1"/>
  <c r="C56" i="2" l="1"/>
  <c r="B56"/>
  <c r="I2" i="1"/>
  <c r="I3"/>
  <c r="I4"/>
  <c r="I6"/>
  <c r="H7"/>
  <c r="I7" s="1"/>
  <c r="H8"/>
  <c r="I8" s="1"/>
  <c r="H9"/>
  <c r="I9" s="1"/>
  <c r="H10"/>
  <c r="I10" s="1"/>
  <c r="H13"/>
  <c r="I13" s="1"/>
  <c r="H15"/>
  <c r="I15" s="1"/>
  <c r="H16"/>
  <c r="I16" s="1"/>
  <c r="H17"/>
  <c r="I17" s="1"/>
  <c r="C18" i="2" s="1"/>
  <c r="H19" i="1"/>
  <c r="I19" s="1"/>
  <c r="H20"/>
  <c r="I20" s="1"/>
  <c r="H21"/>
  <c r="I21" s="1"/>
  <c r="H22"/>
  <c r="I22" s="1"/>
  <c r="H23"/>
  <c r="I23" s="1"/>
  <c r="H24"/>
  <c r="I24" s="1"/>
  <c r="H25"/>
  <c r="I25" s="1"/>
  <c r="H26"/>
  <c r="I26" s="1"/>
  <c r="H27"/>
  <c r="I27" s="1"/>
  <c r="H28"/>
  <c r="I28" s="1"/>
  <c r="H29"/>
  <c r="I29" s="1"/>
  <c r="I35"/>
  <c r="H38"/>
  <c r="I38" s="1"/>
  <c r="H39"/>
  <c r="I39" s="1"/>
  <c r="H40"/>
  <c r="I40" s="1"/>
  <c r="I41"/>
  <c r="H43"/>
  <c r="I43" s="1"/>
  <c r="H44"/>
  <c r="I44" s="1"/>
  <c r="I46"/>
  <c r="H47"/>
  <c r="I47" s="1"/>
  <c r="H48"/>
  <c r="I48" s="1"/>
  <c r="H49"/>
  <c r="I49" s="1"/>
  <c r="H50"/>
  <c r="H51"/>
  <c r="I51" s="1"/>
  <c r="H52"/>
  <c r="I52" s="1"/>
  <c r="H53"/>
  <c r="I53" s="1"/>
  <c r="H54"/>
  <c r="I54" s="1"/>
  <c r="H56"/>
  <c r="I56" s="1"/>
  <c r="H57"/>
  <c r="I57" s="1"/>
  <c r="H58"/>
  <c r="I58" s="1"/>
  <c r="H59"/>
  <c r="I59" s="1"/>
  <c r="H60"/>
  <c r="I60" s="1"/>
  <c r="I62"/>
  <c r="H66"/>
  <c r="I66" s="1"/>
  <c r="H67"/>
  <c r="I67" s="1"/>
  <c r="H70"/>
  <c r="I70" s="1"/>
  <c r="C67" i="2" l="1"/>
  <c r="B67"/>
  <c r="C44"/>
  <c r="B44"/>
  <c r="C25"/>
  <c r="B25"/>
  <c r="C8"/>
  <c r="B8"/>
  <c r="C3"/>
  <c r="B3"/>
  <c r="B63"/>
  <c r="C63"/>
  <c r="C55"/>
  <c r="B55"/>
  <c r="C52"/>
  <c r="B52"/>
  <c r="C48"/>
  <c r="B48"/>
  <c r="C42"/>
  <c r="B42"/>
  <c r="C28"/>
  <c r="B28"/>
  <c r="C24"/>
  <c r="B24"/>
  <c r="C20"/>
  <c r="B20"/>
  <c r="C14"/>
  <c r="B14"/>
  <c r="C7"/>
  <c r="B7"/>
  <c r="B59"/>
  <c r="C59"/>
  <c r="C39"/>
  <c r="B39"/>
  <c r="C21"/>
  <c r="B21"/>
  <c r="C61"/>
  <c r="B61"/>
  <c r="C54"/>
  <c r="B54"/>
  <c r="B41"/>
  <c r="C41"/>
  <c r="C27"/>
  <c r="B27"/>
  <c r="C23"/>
  <c r="B23"/>
  <c r="B18"/>
  <c r="B11"/>
  <c r="C11"/>
  <c r="B6"/>
  <c r="C6"/>
  <c r="C53"/>
  <c r="B53"/>
  <c r="C49"/>
  <c r="B49"/>
  <c r="C29"/>
  <c r="B29"/>
  <c r="C16"/>
  <c r="B16"/>
  <c r="C71"/>
  <c r="B71"/>
  <c r="C58"/>
  <c r="B58"/>
  <c r="C51"/>
  <c r="B51"/>
  <c r="C68"/>
  <c r="B68"/>
  <c r="C60"/>
  <c r="B60"/>
  <c r="C57"/>
  <c r="B57"/>
  <c r="B50"/>
  <c r="C50"/>
  <c r="B45"/>
  <c r="C45"/>
  <c r="C40"/>
  <c r="B40"/>
  <c r="B30"/>
  <c r="C30"/>
  <c r="B26"/>
  <c r="C26"/>
  <c r="B22"/>
  <c r="C22"/>
  <c r="B17"/>
  <c r="C17"/>
  <c r="C9"/>
  <c r="B9"/>
  <c r="C4"/>
  <c r="B4"/>
  <c r="C2"/>
  <c r="B2"/>
</calcChain>
</file>

<file path=xl/comments1.xml><?xml version="1.0" encoding="utf-8"?>
<comments xmlns="http://schemas.openxmlformats.org/spreadsheetml/2006/main">
  <authors>
    <author>tc={29016F83-70C0-48E3-9723-6273FC72198C}</author>
    <author/>
    <author>tc={F15D8DAF-CAC7-413D-A240-C5EE46CCB135}</author>
    <author>tc={85BDEA14-355B-4324-8683-25D848B7413D}</author>
    <author>tc={F1CB95C5-79A1-4F80-AA40-1B459B6B178D}</author>
    <author>tc={72CBD4D6-CB46-4716-B67E-82381E42F350}</author>
    <author>tc={CC383FCA-0721-4444-AD00-F9E7D7933E10}</author>
    <author>tc={92499CAD-766A-4F7B-88C1-E63CDA112E0C}</author>
    <author>tc={4168F954-253D-4A4F-997A-CE5E14A7F22C}</author>
    <author>tc={5B871E59-D804-4299-9F77-6006DE5745FD}</author>
    <author>tc={7A458481-9C2F-4C05-B758-A07A7BD1C6B0}</author>
    <author>tc={AE5C8476-E10D-4FEA-ADD6-5163E0785CA1}</author>
    <author>tc={867DFA96-8BC5-479A-8A99-829572B028CE}</author>
    <author>tc={447BE6A5-B467-4E3E-818F-D9F29BF63FE7}</author>
    <author>tc={D33C3005-83D0-4A14-ADEE-139AACF5EA65}</author>
    <author>tc={617BAE33-A296-4AC4-BF66-B325537E79B2}</author>
    <author>tc={0A95656D-13BB-4113-A80F-99F7843FD7DF}</author>
    <author>tc={DBB0E961-BB05-4128-9D16-3F02CB5279DC}</author>
    <author>tc={D2BDB3AC-1D78-4C6E-BDF7-1A6AA1B66A0E}</author>
    <author>tc={504B2C12-CA45-4D2B-A133-D5A17EBC256C}</author>
    <author>tc={F292B41F-28AF-4F83-A09E-B45DAB6E7169}</author>
    <author>tc={4FD23794-295D-4751-8AB5-320AB9F2173E}</author>
    <author>tc={202D1A03-EC1D-4257-9A83-A8B1FC31A5AF}</author>
    <author>tc={6F4523A9-5021-42E0-A062-5D48A09E1E01}</author>
    <author>tc={E1B2FB41-22AD-46F6-BA89-B256D938EC10}</author>
    <author>tc={0E8C8414-5B7D-4EAE-A82A-80A9C7F93AE8}</author>
    <author>tc={678DD3E8-FA37-4A75-B0A4-B55133BAC74B}</author>
    <author>tc={BE40D2FE-3FC8-4651-91B6-D9D3697A92CC}</author>
  </authors>
  <commentList>
    <comment ref="B2" authorId="0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F2" authorId="1">
      <text>
        <r>
          <rPr>
            <sz val="11"/>
            <color rgb="FF000000"/>
            <rFont val="Arial1"/>
          </rPr>
          <t xml:space="preserve">Mathieu:
mettre oui si commandé et en attente de reception
</t>
        </r>
      </text>
    </comment>
    <comment ref="H2" authorId="1">
      <text>
        <r>
          <rPr>
            <sz val="11"/>
            <color rgb="FF000000"/>
            <rFont val="Arial1"/>
          </rPr>
          <t xml:space="preserve">Mathieu:
en rouge si la quantité en stock est inférieur au seuil critique
</t>
        </r>
      </text>
    </comment>
    <comment ref="I2" authorId="1">
      <text>
        <r>
          <rPr>
            <sz val="11"/>
            <color rgb="FF000000"/>
            <rFont val="Arial1"/>
          </rPr>
          <t xml:space="preserve">Mathieu:
si oui, aller en page "fiche de commande et faire la commande du produit
</t>
        </r>
      </text>
    </comment>
    <comment ref="B6" authorId="2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7" authorId="3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8" authorId="4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9" authorId="5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10" authorId="6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13" authorId="7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15" authorId="8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"Kit Japonais" ne pas modifier le nom</t>
        </r>
      </text>
    </comment>
    <comment ref="B16" authorId="9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"Spatule jaune" ne pas modifier le nom</t>
        </r>
      </text>
    </comment>
    <comment ref="B17" authorId="10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"Alcool"  ne pas modifier le nom</t>
        </r>
      </text>
    </comment>
    <comment ref="B23" authorId="11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24" authorId="12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25" authorId="13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26" authorId="14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28" authorId="15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29" authorId="16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33" authorId="17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38" authorId="18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39" authorId="19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40" authorId="20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41" authorId="21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42" authorId="22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43" authorId="23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44" authorId="24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63" authorId="25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66" authorId="26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  <comment ref="B70" authorId="27">
      <text>
        <r>
          <rPr>
            <sz val="11"/>
            <color rgb="FF000000"/>
            <rFont val="Arial1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pas modifier le nom</t>
        </r>
      </text>
    </comment>
  </commentList>
</comments>
</file>

<file path=xl/sharedStrings.xml><?xml version="1.0" encoding="utf-8"?>
<sst xmlns="http://schemas.openxmlformats.org/spreadsheetml/2006/main" count="318" uniqueCount="188">
  <si>
    <t>A commander</t>
  </si>
  <si>
    <t>Quantité</t>
  </si>
  <si>
    <t>Lien</t>
  </si>
  <si>
    <t>Résines</t>
  </si>
  <si>
    <t>Désignation</t>
  </si>
  <si>
    <t>Quantités</t>
  </si>
  <si>
    <t>Seuil critique</t>
  </si>
  <si>
    <t>Seuil optimal</t>
  </si>
  <si>
    <t>Commandé?</t>
  </si>
  <si>
    <t>Commentaires</t>
  </si>
  <si>
    <t>Niveau critique</t>
  </si>
  <si>
    <t>Résine beige Totem</t>
  </si>
  <si>
    <t>oui</t>
  </si>
  <si>
    <t>A faire (blanche+colorant)</t>
  </si>
  <si>
    <t>Résine blanche Totem</t>
  </si>
  <si>
    <t>Résine rouge Totem</t>
  </si>
  <si>
    <t>Résine bleue Totem</t>
  </si>
  <si>
    <t>Resine Dentifix Sable</t>
  </si>
  <si>
    <t>Resine Dentifix Grey</t>
  </si>
  <si>
    <t>Resine NextDent Ortho Clear</t>
  </si>
  <si>
    <t>Resine NextDent IBT</t>
  </si>
  <si>
    <t>Kit Japonais</t>
  </si>
  <si>
    <t>Spatule jaune</t>
  </si>
  <si>
    <t>Alcool</t>
  </si>
  <si>
    <t>Film 330</t>
  </si>
  <si>
    <t>Film 190</t>
  </si>
  <si>
    <t>Film150</t>
  </si>
  <si>
    <t>Entonnoir</t>
  </si>
  <si>
    <t>Niveau a bulles</t>
  </si>
  <si>
    <t>Chiffon ecran antistatique</t>
  </si>
  <si>
    <t>Laser UV</t>
  </si>
  <si>
    <t>Tube en carton</t>
  </si>
  <si>
    <t>Numero de serie S190</t>
  </si>
  <si>
    <t>Numero de serie S330</t>
  </si>
  <si>
    <t>Machines</t>
  </si>
  <si>
    <t>Sentry Pro</t>
  </si>
  <si>
    <t>Dont 1 invendable</t>
  </si>
  <si>
    <t>Sentry 150</t>
  </si>
  <si>
    <t>Sentry 190</t>
  </si>
  <si>
    <t>Sentry 330</t>
  </si>
  <si>
    <t>Bac a ultrason 4,5L</t>
  </si>
  <si>
    <t>Bac a ultrason 3,2L</t>
  </si>
  <si>
    <t>Bac a ultrason 1,3L</t>
  </si>
  <si>
    <t>Four UV</t>
  </si>
  <si>
    <t>Tunnel UV</t>
  </si>
  <si>
    <t>Panneau Led S330</t>
  </si>
  <si>
    <t>Panneau Led S190</t>
  </si>
  <si>
    <t>écran LCD 150</t>
  </si>
  <si>
    <t>écran LCD 190</t>
  </si>
  <si>
    <t>écran LCD 330</t>
  </si>
  <si>
    <t>écran LCD 4k 330</t>
  </si>
  <si>
    <t>Plateau 330</t>
  </si>
  <si>
    <t>Plateau 190</t>
  </si>
  <si>
    <t>Bac 190</t>
  </si>
  <si>
    <t>Bac 330</t>
  </si>
  <si>
    <t>Joints de bac 330</t>
  </si>
  <si>
    <t>Vitre frontale S150</t>
  </si>
  <si>
    <t>Vitre latérale S150</t>
  </si>
  <si>
    <t>Vitre frontale S330</t>
  </si>
  <si>
    <t>Set Stepper330</t>
  </si>
  <si>
    <t>Adapteur Wifi S190</t>
  </si>
  <si>
    <t>Fusible S190</t>
  </si>
  <si>
    <t>les blanc sont special S190</t>
  </si>
  <si>
    <t>Ampoule de four UV</t>
  </si>
  <si>
    <t>Skin 190</t>
  </si>
  <si>
    <t>Skin 190 Ortho</t>
  </si>
  <si>
    <t>Prozen ABS White(500gr)</t>
  </si>
  <si>
    <t>Prozen ABS Greymat(500gr)</t>
  </si>
  <si>
    <t>Prozen ABS Greydeep(500gr)2</t>
  </si>
  <si>
    <t>NextDent C&amp;B (litre)</t>
  </si>
  <si>
    <t>NextDent model (litre)</t>
  </si>
  <si>
    <t>NextDent Cast purple (litre)</t>
  </si>
  <si>
    <t>NextDent Base Pink (litre)</t>
  </si>
  <si>
    <t>Next dent denture 3d (litre</t>
  </si>
  <si>
    <t>Detax Ortho bio 405nm (litre)</t>
  </si>
  <si>
    <t>Detax Ortho bio 378nm (litre)</t>
  </si>
  <si>
    <t>Detax Model T 405nm (litre)</t>
  </si>
  <si>
    <t>Detax Sand 405nm (litre)</t>
  </si>
  <si>
    <t>Detax Temp 378nm (litre)</t>
  </si>
  <si>
    <t>Detax Cast rouge 378nm (litre)</t>
  </si>
  <si>
    <t>Detax Cast rouge 405nm (litre)</t>
  </si>
  <si>
    <t>3DM Tough (kilo)</t>
  </si>
  <si>
    <t xml:space="preserve">c&amp;b mhf nextdent </t>
  </si>
  <si>
    <t>3DM Cast Old (kilo)</t>
  </si>
  <si>
    <t>3DM Cast New (kilo)</t>
  </si>
  <si>
    <t>3DM Model (kilo)</t>
  </si>
  <si>
    <t>Photocentric Beige Hard (kilo)</t>
  </si>
  <si>
    <t>Photocentric Grise Hard (kilo)</t>
  </si>
  <si>
    <t>Photocentric Cast Smoky (kilo)</t>
  </si>
  <si>
    <t>Photocentric Grise Firm (kilo)</t>
  </si>
  <si>
    <t>Photocentric Flexible Clear (kilo)</t>
  </si>
  <si>
    <t>Ameralab Coal Black (litre)</t>
  </si>
  <si>
    <t>Realform 3d (kilo)</t>
  </si>
  <si>
    <t>MakerJuice (kilo)</t>
  </si>
  <si>
    <t>OOKuma cast (kilo)</t>
  </si>
  <si>
    <t>DruckWedge (kilo)</t>
  </si>
  <si>
    <t>Morpheus Tough (kilo)</t>
  </si>
  <si>
    <t>Senertek Cast (litre)</t>
  </si>
  <si>
    <t>Dreve Gengiva 385nm (kilo)</t>
  </si>
  <si>
    <t>Résine Model+ (X004)</t>
  </si>
  <si>
    <t>Résine Model+ Ocre</t>
  </si>
  <si>
    <t>Résine Model+ Blanche</t>
  </si>
  <si>
    <t xml:space="preserve"> </t>
  </si>
  <si>
    <t>Bac Sentry Pro</t>
  </si>
  <si>
    <t>Mike01700</t>
  </si>
  <si>
    <t>https://www.atome3d.com/collections/dentifix-modelling/products/resine-dentaire-dentifix-1l-slash-duplicator-projet-1500-uv-405nm-405-nm-professionnel-protesiste-abordable-alignement-dentaire-modele?ls=fr-FR</t>
  </si>
  <si>
    <t>https://www.atome3d.com/collections/dentifix-modelling/products/dentifix-3d-modelling-hr-grise-grey-funtodo-lcd-dlp-1l?ls=fr-FR</t>
  </si>
  <si>
    <t>previnaire@dentalbiolux.be</t>
  </si>
  <si>
    <t>1 semaine</t>
  </si>
  <si>
    <t>3 semaines</t>
  </si>
  <si>
    <t>https://www.dt-shop.com/index.php?suchtext=detax+free+print&amp;tx_indexedsearch%5Bsubmit_button%5D=&amp;tx_indexedsearch%5B_sections%5D=0&amp;tx_indexedsearch%5Bpointer%5D=0&amp;tx_indexedsearch%5Bext%5D=0&amp;tx_indexedsearch%5Btype%5D=1&amp;id=67&amp;L=3</t>
  </si>
  <si>
    <t>https://www.peinturevoiture.fr/1373-spatule-mastic-acier.html</t>
  </si>
  <si>
    <t>1semaine</t>
  </si>
  <si>
    <t>leroy merlin</t>
  </si>
  <si>
    <t>https://www.amazon.fr/30-baytronic-isopropanol-IPA-99/dp/B01HKBBVV8/ref=sr_1_2?__mk_fr_FR=ÅMÅZÕÑ&amp;qid=1552983790&amp;s=specialty-aps&amp;sr=8-2&amp;srs=10866616031</t>
  </si>
  <si>
    <t>4 jours</t>
  </si>
  <si>
    <t>https://www.atome3d.com/collections/phrozen-3dp-imprimante-3d-haute-resolution/products/phrozen-xl?ls=fr-FR</t>
  </si>
  <si>
    <t>https://www.atome3d.com/collections/phrozen-3dp-imprimante-3d-haute-resolution/products/phrozen-shuffle-xl-reservoir-resine-resin-tank?ls=fr-FR</t>
  </si>
  <si>
    <t>https://www.atome3d.com/collections/phrozen-3dp-imprimante-3d-haute-resolution/products/phrozen-shuffle-xl-ecran-lcd-8-9?ls=fr-FR</t>
  </si>
  <si>
    <t>https://www.atome3d.com/collections/phrozen-3dp-imprimante-3d-haute-resolution/products/phrozen-shuffle-xl-fusible?ls=fr-FR</t>
  </si>
  <si>
    <t>https://www.atome3d.com/collections/phrozen-3dp-imprimante-3d-haute-resolution/products/phrozen-shuffle-xl-film-fep-100hd?ls=fr-FR</t>
  </si>
  <si>
    <t>https://www.atome3d.com/collections/phrozen-3dp-imprimante-3d-haute-resolution/products/led-module-pour-shuffle-1?ls=fr-FR</t>
  </si>
  <si>
    <t>https://www.atome3d.com/collections/phrozen-3dp-imprimante-3d-haute-resolution/products/phrozen-shuffle-xl-plateau-dimpression-building-plate?ls=fr-FR</t>
  </si>
  <si>
    <t>https://www.atome3d.com/collections/phrozen-3dp-imprimante-3d-haute-resolution/products/ecran-tactile-pour-phrozen-shuffle?ls=fr-FR</t>
  </si>
  <si>
    <t>https://www.manomano.fr/entretien-des-outils-motorises-huiles-additifs-854?model_id=6266232&amp;g=1&amp;referer_id=537135&amp;ach=5fb98&amp;achsqrt=164f3&amp;gclid=EAIaIQobChMI19yen-WN4QIVh4bVCh2SBwddEAYYASABEgKzW_D_BwE</t>
  </si>
  <si>
    <t>https://fr.aliexpress.com/item/Accuracy-Spirit-Level-Diameter-60mm-Green-Round-PMMA-Material-Universal-Bubble-Level-For-Adjusting-Level-Of/32775495921.html?spm=a2g0w.search0204.3.116.4a8b606dxoDCyA&amp;ws_ab_test=searchweb0_0,searchweb201602_6_10065_10068_319_10892_317_10696_10084_453_454_10083_10618_10304_10307_10820_10821_537_10302_536_10902_10843_10059_10884_10887_321_322_10103,searchweb201603_56,ppcSwitch_0&amp;algo_expid=808dd37e-b2e0-4139-8454-a8e47121d206-16&amp;algo_pvid=808dd37e-b2e0-4139-8454-a8e47121d206&amp;transAbTest=ae803_3</t>
  </si>
  <si>
    <t>33 jours</t>
  </si>
  <si>
    <t>https://fr.aliexpress.com/item/Digital-Heated-Ultrasonic-Cleaner-Cleaning-3-2L-Tank-Basket-Watche-Dental-120W-40kHz-Ultrasound-Cleaner-Industry/32811135149.html?spm=a2g0s.9042311.0.0.3eb46c37M6Sx8D</t>
  </si>
  <si>
    <t>https://fr.aliexpress.com/item/Digital-Ultrasonic-Washer-4-5L-180W-40kHz-Limpiador-Ultrasonico-Jewelry-Watches-Dental-Digital-Heated-Ultrasonic-Cleaner/1000001369767.html?spm=a2g0s.9042311.0.0.3eb46c37M6Sx8D</t>
  </si>
  <si>
    <t>https://www.amazon.fr/Ambassador-Cardboard-Postal-diameter-450mm/dp/B000J6DHA0/ref=pd_yo_rr_rp_2/259-9734971-6660605?_encoding=UTF8&amp;pd_rd_i=B000J6DHA0&amp;pd_rd_r=c0920830-52f0-4bf4-a2bc-68d6f2f83893&amp;pd_rd_w=QHgpw&amp;pd_rd_wg=ra6vl&amp;pf_rd_p=403c6a66-f85a-4a3e-9393-084fbabf0428&amp;pf_rd_r=FJ83RHZX714EXMCVSZDT&amp;psc=1&amp;refRID=FJ83RHZX714EXMCVSZDT</t>
  </si>
  <si>
    <t>mail à: annesophie@hibrido.fr s190 à partir de 60 et s330 à partir de 50</t>
  </si>
  <si>
    <t>30 jours</t>
  </si>
  <si>
    <t>7 jours</t>
  </si>
  <si>
    <t>u.brick@burms.de Miicraft 125 (demander occas)</t>
  </si>
  <si>
    <t>https://wickedengineering.com</t>
  </si>
  <si>
    <t>code promo: 3DTOTEM</t>
  </si>
  <si>
    <t>15 jours</t>
  </si>
  <si>
    <t>u.brick@burms.de Miicraft 125</t>
  </si>
  <si>
    <t>clem</t>
  </si>
  <si>
    <t>kameleon69@free.fr</t>
  </si>
  <si>
    <t>https://www.formware.co/customerproducts</t>
  </si>
  <si>
    <t>https://www.atome3d.com/collections/bluecast-dlp-sla/products/bluecast-x5-lcd-et-dlp?ls=fr-FR</t>
  </si>
  <si>
    <t>admat54@hotmail.com</t>
  </si>
  <si>
    <t>owl works 3d sj.owlworks@gmail.com (sj)   sh.owlworks@gmail.com (tony)   mail en anglais</t>
  </si>
  <si>
    <t>Durée</t>
  </si>
  <si>
    <t>michael.gauthier@3d-totem.fr</t>
  </si>
  <si>
    <t>3 jours</t>
  </si>
  <si>
    <t>https://fr.aliexpress.com/item/150-Mbps-USB-High-Gain-WiFi-adaptateur-sans-fil-avec-Antenne/32977710507.html?spm=a2g0s.9042311.0.0.3eb46c37M6Sx8D</t>
  </si>
  <si>
    <t>60 jours</t>
  </si>
  <si>
    <t>Date de commande</t>
  </si>
  <si>
    <t>Delais</t>
  </si>
  <si>
    <t>Thermoformeuse</t>
  </si>
  <si>
    <t>Plaque thermo 0,5</t>
  </si>
  <si>
    <t>Plaque thermo 0,75</t>
  </si>
  <si>
    <t>5 jours</t>
  </si>
  <si>
    <t>mauvais état</t>
  </si>
  <si>
    <t xml:space="preserve">2 invendable </t>
  </si>
  <si>
    <t>Driver 190 pour led</t>
  </si>
  <si>
    <t>Touch lcd 190</t>
  </si>
  <si>
    <t>gauthiermichael01@gmail.com</t>
  </si>
  <si>
    <t>amazon</t>
  </si>
  <si>
    <t>identifiant amazon</t>
  </si>
  <si>
    <t>Dont 4 invendable</t>
  </si>
  <si>
    <t>3DM Dent brown</t>
  </si>
  <si>
    <t>Kit et</t>
  </si>
  <si>
    <t xml:space="preserve">   consommables</t>
  </si>
  <si>
    <t xml:space="preserve">Pièces         </t>
  </si>
  <si>
    <t>détachées</t>
  </si>
  <si>
    <t xml:space="preserve">Autres               </t>
  </si>
  <si>
    <t>Resines</t>
  </si>
  <si>
    <t xml:space="preserve">NextDent Gengiva Mask </t>
  </si>
  <si>
    <t>Raspberry 2K</t>
  </si>
  <si>
    <t>Raspberry 4k</t>
  </si>
  <si>
    <t>Nextdent SG</t>
  </si>
  <si>
    <t>3 à vérifier</t>
  </si>
  <si>
    <t>Clef allen 2mm</t>
  </si>
  <si>
    <t>Dont une en service</t>
  </si>
  <si>
    <t>Ciseaux pour plaque</t>
  </si>
  <si>
    <t>DentalBioLux</t>
  </si>
  <si>
    <t>ResineAway</t>
  </si>
  <si>
    <t>Plaque thermo 0,625</t>
  </si>
  <si>
    <t xml:space="preserve">Dont 2 a reparer </t>
  </si>
  <si>
    <t>Dont1 invendable</t>
  </si>
  <si>
    <t>3 d'occaz</t>
  </si>
  <si>
    <t>Dont 3 a verifier</t>
  </si>
  <si>
    <t>dont 1 X5</t>
  </si>
  <si>
    <t>BlueCast 1l</t>
  </si>
  <si>
    <t>Spray alcool</t>
  </si>
</sst>
</file>

<file path=xl/styles.xml><?xml version="1.0" encoding="utf-8"?>
<styleSheet xmlns="http://schemas.openxmlformats.org/spreadsheetml/2006/main">
  <fonts count="17">
    <font>
      <sz val="11"/>
      <color rgb="FF000000"/>
      <name val="Arial1"/>
    </font>
    <font>
      <sz val="9"/>
      <color rgb="FF000000"/>
      <name val="Arial1"/>
    </font>
    <font>
      <b/>
      <u/>
      <sz val="9"/>
      <color rgb="FF000000"/>
      <name val="Arial1"/>
    </font>
    <font>
      <b/>
      <sz val="9"/>
      <color rgb="FFFF0000"/>
      <name val="Arial1"/>
    </font>
    <font>
      <b/>
      <sz val="15"/>
      <color rgb="FF000000"/>
      <name val="Arial1"/>
    </font>
    <font>
      <b/>
      <sz val="12"/>
      <color rgb="FF000000"/>
      <name val="Arial1"/>
    </font>
    <font>
      <b/>
      <sz val="11"/>
      <color rgb="FF000000"/>
      <name val="Arial1"/>
    </font>
    <font>
      <sz val="12"/>
      <color rgb="FF000000"/>
      <name val="Arial1"/>
    </font>
    <font>
      <sz val="11"/>
      <color rgb="FF000000"/>
      <name val="Calibri"/>
      <family val="2"/>
    </font>
    <font>
      <u/>
      <sz val="11"/>
      <color theme="10"/>
      <name val="Arial1"/>
    </font>
    <font>
      <sz val="9"/>
      <color rgb="FF000000"/>
      <name val="Georgia"/>
      <family val="1"/>
    </font>
    <font>
      <sz val="9"/>
      <color rgb="FF000000"/>
      <name val="Arial"/>
      <family val="2"/>
    </font>
    <font>
      <sz val="11"/>
      <color rgb="FF000000"/>
      <name val="Arial1"/>
    </font>
    <font>
      <b/>
      <sz val="16"/>
      <color rgb="FF000000"/>
      <name val="Arial1"/>
    </font>
    <font>
      <b/>
      <sz val="20"/>
      <color rgb="FF333399"/>
      <name val="Georgia"/>
      <family val="1"/>
    </font>
    <font>
      <b/>
      <sz val="20"/>
      <color rgb="FF000080"/>
      <name val="Georgia"/>
      <family val="1"/>
    </font>
    <font>
      <sz val="11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6EFCE"/>
        <bgColor rgb="FFC6EFCE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B7FF"/>
        <bgColor indexed="64"/>
      </patternFill>
    </fill>
  </fills>
  <borders count="6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medium">
        <color indexed="64"/>
      </left>
      <right/>
      <top/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90">
    <xf numFmtId="0" fontId="0" fillId="0" borderId="0" xfId="0"/>
    <xf numFmtId="0" fontId="1" fillId="0" borderId="0" xfId="0" applyFont="1"/>
    <xf numFmtId="0" fontId="3" fillId="0" borderId="1" xfId="0" applyFont="1" applyBorder="1" applyAlignment="1">
      <alignment horizontal="center"/>
    </xf>
    <xf numFmtId="0" fontId="8" fillId="2" borderId="6" xfId="0" applyFont="1" applyFill="1" applyBorder="1"/>
    <xf numFmtId="0" fontId="1" fillId="0" borderId="1" xfId="0" applyFont="1" applyBorder="1"/>
    <xf numFmtId="0" fontId="9" fillId="0" borderId="1" xfId="1" applyBorder="1"/>
    <xf numFmtId="0" fontId="0" fillId="4" borderId="1" xfId="0" applyFill="1" applyBorder="1"/>
    <xf numFmtId="0" fontId="0" fillId="4" borderId="5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6" xfId="0" applyFill="1" applyBorder="1"/>
    <xf numFmtId="0" fontId="8" fillId="2" borderId="9" xfId="0" applyFont="1" applyFill="1" applyBorder="1"/>
    <xf numFmtId="0" fontId="8" fillId="2" borderId="12" xfId="0" applyFont="1" applyFill="1" applyBorder="1"/>
    <xf numFmtId="0" fontId="0" fillId="4" borderId="16" xfId="0" applyFill="1" applyBorder="1"/>
    <xf numFmtId="0" fontId="0" fillId="4" borderId="17" xfId="0" applyFill="1" applyBorder="1"/>
    <xf numFmtId="0" fontId="0" fillId="4" borderId="16" xfId="0" applyFill="1" applyBorder="1" applyAlignment="1">
      <alignment horizontal="center"/>
    </xf>
    <xf numFmtId="0" fontId="7" fillId="4" borderId="16" xfId="0" applyFont="1" applyFill="1" applyBorder="1" applyAlignment="1">
      <alignment horizontal="center"/>
    </xf>
    <xf numFmtId="0" fontId="0" fillId="4" borderId="18" xfId="0" applyFill="1" applyBorder="1"/>
    <xf numFmtId="0" fontId="0" fillId="4" borderId="19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7" fillId="4" borderId="2" xfId="0" applyFont="1" applyFill="1" applyBorder="1" applyAlignment="1">
      <alignment horizontal="center"/>
    </xf>
    <xf numFmtId="0" fontId="9" fillId="0" borderId="0" xfId="1"/>
    <xf numFmtId="0" fontId="1" fillId="5" borderId="1" xfId="0" applyFont="1" applyFill="1" applyBorder="1"/>
    <xf numFmtId="0" fontId="9" fillId="6" borderId="1" xfId="1" applyFill="1" applyBorder="1"/>
    <xf numFmtId="0" fontId="0" fillId="6" borderId="0" xfId="0" applyFill="1"/>
    <xf numFmtId="0" fontId="1" fillId="6" borderId="1" xfId="0" applyFont="1" applyFill="1" applyBorder="1"/>
    <xf numFmtId="0" fontId="1" fillId="7" borderId="1" xfId="0" applyFont="1" applyFill="1" applyBorder="1"/>
    <xf numFmtId="0" fontId="9" fillId="7" borderId="1" xfId="1" applyFill="1" applyBorder="1"/>
    <xf numFmtId="0" fontId="12" fillId="0" borderId="0" xfId="0" applyFont="1"/>
    <xf numFmtId="0" fontId="0" fillId="8" borderId="2" xfId="0" applyFill="1" applyBorder="1" applyAlignment="1">
      <alignment horizontal="center"/>
    </xf>
    <xf numFmtId="0" fontId="7" fillId="8" borderId="2" xfId="0" applyFont="1" applyFill="1" applyBorder="1" applyAlignment="1">
      <alignment horizontal="center"/>
    </xf>
    <xf numFmtId="0" fontId="0" fillId="8" borderId="1" xfId="0" applyFill="1" applyBorder="1"/>
    <xf numFmtId="0" fontId="0" fillId="8" borderId="5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6" xfId="0" applyFill="1" applyBorder="1"/>
    <xf numFmtId="16" fontId="0" fillId="8" borderId="6" xfId="0" applyNumberFormat="1" applyFill="1" applyBorder="1"/>
    <xf numFmtId="0" fontId="0" fillId="9" borderId="2" xfId="0" applyFill="1" applyBorder="1" applyAlignment="1">
      <alignment horizontal="center"/>
    </xf>
    <xf numFmtId="0" fontId="7" fillId="9" borderId="2" xfId="0" applyFont="1" applyFill="1" applyBorder="1" applyAlignment="1">
      <alignment horizontal="center"/>
    </xf>
    <xf numFmtId="0" fontId="0" fillId="9" borderId="1" xfId="0" applyFill="1" applyBorder="1"/>
    <xf numFmtId="0" fontId="0" fillId="9" borderId="5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16" fontId="0" fillId="9" borderId="6" xfId="0" applyNumberFormat="1" applyFill="1" applyBorder="1"/>
    <xf numFmtId="0" fontId="0" fillId="9" borderId="6" xfId="0" applyFill="1" applyBorder="1"/>
    <xf numFmtId="0" fontId="0" fillId="10" borderId="2" xfId="0" applyFill="1" applyBorder="1" applyAlignment="1">
      <alignment horizontal="center"/>
    </xf>
    <xf numFmtId="0" fontId="7" fillId="10" borderId="2" xfId="0" applyFont="1" applyFill="1" applyBorder="1" applyAlignment="1">
      <alignment horizontal="center"/>
    </xf>
    <xf numFmtId="0" fontId="0" fillId="10" borderId="1" xfId="0" applyFill="1" applyBorder="1"/>
    <xf numFmtId="0" fontId="0" fillId="10" borderId="5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6" xfId="0" applyFill="1" applyBorder="1"/>
    <xf numFmtId="0" fontId="0" fillId="11" borderId="2" xfId="0" applyFill="1" applyBorder="1" applyAlignment="1">
      <alignment horizontal="center"/>
    </xf>
    <xf numFmtId="0" fontId="7" fillId="11" borderId="2" xfId="0" applyFont="1" applyFill="1" applyBorder="1" applyAlignment="1">
      <alignment horizontal="center"/>
    </xf>
    <xf numFmtId="0" fontId="0" fillId="11" borderId="1" xfId="0" applyFill="1" applyBorder="1"/>
    <xf numFmtId="0" fontId="0" fillId="11" borderId="3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1" borderId="10" xfId="0" applyFill="1" applyBorder="1" applyAlignment="1">
      <alignment horizontal="center"/>
    </xf>
    <xf numFmtId="0" fontId="7" fillId="11" borderId="3" xfId="0" applyFont="1" applyFill="1" applyBorder="1" applyAlignment="1">
      <alignment horizontal="center"/>
    </xf>
    <xf numFmtId="0" fontId="0" fillId="11" borderId="4" xfId="0" applyFill="1" applyBorder="1"/>
    <xf numFmtId="0" fontId="0" fillId="11" borderId="5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11" borderId="8" xfId="0" applyFill="1" applyBorder="1" applyAlignment="1">
      <alignment horizontal="center"/>
    </xf>
    <xf numFmtId="0" fontId="0" fillId="11" borderId="6" xfId="0" applyFill="1" applyBorder="1"/>
    <xf numFmtId="16" fontId="0" fillId="11" borderId="6" xfId="0" applyNumberFormat="1" applyFill="1" applyBorder="1"/>
    <xf numFmtId="0" fontId="0" fillId="11" borderId="11" xfId="0" applyFill="1" applyBorder="1" applyAlignment="1">
      <alignment horizontal="center"/>
    </xf>
    <xf numFmtId="0" fontId="0" fillId="11" borderId="9" xfId="0" applyFill="1" applyBorder="1"/>
    <xf numFmtId="0" fontId="0" fillId="12" borderId="7" xfId="0" applyFill="1" applyBorder="1"/>
    <xf numFmtId="0" fontId="0" fillId="12" borderId="12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7" fillId="12" borderId="13" xfId="0" applyFont="1" applyFill="1" applyBorder="1" applyAlignment="1">
      <alignment horizontal="center"/>
    </xf>
    <xf numFmtId="0" fontId="0" fillId="12" borderId="1" xfId="0" applyFill="1" applyBorder="1"/>
    <xf numFmtId="0" fontId="0" fillId="12" borderId="3" xfId="0" applyFill="1" applyBorder="1" applyAlignment="1">
      <alignment horizontal="center"/>
    </xf>
    <xf numFmtId="0" fontId="7" fillId="12" borderId="3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2" borderId="14" xfId="0" applyFill="1" applyBorder="1" applyAlignment="1">
      <alignment horizontal="center"/>
    </xf>
    <xf numFmtId="0" fontId="0" fillId="12" borderId="15" xfId="0" applyFill="1" applyBorder="1" applyAlignment="1">
      <alignment horizontal="center"/>
    </xf>
    <xf numFmtId="0" fontId="0" fillId="12" borderId="12" xfId="0" applyFill="1" applyBorder="1"/>
    <xf numFmtId="0" fontId="0" fillId="12" borderId="5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12" borderId="6" xfId="0" applyFill="1" applyBorder="1"/>
    <xf numFmtId="0" fontId="10" fillId="8" borderId="23" xfId="0" applyFont="1" applyFill="1" applyBorder="1"/>
    <xf numFmtId="0" fontId="11" fillId="8" borderId="23" xfId="0" applyFont="1" applyFill="1" applyBorder="1"/>
    <xf numFmtId="0" fontId="11" fillId="4" borderId="23" xfId="0" applyFont="1" applyFill="1" applyBorder="1"/>
    <xf numFmtId="0" fontId="11" fillId="9" borderId="23" xfId="0" applyFont="1" applyFill="1" applyBorder="1"/>
    <xf numFmtId="0" fontId="11" fillId="10" borderId="23" xfId="0" applyFont="1" applyFill="1" applyBorder="1"/>
    <xf numFmtId="0" fontId="11" fillId="11" borderId="23" xfId="0" applyFont="1" applyFill="1" applyBorder="1"/>
    <xf numFmtId="0" fontId="11" fillId="11" borderId="24" xfId="0" applyFont="1" applyFill="1" applyBorder="1"/>
    <xf numFmtId="0" fontId="11" fillId="12" borderId="25" xfId="0" applyFont="1" applyFill="1" applyBorder="1"/>
    <xf numFmtId="0" fontId="11" fillId="12" borderId="23" xfId="0" applyFont="1" applyFill="1" applyBorder="1"/>
    <xf numFmtId="0" fontId="0" fillId="12" borderId="26" xfId="0" applyFill="1" applyBorder="1" applyAlignment="1">
      <alignment horizontal="center"/>
    </xf>
    <xf numFmtId="0" fontId="0" fillId="12" borderId="27" xfId="0" applyFill="1" applyBorder="1" applyAlignment="1">
      <alignment horizontal="center"/>
    </xf>
    <xf numFmtId="0" fontId="0" fillId="12" borderId="28" xfId="0" applyFill="1" applyBorder="1" applyAlignment="1">
      <alignment horizontal="center"/>
    </xf>
    <xf numFmtId="0" fontId="7" fillId="12" borderId="28" xfId="0" applyFont="1" applyFill="1" applyBorder="1" applyAlignment="1">
      <alignment horizontal="center"/>
    </xf>
    <xf numFmtId="0" fontId="0" fillId="12" borderId="29" xfId="0" applyFill="1" applyBorder="1"/>
    <xf numFmtId="0" fontId="8" fillId="2" borderId="27" xfId="0" applyFont="1" applyFill="1" applyBorder="1"/>
    <xf numFmtId="0" fontId="0" fillId="12" borderId="30" xfId="0" applyFill="1" applyBorder="1" applyAlignment="1">
      <alignment horizontal="center"/>
    </xf>
    <xf numFmtId="0" fontId="0" fillId="12" borderId="29" xfId="0" applyFill="1" applyBorder="1" applyAlignment="1">
      <alignment horizontal="center"/>
    </xf>
    <xf numFmtId="0" fontId="0" fillId="12" borderId="28" xfId="0" applyFill="1" applyBorder="1"/>
    <xf numFmtId="0" fontId="11" fillId="12" borderId="31" xfId="0" applyFont="1" applyFill="1" applyBorder="1"/>
    <xf numFmtId="0" fontId="0" fillId="4" borderId="32" xfId="0" applyFill="1" applyBorder="1"/>
    <xf numFmtId="0" fontId="0" fillId="9" borderId="32" xfId="0" applyFill="1" applyBorder="1"/>
    <xf numFmtId="0" fontId="0" fillId="10" borderId="32" xfId="0" applyFill="1" applyBorder="1"/>
    <xf numFmtId="0" fontId="0" fillId="11" borderId="32" xfId="0" applyFill="1" applyBorder="1"/>
    <xf numFmtId="0" fontId="0" fillId="11" borderId="33" xfId="0" applyFill="1" applyBorder="1"/>
    <xf numFmtId="0" fontId="0" fillId="11" borderId="34" xfId="0" applyFill="1" applyBorder="1"/>
    <xf numFmtId="0" fontId="0" fillId="4" borderId="35" xfId="0" applyFill="1" applyBorder="1"/>
    <xf numFmtId="0" fontId="0" fillId="12" borderId="36" xfId="0" applyFill="1" applyBorder="1"/>
    <xf numFmtId="0" fontId="0" fillId="12" borderId="32" xfId="0" applyFill="1" applyBorder="1"/>
    <xf numFmtId="0" fontId="0" fillId="12" borderId="37" xfId="0" applyFill="1" applyBorder="1"/>
    <xf numFmtId="0" fontId="0" fillId="12" borderId="38" xfId="0" applyFill="1" applyBorder="1"/>
    <xf numFmtId="0" fontId="5" fillId="0" borderId="39" xfId="0" applyFont="1" applyBorder="1" applyAlignment="1">
      <alignment horizontal="center"/>
    </xf>
    <xf numFmtId="0" fontId="5" fillId="0" borderId="40" xfId="0" applyFont="1" applyBorder="1" applyAlignment="1">
      <alignment horizontal="center"/>
    </xf>
    <xf numFmtId="0" fontId="5" fillId="0" borderId="41" xfId="0" applyFont="1" applyBorder="1" applyAlignment="1">
      <alignment horizontal="center"/>
    </xf>
    <xf numFmtId="0" fontId="0" fillId="0" borderId="42" xfId="0" applyBorder="1"/>
    <xf numFmtId="0" fontId="5" fillId="0" borderId="43" xfId="0" applyFont="1" applyBorder="1" applyAlignment="1">
      <alignment horizontal="center"/>
    </xf>
    <xf numFmtId="0" fontId="0" fillId="0" borderId="21" xfId="0" applyBorder="1"/>
    <xf numFmtId="0" fontId="3" fillId="4" borderId="1" xfId="0" applyFont="1" applyFill="1" applyBorder="1" applyAlignment="1">
      <alignment horizontal="center"/>
    </xf>
    <xf numFmtId="0" fontId="9" fillId="4" borderId="1" xfId="1" applyFill="1" applyBorder="1"/>
    <xf numFmtId="0" fontId="1" fillId="4" borderId="1" xfId="0" applyFont="1" applyFill="1" applyBorder="1"/>
    <xf numFmtId="0" fontId="0" fillId="4" borderId="0" xfId="0" applyFill="1"/>
    <xf numFmtId="0" fontId="3" fillId="0" borderId="47" xfId="0" applyFont="1" applyBorder="1" applyAlignment="1">
      <alignment horizontal="center"/>
    </xf>
    <xf numFmtId="0" fontId="1" fillId="5" borderId="47" xfId="0" applyFont="1" applyFill="1" applyBorder="1"/>
    <xf numFmtId="0" fontId="1" fillId="0" borderId="22" xfId="0" applyFont="1" applyBorder="1"/>
    <xf numFmtId="0" fontId="1" fillId="0" borderId="23" xfId="0" applyFont="1" applyBorder="1"/>
    <xf numFmtId="0" fontId="1" fillId="4" borderId="23" xfId="0" applyFont="1" applyFill="1" applyBorder="1"/>
    <xf numFmtId="0" fontId="3" fillId="0" borderId="26" xfId="0" applyFont="1" applyBorder="1" applyAlignment="1">
      <alignment horizontal="center"/>
    </xf>
    <xf numFmtId="0" fontId="9" fillId="0" borderId="26" xfId="1" applyBorder="1"/>
    <xf numFmtId="0" fontId="1" fillId="0" borderId="31" xfId="0" applyFont="1" applyBorder="1"/>
    <xf numFmtId="0" fontId="2" fillId="0" borderId="48" xfId="0" applyFont="1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13" fillId="11" borderId="44" xfId="0" applyFont="1" applyFill="1" applyBorder="1" applyAlignment="1">
      <alignment horizontal="center" vertical="center" wrapText="1"/>
    </xf>
    <xf numFmtId="0" fontId="13" fillId="10" borderId="44" xfId="0" applyFont="1" applyFill="1" applyBorder="1" applyAlignment="1">
      <alignment horizontal="center" vertical="center"/>
    </xf>
    <xf numFmtId="0" fontId="13" fillId="12" borderId="44" xfId="0" applyFont="1" applyFill="1" applyBorder="1" applyAlignment="1">
      <alignment horizontal="center" vertical="center" wrapText="1"/>
    </xf>
    <xf numFmtId="0" fontId="0" fillId="8" borderId="5" xfId="0" applyFill="1" applyBorder="1"/>
    <xf numFmtId="0" fontId="0" fillId="8" borderId="5" xfId="0" applyFill="1" applyBorder="1" applyAlignment="1">
      <alignment horizontal="left"/>
    </xf>
    <xf numFmtId="0" fontId="0" fillId="4" borderId="36" xfId="0" applyFill="1" applyBorder="1"/>
    <xf numFmtId="0" fontId="13" fillId="8" borderId="50" xfId="0" applyFont="1" applyFill="1" applyBorder="1" applyAlignment="1">
      <alignment horizontal="center" vertical="center"/>
    </xf>
    <xf numFmtId="0" fontId="13" fillId="8" borderId="12" xfId="0" applyFont="1" applyFill="1" applyBorder="1" applyAlignment="1">
      <alignment horizontal="center" vertical="center"/>
    </xf>
    <xf numFmtId="0" fontId="4" fillId="0" borderId="51" xfId="0" applyFont="1" applyBorder="1" applyAlignment="1">
      <alignment horizontal="center"/>
    </xf>
    <xf numFmtId="0" fontId="6" fillId="9" borderId="44" xfId="0" applyFont="1" applyFill="1" applyBorder="1" applyAlignment="1">
      <alignment vertical="center" wrapText="1"/>
    </xf>
    <xf numFmtId="0" fontId="6" fillId="9" borderId="46" xfId="0" applyFont="1" applyFill="1" applyBorder="1" applyAlignment="1">
      <alignment vertical="center" wrapText="1"/>
    </xf>
    <xf numFmtId="49" fontId="6" fillId="9" borderId="44" xfId="0" applyNumberFormat="1" applyFont="1" applyFill="1" applyBorder="1" applyAlignment="1">
      <alignment horizontal="center" vertical="center" wrapText="1"/>
    </xf>
    <xf numFmtId="0" fontId="13" fillId="10" borderId="44" xfId="0" applyFont="1" applyFill="1" applyBorder="1" applyAlignment="1">
      <alignment vertical="center"/>
    </xf>
    <xf numFmtId="0" fontId="13" fillId="10" borderId="46" xfId="0" applyFont="1" applyFill="1" applyBorder="1" applyAlignment="1">
      <alignment vertical="center"/>
    </xf>
    <xf numFmtId="0" fontId="13" fillId="11" borderId="44" xfId="0" applyFont="1" applyFill="1" applyBorder="1" applyAlignment="1">
      <alignment vertical="center" wrapText="1"/>
    </xf>
    <xf numFmtId="0" fontId="13" fillId="11" borderId="45" xfId="0" applyFont="1" applyFill="1" applyBorder="1" applyAlignment="1">
      <alignment vertical="center" wrapText="1"/>
    </xf>
    <xf numFmtId="0" fontId="13" fillId="12" borderId="44" xfId="0" applyFont="1" applyFill="1" applyBorder="1" applyAlignment="1">
      <alignment vertical="center" wrapText="1"/>
    </xf>
    <xf numFmtId="0" fontId="13" fillId="12" borderId="20" xfId="0" applyFont="1" applyFill="1" applyBorder="1" applyAlignment="1">
      <alignment vertical="center" wrapText="1"/>
    </xf>
    <xf numFmtId="0" fontId="7" fillId="11" borderId="1" xfId="0" applyFont="1" applyFill="1" applyBorder="1" applyAlignment="1">
      <alignment horizontal="center"/>
    </xf>
    <xf numFmtId="0" fontId="0" fillId="11" borderId="52" xfId="0" applyFill="1" applyBorder="1"/>
    <xf numFmtId="16" fontId="0" fillId="10" borderId="6" xfId="0" applyNumberFormat="1" applyFill="1" applyBorder="1"/>
    <xf numFmtId="0" fontId="6" fillId="9" borderId="53" xfId="0" applyFont="1" applyFill="1" applyBorder="1" applyAlignment="1">
      <alignment vertical="center" wrapText="1"/>
    </xf>
    <xf numFmtId="0" fontId="6" fillId="9" borderId="0" xfId="0" applyFont="1" applyFill="1" applyBorder="1" applyAlignment="1">
      <alignment vertical="center" wrapText="1"/>
    </xf>
    <xf numFmtId="0" fontId="6" fillId="9" borderId="54" xfId="0" applyFont="1" applyFill="1" applyBorder="1" applyAlignment="1">
      <alignment vertical="center" wrapText="1"/>
    </xf>
    <xf numFmtId="49" fontId="6" fillId="9" borderId="54" xfId="0" applyNumberFormat="1" applyFont="1" applyFill="1" applyBorder="1" applyAlignment="1">
      <alignment horizontal="center" vertical="center" wrapText="1"/>
    </xf>
    <xf numFmtId="0" fontId="0" fillId="4" borderId="37" xfId="0" applyFill="1" applyBorder="1"/>
    <xf numFmtId="0" fontId="0" fillId="4" borderId="3" xfId="0" applyFill="1" applyBorder="1"/>
    <xf numFmtId="0" fontId="0" fillId="4" borderId="3" xfId="0" applyFill="1" applyBorder="1" applyAlignment="1">
      <alignment horizontal="center"/>
    </xf>
    <xf numFmtId="0" fontId="7" fillId="4" borderId="3" xfId="0" applyFont="1" applyFill="1" applyBorder="1" applyAlignment="1">
      <alignment horizontal="center"/>
    </xf>
    <xf numFmtId="0" fontId="0" fillId="4" borderId="4" xfId="0" applyFill="1" applyBorder="1"/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9" xfId="0" applyFill="1" applyBorder="1"/>
    <xf numFmtId="0" fontId="11" fillId="4" borderId="24" xfId="0" applyFont="1" applyFill="1" applyBorder="1"/>
    <xf numFmtId="0" fontId="0" fillId="4" borderId="55" xfId="0" applyFill="1" applyBorder="1" applyAlignment="1">
      <alignment horizontal="center"/>
    </xf>
    <xf numFmtId="0" fontId="7" fillId="4" borderId="55" xfId="0" applyFont="1" applyFill="1" applyBorder="1" applyAlignment="1">
      <alignment horizontal="center"/>
    </xf>
    <xf numFmtId="0" fontId="0" fillId="4" borderId="7" xfId="0" applyFill="1" applyBorder="1"/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2" xfId="0" applyFill="1" applyBorder="1"/>
    <xf numFmtId="0" fontId="11" fillId="4" borderId="25" xfId="0" applyFont="1" applyFill="1" applyBorder="1"/>
    <xf numFmtId="0" fontId="0" fillId="9" borderId="56" xfId="0" applyFill="1" applyBorder="1"/>
    <xf numFmtId="0" fontId="0" fillId="9" borderId="57" xfId="0" applyFill="1" applyBorder="1" applyAlignment="1">
      <alignment horizontal="center"/>
    </xf>
    <xf numFmtId="0" fontId="7" fillId="9" borderId="57" xfId="0" applyFont="1" applyFill="1" applyBorder="1" applyAlignment="1">
      <alignment horizontal="center"/>
    </xf>
    <xf numFmtId="0" fontId="0" fillId="9" borderId="47" xfId="0" applyFill="1" applyBorder="1"/>
    <xf numFmtId="0" fontId="8" fillId="2" borderId="58" xfId="0" applyFont="1" applyFill="1" applyBorder="1"/>
    <xf numFmtId="0" fontId="0" fillId="9" borderId="59" xfId="0" applyFill="1" applyBorder="1" applyAlignment="1">
      <alignment horizontal="center"/>
    </xf>
    <xf numFmtId="0" fontId="0" fillId="9" borderId="60" xfId="0" applyFill="1" applyBorder="1" applyAlignment="1">
      <alignment horizontal="center"/>
    </xf>
    <xf numFmtId="16" fontId="0" fillId="9" borderId="58" xfId="0" applyNumberFormat="1" applyFill="1" applyBorder="1"/>
    <xf numFmtId="0" fontId="11" fillId="9" borderId="22" xfId="0" applyFont="1" applyFill="1" applyBorder="1"/>
    <xf numFmtId="0" fontId="0" fillId="9" borderId="38" xfId="0" applyFill="1" applyBorder="1"/>
    <xf numFmtId="0" fontId="0" fillId="9" borderId="61" xfId="0" applyFill="1" applyBorder="1" applyAlignment="1">
      <alignment horizontal="center"/>
    </xf>
    <xf numFmtId="0" fontId="7" fillId="9" borderId="61" xfId="0" applyFont="1" applyFill="1" applyBorder="1" applyAlignment="1">
      <alignment horizontal="center"/>
    </xf>
    <xf numFmtId="0" fontId="0" fillId="9" borderId="26" xfId="0" applyFill="1" applyBorder="1"/>
    <xf numFmtId="0" fontId="8" fillId="2" borderId="28" xfId="0" applyFont="1" applyFill="1" applyBorder="1"/>
    <xf numFmtId="0" fontId="0" fillId="9" borderId="30" xfId="0" applyFill="1" applyBorder="1" applyAlignment="1">
      <alignment horizontal="center"/>
    </xf>
    <xf numFmtId="0" fontId="0" fillId="9" borderId="29" xfId="0" applyFill="1" applyBorder="1" applyAlignment="1">
      <alignment horizontal="center"/>
    </xf>
    <xf numFmtId="0" fontId="11" fillId="9" borderId="31" xfId="0" applyFont="1" applyFill="1" applyBorder="1"/>
    <xf numFmtId="16" fontId="0" fillId="9" borderId="28" xfId="0" applyNumberFormat="1" applyFill="1" applyBorder="1"/>
    <xf numFmtId="0" fontId="16" fillId="3" borderId="6" xfId="0" applyFont="1" applyFill="1" applyBorder="1"/>
  </cellXfs>
  <cellStyles count="2">
    <cellStyle name="Lien hypertexte" xfId="1" builtinId="8"/>
    <cellStyle name="Normal" xfId="0" builtinId="0"/>
  </cellStyles>
  <dxfs count="72">
    <dxf>
      <font>
        <color rgb="FF9C0006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FF000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theme="9"/>
        </patternFill>
      </fill>
    </dxf>
    <dxf>
      <font>
        <color rgb="FFC6E0B4"/>
      </font>
      <fill>
        <patternFill patternType="solid">
          <fgColor rgb="FFC6E0B4"/>
          <bgColor rgb="FFC6E0B4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FF000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theme="9"/>
        </patternFill>
      </fill>
    </dxf>
    <dxf>
      <font>
        <color rgb="FFC6E0B4"/>
      </font>
      <fill>
        <patternFill patternType="solid">
          <fgColor rgb="FFC6E0B4"/>
          <bgColor rgb="FFC6E0B4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FF000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theme="9"/>
        </patternFill>
      </fill>
    </dxf>
    <dxf>
      <font>
        <color rgb="FFC6E0B4"/>
      </font>
      <fill>
        <patternFill patternType="solid">
          <fgColor rgb="FFC6E0B4"/>
          <bgColor rgb="FFC6E0B4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FF000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theme="9"/>
        </patternFill>
      </fill>
    </dxf>
    <dxf>
      <font>
        <color rgb="FFC6E0B4"/>
      </font>
      <fill>
        <patternFill patternType="solid">
          <fgColor rgb="FFC6E0B4"/>
          <bgColor rgb="FFC6E0B4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FF000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theme="9"/>
        </patternFill>
      </fill>
    </dxf>
    <dxf>
      <font>
        <color rgb="FFC6E0B4"/>
      </font>
      <fill>
        <patternFill patternType="solid">
          <fgColor rgb="FFC6E0B4"/>
          <bgColor rgb="FFC6E0B4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FF000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theme="9"/>
        </patternFill>
      </fill>
    </dxf>
    <dxf>
      <font>
        <color rgb="FFC6E0B4"/>
      </font>
      <fill>
        <patternFill patternType="solid">
          <fgColor rgb="FFC6E0B4"/>
          <bgColor rgb="FFC6E0B4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FF000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theme="9"/>
        </patternFill>
      </fill>
    </dxf>
    <dxf>
      <font>
        <color rgb="FFC6E0B4"/>
      </font>
      <fill>
        <patternFill patternType="solid">
          <fgColor rgb="FFC6E0B4"/>
          <bgColor rgb="FFC6E0B4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FF000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theme="9"/>
        </patternFill>
      </fill>
    </dxf>
    <dxf>
      <font>
        <color rgb="FFC6E0B4"/>
      </font>
      <fill>
        <patternFill patternType="solid">
          <fgColor rgb="FFC6E0B4"/>
          <bgColor rgb="FFC6E0B4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colors>
    <mruColors>
      <color rgb="FFFFB7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oleObject" Target="file:///C:\NetSync\Machine\Sentry%20190\Checklist%20190.doc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oleObject" Target="file:///C:\NetSync\Machine\Sentry%20330\Checklist%20330.docx" TargetMode="External"/></Relationships>
</file>

<file path=xl/externalLinks/externalLink1.xml><?xml version="1.0" encoding="utf-8"?>
<externalLink xmlns="http://schemas.openxmlformats.org/spreadsheetml/2006/main">
  <oleLink xmlns:r="http://schemas.openxmlformats.org/officeDocument/2006/relationships" r:id="rId1" progId="Word.Document.12">
    <oleItems>
      <oleItem name="'" advise="1" preferPic="1"/>
    </oleItems>
  </oleLink>
</externalLink>
</file>

<file path=xl/externalLinks/externalLink2.xml><?xml version="1.0" encoding="utf-8"?>
<externalLink xmlns="http://schemas.openxmlformats.org/spreadsheetml/2006/main">
  <oleLink xmlns:r="http://schemas.openxmlformats.org/officeDocument/2006/relationships" r:id="rId1" progId="Word.Document.12">
    <oleItems>
      <oleItem name="'" advise="1" preferPic="1"/>
    </oleItems>
  </oleLin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3D-totem" id="{F65A3462-6E21-425A-BF0A-E28D6B1DA697}" userId="3D-totem" providerId="Non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2" dT="2019-05-06T13:31:53.12" personId="{F65A3462-6E21-425A-BF0A-E28D6B1DA697}" id="{29016F83-70C0-48E3-9723-6273FC72198C}">
    <text>ne pas modifier le nom</text>
  </threadedComment>
  <threadedComment ref="B6" dT="2019-05-06T13:32:20.50" personId="{F65A3462-6E21-425A-BF0A-E28D6B1DA697}" id="{F15D8DAF-CAC7-413D-A240-C5EE46CCB135}">
    <text>ne pas modifier le nom</text>
  </threadedComment>
  <threadedComment ref="B7" dT="2019-05-06T13:32:31.88" personId="{F65A3462-6E21-425A-BF0A-E28D6B1DA697}" id="{85BDEA14-355B-4324-8683-25D848B7413D}">
    <text>ne pas modifier le nom</text>
  </threadedComment>
  <threadedComment ref="B8" dT="2019-05-06T13:33:06.41" personId="{F65A3462-6E21-425A-BF0A-E28D6B1DA697}" id="{F1CB95C5-79A1-4F80-AA40-1B459B6B178D}">
    <text>ne pas modifier le nom</text>
  </threadedComment>
  <threadedComment ref="B9" dT="2019-05-06T13:32:57.02" personId="{F65A3462-6E21-425A-BF0A-E28D6B1DA697}" id="{72CBD4D6-CB46-4716-B67E-82381E42F350}">
    <text>ne pas modifier le nom</text>
  </threadedComment>
  <threadedComment ref="B10" dT="2019-05-06T13:31:27.66" personId="{F65A3462-6E21-425A-BF0A-E28D6B1DA697}" id="{CC383FCA-0721-4444-AD00-F9E7D7933E10}">
    <text>ne pas modifier le nom</text>
  </threadedComment>
  <threadedComment ref="B13" dT="2019-05-06T13:31:15.98" personId="{F65A3462-6E21-425A-BF0A-E28D6B1DA697}" id="{92499CAD-766A-4F7B-88C1-E63CDA112E0C}">
    <text>ne pas modifier le nom</text>
  </threadedComment>
  <threadedComment ref="B15" dT="2019-05-06T13:29:47.55" personId="{F65A3462-6E21-425A-BF0A-E28D6B1DA697}" id="{4168F954-253D-4A4F-997A-CE5E14A7F22C}">
    <text>"Kit Japonais" ne pas modifier le nom</text>
  </threadedComment>
  <threadedComment ref="B16" dT="2019-05-06T13:30:25.55" personId="{F65A3462-6E21-425A-BF0A-E28D6B1DA697}" id="{5B871E59-D804-4299-9F77-6006DE5745FD}">
    <text>"Spatule jaune" ne pas modifier le nom</text>
  </threadedComment>
  <threadedComment ref="B17" dT="2019-05-06T13:30:55.12" personId="{F65A3462-6E21-425A-BF0A-E28D6B1DA697}" id="{7A458481-9C2F-4C05-B758-A07A7BD1C6B0}">
    <text>"Alcool"  ne pas modifier le nom</text>
  </threadedComment>
  <threadedComment ref="B23" dT="2019-05-06T13:37:52.74" personId="{F65A3462-6E21-425A-BF0A-E28D6B1DA697}" id="{AE5C8476-E10D-4FEA-ADD6-5163E0785CA1}">
    <text>ne pas modifier le nom</text>
  </threadedComment>
  <threadedComment ref="B24" dT="2019-05-06T13:38:26.36" personId="{F65A3462-6E21-425A-BF0A-E28D6B1DA697}" id="{867DFA96-8BC5-479A-8A99-829572B028CE}">
    <text>ne pas modifier le nom</text>
  </threadedComment>
  <threadedComment ref="B25" dT="2019-05-06T13:38:14.37" personId="{F65A3462-6E21-425A-BF0A-E28D6B1DA697}" id="{447BE6A5-B467-4E3E-818F-D9F29BF63FE7}">
    <text>ne pas modifier le nom</text>
  </threadedComment>
  <threadedComment ref="B26" dT="2019-05-06T13:38:38.49" personId="{F65A3462-6E21-425A-BF0A-E28D6B1DA697}" id="{D33C3005-83D0-4A14-ADEE-139AACF5EA65}">
    <text>ne pas modifier le nom</text>
  </threadedComment>
  <threadedComment ref="B28" dT="2019-05-06T13:38:51.47" personId="{F65A3462-6E21-425A-BF0A-E28D6B1DA697}" id="{617BAE33-A296-4AC4-BF66-B325537E79B2}">
    <text>ne pas modifier le nom</text>
  </threadedComment>
  <threadedComment ref="B29" dT="2019-05-06T13:38:57.62" personId="{F65A3462-6E21-425A-BF0A-E28D6B1DA697}" id="{0A95656D-13BB-4113-A80F-99F7843FD7DF}">
    <text>ne pas modifier le nom</text>
  </threadedComment>
  <threadedComment ref="B33" dT="2019-06-07T13:48:25.76" personId="{F65A3462-6E21-425A-BF0A-E28D6B1DA697}" id="{DBB0E961-BB05-4128-9D16-3F02CB5279DC}">
    <text>ne pas modifier le nom</text>
  </threadedComment>
  <threadedComment ref="B38" dT="2019-05-06T13:33:52.71" personId="{F65A3462-6E21-425A-BF0A-E28D6B1DA697}" id="{D2BDB3AC-1D78-4C6E-BDF7-1A6AA1B66A0E}">
    <text>ne pas modifier le nom</text>
  </threadedComment>
  <threadedComment ref="B39" dT="2019-05-06T13:33:58.68" personId="{F65A3462-6E21-425A-BF0A-E28D6B1DA697}" id="{504B2C12-CA45-4D2B-A133-D5A17EBC256C}">
    <text>ne pas modifier le nom</text>
  </threadedComment>
  <threadedComment ref="B40" dT="2019-05-06T13:34:05.08" personId="{F65A3462-6E21-425A-BF0A-E28D6B1DA697}" id="{F292B41F-28AF-4F83-A09E-B45DAB6E7169}">
    <text>ne pas modifier le nom</text>
  </threadedComment>
  <threadedComment ref="B41" dT="2019-05-06T13:34:11.08" personId="{F65A3462-6E21-425A-BF0A-E28D6B1DA697}" id="{4FD23794-295D-4751-8AB5-320AB9F2173E}">
    <text>ne pas modifier le nom</text>
  </threadedComment>
  <threadedComment ref="B42" dT="2019-05-06T13:34:20.31" personId="{F65A3462-6E21-425A-BF0A-E28D6B1DA697}" id="{202D1A03-EC1D-4257-9A83-A8B1FC31A5AF}">
    <text>ne pas modifier le nom</text>
  </threadedComment>
  <threadedComment ref="B43" dT="2019-05-06T13:34:35.83" personId="{F65A3462-6E21-425A-BF0A-E28D6B1DA697}" id="{6F4523A9-5021-42E0-A062-5D48A09E1E01}">
    <text>ne pas modifier le nom</text>
  </threadedComment>
  <threadedComment ref="B44" dT="2019-05-06T13:34:42.66" personId="{F65A3462-6E21-425A-BF0A-E28D6B1DA697}" id="{E1B2FB41-22AD-46F6-BA89-B256D938EC10}">
    <text>ne pas modifier le nom</text>
  </threadedComment>
  <threadedComment ref="B63" dT="2019-05-06T13:39:28.96" personId="{F65A3462-6E21-425A-BF0A-E28D6B1DA697}" id="{0E8C8414-5B7D-4EAE-A82A-80A9C7F93AE8}">
    <text>ne pas modifier le nom</text>
  </threadedComment>
  <threadedComment ref="B66" dT="2019-05-06T13:39:15.11" personId="{F65A3462-6E21-425A-BF0A-E28D6B1DA697}" id="{678DD3E8-FA37-4A75-B0A4-B55133BAC74B}">
    <text>ne pas modifier le nom</text>
  </threadedComment>
  <threadedComment ref="B70" dT="2019-05-06T13:37:13.55" personId="{F65A3462-6E21-425A-BF0A-E28D6B1DA697}" id="{BE40D2FE-3FC8-4651-91B6-D9D3697A92CC}">
    <text>ne pas modifier le nom</text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microsoft.com/office/2017/10/relationships/threadedComment" Target="../threadedComments/threadedComment1.xml"/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previnaire@dentalbiolux.be" TargetMode="External"/><Relationship Id="rId13" Type="http://schemas.openxmlformats.org/officeDocument/2006/relationships/hyperlink" Target="mailto:gauthiermichael01@gmail.com" TargetMode="External"/><Relationship Id="rId3" Type="http://schemas.openxmlformats.org/officeDocument/2006/relationships/hyperlink" Target="mailto:u.brick@burms.de%20Miicraft%20125%20(demander%20occas)" TargetMode="External"/><Relationship Id="rId7" Type="http://schemas.openxmlformats.org/officeDocument/2006/relationships/hyperlink" Target="mailto:admat54@hotmail.com" TargetMode="External"/><Relationship Id="rId12" Type="http://schemas.openxmlformats.org/officeDocument/2006/relationships/hyperlink" Target="https://www.amazon.fr/30-baytronic-isopropanol-IPA-99/dp/B01HKBBVV8/ref=sr_1_2?__mk_fr_FR=&#197;M&#197;Z&#213;&#209;&amp;qid=1552983790&amp;s=specialty-aps&amp;sr=8-2&amp;srs=10866616031" TargetMode="External"/><Relationship Id="rId2" Type="http://schemas.openxmlformats.org/officeDocument/2006/relationships/hyperlink" Target="https://www.atome3d.com/collections/dentifix-modelling/products/resine-dentaire-dentifix-1l-slash-duplicator-projet-1500-uv-405nm-405-nm-professionnel-protesiste-abordable-alignement-dentaire-modele?ls=fr-FR" TargetMode="External"/><Relationship Id="rId16" Type="http://schemas.openxmlformats.org/officeDocument/2006/relationships/hyperlink" Target="https://fr.aliexpress.com/item/150-Mbps-USB-High-Gain-WiFi-adaptateur-sans-fil-avec-Antenne/32977710507.html?spm=a2g0s.9042311.0.0.3eb46c37M6Sx8D" TargetMode="External"/><Relationship Id="rId1" Type="http://schemas.openxmlformats.org/officeDocument/2006/relationships/hyperlink" Target="mailto:previnaire@dentalbiolux.be" TargetMode="External"/><Relationship Id="rId6" Type="http://schemas.openxmlformats.org/officeDocument/2006/relationships/hyperlink" Target="mailto:kameleon69@free.fr" TargetMode="External"/><Relationship Id="rId11" Type="http://schemas.openxmlformats.org/officeDocument/2006/relationships/hyperlink" Target="https://www.peinturevoiture.fr/1373-spatule-mastic-acier.html" TargetMode="External"/><Relationship Id="rId5" Type="http://schemas.openxmlformats.org/officeDocument/2006/relationships/hyperlink" Target="mailto:u.brick@burms.de%20Miicraft%20125" TargetMode="External"/><Relationship Id="rId15" Type="http://schemas.openxmlformats.org/officeDocument/2006/relationships/hyperlink" Target="https://www.dt-shop.com/index.php?suchtext=detax+free+print&amp;tx_indexedsearch%5Bsubmit_button%5D=&amp;tx_indexedsearch%5B_sections%5D=0&amp;tx_indexedsearch%5Bpointer%5D=0&amp;tx_indexedsearch%5Bext%5D=0&amp;tx_indexedsearch%5Btype%5D=1&amp;id=67&amp;L=3" TargetMode="External"/><Relationship Id="rId10" Type="http://schemas.openxmlformats.org/officeDocument/2006/relationships/hyperlink" Target="https://www.atome3d.com/collections/bluecast-dlp-sla/products/bluecast-x5-lcd-et-dlp?ls=fr-FR" TargetMode="External"/><Relationship Id="rId4" Type="http://schemas.openxmlformats.org/officeDocument/2006/relationships/hyperlink" Target="https://wickedengineering.com/" TargetMode="External"/><Relationship Id="rId9" Type="http://schemas.openxmlformats.org/officeDocument/2006/relationships/hyperlink" Target="mailto:michael.gauthier@3d-totem.fr" TargetMode="External"/><Relationship Id="rId14" Type="http://schemas.openxmlformats.org/officeDocument/2006/relationships/hyperlink" Target="mailto:kameleon69@free.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016"/>
  <sheetViews>
    <sheetView showGridLines="0" tabSelected="1" zoomScale="90" zoomScaleNormal="90" workbookViewId="0">
      <selection activeCell="B11" sqref="B11"/>
    </sheetView>
  </sheetViews>
  <sheetFormatPr baseColWidth="10" defaultColWidth="12.625" defaultRowHeight="15" customHeight="1"/>
  <cols>
    <col min="1" max="1" width="16.25" customWidth="1"/>
    <col min="2" max="2" width="24.625" customWidth="1"/>
    <col min="3" max="3" width="12.125" customWidth="1"/>
    <col min="4" max="5" width="24.375" customWidth="1"/>
    <col min="6" max="6" width="15" customWidth="1"/>
    <col min="7" max="7" width="23.375" customWidth="1"/>
    <col min="8" max="8" width="16.125" customWidth="1"/>
    <col min="9" max="9" width="17.625" customWidth="1"/>
    <col min="10" max="10" width="23.5" customWidth="1"/>
    <col min="11" max="26" width="10.625" customWidth="1"/>
  </cols>
  <sheetData>
    <row r="1" spans="1:14" ht="14.25" customHeight="1" thickBot="1">
      <c r="A1" s="138"/>
      <c r="B1" s="108" t="s">
        <v>4</v>
      </c>
      <c r="C1" s="109" t="s">
        <v>5</v>
      </c>
      <c r="D1" s="109" t="s">
        <v>6</v>
      </c>
      <c r="E1" s="109" t="s">
        <v>7</v>
      </c>
      <c r="F1" s="109" t="s">
        <v>8</v>
      </c>
      <c r="G1" s="109" t="s">
        <v>9</v>
      </c>
      <c r="H1" s="109" t="s">
        <v>10</v>
      </c>
      <c r="I1" s="109" t="s">
        <v>0</v>
      </c>
      <c r="J1" s="110" t="s">
        <v>149</v>
      </c>
      <c r="K1" s="111"/>
      <c r="L1" s="112" t="s">
        <v>150</v>
      </c>
    </row>
    <row r="2" spans="1:14" ht="14.25" customHeight="1">
      <c r="A2" s="136"/>
      <c r="B2" s="133" t="s">
        <v>11</v>
      </c>
      <c r="C2" s="29">
        <v>0</v>
      </c>
      <c r="D2" s="29">
        <v>20</v>
      </c>
      <c r="E2" s="29">
        <v>40</v>
      </c>
      <c r="F2" s="30" t="s">
        <v>12</v>
      </c>
      <c r="G2" s="31" t="s">
        <v>13</v>
      </c>
      <c r="H2" s="3" t="b">
        <f>AND(C2&gt;=D2)</f>
        <v>0</v>
      </c>
      <c r="I2" s="32" t="str">
        <f>IF(OR(F2="oui",H2=TRUE),"","oui")</f>
        <v/>
      </c>
      <c r="J2" s="33"/>
      <c r="K2" s="34"/>
      <c r="L2" s="78"/>
    </row>
    <row r="3" spans="1:14" ht="14.25" customHeight="1">
      <c r="A3" s="136"/>
      <c r="B3" s="133" t="s">
        <v>14</v>
      </c>
      <c r="C3" s="29">
        <v>2</v>
      </c>
      <c r="D3" s="29">
        <v>40</v>
      </c>
      <c r="E3" s="29">
        <v>120</v>
      </c>
      <c r="F3" s="30" t="s">
        <v>12</v>
      </c>
      <c r="G3" s="31"/>
      <c r="H3" s="3" t="b">
        <f>AND(C3&gt;=D3)</f>
        <v>0</v>
      </c>
      <c r="I3" s="32" t="str">
        <f>IF(OR(F3="oui",H3=TRUE),"","oui")</f>
        <v/>
      </c>
      <c r="J3" s="33" t="str">
        <f t="shared" ref="J3:J70" si="0">IF(F3="oui","Ecrire date de commande:","")</f>
        <v>Ecrire date de commande:</v>
      </c>
      <c r="K3" s="35">
        <v>43613</v>
      </c>
      <c r="L3" s="79" t="s">
        <v>109</v>
      </c>
    </row>
    <row r="4" spans="1:14" ht="14.25" customHeight="1">
      <c r="A4" s="136"/>
      <c r="B4" s="133" t="s">
        <v>15</v>
      </c>
      <c r="C4" s="29">
        <v>5</v>
      </c>
      <c r="D4" s="29">
        <v>2</v>
      </c>
      <c r="E4" s="29">
        <v>3</v>
      </c>
      <c r="F4" s="30"/>
      <c r="G4" s="31"/>
      <c r="H4" s="3" t="b">
        <f>AND(C4&gt;=D4)</f>
        <v>1</v>
      </c>
      <c r="I4" s="32" t="str">
        <f>IF(OR(F4="oui",H4=TRUE),"","oui")</f>
        <v/>
      </c>
      <c r="J4" s="33" t="str">
        <f t="shared" si="0"/>
        <v/>
      </c>
      <c r="K4" s="34"/>
      <c r="L4" s="79" t="s">
        <v>109</v>
      </c>
    </row>
    <row r="5" spans="1:14" ht="14.25" customHeight="1">
      <c r="A5" s="136"/>
      <c r="B5" s="133" t="s">
        <v>16</v>
      </c>
      <c r="C5" s="29">
        <v>10</v>
      </c>
      <c r="D5" s="29">
        <v>0</v>
      </c>
      <c r="E5" s="29"/>
      <c r="F5" s="30"/>
      <c r="G5" s="31"/>
      <c r="H5" s="189"/>
      <c r="I5" s="32"/>
      <c r="J5" s="33" t="str">
        <f t="shared" si="0"/>
        <v/>
      </c>
      <c r="K5" s="34"/>
      <c r="L5" s="79" t="s">
        <v>109</v>
      </c>
    </row>
    <row r="6" spans="1:14" ht="14.25" customHeight="1">
      <c r="A6" s="136" t="s">
        <v>3</v>
      </c>
      <c r="B6" s="133" t="s">
        <v>17</v>
      </c>
      <c r="C6" s="29">
        <v>10</v>
      </c>
      <c r="D6" s="29">
        <v>2</v>
      </c>
      <c r="E6" s="29">
        <v>6</v>
      </c>
      <c r="F6" s="30"/>
      <c r="G6" s="31"/>
      <c r="H6" s="3" t="b">
        <f>AND(C6&gt;=D6)</f>
        <v>1</v>
      </c>
      <c r="I6" s="32" t="str">
        <f t="shared" ref="I6:I13" si="1">IF(OR(F6="oui",H6=TRUE),"","oui")</f>
        <v/>
      </c>
      <c r="J6" s="33" t="str">
        <f t="shared" si="0"/>
        <v/>
      </c>
      <c r="K6" s="35"/>
      <c r="L6" s="79" t="s">
        <v>146</v>
      </c>
      <c r="N6">
        <v>0</v>
      </c>
    </row>
    <row r="7" spans="1:14" ht="14.25" customHeight="1">
      <c r="A7" s="136"/>
      <c r="B7" s="133" t="s">
        <v>18</v>
      </c>
      <c r="C7" s="29">
        <v>4</v>
      </c>
      <c r="D7" s="29">
        <v>3</v>
      </c>
      <c r="E7" s="29">
        <v>9</v>
      </c>
      <c r="F7" s="30"/>
      <c r="G7" s="31"/>
      <c r="H7" s="3" t="b">
        <f t="shared" ref="H7:H31" si="2">AND(C7&gt;=D7)</f>
        <v>1</v>
      </c>
      <c r="I7" s="32" t="str">
        <f t="shared" si="1"/>
        <v/>
      </c>
      <c r="J7" s="33" t="str">
        <f t="shared" si="0"/>
        <v/>
      </c>
      <c r="K7" s="34"/>
      <c r="L7" s="79" t="s">
        <v>146</v>
      </c>
    </row>
    <row r="8" spans="1:14" ht="14.25" customHeight="1">
      <c r="A8" s="136"/>
      <c r="B8" s="133" t="s">
        <v>19</v>
      </c>
      <c r="C8" s="29">
        <v>3</v>
      </c>
      <c r="D8" s="29">
        <v>3</v>
      </c>
      <c r="E8" s="29">
        <v>5</v>
      </c>
      <c r="F8" s="30" t="s">
        <v>12</v>
      </c>
      <c r="G8" s="31"/>
      <c r="H8" s="3" t="b">
        <f t="shared" si="2"/>
        <v>1</v>
      </c>
      <c r="I8" s="32" t="str">
        <f t="shared" si="1"/>
        <v/>
      </c>
      <c r="J8" s="33" t="str">
        <f>IF(F8="oui","Ecrire date de commande:","")</f>
        <v>Ecrire date de commande:</v>
      </c>
      <c r="K8" s="35">
        <v>43621</v>
      </c>
      <c r="L8" s="79" t="s">
        <v>108</v>
      </c>
    </row>
    <row r="9" spans="1:14" ht="14.25" customHeight="1">
      <c r="A9" s="136"/>
      <c r="B9" s="133" t="s">
        <v>20</v>
      </c>
      <c r="C9" s="29">
        <v>3</v>
      </c>
      <c r="D9" s="29">
        <v>2</v>
      </c>
      <c r="E9" s="29">
        <v>5</v>
      </c>
      <c r="F9" s="30"/>
      <c r="G9" s="31"/>
      <c r="H9" s="3" t="b">
        <f t="shared" si="2"/>
        <v>1</v>
      </c>
      <c r="I9" s="32" t="str">
        <f t="shared" si="1"/>
        <v/>
      </c>
      <c r="J9" s="33" t="str">
        <f t="shared" si="0"/>
        <v/>
      </c>
      <c r="K9" s="35">
        <v>43623</v>
      </c>
      <c r="L9" s="79" t="s">
        <v>108</v>
      </c>
    </row>
    <row r="10" spans="1:14" ht="14.25" customHeight="1">
      <c r="A10" s="136"/>
      <c r="B10" s="134" t="s">
        <v>163</v>
      </c>
      <c r="C10" s="29">
        <v>23</v>
      </c>
      <c r="D10" s="29">
        <v>30</v>
      </c>
      <c r="E10" s="29">
        <v>70</v>
      </c>
      <c r="F10" s="30"/>
      <c r="G10" s="31"/>
      <c r="H10" s="3" t="b">
        <f t="shared" si="2"/>
        <v>0</v>
      </c>
      <c r="I10" s="32" t="str">
        <f t="shared" si="1"/>
        <v>oui</v>
      </c>
      <c r="J10" s="33" t="str">
        <f t="shared" si="0"/>
        <v/>
      </c>
      <c r="K10" s="35">
        <v>43623</v>
      </c>
      <c r="L10" s="79" t="s">
        <v>108</v>
      </c>
    </row>
    <row r="11" spans="1:14" ht="14.25" customHeight="1">
      <c r="A11" s="136"/>
      <c r="B11" s="134" t="s">
        <v>170</v>
      </c>
      <c r="C11" s="29">
        <v>3</v>
      </c>
      <c r="D11" s="29">
        <v>2</v>
      </c>
      <c r="E11" s="29">
        <v>5</v>
      </c>
      <c r="F11" s="30"/>
      <c r="G11" s="31"/>
      <c r="H11" s="3" t="b">
        <f>AND(C11&gt;=D11)</f>
        <v>1</v>
      </c>
      <c r="I11" s="32" t="str">
        <f>IF(OR(F11="oui",H11=TRUE),"","oui")</f>
        <v/>
      </c>
      <c r="J11" s="33" t="str">
        <f>IF(F11="oui","Ecrire date de commande:","")</f>
        <v/>
      </c>
      <c r="K11" s="34"/>
      <c r="L11" s="79"/>
    </row>
    <row r="12" spans="1:14" ht="14.25" customHeight="1">
      <c r="A12" s="136"/>
      <c r="B12" s="134" t="s">
        <v>173</v>
      </c>
      <c r="C12" s="29">
        <v>4</v>
      </c>
      <c r="D12" s="29">
        <v>2</v>
      </c>
      <c r="E12" s="29">
        <v>5</v>
      </c>
      <c r="F12" s="30"/>
      <c r="G12" s="31"/>
      <c r="H12" s="3" t="b">
        <f>AND(C12&gt;=D12)</f>
        <v>1</v>
      </c>
      <c r="I12" s="32" t="str">
        <f>IF(OR(F12="oui",H12=TRUE),"","oui")</f>
        <v/>
      </c>
      <c r="J12" s="33" t="str">
        <f>IF(F12="oui","Ecrire date de commande:","")</f>
        <v/>
      </c>
      <c r="K12" s="35">
        <v>43605</v>
      </c>
      <c r="L12" s="79"/>
    </row>
    <row r="13" spans="1:14" ht="14.25" customHeight="1">
      <c r="A13" s="137"/>
      <c r="B13" s="133" t="s">
        <v>186</v>
      </c>
      <c r="C13" s="29">
        <v>1</v>
      </c>
      <c r="D13" s="29">
        <v>3</v>
      </c>
      <c r="E13" s="29">
        <v>7</v>
      </c>
      <c r="F13" s="30" t="s">
        <v>12</v>
      </c>
      <c r="G13" s="31" t="s">
        <v>185</v>
      </c>
      <c r="H13" s="3" t="b">
        <f t="shared" si="2"/>
        <v>0</v>
      </c>
      <c r="I13" s="32" t="str">
        <f t="shared" si="1"/>
        <v/>
      </c>
      <c r="J13" s="33" t="str">
        <f t="shared" si="0"/>
        <v>Ecrire date de commande:</v>
      </c>
      <c r="K13" s="35">
        <v>43623</v>
      </c>
      <c r="L13" s="79" t="s">
        <v>146</v>
      </c>
    </row>
    <row r="14" spans="1:14" ht="14.25" customHeight="1" thickBot="1">
      <c r="A14" s="135"/>
      <c r="B14" s="155"/>
      <c r="C14" s="156">
        <v>0</v>
      </c>
      <c r="D14" s="157"/>
      <c r="E14" s="157"/>
      <c r="F14" s="158"/>
      <c r="G14" s="159"/>
      <c r="H14" s="159"/>
      <c r="I14" s="160"/>
      <c r="J14" s="161" t="str">
        <f t="shared" si="0"/>
        <v/>
      </c>
      <c r="K14" s="162"/>
      <c r="L14" s="163" t="s">
        <v>108</v>
      </c>
    </row>
    <row r="15" spans="1:14" ht="14.25" customHeight="1">
      <c r="A15" s="153"/>
      <c r="B15" s="171" t="s">
        <v>21</v>
      </c>
      <c r="C15" s="172">
        <v>9</v>
      </c>
      <c r="D15" s="172">
        <v>15</v>
      </c>
      <c r="E15" s="172">
        <v>20</v>
      </c>
      <c r="F15" s="173"/>
      <c r="G15" s="174"/>
      <c r="H15" s="175" t="b">
        <f t="shared" si="2"/>
        <v>0</v>
      </c>
      <c r="I15" s="176" t="str">
        <f t="shared" ref="I15:I35" si="3">IF(OR(F15="oui",H15=TRUE),"","oui")</f>
        <v>oui</v>
      </c>
      <c r="J15" s="177" t="str">
        <f t="shared" si="0"/>
        <v/>
      </c>
      <c r="K15" s="178"/>
      <c r="L15" s="179" t="s">
        <v>154</v>
      </c>
    </row>
    <row r="16" spans="1:14" ht="15" customHeight="1">
      <c r="A16" s="153"/>
      <c r="B16" s="98" t="s">
        <v>22</v>
      </c>
      <c r="C16" s="36">
        <v>9</v>
      </c>
      <c r="D16" s="36">
        <v>15</v>
      </c>
      <c r="E16" s="36">
        <v>20</v>
      </c>
      <c r="F16" s="37"/>
      <c r="G16" s="38"/>
      <c r="H16" s="3" t="b">
        <f t="shared" si="2"/>
        <v>0</v>
      </c>
      <c r="I16" s="39" t="str">
        <f t="shared" si="3"/>
        <v>oui</v>
      </c>
      <c r="J16" s="40" t="str">
        <f t="shared" si="0"/>
        <v/>
      </c>
      <c r="K16" s="42"/>
      <c r="L16" s="81"/>
    </row>
    <row r="17" spans="1:12" ht="14.25" customHeight="1">
      <c r="A17" s="153"/>
      <c r="B17" s="98" t="s">
        <v>23</v>
      </c>
      <c r="C17" s="36">
        <v>15</v>
      </c>
      <c r="D17" s="36">
        <v>20</v>
      </c>
      <c r="E17" s="36">
        <v>50</v>
      </c>
      <c r="F17" s="37" t="s">
        <v>12</v>
      </c>
      <c r="G17" s="38"/>
      <c r="H17" s="3" t="b">
        <f t="shared" si="2"/>
        <v>0</v>
      </c>
      <c r="I17" s="39" t="str">
        <f t="shared" si="3"/>
        <v/>
      </c>
      <c r="J17" s="40" t="str">
        <f t="shared" si="0"/>
        <v>Ecrire date de commande:</v>
      </c>
      <c r="K17" s="41"/>
      <c r="L17" s="81" t="s">
        <v>115</v>
      </c>
    </row>
    <row r="18" spans="1:12" ht="14.25" customHeight="1">
      <c r="A18" s="153"/>
      <c r="B18" s="98" t="s">
        <v>179</v>
      </c>
      <c r="C18" s="36">
        <v>2</v>
      </c>
      <c r="D18" s="36"/>
      <c r="E18" s="36"/>
      <c r="F18" s="37"/>
      <c r="G18" s="38"/>
      <c r="H18" s="3" t="b">
        <f t="shared" ref="H18" si="4">AND(C18&gt;=D18)</f>
        <v>1</v>
      </c>
      <c r="I18" s="39" t="str">
        <f t="shared" ref="I18" si="5">IF(OR(F18="oui",H18=TRUE),"","oui")</f>
        <v/>
      </c>
      <c r="J18" s="40" t="str">
        <f t="shared" ref="J18" si="6">IF(F18="oui","Ecrire date de commande:","")</f>
        <v/>
      </c>
      <c r="K18" s="41"/>
      <c r="L18" s="81"/>
    </row>
    <row r="19" spans="1:12" ht="14.25" customHeight="1">
      <c r="A19" s="153"/>
      <c r="B19" s="98" t="s">
        <v>24</v>
      </c>
      <c r="C19" s="36">
        <v>7</v>
      </c>
      <c r="D19" s="36">
        <v>15</v>
      </c>
      <c r="E19" s="36">
        <v>20</v>
      </c>
      <c r="F19" s="37" t="s">
        <v>12</v>
      </c>
      <c r="G19" s="38"/>
      <c r="H19" s="3" t="b">
        <f t="shared" si="2"/>
        <v>0</v>
      </c>
      <c r="I19" s="39" t="str">
        <f t="shared" si="3"/>
        <v/>
      </c>
      <c r="J19" s="40" t="str">
        <f t="shared" si="0"/>
        <v>Ecrire date de commande:</v>
      </c>
      <c r="K19" s="41">
        <v>43623</v>
      </c>
      <c r="L19" s="81" t="s">
        <v>109</v>
      </c>
    </row>
    <row r="20" spans="1:12" ht="14.25" customHeight="1">
      <c r="A20" s="153"/>
      <c r="B20" s="98" t="s">
        <v>25</v>
      </c>
      <c r="C20" s="36">
        <v>13</v>
      </c>
      <c r="D20" s="36">
        <v>10</v>
      </c>
      <c r="E20" s="36">
        <v>15</v>
      </c>
      <c r="F20" s="37"/>
      <c r="G20" s="38"/>
      <c r="H20" s="3" t="b">
        <f t="shared" si="2"/>
        <v>1</v>
      </c>
      <c r="I20" s="39" t="str">
        <f t="shared" si="3"/>
        <v/>
      </c>
      <c r="J20" s="40" t="str">
        <f t="shared" si="0"/>
        <v/>
      </c>
      <c r="K20" s="42"/>
      <c r="L20" s="81" t="s">
        <v>146</v>
      </c>
    </row>
    <row r="21" spans="1:12" ht="14.25" customHeight="1">
      <c r="A21" s="153"/>
      <c r="B21" s="98" t="s">
        <v>26</v>
      </c>
      <c r="C21" s="36">
        <v>10</v>
      </c>
      <c r="D21" s="36">
        <v>1</v>
      </c>
      <c r="E21" s="36">
        <v>5</v>
      </c>
      <c r="F21" s="37"/>
      <c r="G21" s="38"/>
      <c r="H21" s="3" t="b">
        <f t="shared" si="2"/>
        <v>1</v>
      </c>
      <c r="I21" s="39" t="str">
        <f t="shared" si="3"/>
        <v/>
      </c>
      <c r="J21" s="40" t="str">
        <f t="shared" si="0"/>
        <v/>
      </c>
      <c r="K21" s="42"/>
      <c r="L21" s="81" t="s">
        <v>109</v>
      </c>
    </row>
    <row r="22" spans="1:12" ht="14.25" customHeight="1">
      <c r="A22" s="153"/>
      <c r="B22" s="98" t="s">
        <v>27</v>
      </c>
      <c r="C22" s="36">
        <v>26</v>
      </c>
      <c r="D22" s="36">
        <v>15</v>
      </c>
      <c r="E22" s="36">
        <v>10</v>
      </c>
      <c r="F22" s="37"/>
      <c r="G22" s="38"/>
      <c r="H22" s="3" t="b">
        <f t="shared" si="2"/>
        <v>1</v>
      </c>
      <c r="I22" s="39" t="str">
        <f t="shared" si="3"/>
        <v/>
      </c>
      <c r="J22" s="40" t="str">
        <f t="shared" si="0"/>
        <v/>
      </c>
      <c r="K22" s="41"/>
      <c r="L22" s="81" t="s">
        <v>132</v>
      </c>
    </row>
    <row r="23" spans="1:12" ht="14.25" customHeight="1">
      <c r="A23" s="153"/>
      <c r="B23" s="98" t="s">
        <v>28</v>
      </c>
      <c r="C23" s="36">
        <v>62</v>
      </c>
      <c r="D23" s="36">
        <v>15</v>
      </c>
      <c r="E23" s="36">
        <v>30</v>
      </c>
      <c r="F23" s="37"/>
      <c r="G23" s="38"/>
      <c r="H23" s="3" t="b">
        <f t="shared" si="2"/>
        <v>1</v>
      </c>
      <c r="I23" s="39" t="str">
        <f t="shared" si="3"/>
        <v/>
      </c>
      <c r="J23" s="40" t="str">
        <f t="shared" si="0"/>
        <v/>
      </c>
      <c r="K23" s="41"/>
      <c r="L23" s="81" t="s">
        <v>126</v>
      </c>
    </row>
    <row r="24" spans="1:12" ht="14.25" customHeight="1">
      <c r="A24" s="154" t="s">
        <v>164</v>
      </c>
      <c r="B24" s="98" t="s">
        <v>29</v>
      </c>
      <c r="C24" s="36">
        <v>11</v>
      </c>
      <c r="D24" s="36">
        <v>15</v>
      </c>
      <c r="E24" s="36">
        <v>30</v>
      </c>
      <c r="F24" s="37" t="s">
        <v>12</v>
      </c>
      <c r="G24" s="38"/>
      <c r="H24" s="3" t="b">
        <f t="shared" si="2"/>
        <v>0</v>
      </c>
      <c r="I24" s="39" t="str">
        <f t="shared" si="3"/>
        <v/>
      </c>
      <c r="J24" s="40" t="str">
        <f t="shared" si="0"/>
        <v>Ecrire date de commande:</v>
      </c>
      <c r="K24" s="41"/>
      <c r="L24" s="81"/>
    </row>
    <row r="25" spans="1:12" ht="14.25" customHeight="1">
      <c r="A25" s="153" t="s">
        <v>165</v>
      </c>
      <c r="B25" s="98" t="s">
        <v>30</v>
      </c>
      <c r="C25" s="36">
        <v>3</v>
      </c>
      <c r="D25" s="36">
        <v>15</v>
      </c>
      <c r="E25" s="36">
        <v>30</v>
      </c>
      <c r="F25" s="37" t="s">
        <v>12</v>
      </c>
      <c r="G25" s="38"/>
      <c r="H25" s="3" t="b">
        <f t="shared" si="2"/>
        <v>0</v>
      </c>
      <c r="I25" s="39" t="str">
        <f t="shared" si="3"/>
        <v/>
      </c>
      <c r="J25" s="40" t="str">
        <f t="shared" si="0"/>
        <v>Ecrire date de commande:</v>
      </c>
      <c r="K25" s="41"/>
      <c r="L25" s="81"/>
    </row>
    <row r="26" spans="1:12" ht="14.25" customHeight="1">
      <c r="A26" s="153"/>
      <c r="B26" s="98" t="s">
        <v>175</v>
      </c>
      <c r="C26" s="36">
        <v>30</v>
      </c>
      <c r="D26" s="36">
        <v>15</v>
      </c>
      <c r="E26" s="36">
        <v>30</v>
      </c>
      <c r="F26" s="37"/>
      <c r="G26" s="38"/>
      <c r="H26" s="3" t="b">
        <f t="shared" si="2"/>
        <v>1</v>
      </c>
      <c r="I26" s="39" t="str">
        <f t="shared" si="3"/>
        <v/>
      </c>
      <c r="J26" s="40" t="str">
        <f t="shared" si="0"/>
        <v/>
      </c>
      <c r="K26" s="41"/>
      <c r="L26" s="81"/>
    </row>
    <row r="27" spans="1:12" ht="14.25" customHeight="1">
      <c r="A27" s="153"/>
      <c r="B27" s="98" t="s">
        <v>31</v>
      </c>
      <c r="C27" s="36">
        <v>2</v>
      </c>
      <c r="D27" s="36">
        <v>10</v>
      </c>
      <c r="E27" s="36">
        <v>20</v>
      </c>
      <c r="F27" s="37" t="s">
        <v>12</v>
      </c>
      <c r="G27" s="38"/>
      <c r="H27" s="3" t="b">
        <f t="shared" si="2"/>
        <v>0</v>
      </c>
      <c r="I27" s="39" t="str">
        <f t="shared" si="3"/>
        <v/>
      </c>
      <c r="J27" s="40" t="str">
        <f t="shared" si="0"/>
        <v>Ecrire date de commande:</v>
      </c>
      <c r="K27" s="42"/>
      <c r="L27" s="81" t="s">
        <v>132</v>
      </c>
    </row>
    <row r="28" spans="1:12" ht="14.25" customHeight="1">
      <c r="A28" s="153"/>
      <c r="B28" s="98" t="s">
        <v>32</v>
      </c>
      <c r="C28" s="36">
        <v>28</v>
      </c>
      <c r="D28" s="36">
        <v>15</v>
      </c>
      <c r="E28" s="36">
        <v>30</v>
      </c>
      <c r="F28" s="37"/>
      <c r="G28" s="38"/>
      <c r="H28" s="3" t="b">
        <f t="shared" si="2"/>
        <v>1</v>
      </c>
      <c r="I28" s="39" t="str">
        <f t="shared" si="3"/>
        <v/>
      </c>
      <c r="J28" s="40" t="str">
        <f t="shared" si="0"/>
        <v/>
      </c>
      <c r="K28" s="42"/>
      <c r="L28" s="81" t="s">
        <v>131</v>
      </c>
    </row>
    <row r="29" spans="1:12" ht="14.25" customHeight="1">
      <c r="A29" s="153"/>
      <c r="B29" s="98" t="s">
        <v>33</v>
      </c>
      <c r="C29" s="36">
        <v>9</v>
      </c>
      <c r="D29" s="36">
        <v>8</v>
      </c>
      <c r="E29" s="36">
        <v>30</v>
      </c>
      <c r="F29" s="37"/>
      <c r="G29" s="38"/>
      <c r="H29" s="3" t="b">
        <f t="shared" si="2"/>
        <v>1</v>
      </c>
      <c r="I29" s="39" t="str">
        <f t="shared" si="3"/>
        <v/>
      </c>
      <c r="J29" s="40" t="str">
        <f t="shared" si="0"/>
        <v/>
      </c>
      <c r="K29" s="42"/>
      <c r="L29" s="81" t="s">
        <v>131</v>
      </c>
    </row>
    <row r="30" spans="1:12" ht="14.25" customHeight="1">
      <c r="A30" s="153"/>
      <c r="B30" s="98" t="s">
        <v>152</v>
      </c>
      <c r="C30" s="36">
        <v>6</v>
      </c>
      <c r="D30" s="36">
        <v>3</v>
      </c>
      <c r="E30" s="36">
        <v>5</v>
      </c>
      <c r="F30" s="37"/>
      <c r="G30" s="38"/>
      <c r="H30" s="3" t="b">
        <f t="shared" si="2"/>
        <v>1</v>
      </c>
      <c r="I30" s="39" t="str">
        <f t="shared" si="3"/>
        <v/>
      </c>
      <c r="J30" s="40" t="str">
        <f t="shared" si="0"/>
        <v/>
      </c>
      <c r="K30" s="42"/>
      <c r="L30" s="81"/>
    </row>
    <row r="31" spans="1:12" ht="14.25" customHeight="1">
      <c r="A31" s="153"/>
      <c r="B31" s="98" t="s">
        <v>180</v>
      </c>
      <c r="C31" s="36">
        <v>5</v>
      </c>
      <c r="D31" s="36">
        <v>3</v>
      </c>
      <c r="E31" s="36">
        <v>5</v>
      </c>
      <c r="F31" s="37"/>
      <c r="G31" s="38"/>
      <c r="H31" s="3" t="b">
        <f t="shared" si="2"/>
        <v>1</v>
      </c>
      <c r="I31" s="39" t="str">
        <f t="shared" si="3"/>
        <v/>
      </c>
      <c r="J31" s="40" t="str">
        <f t="shared" si="0"/>
        <v/>
      </c>
      <c r="K31" s="42"/>
      <c r="L31" s="81"/>
    </row>
    <row r="32" spans="1:12" ht="14.25" customHeight="1">
      <c r="A32" s="152"/>
      <c r="B32" s="98" t="s">
        <v>153</v>
      </c>
      <c r="C32" s="36">
        <v>5</v>
      </c>
      <c r="D32" s="36">
        <v>3</v>
      </c>
      <c r="E32" s="36">
        <v>5</v>
      </c>
      <c r="F32" s="37"/>
      <c r="G32" s="38"/>
      <c r="H32" s="3" t="b">
        <f>AND(C32&gt;=D32)</f>
        <v>1</v>
      </c>
      <c r="I32" s="39" t="str">
        <f>IF(OR(F32="oui",H32=TRUE),"","oui")</f>
        <v/>
      </c>
      <c r="J32" s="40" t="str">
        <f>IF(F32="oui","Ecrire date de commande:","")</f>
        <v/>
      </c>
      <c r="K32" s="42"/>
      <c r="L32" s="81"/>
    </row>
    <row r="33" spans="1:12" ht="14.25" customHeight="1">
      <c r="A33" s="152"/>
      <c r="B33" s="98" t="s">
        <v>187</v>
      </c>
      <c r="C33" s="36">
        <v>24</v>
      </c>
      <c r="D33" s="36">
        <v>15</v>
      </c>
      <c r="E33" s="36">
        <v>40</v>
      </c>
      <c r="F33" s="37"/>
      <c r="G33" s="38"/>
      <c r="H33" s="3" t="b">
        <f>AND(C33&gt;=D33)</f>
        <v>1</v>
      </c>
      <c r="I33" s="39" t="str">
        <f>IF(OR(F33="oui",H33=TRUE),"","oui")</f>
        <v/>
      </c>
      <c r="J33" s="40" t="str">
        <f>IF(F33="oui","Ecrire date de commande:","")</f>
        <v/>
      </c>
      <c r="K33" s="42"/>
      <c r="L33" s="81"/>
    </row>
    <row r="34" spans="1:12" ht="14.25" customHeight="1" thickBot="1">
      <c r="A34" s="151"/>
      <c r="B34" s="180" t="s">
        <v>177</v>
      </c>
      <c r="C34" s="181">
        <v>2</v>
      </c>
      <c r="D34" s="181">
        <v>2</v>
      </c>
      <c r="E34" s="181">
        <v>3</v>
      </c>
      <c r="F34" s="182"/>
      <c r="G34" s="183"/>
      <c r="H34" s="184" t="b">
        <f>AND(C34&gt;=D34)</f>
        <v>1</v>
      </c>
      <c r="I34" s="185" t="str">
        <f>IF(OR(F34="oui",H34=TRUE),"","oui")</f>
        <v/>
      </c>
      <c r="J34" s="186" t="str">
        <f>IF(F34="oui","Ecrire date de commande:","")</f>
        <v/>
      </c>
      <c r="K34" s="188"/>
      <c r="L34" s="187"/>
    </row>
    <row r="35" spans="1:12" ht="14.25" customHeight="1">
      <c r="A35" s="97"/>
      <c r="B35" s="135"/>
      <c r="C35" s="164"/>
      <c r="D35" s="164"/>
      <c r="E35" s="164"/>
      <c r="F35" s="165"/>
      <c r="G35" s="166"/>
      <c r="H35" s="166"/>
      <c r="I35" s="167" t="str">
        <f t="shared" si="3"/>
        <v>oui</v>
      </c>
      <c r="J35" s="168" t="str">
        <f t="shared" si="0"/>
        <v/>
      </c>
      <c r="K35" s="169"/>
      <c r="L35" s="170"/>
    </row>
    <row r="36" spans="1:12" ht="14.25" customHeight="1">
      <c r="A36" s="142"/>
      <c r="B36" s="99" t="s">
        <v>35</v>
      </c>
      <c r="C36" s="43">
        <v>2</v>
      </c>
      <c r="D36" s="43">
        <v>0</v>
      </c>
      <c r="E36" s="43"/>
      <c r="F36" s="44"/>
      <c r="G36" s="45" t="s">
        <v>36</v>
      </c>
      <c r="H36" s="189"/>
      <c r="I36" s="46"/>
      <c r="J36" s="47" t="str">
        <f t="shared" si="0"/>
        <v/>
      </c>
      <c r="K36" s="48"/>
      <c r="L36" s="82"/>
    </row>
    <row r="37" spans="1:12" ht="14.25" customHeight="1">
      <c r="A37" s="142"/>
      <c r="B37" s="99" t="s">
        <v>37</v>
      </c>
      <c r="C37" s="43">
        <v>0</v>
      </c>
      <c r="D37" s="43">
        <v>0</v>
      </c>
      <c r="E37" s="43"/>
      <c r="F37" s="44"/>
      <c r="G37" s="45"/>
      <c r="H37" s="3" t="b">
        <f>AND(C37&gt;=D37)</f>
        <v>1</v>
      </c>
      <c r="I37" s="46"/>
      <c r="J37" s="47" t="str">
        <f t="shared" si="0"/>
        <v/>
      </c>
      <c r="K37" s="48"/>
      <c r="L37" s="82"/>
    </row>
    <row r="38" spans="1:12" ht="14.25" customHeight="1">
      <c r="A38" s="142"/>
      <c r="B38" s="99" t="s">
        <v>38</v>
      </c>
      <c r="C38" s="43">
        <v>9</v>
      </c>
      <c r="D38" s="43">
        <v>6</v>
      </c>
      <c r="E38" s="43">
        <v>20</v>
      </c>
      <c r="F38" s="44" t="s">
        <v>12</v>
      </c>
      <c r="G38" s="45" t="s">
        <v>181</v>
      </c>
      <c r="H38" s="3" t="b">
        <f t="shared" ref="H38:H41" si="7">AND(C38&gt;=D38)</f>
        <v>1</v>
      </c>
      <c r="I38" s="46" t="str">
        <f>IF(OR(F38="oui",H38=TRUE),"","oui")</f>
        <v/>
      </c>
      <c r="J38" s="47" t="str">
        <f t="shared" si="0"/>
        <v>Ecrire date de commande:</v>
      </c>
      <c r="K38" s="150">
        <v>43605</v>
      </c>
      <c r="L38" s="82" t="s">
        <v>136</v>
      </c>
    </row>
    <row r="39" spans="1:12" ht="14.25" customHeight="1">
      <c r="A39" s="142"/>
      <c r="B39" s="99" t="s">
        <v>39</v>
      </c>
      <c r="C39" s="43">
        <v>9</v>
      </c>
      <c r="D39" s="43">
        <v>4</v>
      </c>
      <c r="E39" s="43">
        <v>6</v>
      </c>
      <c r="F39" s="44"/>
      <c r="G39" s="45" t="s">
        <v>162</v>
      </c>
      <c r="H39" s="3" t="b">
        <f t="shared" si="7"/>
        <v>1</v>
      </c>
      <c r="I39" s="46" t="str">
        <f>IF(OR(F39="oui",H39=TRUE),"","oui")</f>
        <v/>
      </c>
      <c r="J39" s="47" t="str">
        <f t="shared" si="0"/>
        <v/>
      </c>
      <c r="K39" s="48"/>
      <c r="L39" s="82" t="s">
        <v>109</v>
      </c>
    </row>
    <row r="40" spans="1:12" ht="14.25" customHeight="1">
      <c r="A40" s="131" t="s">
        <v>34</v>
      </c>
      <c r="B40" s="99" t="s">
        <v>40</v>
      </c>
      <c r="C40" s="43">
        <v>0</v>
      </c>
      <c r="D40" s="43">
        <v>0</v>
      </c>
      <c r="E40" s="43"/>
      <c r="F40" s="44"/>
      <c r="G40" s="45"/>
      <c r="H40" s="3" t="b">
        <f t="shared" si="7"/>
        <v>1</v>
      </c>
      <c r="I40" s="46" t="str">
        <f>IF(OR(F40="oui",H40=TRUE),"","oui")</f>
        <v/>
      </c>
      <c r="J40" s="47" t="str">
        <f t="shared" si="0"/>
        <v/>
      </c>
      <c r="K40" s="48"/>
      <c r="L40" s="82" t="s">
        <v>102</v>
      </c>
    </row>
    <row r="41" spans="1:12" ht="14.25" customHeight="1">
      <c r="A41" s="142"/>
      <c r="B41" s="99" t="s">
        <v>41</v>
      </c>
      <c r="C41" s="43">
        <v>14</v>
      </c>
      <c r="D41" s="43">
        <v>5</v>
      </c>
      <c r="E41" s="43"/>
      <c r="F41" s="44"/>
      <c r="G41" s="45"/>
      <c r="H41" s="3" t="b">
        <f t="shared" si="7"/>
        <v>1</v>
      </c>
      <c r="I41" s="46" t="str">
        <f>IF(OR(F41="oui",H41=TRUE),"","oui")</f>
        <v/>
      </c>
      <c r="J41" s="47" t="str">
        <f t="shared" si="0"/>
        <v/>
      </c>
      <c r="K41" s="150"/>
      <c r="L41" s="82" t="s">
        <v>102</v>
      </c>
    </row>
    <row r="42" spans="1:12" ht="14.25" customHeight="1">
      <c r="A42" s="142"/>
      <c r="B42" s="99" t="s">
        <v>42</v>
      </c>
      <c r="C42" s="43">
        <v>0</v>
      </c>
      <c r="D42" s="43">
        <v>0</v>
      </c>
      <c r="E42" s="43"/>
      <c r="F42" s="44"/>
      <c r="G42" s="45"/>
      <c r="H42" s="189"/>
      <c r="I42" s="46" t="str">
        <f>IF(OR(F42="oui",H42=TRUE),"","oui")</f>
        <v>oui</v>
      </c>
      <c r="J42" s="47" t="str">
        <f t="shared" si="0"/>
        <v/>
      </c>
      <c r="K42" s="48"/>
      <c r="L42" s="82"/>
    </row>
    <row r="43" spans="1:12" ht="14.25" customHeight="1">
      <c r="A43" s="142"/>
      <c r="B43" s="99" t="s">
        <v>43</v>
      </c>
      <c r="C43" s="43">
        <v>11</v>
      </c>
      <c r="D43" s="43">
        <v>5</v>
      </c>
      <c r="E43" s="43">
        <v>10</v>
      </c>
      <c r="F43" s="44"/>
      <c r="G43" s="45" t="s">
        <v>182</v>
      </c>
      <c r="H43" s="3" t="b">
        <f t="shared" ref="H43:H65" si="8">AND(C43&gt;=D43)</f>
        <v>1</v>
      </c>
      <c r="I43" s="46" t="str">
        <f t="shared" ref="I43:I60" si="9">IF(OR(F43="oui",H43=TRUE),"","oui")</f>
        <v/>
      </c>
      <c r="J43" s="47" t="str">
        <f t="shared" si="0"/>
        <v/>
      </c>
      <c r="K43" s="48"/>
      <c r="L43" s="82" t="s">
        <v>136</v>
      </c>
    </row>
    <row r="44" spans="1:12" ht="14.25" customHeight="1">
      <c r="A44" s="142"/>
      <c r="B44" s="99" t="s">
        <v>44</v>
      </c>
      <c r="C44" s="43">
        <v>2</v>
      </c>
      <c r="D44" s="43">
        <v>1</v>
      </c>
      <c r="E44" s="43"/>
      <c r="F44" s="44"/>
      <c r="G44" s="45"/>
      <c r="H44" s="3" t="b">
        <f t="shared" si="8"/>
        <v>1</v>
      </c>
      <c r="I44" s="46" t="str">
        <f t="shared" si="9"/>
        <v/>
      </c>
      <c r="J44" s="47" t="str">
        <f t="shared" si="0"/>
        <v/>
      </c>
      <c r="K44" s="48"/>
      <c r="L44" s="82"/>
    </row>
    <row r="45" spans="1:12" ht="14.25" customHeight="1">
      <c r="A45" s="143"/>
      <c r="B45" s="99" t="s">
        <v>151</v>
      </c>
      <c r="C45" s="43">
        <v>1</v>
      </c>
      <c r="D45" s="43">
        <v>2</v>
      </c>
      <c r="E45" s="43">
        <v>2</v>
      </c>
      <c r="F45" s="44"/>
      <c r="G45" s="45" t="s">
        <v>176</v>
      </c>
      <c r="H45" s="3" t="b">
        <f>AND(C45&gt;=D45)</f>
        <v>0</v>
      </c>
      <c r="I45" s="46" t="str">
        <f>IF(OR(F45="oui",H45=TRUE),"","oui")</f>
        <v>oui</v>
      </c>
      <c r="J45" s="47" t="str">
        <f>IF(F45="oui","Ecrire date de commande:","")</f>
        <v/>
      </c>
      <c r="K45" s="48"/>
      <c r="L45" s="82"/>
    </row>
    <row r="46" spans="1:12" ht="14.25" customHeight="1">
      <c r="A46" s="97"/>
      <c r="B46" s="97"/>
      <c r="C46" s="19"/>
      <c r="D46" s="19"/>
      <c r="E46" s="19"/>
      <c r="F46" s="20"/>
      <c r="G46" s="6"/>
      <c r="H46" s="6"/>
      <c r="I46" s="7" t="str">
        <f t="shared" si="9"/>
        <v>oui</v>
      </c>
      <c r="J46" s="8" t="str">
        <f t="shared" si="0"/>
        <v/>
      </c>
      <c r="K46" s="9"/>
      <c r="L46" s="80"/>
    </row>
    <row r="47" spans="1:12" ht="14.25" customHeight="1">
      <c r="A47" s="144"/>
      <c r="B47" s="100" t="s">
        <v>45</v>
      </c>
      <c r="C47" s="49">
        <v>2</v>
      </c>
      <c r="D47" s="49">
        <v>1</v>
      </c>
      <c r="E47" s="49">
        <v>1</v>
      </c>
      <c r="F47" s="50"/>
      <c r="G47" s="51"/>
      <c r="H47" s="3" t="b">
        <f t="shared" si="8"/>
        <v>1</v>
      </c>
      <c r="I47" s="57" t="str">
        <f t="shared" si="9"/>
        <v/>
      </c>
      <c r="J47" s="59" t="str">
        <f t="shared" si="0"/>
        <v/>
      </c>
      <c r="K47" s="60"/>
      <c r="L47" s="83" t="s">
        <v>109</v>
      </c>
    </row>
    <row r="48" spans="1:12" ht="15" customHeight="1">
      <c r="A48" s="144"/>
      <c r="B48" s="100" t="s">
        <v>46</v>
      </c>
      <c r="C48" s="49">
        <v>0</v>
      </c>
      <c r="D48" s="49">
        <v>1</v>
      </c>
      <c r="E48" s="49">
        <v>2</v>
      </c>
      <c r="F48" s="50" t="s">
        <v>12</v>
      </c>
      <c r="G48" s="51" t="s">
        <v>156</v>
      </c>
      <c r="H48" s="3" t="b">
        <f t="shared" si="8"/>
        <v>0</v>
      </c>
      <c r="I48" s="57" t="str">
        <f t="shared" si="9"/>
        <v/>
      </c>
      <c r="J48" s="59" t="str">
        <f t="shared" si="0"/>
        <v>Ecrire date de commande:</v>
      </c>
      <c r="K48" s="61">
        <v>43623</v>
      </c>
      <c r="L48" s="83" t="s">
        <v>146</v>
      </c>
    </row>
    <row r="49" spans="1:12" ht="14.25" customHeight="1">
      <c r="A49" s="144"/>
      <c r="B49" s="100" t="s">
        <v>47</v>
      </c>
      <c r="C49" s="49">
        <v>4</v>
      </c>
      <c r="D49" s="49">
        <v>1</v>
      </c>
      <c r="E49" s="49">
        <v>1</v>
      </c>
      <c r="F49" s="50"/>
      <c r="G49" s="51"/>
      <c r="H49" s="3" t="b">
        <f t="shared" si="8"/>
        <v>1</v>
      </c>
      <c r="I49" s="57" t="str">
        <f t="shared" si="9"/>
        <v/>
      </c>
      <c r="J49" s="59" t="str">
        <f t="shared" si="0"/>
        <v/>
      </c>
      <c r="K49" s="60"/>
      <c r="L49" s="83" t="s">
        <v>109</v>
      </c>
    </row>
    <row r="50" spans="1:12" ht="14.25" customHeight="1">
      <c r="A50" s="144"/>
      <c r="B50" s="100" t="s">
        <v>48</v>
      </c>
      <c r="C50" s="49">
        <v>5</v>
      </c>
      <c r="D50" s="49">
        <v>6</v>
      </c>
      <c r="E50" s="49">
        <v>8</v>
      </c>
      <c r="F50" s="50" t="s">
        <v>12</v>
      </c>
      <c r="G50" s="51" t="s">
        <v>174</v>
      </c>
      <c r="H50" s="3" t="b">
        <f t="shared" si="8"/>
        <v>0</v>
      </c>
      <c r="I50" s="57" t="s">
        <v>12</v>
      </c>
      <c r="J50" s="59" t="str">
        <f t="shared" si="0"/>
        <v>Ecrire date de commande:</v>
      </c>
      <c r="K50" s="61">
        <v>43623</v>
      </c>
      <c r="L50" s="83" t="s">
        <v>146</v>
      </c>
    </row>
    <row r="51" spans="1:12" ht="14.25" customHeight="1">
      <c r="A51" s="144"/>
      <c r="B51" s="100" t="s">
        <v>49</v>
      </c>
      <c r="C51" s="49">
        <v>3</v>
      </c>
      <c r="D51" s="49">
        <v>2</v>
      </c>
      <c r="E51" s="49">
        <v>1</v>
      </c>
      <c r="F51" s="50"/>
      <c r="G51" s="51" t="s">
        <v>183</v>
      </c>
      <c r="H51" s="3" t="b">
        <f t="shared" si="8"/>
        <v>1</v>
      </c>
      <c r="I51" s="57" t="str">
        <f t="shared" si="9"/>
        <v/>
      </c>
      <c r="J51" s="59" t="str">
        <f t="shared" si="0"/>
        <v/>
      </c>
      <c r="K51" s="60"/>
      <c r="L51" s="83" t="s">
        <v>109</v>
      </c>
    </row>
    <row r="52" spans="1:12" ht="14.25" customHeight="1">
      <c r="A52" s="144"/>
      <c r="B52" s="100" t="s">
        <v>50</v>
      </c>
      <c r="C52" s="49">
        <v>1</v>
      </c>
      <c r="D52" s="49">
        <v>2</v>
      </c>
      <c r="E52" s="49">
        <v>3</v>
      </c>
      <c r="F52" s="50" t="s">
        <v>12</v>
      </c>
      <c r="G52" s="51"/>
      <c r="H52" s="3" t="b">
        <f t="shared" si="8"/>
        <v>0</v>
      </c>
      <c r="I52" s="57" t="str">
        <f t="shared" si="9"/>
        <v/>
      </c>
      <c r="J52" s="59" t="str">
        <f t="shared" si="0"/>
        <v>Ecrire date de commande:</v>
      </c>
      <c r="K52" s="61">
        <v>43623</v>
      </c>
      <c r="L52" s="83" t="s">
        <v>109</v>
      </c>
    </row>
    <row r="53" spans="1:12" ht="14.25" customHeight="1">
      <c r="A53" s="144"/>
      <c r="B53" s="100" t="s">
        <v>51</v>
      </c>
      <c r="C53" s="49">
        <v>0</v>
      </c>
      <c r="D53" s="49">
        <v>2</v>
      </c>
      <c r="E53" s="49">
        <v>4</v>
      </c>
      <c r="F53" s="50" t="s">
        <v>12</v>
      </c>
      <c r="G53" s="51"/>
      <c r="H53" s="3" t="b">
        <f t="shared" si="8"/>
        <v>0</v>
      </c>
      <c r="I53" s="57" t="str">
        <f t="shared" si="9"/>
        <v/>
      </c>
      <c r="J53" s="59" t="str">
        <f t="shared" si="0"/>
        <v>Ecrire date de commande:</v>
      </c>
      <c r="K53" s="61">
        <v>43605</v>
      </c>
      <c r="L53" s="83" t="s">
        <v>109</v>
      </c>
    </row>
    <row r="54" spans="1:12" ht="14.25" customHeight="1">
      <c r="A54" s="144"/>
      <c r="B54" s="100" t="s">
        <v>52</v>
      </c>
      <c r="C54" s="49">
        <v>3</v>
      </c>
      <c r="D54" s="49">
        <v>3</v>
      </c>
      <c r="E54" s="49">
        <v>5</v>
      </c>
      <c r="F54" s="50"/>
      <c r="G54" s="51"/>
      <c r="H54" s="3" t="b">
        <f t="shared" si="8"/>
        <v>1</v>
      </c>
      <c r="I54" s="57" t="str">
        <f t="shared" si="9"/>
        <v/>
      </c>
      <c r="J54" s="59" t="str">
        <f t="shared" si="0"/>
        <v/>
      </c>
      <c r="K54" s="60"/>
      <c r="L54" s="83" t="s">
        <v>146</v>
      </c>
    </row>
    <row r="55" spans="1:12" ht="14.25" customHeight="1">
      <c r="A55" s="144"/>
      <c r="B55" s="100" t="s">
        <v>103</v>
      </c>
      <c r="C55" s="49">
        <v>2</v>
      </c>
      <c r="D55" s="49"/>
      <c r="E55" s="49">
        <v>1</v>
      </c>
      <c r="F55" s="50"/>
      <c r="G55" s="51"/>
      <c r="H55" s="3" t="b">
        <f>AND(C55&gt;=D55)</f>
        <v>1</v>
      </c>
      <c r="I55" s="57" t="str">
        <f>IF(OR(F55="oui",H55=TRUE),"","oui")</f>
        <v/>
      </c>
      <c r="J55" s="59" t="str">
        <f t="shared" si="0"/>
        <v/>
      </c>
      <c r="K55" s="60"/>
      <c r="L55" s="83"/>
    </row>
    <row r="56" spans="1:12" ht="14.25" customHeight="1">
      <c r="A56" s="130" t="s">
        <v>166</v>
      </c>
      <c r="B56" s="100" t="s">
        <v>53</v>
      </c>
      <c r="C56" s="49">
        <v>5</v>
      </c>
      <c r="D56" s="49">
        <v>6</v>
      </c>
      <c r="E56" s="49">
        <v>7</v>
      </c>
      <c r="F56" s="50" t="s">
        <v>12</v>
      </c>
      <c r="G56" s="51"/>
      <c r="H56" s="3" t="b">
        <f t="shared" si="8"/>
        <v>0</v>
      </c>
      <c r="I56" s="57" t="str">
        <f t="shared" si="9"/>
        <v/>
      </c>
      <c r="J56" s="59" t="str">
        <f t="shared" si="0"/>
        <v>Ecrire date de commande:</v>
      </c>
      <c r="K56" s="61">
        <v>43623</v>
      </c>
      <c r="L56" s="83" t="s">
        <v>146</v>
      </c>
    </row>
    <row r="57" spans="1:12" ht="14.25" customHeight="1">
      <c r="A57" s="130" t="s">
        <v>167</v>
      </c>
      <c r="B57" s="100" t="s">
        <v>54</v>
      </c>
      <c r="C57" s="49">
        <v>3</v>
      </c>
      <c r="D57" s="49">
        <v>1</v>
      </c>
      <c r="E57" s="49">
        <v>2</v>
      </c>
      <c r="F57" s="50"/>
      <c r="G57" s="51" t="s">
        <v>184</v>
      </c>
      <c r="H57" s="3" t="b">
        <f t="shared" si="8"/>
        <v>1</v>
      </c>
      <c r="I57" s="57" t="str">
        <f t="shared" si="9"/>
        <v/>
      </c>
      <c r="J57" s="59" t="str">
        <f t="shared" si="0"/>
        <v/>
      </c>
      <c r="K57" s="60"/>
      <c r="L57" s="83" t="s">
        <v>109</v>
      </c>
    </row>
    <row r="58" spans="1:12" ht="14.25" customHeight="1">
      <c r="A58" s="144"/>
      <c r="B58" s="100" t="s">
        <v>55</v>
      </c>
      <c r="C58" s="49">
        <v>1</v>
      </c>
      <c r="D58" s="49">
        <v>4</v>
      </c>
      <c r="E58" s="49">
        <v>6</v>
      </c>
      <c r="F58" s="50" t="s">
        <v>12</v>
      </c>
      <c r="G58" s="51"/>
      <c r="H58" s="3" t="b">
        <f t="shared" si="8"/>
        <v>0</v>
      </c>
      <c r="I58" s="57" t="str">
        <f t="shared" si="9"/>
        <v/>
      </c>
      <c r="J58" s="59" t="str">
        <f t="shared" si="0"/>
        <v>Ecrire date de commande:</v>
      </c>
      <c r="K58" s="61">
        <v>43623</v>
      </c>
      <c r="L58" s="83" t="s">
        <v>109</v>
      </c>
    </row>
    <row r="59" spans="1:12" ht="14.25" customHeight="1">
      <c r="A59" s="144"/>
      <c r="B59" s="100" t="s">
        <v>56</v>
      </c>
      <c r="C59" s="49">
        <v>3</v>
      </c>
      <c r="D59" s="49">
        <v>1</v>
      </c>
      <c r="E59" s="49">
        <v>1</v>
      </c>
      <c r="F59" s="50"/>
      <c r="G59" s="51"/>
      <c r="H59" s="3" t="b">
        <f t="shared" si="8"/>
        <v>1</v>
      </c>
      <c r="I59" s="57" t="str">
        <f t="shared" si="9"/>
        <v/>
      </c>
      <c r="J59" s="59" t="str">
        <f t="shared" si="0"/>
        <v/>
      </c>
      <c r="K59" s="60"/>
      <c r="L59" s="83" t="s">
        <v>109</v>
      </c>
    </row>
    <row r="60" spans="1:12" ht="14.25" customHeight="1">
      <c r="A60" s="144"/>
      <c r="B60" s="100" t="s">
        <v>57</v>
      </c>
      <c r="C60" s="49">
        <v>1</v>
      </c>
      <c r="D60" s="49">
        <v>1</v>
      </c>
      <c r="E60" s="49">
        <v>1</v>
      </c>
      <c r="F60" s="50"/>
      <c r="G60" s="51"/>
      <c r="H60" s="3" t="b">
        <f t="shared" si="8"/>
        <v>1</v>
      </c>
      <c r="I60" s="57" t="str">
        <f t="shared" si="9"/>
        <v/>
      </c>
      <c r="J60" s="59" t="str">
        <f t="shared" si="0"/>
        <v/>
      </c>
      <c r="K60" s="60"/>
      <c r="L60" s="83" t="s">
        <v>109</v>
      </c>
    </row>
    <row r="61" spans="1:12" ht="14.25" customHeight="1">
      <c r="A61" s="144"/>
      <c r="B61" s="100" t="s">
        <v>58</v>
      </c>
      <c r="C61" s="49">
        <v>1</v>
      </c>
      <c r="D61" s="49">
        <v>1</v>
      </c>
      <c r="E61" s="49">
        <v>1</v>
      </c>
      <c r="F61" s="50"/>
      <c r="G61" s="51"/>
      <c r="H61" s="3" t="b">
        <f t="shared" si="8"/>
        <v>1</v>
      </c>
      <c r="I61" s="57"/>
      <c r="J61" s="59" t="str">
        <f t="shared" si="0"/>
        <v/>
      </c>
      <c r="K61" s="60"/>
      <c r="L61" s="83" t="s">
        <v>109</v>
      </c>
    </row>
    <row r="62" spans="1:12" ht="14.25" customHeight="1">
      <c r="A62" s="144"/>
      <c r="B62" s="100" t="s">
        <v>59</v>
      </c>
      <c r="C62" s="49">
        <v>1</v>
      </c>
      <c r="D62" s="49">
        <v>1</v>
      </c>
      <c r="E62" s="49">
        <v>1</v>
      </c>
      <c r="F62" s="50"/>
      <c r="G62" s="56"/>
      <c r="H62" s="3" t="b">
        <f t="shared" si="8"/>
        <v>1</v>
      </c>
      <c r="I62" s="57" t="str">
        <f>IF(OR(F62="oui",H62=TRUE),"","oui")</f>
        <v/>
      </c>
      <c r="J62" s="59" t="str">
        <f t="shared" si="0"/>
        <v/>
      </c>
      <c r="K62" s="60"/>
      <c r="L62" s="83" t="s">
        <v>109</v>
      </c>
    </row>
    <row r="63" spans="1:12" ht="14.25" customHeight="1">
      <c r="A63" s="144"/>
      <c r="B63" s="100" t="s">
        <v>60</v>
      </c>
      <c r="C63" s="52">
        <v>-2</v>
      </c>
      <c r="D63" s="49">
        <v>10</v>
      </c>
      <c r="E63" s="49">
        <v>7</v>
      </c>
      <c r="F63" s="148" t="s">
        <v>12</v>
      </c>
      <c r="G63" s="60"/>
      <c r="H63" s="3" t="b">
        <f t="shared" si="8"/>
        <v>0</v>
      </c>
      <c r="I63" s="57"/>
      <c r="J63" s="59" t="str">
        <f>IF(F63="oui","Ecrire date de commande:","")</f>
        <v>Ecrire date de commande:</v>
      </c>
      <c r="K63" s="61">
        <v>43605</v>
      </c>
      <c r="L63" s="83" t="s">
        <v>148</v>
      </c>
    </row>
    <row r="64" spans="1:12" ht="14.25" customHeight="1">
      <c r="A64" s="144"/>
      <c r="B64" s="100" t="s">
        <v>172</v>
      </c>
      <c r="C64" s="52">
        <v>0</v>
      </c>
      <c r="D64" s="49">
        <v>2</v>
      </c>
      <c r="E64" s="49">
        <v>4</v>
      </c>
      <c r="F64" s="148" t="s">
        <v>12</v>
      </c>
      <c r="G64" s="60"/>
      <c r="H64" s="3" t="b">
        <f t="shared" si="8"/>
        <v>0</v>
      </c>
      <c r="I64" s="57"/>
      <c r="J64" s="59" t="str">
        <f>IF(F64="oui","Ecrire date de commande:","")</f>
        <v>Ecrire date de commande:</v>
      </c>
      <c r="K64" s="61">
        <v>43620</v>
      </c>
      <c r="L64" s="83"/>
    </row>
    <row r="65" spans="1:12" ht="14.25" customHeight="1">
      <c r="A65" s="144"/>
      <c r="B65" s="100" t="s">
        <v>171</v>
      </c>
      <c r="C65" s="52">
        <v>1</v>
      </c>
      <c r="D65" s="49">
        <v>1</v>
      </c>
      <c r="E65" s="49">
        <v>3</v>
      </c>
      <c r="F65" s="148"/>
      <c r="G65" s="60"/>
      <c r="H65" s="3" t="b">
        <f t="shared" si="8"/>
        <v>1</v>
      </c>
      <c r="I65" s="57"/>
      <c r="J65" s="59" t="str">
        <f>IF(F65="oui","Ecrire date de commande:","")</f>
        <v/>
      </c>
      <c r="K65" s="61"/>
      <c r="L65" s="83"/>
    </row>
    <row r="66" spans="1:12" ht="14.25" customHeight="1">
      <c r="A66" s="144"/>
      <c r="B66" s="101" t="s">
        <v>61</v>
      </c>
      <c r="C66" s="53">
        <v>11</v>
      </c>
      <c r="D66" s="54">
        <v>10</v>
      </c>
      <c r="E66" s="49">
        <v>30</v>
      </c>
      <c r="F66" s="55"/>
      <c r="G66" s="149" t="s">
        <v>62</v>
      </c>
      <c r="H66" s="3" t="b">
        <f>AND(C66&gt;=D66)</f>
        <v>1</v>
      </c>
      <c r="I66" s="57" t="str">
        <f>IF(OR(F66="oui",H66=TRUE),"","oui")</f>
        <v/>
      </c>
      <c r="J66" s="59" t="str">
        <f t="shared" si="0"/>
        <v/>
      </c>
      <c r="K66" s="60"/>
      <c r="L66" s="83" t="s">
        <v>146</v>
      </c>
    </row>
    <row r="67" spans="1:12" ht="14.25" customHeight="1">
      <c r="A67" s="144"/>
      <c r="B67" s="101" t="s">
        <v>63</v>
      </c>
      <c r="C67" s="53">
        <v>4</v>
      </c>
      <c r="D67" s="54">
        <v>3</v>
      </c>
      <c r="E67" s="49">
        <v>3</v>
      </c>
      <c r="F67" s="55"/>
      <c r="G67" s="51"/>
      <c r="H67" s="3" t="b">
        <f>AND(C67&gt;=D67)</f>
        <v>1</v>
      </c>
      <c r="I67" s="57" t="str">
        <f>IF(OR(F67="oui",H67=TRUE),"","oui")</f>
        <v/>
      </c>
      <c r="J67" s="59" t="str">
        <f t="shared" si="0"/>
        <v/>
      </c>
      <c r="K67" s="60"/>
      <c r="L67" s="83"/>
    </row>
    <row r="68" spans="1:12" ht="14.25" customHeight="1">
      <c r="A68" s="144"/>
      <c r="B68" s="101" t="s">
        <v>158</v>
      </c>
      <c r="C68" s="53">
        <v>0</v>
      </c>
      <c r="D68" s="54">
        <v>1</v>
      </c>
      <c r="E68" s="49">
        <v>1</v>
      </c>
      <c r="F68" s="55" t="s">
        <v>12</v>
      </c>
      <c r="G68" s="51"/>
      <c r="H68" s="3" t="b">
        <f>AND(C68&gt;=D68)</f>
        <v>0</v>
      </c>
      <c r="I68" s="57" t="str">
        <f>IF(OR(F68="oui",H68=TRUE),"","oui")</f>
        <v/>
      </c>
      <c r="J68" s="59" t="str">
        <f>IF(F68="oui","Ecrire date de commande:","")</f>
        <v>Ecrire date de commande:</v>
      </c>
      <c r="K68" s="61">
        <v>43623</v>
      </c>
      <c r="L68" s="83"/>
    </row>
    <row r="69" spans="1:12" ht="14.25" customHeight="1">
      <c r="A69" s="144"/>
      <c r="B69" s="101" t="s">
        <v>157</v>
      </c>
      <c r="C69" s="53">
        <v>2</v>
      </c>
      <c r="D69" s="54">
        <v>1</v>
      </c>
      <c r="E69" s="49">
        <v>1</v>
      </c>
      <c r="F69" s="55"/>
      <c r="G69" s="51"/>
      <c r="H69" s="3" t="b">
        <f>AND(C69&gt;=D69)</f>
        <v>1</v>
      </c>
      <c r="I69" s="57" t="str">
        <f>IF(OR(F69="oui",H69=TRUE),"","oui")</f>
        <v/>
      </c>
      <c r="J69" s="59" t="str">
        <f>IF(F69="oui","Ecrire date de commande:","")</f>
        <v/>
      </c>
      <c r="K69" s="60"/>
      <c r="L69" s="83"/>
    </row>
    <row r="70" spans="1:12" ht="14.25" customHeight="1">
      <c r="A70" s="144"/>
      <c r="B70" s="101" t="s">
        <v>64</v>
      </c>
      <c r="C70" s="53">
        <v>7</v>
      </c>
      <c r="D70" s="57">
        <v>6</v>
      </c>
      <c r="E70" s="52">
        <v>20</v>
      </c>
      <c r="F70" s="55"/>
      <c r="G70" s="51" t="s">
        <v>155</v>
      </c>
      <c r="H70" s="3" t="b">
        <f>AND(C70&gt;=D70)</f>
        <v>1</v>
      </c>
      <c r="I70" s="57" t="str">
        <f>IF(OR(F70="oui",H70=TRUE),"","oui")</f>
        <v/>
      </c>
      <c r="J70" s="59" t="str">
        <f t="shared" si="0"/>
        <v/>
      </c>
      <c r="K70" s="61"/>
      <c r="L70" s="83"/>
    </row>
    <row r="71" spans="1:12" ht="14.25" customHeight="1">
      <c r="A71" s="145"/>
      <c r="B71" s="102" t="s">
        <v>65</v>
      </c>
      <c r="C71" s="58">
        <v>2</v>
      </c>
      <c r="D71" s="52">
        <v>2</v>
      </c>
      <c r="E71" s="52">
        <v>10</v>
      </c>
      <c r="F71" s="55"/>
      <c r="G71" s="56"/>
      <c r="H71" s="10" t="b">
        <f t="shared" ref="H71:H108" si="10">AND(C71&gt;=D71)</f>
        <v>1</v>
      </c>
      <c r="I71" s="54" t="str">
        <f t="shared" ref="I71:I108" si="11">IF(OR(F71="oui",H71=TRUE),"","oui")</f>
        <v/>
      </c>
      <c r="J71" s="62" t="str">
        <f t="shared" ref="J71:J108" si="12">IF(F71="oui","Ecrire date de commande:","")</f>
        <v/>
      </c>
      <c r="K71" s="63"/>
      <c r="L71" s="84"/>
    </row>
    <row r="72" spans="1:12" ht="15" customHeight="1">
      <c r="A72" s="103"/>
      <c r="B72" s="103"/>
      <c r="C72" s="12"/>
      <c r="D72" s="13"/>
      <c r="E72" s="14"/>
      <c r="F72" s="15"/>
      <c r="G72" s="16"/>
      <c r="H72" s="16"/>
      <c r="I72" s="17"/>
      <c r="J72" s="18" t="str">
        <f t="shared" si="12"/>
        <v/>
      </c>
      <c r="K72" s="9"/>
      <c r="L72" s="80"/>
    </row>
    <row r="73" spans="1:12" ht="14.25" customHeight="1">
      <c r="A73" s="146"/>
      <c r="B73" s="104" t="s">
        <v>66</v>
      </c>
      <c r="C73" s="128">
        <v>1</v>
      </c>
      <c r="D73" s="65">
        <v>0</v>
      </c>
      <c r="E73" s="66"/>
      <c r="F73" s="67"/>
      <c r="G73" s="64"/>
      <c r="H73" s="11" t="b">
        <f t="shared" si="10"/>
        <v>1</v>
      </c>
      <c r="I73" s="72" t="str">
        <f t="shared" si="11"/>
        <v/>
      </c>
      <c r="J73" s="73" t="str">
        <f t="shared" si="12"/>
        <v/>
      </c>
      <c r="K73" s="74"/>
      <c r="L73" s="85"/>
    </row>
    <row r="74" spans="1:12" ht="14.25" customHeight="1">
      <c r="A74" s="146"/>
      <c r="B74" s="105" t="s">
        <v>67</v>
      </c>
      <c r="C74" s="71">
        <v>9</v>
      </c>
      <c r="D74" s="65">
        <v>0</v>
      </c>
      <c r="E74" s="69"/>
      <c r="F74" s="70"/>
      <c r="G74" s="68"/>
      <c r="H74" s="11" t="b">
        <f t="shared" si="10"/>
        <v>1</v>
      </c>
      <c r="I74" s="75" t="str">
        <f t="shared" si="11"/>
        <v/>
      </c>
      <c r="J74" s="76" t="str">
        <f t="shared" si="12"/>
        <v/>
      </c>
      <c r="K74" s="77"/>
      <c r="L74" s="86"/>
    </row>
    <row r="75" spans="1:12" ht="14.25" customHeight="1">
      <c r="A75" s="146"/>
      <c r="B75" s="105" t="s">
        <v>68</v>
      </c>
      <c r="C75" s="71">
        <v>1</v>
      </c>
      <c r="D75" s="65">
        <v>0</v>
      </c>
      <c r="E75" s="69"/>
      <c r="F75" s="70"/>
      <c r="G75" s="68"/>
      <c r="H75" s="11" t="b">
        <f t="shared" si="10"/>
        <v>1</v>
      </c>
      <c r="I75" s="75" t="str">
        <f t="shared" si="11"/>
        <v/>
      </c>
      <c r="J75" s="76" t="str">
        <f t="shared" si="12"/>
        <v/>
      </c>
      <c r="K75" s="77"/>
      <c r="L75" s="86"/>
    </row>
    <row r="76" spans="1:12" ht="14.25" customHeight="1">
      <c r="A76" s="146"/>
      <c r="B76" s="105" t="s">
        <v>69</v>
      </c>
      <c r="C76" s="71">
        <v>0</v>
      </c>
      <c r="D76" s="65">
        <v>0</v>
      </c>
      <c r="E76" s="69"/>
      <c r="F76" s="70"/>
      <c r="G76" s="68"/>
      <c r="H76" s="11" t="b">
        <f t="shared" si="10"/>
        <v>1</v>
      </c>
      <c r="I76" s="75" t="str">
        <f t="shared" si="11"/>
        <v/>
      </c>
      <c r="J76" s="76" t="str">
        <f t="shared" si="12"/>
        <v/>
      </c>
      <c r="K76" s="77"/>
      <c r="L76" s="86"/>
    </row>
    <row r="77" spans="1:12" ht="14.25" customHeight="1">
      <c r="A77" s="146"/>
      <c r="B77" s="105" t="s">
        <v>70</v>
      </c>
      <c r="C77" s="71">
        <v>3</v>
      </c>
      <c r="D77" s="65">
        <v>0</v>
      </c>
      <c r="E77" s="69"/>
      <c r="F77" s="70"/>
      <c r="G77" s="68"/>
      <c r="H77" s="11" t="b">
        <f t="shared" si="10"/>
        <v>1</v>
      </c>
      <c r="I77" s="75" t="str">
        <f t="shared" si="11"/>
        <v/>
      </c>
      <c r="J77" s="76" t="str">
        <f t="shared" si="12"/>
        <v/>
      </c>
      <c r="K77" s="77"/>
      <c r="L77" s="86"/>
    </row>
    <row r="78" spans="1:12" ht="14.25" customHeight="1">
      <c r="A78" s="146"/>
      <c r="B78" s="105" t="s">
        <v>71</v>
      </c>
      <c r="C78" s="71">
        <v>1</v>
      </c>
      <c r="D78" s="65">
        <v>0</v>
      </c>
      <c r="E78" s="69"/>
      <c r="F78" s="70"/>
      <c r="G78" s="68"/>
      <c r="H78" s="11" t="b">
        <f t="shared" si="10"/>
        <v>1</v>
      </c>
      <c r="I78" s="75" t="str">
        <f t="shared" si="11"/>
        <v/>
      </c>
      <c r="J78" s="76" t="str">
        <f t="shared" si="12"/>
        <v/>
      </c>
      <c r="K78" s="77"/>
      <c r="L78" s="86"/>
    </row>
    <row r="79" spans="1:12" ht="14.25" customHeight="1">
      <c r="A79" s="146"/>
      <c r="B79" s="105" t="s">
        <v>72</v>
      </c>
      <c r="C79" s="71">
        <v>1</v>
      </c>
      <c r="D79" s="65">
        <v>0</v>
      </c>
      <c r="E79" s="69"/>
      <c r="F79" s="70"/>
      <c r="G79" s="68"/>
      <c r="H79" s="11" t="b">
        <f t="shared" si="10"/>
        <v>1</v>
      </c>
      <c r="I79" s="75" t="str">
        <f t="shared" si="11"/>
        <v/>
      </c>
      <c r="J79" s="76" t="str">
        <f t="shared" si="12"/>
        <v/>
      </c>
      <c r="K79" s="77"/>
      <c r="L79" s="86"/>
    </row>
    <row r="80" spans="1:12" ht="14.25" customHeight="1">
      <c r="A80" s="146"/>
      <c r="B80" s="105" t="s">
        <v>73</v>
      </c>
      <c r="C80" s="71">
        <v>1</v>
      </c>
      <c r="D80" s="65">
        <v>0</v>
      </c>
      <c r="E80" s="69"/>
      <c r="F80" s="70"/>
      <c r="G80" s="68"/>
      <c r="H80" s="11" t="b">
        <f t="shared" si="10"/>
        <v>1</v>
      </c>
      <c r="I80" s="75" t="str">
        <f t="shared" si="11"/>
        <v/>
      </c>
      <c r="J80" s="76" t="str">
        <f t="shared" si="12"/>
        <v/>
      </c>
      <c r="K80" s="77"/>
      <c r="L80" s="86"/>
    </row>
    <row r="81" spans="1:12" ht="14.25" customHeight="1">
      <c r="A81" s="146"/>
      <c r="B81" s="105" t="s">
        <v>74</v>
      </c>
      <c r="C81" s="71">
        <v>2</v>
      </c>
      <c r="D81" s="65">
        <v>0</v>
      </c>
      <c r="E81" s="69"/>
      <c r="F81" s="70"/>
      <c r="G81" s="68"/>
      <c r="H81" s="11" t="b">
        <f t="shared" si="10"/>
        <v>1</v>
      </c>
      <c r="I81" s="75" t="str">
        <f t="shared" si="11"/>
        <v/>
      </c>
      <c r="J81" s="76" t="str">
        <f t="shared" si="12"/>
        <v/>
      </c>
      <c r="K81" s="77"/>
      <c r="L81" s="86"/>
    </row>
    <row r="82" spans="1:12" ht="14.25" customHeight="1">
      <c r="A82" s="146"/>
      <c r="B82" s="105" t="s">
        <v>75</v>
      </c>
      <c r="C82" s="71">
        <v>1</v>
      </c>
      <c r="D82" s="65">
        <v>0</v>
      </c>
      <c r="E82" s="69"/>
      <c r="F82" s="70"/>
      <c r="G82" s="68"/>
      <c r="H82" s="11" t="b">
        <f t="shared" si="10"/>
        <v>1</v>
      </c>
      <c r="I82" s="75" t="str">
        <f t="shared" si="11"/>
        <v/>
      </c>
      <c r="J82" s="76" t="str">
        <f t="shared" si="12"/>
        <v/>
      </c>
      <c r="K82" s="77"/>
      <c r="L82" s="86"/>
    </row>
    <row r="83" spans="1:12" ht="14.25" customHeight="1">
      <c r="A83" s="146"/>
      <c r="B83" s="105" t="s">
        <v>76</v>
      </c>
      <c r="C83" s="71">
        <v>0.5</v>
      </c>
      <c r="D83" s="65">
        <v>0</v>
      </c>
      <c r="E83" s="69"/>
      <c r="F83" s="70"/>
      <c r="G83" s="68"/>
      <c r="H83" s="11" t="b">
        <f t="shared" si="10"/>
        <v>1</v>
      </c>
      <c r="I83" s="75" t="str">
        <f t="shared" si="11"/>
        <v/>
      </c>
      <c r="J83" s="76" t="str">
        <f t="shared" si="12"/>
        <v/>
      </c>
      <c r="K83" s="77"/>
      <c r="L83" s="86"/>
    </row>
    <row r="84" spans="1:12" ht="14.25" customHeight="1">
      <c r="A84" s="146"/>
      <c r="B84" s="106" t="s">
        <v>77</v>
      </c>
      <c r="C84" s="129">
        <v>0.5</v>
      </c>
      <c r="D84" s="65">
        <v>0</v>
      </c>
      <c r="E84" s="69"/>
      <c r="F84" s="70"/>
      <c r="G84" s="68"/>
      <c r="H84" s="11" t="b">
        <f t="shared" si="10"/>
        <v>1</v>
      </c>
      <c r="I84" s="75" t="str">
        <f t="shared" si="11"/>
        <v/>
      </c>
      <c r="J84" s="76" t="str">
        <f t="shared" si="12"/>
        <v/>
      </c>
      <c r="K84" s="77"/>
      <c r="L84" s="86"/>
    </row>
    <row r="85" spans="1:12" ht="14.25" customHeight="1">
      <c r="A85" s="146"/>
      <c r="B85" s="105" t="s">
        <v>78</v>
      </c>
      <c r="C85" s="71">
        <v>0.5</v>
      </c>
      <c r="D85" s="65">
        <v>0</v>
      </c>
      <c r="E85" s="69"/>
      <c r="F85" s="70"/>
      <c r="G85" s="68"/>
      <c r="H85" s="11" t="b">
        <f t="shared" si="10"/>
        <v>1</v>
      </c>
      <c r="I85" s="75" t="str">
        <f t="shared" si="11"/>
        <v/>
      </c>
      <c r="J85" s="76" t="str">
        <f t="shared" si="12"/>
        <v/>
      </c>
      <c r="K85" s="77"/>
      <c r="L85" s="86"/>
    </row>
    <row r="86" spans="1:12" ht="14.25" customHeight="1">
      <c r="A86" s="132" t="s">
        <v>168</v>
      </c>
      <c r="B86" s="105" t="s">
        <v>79</v>
      </c>
      <c r="C86" s="71">
        <v>0.5</v>
      </c>
      <c r="D86" s="65">
        <v>0</v>
      </c>
      <c r="E86" s="69"/>
      <c r="F86" s="70"/>
      <c r="G86" s="68"/>
      <c r="H86" s="11" t="b">
        <f t="shared" si="10"/>
        <v>1</v>
      </c>
      <c r="I86" s="75" t="str">
        <f t="shared" si="11"/>
        <v/>
      </c>
      <c r="J86" s="76" t="str">
        <f t="shared" si="12"/>
        <v/>
      </c>
      <c r="K86" s="77"/>
      <c r="L86" s="86"/>
    </row>
    <row r="87" spans="1:12" ht="14.25" customHeight="1">
      <c r="A87" s="132" t="s">
        <v>169</v>
      </c>
      <c r="B87" s="105" t="s">
        <v>80</v>
      </c>
      <c r="C87" s="71">
        <v>0.5</v>
      </c>
      <c r="D87" s="65">
        <v>0</v>
      </c>
      <c r="E87" s="69"/>
      <c r="F87" s="70"/>
      <c r="G87" s="68"/>
      <c r="H87" s="11" t="b">
        <f t="shared" si="10"/>
        <v>1</v>
      </c>
      <c r="I87" s="75" t="str">
        <f t="shared" si="11"/>
        <v/>
      </c>
      <c r="J87" s="76" t="str">
        <f t="shared" si="12"/>
        <v/>
      </c>
      <c r="K87" s="77"/>
      <c r="L87" s="86"/>
    </row>
    <row r="88" spans="1:12" ht="14.25" customHeight="1">
      <c r="A88" s="146"/>
      <c r="B88" s="105" t="s">
        <v>81</v>
      </c>
      <c r="C88" s="71">
        <v>0</v>
      </c>
      <c r="D88" s="65">
        <v>0</v>
      </c>
      <c r="E88" s="69"/>
      <c r="F88" s="70"/>
      <c r="G88" s="68"/>
      <c r="H88" s="11" t="b">
        <f t="shared" si="10"/>
        <v>1</v>
      </c>
      <c r="I88" s="75" t="str">
        <f t="shared" si="11"/>
        <v/>
      </c>
      <c r="J88" s="76" t="str">
        <f t="shared" si="12"/>
        <v/>
      </c>
      <c r="K88" s="77"/>
      <c r="L88" s="86"/>
    </row>
    <row r="89" spans="1:12" ht="14.25" customHeight="1">
      <c r="A89" s="146"/>
      <c r="B89" s="105" t="s">
        <v>82</v>
      </c>
      <c r="C89" s="71">
        <v>0</v>
      </c>
      <c r="D89" s="65">
        <v>0</v>
      </c>
      <c r="E89" s="69"/>
      <c r="F89" s="70"/>
      <c r="G89" s="68"/>
      <c r="H89" s="11" t="b">
        <f t="shared" si="10"/>
        <v>1</v>
      </c>
      <c r="I89" s="75" t="str">
        <f t="shared" si="11"/>
        <v/>
      </c>
      <c r="J89" s="76" t="str">
        <f t="shared" si="12"/>
        <v/>
      </c>
      <c r="K89" s="77"/>
      <c r="L89" s="86"/>
    </row>
    <row r="90" spans="1:12" ht="14.25" customHeight="1">
      <c r="A90" s="146"/>
      <c r="B90" s="105" t="s">
        <v>83</v>
      </c>
      <c r="C90" s="71">
        <v>2</v>
      </c>
      <c r="D90" s="65">
        <v>0</v>
      </c>
      <c r="E90" s="69"/>
      <c r="F90" s="70"/>
      <c r="G90" s="68"/>
      <c r="H90" s="11" t="b">
        <f t="shared" si="10"/>
        <v>1</v>
      </c>
      <c r="I90" s="75" t="str">
        <f t="shared" si="11"/>
        <v/>
      </c>
      <c r="J90" s="76" t="str">
        <f t="shared" si="12"/>
        <v/>
      </c>
      <c r="K90" s="77"/>
      <c r="L90" s="86"/>
    </row>
    <row r="91" spans="1:12" ht="14.25" customHeight="1">
      <c r="A91" s="146"/>
      <c r="B91" s="105" t="s">
        <v>84</v>
      </c>
      <c r="C91" s="71">
        <v>0</v>
      </c>
      <c r="D91" s="65">
        <v>0</v>
      </c>
      <c r="E91" s="69"/>
      <c r="F91" s="70"/>
      <c r="G91" s="68"/>
      <c r="H91" s="11" t="b">
        <f t="shared" si="10"/>
        <v>1</v>
      </c>
      <c r="I91" s="75" t="str">
        <f t="shared" si="11"/>
        <v/>
      </c>
      <c r="J91" s="76" t="str">
        <f t="shared" si="12"/>
        <v/>
      </c>
      <c r="K91" s="77"/>
      <c r="L91" s="86"/>
    </row>
    <row r="92" spans="1:12" ht="14.25" customHeight="1">
      <c r="A92" s="146"/>
      <c r="B92" s="105" t="s">
        <v>85</v>
      </c>
      <c r="C92" s="71">
        <v>0.5</v>
      </c>
      <c r="D92" s="65">
        <v>0</v>
      </c>
      <c r="E92" s="69"/>
      <c r="F92" s="70" t="s">
        <v>12</v>
      </c>
      <c r="G92" s="68"/>
      <c r="H92" s="11" t="b">
        <f t="shared" si="10"/>
        <v>1</v>
      </c>
      <c r="I92" s="75" t="str">
        <f t="shared" si="11"/>
        <v/>
      </c>
      <c r="J92" s="76" t="str">
        <f t="shared" si="12"/>
        <v>Ecrire date de commande:</v>
      </c>
      <c r="K92" s="77"/>
      <c r="L92" s="86"/>
    </row>
    <row r="93" spans="1:12" ht="14.25" customHeight="1">
      <c r="A93" s="146"/>
      <c r="B93" s="105" t="s">
        <v>86</v>
      </c>
      <c r="C93" s="71">
        <v>1</v>
      </c>
      <c r="D93" s="65">
        <v>0</v>
      </c>
      <c r="E93" s="69"/>
      <c r="F93" s="70"/>
      <c r="G93" s="68"/>
      <c r="H93" s="11" t="b">
        <f t="shared" si="10"/>
        <v>1</v>
      </c>
      <c r="I93" s="75" t="str">
        <f t="shared" si="11"/>
        <v/>
      </c>
      <c r="J93" s="76" t="str">
        <f t="shared" si="12"/>
        <v/>
      </c>
      <c r="K93" s="77"/>
      <c r="L93" s="86"/>
    </row>
    <row r="94" spans="1:12" ht="14.25" customHeight="1">
      <c r="A94" s="146"/>
      <c r="B94" s="105" t="s">
        <v>87</v>
      </c>
      <c r="C94" s="71">
        <v>1</v>
      </c>
      <c r="D94" s="65">
        <v>0</v>
      </c>
      <c r="E94" s="69"/>
      <c r="F94" s="70"/>
      <c r="G94" s="68"/>
      <c r="H94" s="11" t="b">
        <f t="shared" si="10"/>
        <v>1</v>
      </c>
      <c r="I94" s="75" t="str">
        <f t="shared" si="11"/>
        <v/>
      </c>
      <c r="J94" s="76" t="str">
        <f t="shared" si="12"/>
        <v/>
      </c>
      <c r="K94" s="77"/>
      <c r="L94" s="86"/>
    </row>
    <row r="95" spans="1:12" ht="14.25" customHeight="1">
      <c r="A95" s="146"/>
      <c r="B95" s="105" t="s">
        <v>88</v>
      </c>
      <c r="C95" s="71">
        <v>2</v>
      </c>
      <c r="D95" s="65">
        <v>0</v>
      </c>
      <c r="E95" s="69"/>
      <c r="F95" s="70"/>
      <c r="G95" s="68"/>
      <c r="H95" s="11" t="b">
        <f t="shared" si="10"/>
        <v>1</v>
      </c>
      <c r="I95" s="75" t="str">
        <f t="shared" si="11"/>
        <v/>
      </c>
      <c r="J95" s="76" t="str">
        <f t="shared" si="12"/>
        <v/>
      </c>
      <c r="K95" s="77"/>
      <c r="L95" s="86"/>
    </row>
    <row r="96" spans="1:12" ht="14.25" customHeight="1">
      <c r="A96" s="146"/>
      <c r="B96" s="104" t="s">
        <v>89</v>
      </c>
      <c r="C96" s="128">
        <v>1</v>
      </c>
      <c r="D96" s="65">
        <v>0</v>
      </c>
      <c r="E96" s="69"/>
      <c r="F96" s="70"/>
      <c r="G96" s="68"/>
      <c r="H96" s="11" t="b">
        <f t="shared" si="10"/>
        <v>1</v>
      </c>
      <c r="I96" s="75" t="str">
        <f t="shared" si="11"/>
        <v/>
      </c>
      <c r="J96" s="76" t="str">
        <f t="shared" si="12"/>
        <v/>
      </c>
      <c r="K96" s="77"/>
      <c r="L96" s="86"/>
    </row>
    <row r="97" spans="1:12" ht="14.25" customHeight="1">
      <c r="A97" s="146"/>
      <c r="B97" s="105" t="s">
        <v>90</v>
      </c>
      <c r="C97" s="71">
        <v>1</v>
      </c>
      <c r="D97" s="65">
        <v>0</v>
      </c>
      <c r="E97" s="69"/>
      <c r="F97" s="70"/>
      <c r="G97" s="68"/>
      <c r="H97" s="11" t="b">
        <f t="shared" si="10"/>
        <v>1</v>
      </c>
      <c r="I97" s="75" t="str">
        <f t="shared" si="11"/>
        <v/>
      </c>
      <c r="J97" s="76" t="str">
        <f t="shared" si="12"/>
        <v/>
      </c>
      <c r="K97" s="77"/>
      <c r="L97" s="86"/>
    </row>
    <row r="98" spans="1:12" ht="14.25" customHeight="1">
      <c r="A98" s="146"/>
      <c r="B98" s="105" t="s">
        <v>91</v>
      </c>
      <c r="C98" s="71">
        <v>1</v>
      </c>
      <c r="D98" s="65">
        <v>0</v>
      </c>
      <c r="E98" s="69"/>
      <c r="F98" s="70"/>
      <c r="G98" s="68"/>
      <c r="H98" s="11" t="b">
        <f t="shared" si="10"/>
        <v>1</v>
      </c>
      <c r="I98" s="75" t="str">
        <f t="shared" si="11"/>
        <v/>
      </c>
      <c r="J98" s="76" t="str">
        <f t="shared" si="12"/>
        <v/>
      </c>
      <c r="K98" s="77"/>
      <c r="L98" s="86"/>
    </row>
    <row r="99" spans="1:12" ht="14.25" customHeight="1">
      <c r="A99" s="146"/>
      <c r="B99" s="105" t="s">
        <v>92</v>
      </c>
      <c r="C99" s="71">
        <v>1</v>
      </c>
      <c r="D99" s="65">
        <v>0</v>
      </c>
      <c r="E99" s="69"/>
      <c r="F99" s="70"/>
      <c r="G99" s="68"/>
      <c r="H99" s="11" t="b">
        <f t="shared" si="10"/>
        <v>1</v>
      </c>
      <c r="I99" s="75" t="str">
        <f t="shared" si="11"/>
        <v/>
      </c>
      <c r="J99" s="76" t="str">
        <f t="shared" si="12"/>
        <v/>
      </c>
      <c r="K99" s="77"/>
      <c r="L99" s="86"/>
    </row>
    <row r="100" spans="1:12" ht="14.25" customHeight="1">
      <c r="A100" s="146"/>
      <c r="B100" s="105" t="s">
        <v>93</v>
      </c>
      <c r="C100" s="71">
        <v>0.5</v>
      </c>
      <c r="D100" s="65">
        <v>0</v>
      </c>
      <c r="E100" s="69"/>
      <c r="F100" s="70"/>
      <c r="G100" s="68"/>
      <c r="H100" s="11" t="b">
        <f t="shared" si="10"/>
        <v>1</v>
      </c>
      <c r="I100" s="75" t="str">
        <f t="shared" si="11"/>
        <v/>
      </c>
      <c r="J100" s="76" t="str">
        <f t="shared" si="12"/>
        <v/>
      </c>
      <c r="K100" s="77"/>
      <c r="L100" s="86"/>
    </row>
    <row r="101" spans="1:12" ht="14.25" customHeight="1">
      <c r="A101" s="146"/>
      <c r="B101" s="105" t="s">
        <v>94</v>
      </c>
      <c r="C101" s="71">
        <v>0.5</v>
      </c>
      <c r="D101" s="65">
        <v>0</v>
      </c>
      <c r="E101" s="69"/>
      <c r="F101" s="70"/>
      <c r="G101" s="68"/>
      <c r="H101" s="11" t="b">
        <f t="shared" si="10"/>
        <v>1</v>
      </c>
      <c r="I101" s="75" t="str">
        <f t="shared" si="11"/>
        <v/>
      </c>
      <c r="J101" s="76" t="str">
        <f t="shared" si="12"/>
        <v/>
      </c>
      <c r="K101" s="77"/>
      <c r="L101" s="86"/>
    </row>
    <row r="102" spans="1:12" ht="14.25" customHeight="1">
      <c r="A102" s="146"/>
      <c r="B102" s="105" t="s">
        <v>95</v>
      </c>
      <c r="C102" s="71">
        <v>0.5</v>
      </c>
      <c r="D102" s="65">
        <v>0</v>
      </c>
      <c r="E102" s="69"/>
      <c r="F102" s="70"/>
      <c r="G102" s="68"/>
      <c r="H102" s="11" t="b">
        <f t="shared" si="10"/>
        <v>1</v>
      </c>
      <c r="I102" s="75" t="str">
        <f t="shared" si="11"/>
        <v/>
      </c>
      <c r="J102" s="76" t="str">
        <f t="shared" si="12"/>
        <v/>
      </c>
      <c r="K102" s="77"/>
      <c r="L102" s="86"/>
    </row>
    <row r="103" spans="1:12" ht="14.25" customHeight="1">
      <c r="A103" s="146"/>
      <c r="B103" s="105" t="s">
        <v>96</v>
      </c>
      <c r="C103" s="71">
        <v>2</v>
      </c>
      <c r="D103" s="65">
        <v>0</v>
      </c>
      <c r="E103" s="69"/>
      <c r="F103" s="70"/>
      <c r="G103" s="68"/>
      <c r="H103" s="11" t="b">
        <f t="shared" si="10"/>
        <v>1</v>
      </c>
      <c r="I103" s="75" t="str">
        <f t="shared" si="11"/>
        <v/>
      </c>
      <c r="J103" s="76" t="str">
        <f t="shared" si="12"/>
        <v/>
      </c>
      <c r="K103" s="77"/>
      <c r="L103" s="86"/>
    </row>
    <row r="104" spans="1:12" ht="14.25" customHeight="1">
      <c r="A104" s="146"/>
      <c r="B104" s="105" t="s">
        <v>97</v>
      </c>
      <c r="C104" s="71">
        <v>1</v>
      </c>
      <c r="D104" s="65">
        <v>0</v>
      </c>
      <c r="E104" s="69"/>
      <c r="F104" s="70"/>
      <c r="G104" s="68"/>
      <c r="H104" s="11" t="b">
        <f t="shared" si="10"/>
        <v>1</v>
      </c>
      <c r="I104" s="75" t="str">
        <f t="shared" si="11"/>
        <v/>
      </c>
      <c r="J104" s="76" t="str">
        <f t="shared" si="12"/>
        <v/>
      </c>
      <c r="K104" s="77"/>
      <c r="L104" s="86"/>
    </row>
    <row r="105" spans="1:12" ht="14.25" customHeight="1">
      <c r="A105" s="146"/>
      <c r="B105" s="105" t="s">
        <v>98</v>
      </c>
      <c r="C105" s="71">
        <v>1</v>
      </c>
      <c r="D105" s="65">
        <v>0</v>
      </c>
      <c r="E105" s="69"/>
      <c r="F105" s="70"/>
      <c r="G105" s="68"/>
      <c r="H105" s="11" t="b">
        <f t="shared" si="10"/>
        <v>1</v>
      </c>
      <c r="I105" s="75" t="str">
        <f t="shared" si="11"/>
        <v/>
      </c>
      <c r="J105" s="76" t="str">
        <f t="shared" si="12"/>
        <v/>
      </c>
      <c r="K105" s="77"/>
      <c r="L105" s="86"/>
    </row>
    <row r="106" spans="1:12" ht="14.25" customHeight="1">
      <c r="A106" s="146"/>
      <c r="B106" s="105" t="s">
        <v>99</v>
      </c>
      <c r="C106" s="71">
        <v>9</v>
      </c>
      <c r="D106" s="65">
        <v>0</v>
      </c>
      <c r="E106" s="69"/>
      <c r="F106" s="70"/>
      <c r="G106" s="68"/>
      <c r="H106" s="11" t="b">
        <f t="shared" si="10"/>
        <v>1</v>
      </c>
      <c r="I106" s="75" t="str">
        <f t="shared" si="11"/>
        <v/>
      </c>
      <c r="J106" s="76" t="str">
        <f t="shared" si="12"/>
        <v/>
      </c>
      <c r="K106" s="77"/>
      <c r="L106" s="86"/>
    </row>
    <row r="107" spans="1:12" ht="14.25" customHeight="1">
      <c r="A107" s="146"/>
      <c r="B107" s="105" t="s">
        <v>100</v>
      </c>
      <c r="C107" s="71">
        <v>1</v>
      </c>
      <c r="D107" s="65">
        <v>0</v>
      </c>
      <c r="E107" s="69"/>
      <c r="F107" s="70"/>
      <c r="G107" s="68"/>
      <c r="H107" s="11" t="b">
        <f t="shared" si="10"/>
        <v>1</v>
      </c>
      <c r="I107" s="75" t="str">
        <f t="shared" si="11"/>
        <v/>
      </c>
      <c r="J107" s="76" t="str">
        <f t="shared" si="12"/>
        <v/>
      </c>
      <c r="K107" s="77"/>
      <c r="L107" s="86"/>
    </row>
    <row r="108" spans="1:12" ht="14.25" customHeight="1" thickBot="1">
      <c r="A108" s="147"/>
      <c r="B108" s="107" t="s">
        <v>101</v>
      </c>
      <c r="C108" s="87">
        <v>0</v>
      </c>
      <c r="D108" s="88">
        <v>0</v>
      </c>
      <c r="E108" s="89"/>
      <c r="F108" s="90"/>
      <c r="G108" s="91"/>
      <c r="H108" s="92" t="b">
        <f t="shared" si="10"/>
        <v>1</v>
      </c>
      <c r="I108" s="93" t="str">
        <f t="shared" si="11"/>
        <v/>
      </c>
      <c r="J108" s="94" t="str">
        <f t="shared" si="12"/>
        <v/>
      </c>
      <c r="K108" s="95"/>
      <c r="L108" s="96"/>
    </row>
    <row r="109" spans="1:12" ht="14.25" customHeight="1">
      <c r="A109" s="113"/>
      <c r="B109" s="113"/>
      <c r="C109" s="113"/>
      <c r="D109" s="113"/>
      <c r="E109" s="113"/>
      <c r="F109" s="113"/>
      <c r="G109" s="113"/>
      <c r="H109" s="113"/>
      <c r="I109" s="113"/>
      <c r="J109" s="113"/>
      <c r="K109" s="113"/>
      <c r="L109" s="113"/>
    </row>
    <row r="110" spans="1:12" ht="14.25" customHeight="1"/>
    <row r="111" spans="1:12" ht="14.25" customHeight="1"/>
    <row r="112" spans="1:12" ht="14.25" customHeight="1"/>
    <row r="113" spans="1:1" ht="14.25" customHeight="1"/>
    <row r="114" spans="1:1" ht="14.25" customHeight="1"/>
    <row r="115" spans="1:1" ht="14.25" customHeight="1"/>
    <row r="116" spans="1:1" ht="14.25" customHeight="1"/>
    <row r="117" spans="1:1" ht="14.25" customHeight="1"/>
    <row r="118" spans="1:1" ht="14.25" customHeight="1"/>
    <row r="119" spans="1:1" ht="14.25" customHeight="1"/>
    <row r="120" spans="1:1" ht="14.25" customHeight="1"/>
    <row r="121" spans="1:1" ht="14.25" customHeight="1"/>
    <row r="122" spans="1:1" ht="14.25" customHeight="1"/>
    <row r="123" spans="1:1" ht="14.25" customHeight="1"/>
    <row r="124" spans="1:1" ht="14.25" customHeight="1"/>
    <row r="125" spans="1:1" ht="14.25" customHeight="1"/>
    <row r="126" spans="1:1" ht="14.25" customHeight="1"/>
    <row r="127" spans="1:1" ht="14.25" customHeight="1"/>
    <row r="128" spans="1:1" ht="14.25" customHeight="1">
      <c r="A128" t="s">
        <v>140</v>
      </c>
    </row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spans="2:2" ht="14.25" customHeight="1"/>
    <row r="402" spans="2:2" ht="14.25" customHeight="1"/>
    <row r="403" spans="2:2" ht="14.25" customHeight="1"/>
    <row r="404" spans="2:2" ht="14.25" customHeight="1"/>
    <row r="405" spans="2:2" ht="14.25" customHeight="1"/>
    <row r="406" spans="2:2" ht="14.25" customHeight="1"/>
    <row r="407" spans="2:2" ht="14.25" customHeight="1"/>
    <row r="408" spans="2:2" ht="14.25" customHeight="1"/>
    <row r="409" spans="2:2" ht="14.25" customHeight="1"/>
    <row r="410" spans="2:2" ht="14.25" customHeight="1"/>
    <row r="411" spans="2:2" ht="14.25" customHeight="1"/>
    <row r="412" spans="2:2" ht="14.25" customHeight="1"/>
    <row r="413" spans="2:2" ht="14.25" customHeight="1"/>
    <row r="414" spans="2:2" ht="14.25" customHeight="1">
      <c r="B414" t="s">
        <v>12</v>
      </c>
    </row>
    <row r="415" spans="2:2" ht="14.25" customHeight="1"/>
    <row r="416" spans="2:2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  <row r="1001" ht="14.25" customHeight="1"/>
    <row r="1002" ht="14.25" customHeight="1"/>
    <row r="1003" ht="14.25" customHeight="1"/>
    <row r="1004" ht="14.25" customHeight="1"/>
    <row r="1005" ht="14.25" customHeight="1"/>
    <row r="1006" ht="14.25" customHeight="1"/>
    <row r="1007" ht="14.25" customHeight="1"/>
    <row r="1008" ht="14.25" customHeight="1"/>
    <row r="1009" ht="14.25" customHeight="1"/>
    <row r="1010" ht="14.25" customHeight="1"/>
    <row r="1011" ht="14.25" customHeight="1"/>
    <row r="1012" ht="14.25" customHeight="1"/>
    <row r="1013" ht="14.25" customHeight="1"/>
    <row r="1014" ht="14.25" customHeight="1"/>
    <row r="1015" ht="14.25" customHeight="1"/>
    <row r="1016" ht="14.25" customHeight="1"/>
  </sheetData>
  <conditionalFormatting sqref="H37:H41 H43:H45 H70:H71 H13 H73:H108 H15:H17 H19:H32 H47:H67 H2:H4 H6:H10">
    <cfRule type="expression" dxfId="71" priority="159" stopIfTrue="1">
      <formula>NOT(ISERROR(SEARCH("FAUX",H2)))</formula>
    </cfRule>
  </conditionalFormatting>
  <conditionalFormatting sqref="H37:H41 H43:H45 H70:H71 H13 H73:H108 H15:H17 H19:H32 H47:H67 H2:H4 H6:H10">
    <cfRule type="expression" dxfId="70" priority="160" stopIfTrue="1">
      <formula>NOT(ISERROR(SEARCH("FAUX",H2)))</formula>
    </cfRule>
  </conditionalFormatting>
  <conditionalFormatting sqref="H37:H41 H43:H45 H70:H71 H13 H73:H108 H15:H17 H19:H32 H47:H67 H2:H4 H6:H10">
    <cfRule type="expression" dxfId="69" priority="161" stopIfTrue="1">
      <formula>NOT(ISERROR(SEARCH("VRAI",H2)))</formula>
    </cfRule>
  </conditionalFormatting>
  <conditionalFormatting sqref="H37:H41 H43:H45 H70:H71 H13 H73:H108 H15:H17 H19:H32 H47:H67 H2:H4 H6:H10">
    <cfRule type="expression" dxfId="68" priority="162" stopIfTrue="1">
      <formula>NOT(ISERROR(SEARCH("VRAI",H2)))</formula>
    </cfRule>
  </conditionalFormatting>
  <conditionalFormatting sqref="H37:H41 H43:H45 H70:H71 H13 H73:H108 H15:H17 H19:H32 H47:H67 H2:H4 H6:H10">
    <cfRule type="containsText" dxfId="67" priority="154" operator="containsText" text=" ">
      <formula>NOT(ISERROR(SEARCH(" ",H2)))</formula>
    </cfRule>
    <cfRule type="containsText" dxfId="66" priority="155" operator="containsText" text="VRAI">
      <formula>NOT(ISERROR(SEARCH("VRAI",H2)))</formula>
    </cfRule>
    <cfRule type="containsText" dxfId="65" priority="156" operator="containsText" text="FAUX">
      <formula>NOT(ISERROR(SEARCH("FAUX",H2)))</formula>
    </cfRule>
    <cfRule type="cellIs" dxfId="64" priority="157" operator="equal">
      <formula>FALSE</formula>
    </cfRule>
    <cfRule type="containsText" dxfId="63" priority="158" operator="containsText" text="faux">
      <formula>NOT(ISERROR(SEARCH("faux",H2)))</formula>
    </cfRule>
  </conditionalFormatting>
  <conditionalFormatting sqref="H69">
    <cfRule type="expression" dxfId="62" priority="114" stopIfTrue="1">
      <formula>NOT(ISERROR(SEARCH("FAUX",H69)))</formula>
    </cfRule>
  </conditionalFormatting>
  <conditionalFormatting sqref="H69">
    <cfRule type="expression" dxfId="61" priority="115" stopIfTrue="1">
      <formula>NOT(ISERROR(SEARCH("FAUX",H69)))</formula>
    </cfRule>
  </conditionalFormatting>
  <conditionalFormatting sqref="H69">
    <cfRule type="expression" dxfId="60" priority="116" stopIfTrue="1">
      <formula>NOT(ISERROR(SEARCH("VRAI",H69)))</formula>
    </cfRule>
  </conditionalFormatting>
  <conditionalFormatting sqref="H69">
    <cfRule type="expression" dxfId="59" priority="117" stopIfTrue="1">
      <formula>NOT(ISERROR(SEARCH("VRAI",H69)))</formula>
    </cfRule>
  </conditionalFormatting>
  <conditionalFormatting sqref="H69">
    <cfRule type="containsText" dxfId="58" priority="109" operator="containsText" text=" ">
      <formula>NOT(ISERROR(SEARCH(" ",H69)))</formula>
    </cfRule>
    <cfRule type="containsText" dxfId="57" priority="110" operator="containsText" text="VRAI">
      <formula>NOT(ISERROR(SEARCH("VRAI",H69)))</formula>
    </cfRule>
    <cfRule type="containsText" dxfId="56" priority="111" operator="containsText" text="FAUX">
      <formula>NOT(ISERROR(SEARCH("FAUX",H69)))</formula>
    </cfRule>
    <cfRule type="cellIs" dxfId="55" priority="112" operator="equal">
      <formula>FALSE</formula>
    </cfRule>
    <cfRule type="containsText" dxfId="54" priority="113" operator="containsText" text="faux">
      <formula>NOT(ISERROR(SEARCH("faux",H69)))</formula>
    </cfRule>
  </conditionalFormatting>
  <conditionalFormatting sqref="H68">
    <cfRule type="expression" dxfId="53" priority="105" stopIfTrue="1">
      <formula>NOT(ISERROR(SEARCH("FAUX",H68)))</formula>
    </cfRule>
  </conditionalFormatting>
  <conditionalFormatting sqref="H68">
    <cfRule type="expression" dxfId="52" priority="106" stopIfTrue="1">
      <formula>NOT(ISERROR(SEARCH("FAUX",H68)))</formula>
    </cfRule>
  </conditionalFormatting>
  <conditionalFormatting sqref="H68">
    <cfRule type="expression" dxfId="51" priority="107" stopIfTrue="1">
      <formula>NOT(ISERROR(SEARCH("VRAI",H68)))</formula>
    </cfRule>
  </conditionalFormatting>
  <conditionalFormatting sqref="H68">
    <cfRule type="expression" dxfId="50" priority="108" stopIfTrue="1">
      <formula>NOT(ISERROR(SEARCH("VRAI",H68)))</formula>
    </cfRule>
  </conditionalFormatting>
  <conditionalFormatting sqref="H68">
    <cfRule type="containsText" dxfId="49" priority="100" operator="containsText" text=" ">
      <formula>NOT(ISERROR(SEARCH(" ",H68)))</formula>
    </cfRule>
    <cfRule type="containsText" dxfId="48" priority="101" operator="containsText" text="VRAI">
      <formula>NOT(ISERROR(SEARCH("VRAI",H68)))</formula>
    </cfRule>
    <cfRule type="containsText" dxfId="47" priority="102" operator="containsText" text="FAUX">
      <formula>NOT(ISERROR(SEARCH("FAUX",H68)))</formula>
    </cfRule>
    <cfRule type="cellIs" dxfId="46" priority="103" operator="equal">
      <formula>FALSE</formula>
    </cfRule>
    <cfRule type="containsText" dxfId="45" priority="104" operator="containsText" text="faux">
      <formula>NOT(ISERROR(SEARCH("faux",H68)))</formula>
    </cfRule>
  </conditionalFormatting>
  <conditionalFormatting sqref="H11">
    <cfRule type="expression" dxfId="44" priority="78" stopIfTrue="1">
      <formula>NOT(ISERROR(SEARCH("FAUX",H11)))</formula>
    </cfRule>
  </conditionalFormatting>
  <conditionalFormatting sqref="H11">
    <cfRule type="expression" dxfId="43" priority="79" stopIfTrue="1">
      <formula>NOT(ISERROR(SEARCH("FAUX",H11)))</formula>
    </cfRule>
  </conditionalFormatting>
  <conditionalFormatting sqref="H11">
    <cfRule type="expression" dxfId="42" priority="80" stopIfTrue="1">
      <formula>NOT(ISERROR(SEARCH("VRAI",H11)))</formula>
    </cfRule>
  </conditionalFormatting>
  <conditionalFormatting sqref="H11">
    <cfRule type="expression" dxfId="41" priority="81" stopIfTrue="1">
      <formula>NOT(ISERROR(SEARCH("VRAI",H11)))</formula>
    </cfRule>
  </conditionalFormatting>
  <conditionalFormatting sqref="H11">
    <cfRule type="containsText" dxfId="40" priority="73" operator="containsText" text=" ">
      <formula>NOT(ISERROR(SEARCH(" ",H11)))</formula>
    </cfRule>
    <cfRule type="containsText" dxfId="39" priority="74" operator="containsText" text="VRAI">
      <formula>NOT(ISERROR(SEARCH("VRAI",H11)))</formula>
    </cfRule>
    <cfRule type="containsText" dxfId="38" priority="75" operator="containsText" text="FAUX">
      <formula>NOT(ISERROR(SEARCH("FAUX",H11)))</formula>
    </cfRule>
    <cfRule type="cellIs" dxfId="37" priority="76" operator="equal">
      <formula>FALSE</formula>
    </cfRule>
    <cfRule type="containsText" dxfId="36" priority="77" operator="containsText" text="faux">
      <formula>NOT(ISERROR(SEARCH("faux",H11)))</formula>
    </cfRule>
  </conditionalFormatting>
  <conditionalFormatting sqref="H12">
    <cfRule type="expression" dxfId="35" priority="60" stopIfTrue="1">
      <formula>NOT(ISERROR(SEARCH("FAUX",H12)))</formula>
    </cfRule>
  </conditionalFormatting>
  <conditionalFormatting sqref="H12">
    <cfRule type="expression" dxfId="34" priority="61" stopIfTrue="1">
      <formula>NOT(ISERROR(SEARCH("FAUX",H12)))</formula>
    </cfRule>
  </conditionalFormatting>
  <conditionalFormatting sqref="H12">
    <cfRule type="expression" dxfId="33" priority="62" stopIfTrue="1">
      <formula>NOT(ISERROR(SEARCH("VRAI",H12)))</formula>
    </cfRule>
  </conditionalFormatting>
  <conditionalFormatting sqref="H12">
    <cfRule type="expression" dxfId="32" priority="63" stopIfTrue="1">
      <formula>NOT(ISERROR(SEARCH("VRAI",H12)))</formula>
    </cfRule>
  </conditionalFormatting>
  <conditionalFormatting sqref="H12">
    <cfRule type="containsText" dxfId="31" priority="55" operator="containsText" text=" ">
      <formula>NOT(ISERROR(SEARCH(" ",H12)))</formula>
    </cfRule>
    <cfRule type="containsText" dxfId="30" priority="56" operator="containsText" text="VRAI">
      <formula>NOT(ISERROR(SEARCH("VRAI",H12)))</formula>
    </cfRule>
    <cfRule type="containsText" dxfId="29" priority="57" operator="containsText" text="FAUX">
      <formula>NOT(ISERROR(SEARCH("FAUX",H12)))</formula>
    </cfRule>
    <cfRule type="cellIs" dxfId="28" priority="58" operator="equal">
      <formula>FALSE</formula>
    </cfRule>
    <cfRule type="containsText" dxfId="27" priority="59" operator="containsText" text="faux">
      <formula>NOT(ISERROR(SEARCH("faux",H12)))</formula>
    </cfRule>
  </conditionalFormatting>
  <conditionalFormatting sqref="H34">
    <cfRule type="expression" dxfId="26" priority="42" stopIfTrue="1">
      <formula>NOT(ISERROR(SEARCH("FAUX",H34)))</formula>
    </cfRule>
  </conditionalFormatting>
  <conditionalFormatting sqref="H34">
    <cfRule type="expression" dxfId="25" priority="43" stopIfTrue="1">
      <formula>NOT(ISERROR(SEARCH("FAUX",H34)))</formula>
    </cfRule>
  </conditionalFormatting>
  <conditionalFormatting sqref="H34">
    <cfRule type="expression" dxfId="24" priority="44" stopIfTrue="1">
      <formula>NOT(ISERROR(SEARCH("VRAI",H34)))</formula>
    </cfRule>
  </conditionalFormatting>
  <conditionalFormatting sqref="H34">
    <cfRule type="expression" dxfId="23" priority="45" stopIfTrue="1">
      <formula>NOT(ISERROR(SEARCH("VRAI",H34)))</formula>
    </cfRule>
  </conditionalFormatting>
  <conditionalFormatting sqref="H34">
    <cfRule type="containsText" dxfId="22" priority="37" operator="containsText" text=" ">
      <formula>NOT(ISERROR(SEARCH(" ",H34)))</formula>
    </cfRule>
    <cfRule type="containsText" dxfId="21" priority="38" operator="containsText" text="VRAI">
      <formula>NOT(ISERROR(SEARCH("VRAI",H34)))</formula>
    </cfRule>
    <cfRule type="containsText" dxfId="20" priority="39" operator="containsText" text="FAUX">
      <formula>NOT(ISERROR(SEARCH("FAUX",H34)))</formula>
    </cfRule>
    <cfRule type="cellIs" dxfId="19" priority="40" operator="equal">
      <formula>FALSE</formula>
    </cfRule>
    <cfRule type="containsText" dxfId="18" priority="41" operator="containsText" text="faux">
      <formula>NOT(ISERROR(SEARCH("faux",H34)))</formula>
    </cfRule>
  </conditionalFormatting>
  <conditionalFormatting sqref="H18">
    <cfRule type="expression" dxfId="17" priority="33" stopIfTrue="1">
      <formula>NOT(ISERROR(SEARCH("FAUX",H18)))</formula>
    </cfRule>
  </conditionalFormatting>
  <conditionalFormatting sqref="H18">
    <cfRule type="expression" dxfId="16" priority="34" stopIfTrue="1">
      <formula>NOT(ISERROR(SEARCH("FAUX",H18)))</formula>
    </cfRule>
  </conditionalFormatting>
  <conditionalFormatting sqref="H18">
    <cfRule type="expression" dxfId="15" priority="35" stopIfTrue="1">
      <formula>NOT(ISERROR(SEARCH("VRAI",H18)))</formula>
    </cfRule>
  </conditionalFormatting>
  <conditionalFormatting sqref="H18">
    <cfRule type="expression" dxfId="14" priority="36" stopIfTrue="1">
      <formula>NOT(ISERROR(SEARCH("VRAI",H18)))</formula>
    </cfRule>
  </conditionalFormatting>
  <conditionalFormatting sqref="H18">
    <cfRule type="containsText" dxfId="13" priority="28" operator="containsText" text=" ">
      <formula>NOT(ISERROR(SEARCH(" ",H18)))</formula>
    </cfRule>
    <cfRule type="containsText" dxfId="12" priority="29" operator="containsText" text="VRAI">
      <formula>NOT(ISERROR(SEARCH("VRAI",H18)))</formula>
    </cfRule>
    <cfRule type="containsText" dxfId="11" priority="30" operator="containsText" text="FAUX">
      <formula>NOT(ISERROR(SEARCH("FAUX",H18)))</formula>
    </cfRule>
    <cfRule type="cellIs" dxfId="10" priority="31" operator="equal">
      <formula>FALSE</formula>
    </cfRule>
    <cfRule type="containsText" dxfId="9" priority="32" operator="containsText" text="faux">
      <formula>NOT(ISERROR(SEARCH("faux",H18)))</formula>
    </cfRule>
  </conditionalFormatting>
  <conditionalFormatting sqref="H33">
    <cfRule type="expression" dxfId="8" priority="24" stopIfTrue="1">
      <formula>NOT(ISERROR(SEARCH("FAUX",H33)))</formula>
    </cfRule>
  </conditionalFormatting>
  <conditionalFormatting sqref="H33">
    <cfRule type="expression" dxfId="7" priority="25" stopIfTrue="1">
      <formula>NOT(ISERROR(SEARCH("FAUX",H33)))</formula>
    </cfRule>
  </conditionalFormatting>
  <conditionalFormatting sqref="H33">
    <cfRule type="expression" dxfId="6" priority="26" stopIfTrue="1">
      <formula>NOT(ISERROR(SEARCH("VRAI",H33)))</formula>
    </cfRule>
  </conditionalFormatting>
  <conditionalFormatting sqref="H33">
    <cfRule type="expression" dxfId="5" priority="27" stopIfTrue="1">
      <formula>NOT(ISERROR(SEARCH("VRAI",H33)))</formula>
    </cfRule>
  </conditionalFormatting>
  <conditionalFormatting sqref="H33">
    <cfRule type="containsText" dxfId="4" priority="19" operator="containsText" text=" ">
      <formula>NOT(ISERROR(SEARCH(" ",H33)))</formula>
    </cfRule>
    <cfRule type="containsText" dxfId="3" priority="20" operator="containsText" text="VRAI">
      <formula>NOT(ISERROR(SEARCH("VRAI",H33)))</formula>
    </cfRule>
    <cfRule type="containsText" dxfId="2" priority="21" operator="containsText" text="FAUX">
      <formula>NOT(ISERROR(SEARCH("FAUX",H33)))</formula>
    </cfRule>
    <cfRule type="cellIs" dxfId="1" priority="22" operator="equal">
      <formula>FALSE</formula>
    </cfRule>
    <cfRule type="containsText" dxfId="0" priority="23" operator="containsText" text="faux">
      <formula>NOT(ISERROR(SEARCH("faux",H33)))</formula>
    </cfRule>
  </conditionalFormatting>
  <dataValidations count="1">
    <dataValidation type="list" allowBlank="1" showErrorMessage="1" sqref="F2:F108">
      <formula1>$B$413:$B$414</formula1>
    </dataValidation>
  </dataValidations>
  <pageMargins left="0" right="0" top="0.74803149606299213" bottom="0.74803149606299213" header="0" footer="0"/>
  <pageSetup orientation="portrait" r:id="rId1"/>
  <headerFooter>
    <oddHeader>&amp;C&amp;A</oddHeader>
    <oddFooter>&amp;CPage &amp;P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020"/>
  <sheetViews>
    <sheetView showGridLines="0" zoomScale="90" zoomScaleNormal="90" workbookViewId="0">
      <selection activeCell="A10" sqref="A10:XFD10"/>
    </sheetView>
  </sheetViews>
  <sheetFormatPr baseColWidth="10" defaultColWidth="12.625" defaultRowHeight="15" customHeight="1"/>
  <cols>
    <col min="1" max="1" width="16.25" customWidth="1"/>
    <col min="2" max="2" width="30.5" customWidth="1"/>
    <col min="3" max="3" width="18.375" customWidth="1"/>
    <col min="4" max="4" width="81.875" customWidth="1"/>
    <col min="5" max="5" width="10.625" customWidth="1"/>
    <col min="6" max="6" width="18.75" customWidth="1"/>
    <col min="7" max="24" width="10.625" customWidth="1"/>
  </cols>
  <sheetData>
    <row r="1" spans="1:9" ht="11.25" customHeight="1" thickBot="1">
      <c r="A1" s="138"/>
      <c r="B1" s="126" t="s">
        <v>0</v>
      </c>
      <c r="C1" s="126" t="s">
        <v>1</v>
      </c>
      <c r="D1" s="126" t="s">
        <v>2</v>
      </c>
      <c r="E1" s="127" t="s">
        <v>144</v>
      </c>
    </row>
    <row r="2" spans="1:9" ht="12" customHeight="1">
      <c r="A2" s="136"/>
      <c r="B2" s="118" t="str">
        <f>IF(TABLEAU_FIN_DE_SEMAINE_A_JOUR!I2="oui",TABLEAU_FIN_DE_SEMAINE_A_JOUR!B2,"")</f>
        <v/>
      </c>
      <c r="C2" s="118" t="str">
        <f>IF(TABLEAU_FIN_DE_SEMAINE_A_JOUR!I2="oui",TABLEAU_FIN_DE_SEMAINE_A_JOUR!E2-TABLEAU_FIN_DE_SEMAINE_A_JOUR!C2,"")</f>
        <v/>
      </c>
      <c r="D2" s="119" t="s">
        <v>143</v>
      </c>
      <c r="E2" s="120"/>
    </row>
    <row r="3" spans="1:9" ht="12" customHeight="1">
      <c r="A3" s="136"/>
      <c r="B3" s="2" t="str">
        <f>IF(TABLEAU_FIN_DE_SEMAINE_A_JOUR!I3="oui",TABLEAU_FIN_DE_SEMAINE_A_JOUR!B3,"")</f>
        <v/>
      </c>
      <c r="C3" s="2" t="str">
        <f>IF(TABLEAU_FIN_DE_SEMAINE_A_JOUR!I3="oui",TABLEAU_FIN_DE_SEMAINE_A_JOUR!E3-TABLEAU_FIN_DE_SEMAINE_A_JOUR!C3,"")</f>
        <v/>
      </c>
      <c r="D3" s="22" t="s">
        <v>143</v>
      </c>
      <c r="E3" s="121" t="s">
        <v>109</v>
      </c>
    </row>
    <row r="4" spans="1:9" ht="12" customHeight="1">
      <c r="A4" s="136"/>
      <c r="B4" s="2" t="str">
        <f>IF(TABLEAU_FIN_DE_SEMAINE_A_JOUR!I4="oui",TABLEAU_FIN_DE_SEMAINE_A_JOUR!B4,"")</f>
        <v/>
      </c>
      <c r="C4" s="2" t="str">
        <f>IF(TABLEAU_FIN_DE_SEMAINE_A_JOUR!I4="oui",TABLEAU_FIN_DE_SEMAINE_A_JOUR!E4-TABLEAU_FIN_DE_SEMAINE_A_JOUR!C4,"")</f>
        <v/>
      </c>
      <c r="D4" s="22" t="s">
        <v>143</v>
      </c>
      <c r="E4" s="121" t="s">
        <v>109</v>
      </c>
    </row>
    <row r="5" spans="1:9" ht="12" customHeight="1">
      <c r="A5" s="136"/>
      <c r="B5" s="2" t="str">
        <f>IF(TABLEAU_FIN_DE_SEMAINE_A_JOUR!I5="oui",TABLEAU_FIN_DE_SEMAINE_A_JOUR!B5,"")</f>
        <v/>
      </c>
      <c r="C5" s="2" t="str">
        <f>IF(TABLEAU_FIN_DE_SEMAINE_A_JOUR!I5="oui",TABLEAU_FIN_DE_SEMAINE_A_JOUR!E5-TABLEAU_FIN_DE_SEMAINE_A_JOUR!C5,"")</f>
        <v/>
      </c>
      <c r="D5" s="22" t="s">
        <v>143</v>
      </c>
      <c r="E5" s="121" t="s">
        <v>109</v>
      </c>
    </row>
    <row r="6" spans="1:9" ht="12" customHeight="1">
      <c r="A6" s="136" t="s">
        <v>3</v>
      </c>
      <c r="B6" s="2" t="str">
        <f>IF(TABLEAU_FIN_DE_SEMAINE_A_JOUR!I6="oui",TABLEAU_FIN_DE_SEMAINE_A_JOUR!B6,"")</f>
        <v/>
      </c>
      <c r="C6" s="2" t="str">
        <f>IF(TABLEAU_FIN_DE_SEMAINE_A_JOUR!I6="oui",TABLEAU_FIN_DE_SEMAINE_A_JOUR!E6-TABLEAU_FIN_DE_SEMAINE_A_JOUR!C6,"")</f>
        <v/>
      </c>
      <c r="D6" s="23" t="s">
        <v>105</v>
      </c>
      <c r="E6" s="121" t="s">
        <v>146</v>
      </c>
      <c r="F6" s="21" t="s">
        <v>145</v>
      </c>
      <c r="G6" s="1" t="s">
        <v>104</v>
      </c>
    </row>
    <row r="7" spans="1:9" ht="12" customHeight="1">
      <c r="A7" s="136"/>
      <c r="B7" s="2" t="str">
        <f>IF(TABLEAU_FIN_DE_SEMAINE_A_JOUR!I7="oui",TABLEAU_FIN_DE_SEMAINE_A_JOUR!B7,"")</f>
        <v/>
      </c>
      <c r="C7" s="2" t="str">
        <f>IF(TABLEAU_FIN_DE_SEMAINE_A_JOUR!I7="oui",TABLEAU_FIN_DE_SEMAINE_A_JOUR!E7-TABLEAU_FIN_DE_SEMAINE_A_JOUR!C7,"")</f>
        <v/>
      </c>
      <c r="D7" s="24" t="s">
        <v>106</v>
      </c>
      <c r="E7" s="121" t="s">
        <v>146</v>
      </c>
    </row>
    <row r="8" spans="1:9" ht="12" customHeight="1">
      <c r="A8" s="136"/>
      <c r="B8" s="2" t="str">
        <f>IF(TABLEAU_FIN_DE_SEMAINE_A_JOUR!I8="oui",TABLEAU_FIN_DE_SEMAINE_A_JOUR!B8,"")</f>
        <v/>
      </c>
      <c r="C8" s="2" t="str">
        <f>IF(TABLEAU_FIN_DE_SEMAINE_A_JOUR!I8="oui",TABLEAU_FIN_DE_SEMAINE_A_JOUR!E8-TABLEAU_FIN_DE_SEMAINE_A_JOUR!C8,"")</f>
        <v/>
      </c>
      <c r="D8" s="5" t="s">
        <v>107</v>
      </c>
      <c r="E8" s="121" t="s">
        <v>108</v>
      </c>
    </row>
    <row r="9" spans="1:9" ht="12" customHeight="1">
      <c r="A9" s="136"/>
      <c r="B9" s="2" t="str">
        <f>IF(TABLEAU_FIN_DE_SEMAINE_A_JOUR!I9="oui",TABLEAU_FIN_DE_SEMAINE_A_JOUR!B9,"")</f>
        <v/>
      </c>
      <c r="C9" s="2" t="str">
        <f>IF(TABLEAU_FIN_DE_SEMAINE_A_JOUR!I9="oui",TABLEAU_FIN_DE_SEMAINE_A_JOUR!E9-TABLEAU_FIN_DE_SEMAINE_A_JOUR!C9,"")</f>
        <v/>
      </c>
      <c r="D9" s="5" t="s">
        <v>107</v>
      </c>
      <c r="E9" s="121" t="s">
        <v>108</v>
      </c>
    </row>
    <row r="10" spans="1:9" ht="12" customHeight="1">
      <c r="A10" s="136"/>
      <c r="B10" s="2" t="e">
        <f>IF(TABLEAU_FIN_DE_SEMAINE_A_JOUR!#REF!="oui",TABLEAU_FIN_DE_SEMAINE_A_JOUR!#REF!,"")</f>
        <v>#REF!</v>
      </c>
      <c r="C10" s="2" t="e">
        <f>IF(TABLEAU_FIN_DE_SEMAINE_A_JOUR!#REF!="oui",TABLEAU_FIN_DE_SEMAINE_A_JOUR!#REF!-TABLEAU_FIN_DE_SEMAINE_A_JOUR!#REF!,"")</f>
        <v>#REF!</v>
      </c>
      <c r="D10" s="5"/>
      <c r="E10" s="121"/>
    </row>
    <row r="11" spans="1:9" ht="12" customHeight="1">
      <c r="A11" s="136"/>
      <c r="B11" s="2" t="str">
        <f>IF(TABLEAU_FIN_DE_SEMAINE_A_JOUR!I10="oui",TABLEAU_FIN_DE_SEMAINE_A_JOUR!B10,"")</f>
        <v>3DM Dent brown</v>
      </c>
      <c r="C11" s="2">
        <f>IF(TABLEAU_FIN_DE_SEMAINE_A_JOUR!I10="oui",TABLEAU_FIN_DE_SEMAINE_A_JOUR!E10-TABLEAU_FIN_DE_SEMAINE_A_JOUR!C10,"")</f>
        <v>47</v>
      </c>
      <c r="D11" s="5" t="s">
        <v>142</v>
      </c>
      <c r="E11" s="121" t="s">
        <v>108</v>
      </c>
    </row>
    <row r="12" spans="1:9" ht="12" customHeight="1">
      <c r="A12" s="136"/>
      <c r="B12" s="2" t="str">
        <f>IF(TABLEAU_FIN_DE_SEMAINE_A_JOUR!I11="oui",TABLEAU_FIN_DE_SEMAINE_A_JOUR!B11,"")</f>
        <v/>
      </c>
      <c r="C12" s="2" t="str">
        <f>IF(TABLEAU_FIN_DE_SEMAINE_A_JOUR!I11="oui",TABLEAU_FIN_DE_SEMAINE_A_JOUR!E11-TABLEAU_FIN_DE_SEMAINE_A_JOUR!C11,"")</f>
        <v/>
      </c>
      <c r="D12" s="5"/>
      <c r="E12" s="121"/>
    </row>
    <row r="13" spans="1:9" ht="12" customHeight="1">
      <c r="A13" s="136"/>
      <c r="B13" s="2" t="str">
        <f>IF(TABLEAU_FIN_DE_SEMAINE_A_JOUR!I12="oui",TABLEAU_FIN_DE_SEMAINE_A_JOUR!B12,"")</f>
        <v/>
      </c>
      <c r="C13" s="2" t="str">
        <f>IF(TABLEAU_FIN_DE_SEMAINE_A_JOUR!I12="oui",TABLEAU_FIN_DE_SEMAINE_A_JOUR!E12-TABLEAU_FIN_DE_SEMAINE_A_JOUR!C12,"")</f>
        <v/>
      </c>
      <c r="D13" s="5"/>
      <c r="E13" s="121"/>
    </row>
    <row r="14" spans="1:9" ht="12" customHeight="1">
      <c r="A14" s="137"/>
      <c r="B14" s="2" t="str">
        <f>IF(TABLEAU_FIN_DE_SEMAINE_A_JOUR!I13="oui",TABLEAU_FIN_DE_SEMAINE_A_JOUR!B13,"")</f>
        <v/>
      </c>
      <c r="C14" s="2" t="str">
        <f>IF(TABLEAU_FIN_DE_SEMAINE_A_JOUR!I13="oui",TABLEAU_FIN_DE_SEMAINE_A_JOUR!E13-TABLEAU_FIN_DE_SEMAINE_A_JOUR!C13,"")</f>
        <v/>
      </c>
      <c r="D14" s="23" t="s">
        <v>141</v>
      </c>
      <c r="E14" s="121" t="s">
        <v>146</v>
      </c>
      <c r="I14" s="5" t="s">
        <v>110</v>
      </c>
    </row>
    <row r="15" spans="1:9" ht="12" customHeight="1">
      <c r="A15" s="135"/>
      <c r="B15" s="114" t="str">
        <f>IF(TABLEAU_FIN_DE_SEMAINE_A_JOUR!I14="oui",TABLEAU_FIN_DE_SEMAINE_A_JOUR!B14,"")</f>
        <v/>
      </c>
      <c r="C15" s="114" t="str">
        <f>IF(TABLEAU_FIN_DE_SEMAINE_A_JOUR!I14="oui",TABLEAU_FIN_DE_SEMAINE_A_JOUR!E14-TABLEAU_FIN_DE_SEMAINE_A_JOUR!C14,"")</f>
        <v/>
      </c>
      <c r="D15" s="115"/>
      <c r="E15" s="122"/>
    </row>
    <row r="16" spans="1:9" ht="12" customHeight="1">
      <c r="A16" s="139"/>
      <c r="B16" s="2" t="str">
        <f>IF(TABLEAU_FIN_DE_SEMAINE_A_JOUR!I15="oui",TABLEAU_FIN_DE_SEMAINE_A_JOUR!B15,"")</f>
        <v>Kit Japonais</v>
      </c>
      <c r="C16" s="2">
        <f>IF(TABLEAU_FIN_DE_SEMAINE_A_JOUR!I15="oui",TABLEAU_FIN_DE_SEMAINE_A_JOUR!E15-TABLEAU_FIN_DE_SEMAINE_A_JOUR!C15,"")</f>
        <v>11</v>
      </c>
      <c r="D16" s="5" t="s">
        <v>111</v>
      </c>
      <c r="E16" s="121" t="s">
        <v>108</v>
      </c>
    </row>
    <row r="17" spans="1:7" ht="10.5" customHeight="1">
      <c r="A17" s="139"/>
      <c r="B17" s="2" t="str">
        <f>IF(TABLEAU_FIN_DE_SEMAINE_A_JOUR!I16="oui",TABLEAU_FIN_DE_SEMAINE_A_JOUR!B16,"")</f>
        <v>Spatule jaune</v>
      </c>
      <c r="C17" s="2">
        <f>IF(TABLEAU_FIN_DE_SEMAINE_A_JOUR!I16="oui",TABLEAU_FIN_DE_SEMAINE_A_JOUR!E16-TABLEAU_FIN_DE_SEMAINE_A_JOUR!C16,"")</f>
        <v>11</v>
      </c>
      <c r="D17" s="4" t="s">
        <v>113</v>
      </c>
      <c r="E17" s="121" t="s">
        <v>112</v>
      </c>
    </row>
    <row r="18" spans="1:7" ht="15" customHeight="1">
      <c r="A18" s="139"/>
      <c r="B18" s="2" t="str">
        <f>IF(TABLEAU_FIN_DE_SEMAINE_A_JOUR!I17="oui",TABLEAU_FIN_DE_SEMAINE_A_JOUR!B17,"")</f>
        <v/>
      </c>
      <c r="C18" s="2" t="str">
        <f>IF(TABLEAU_FIN_DE_SEMAINE_A_JOUR!I17="oui",TABLEAU_FIN_DE_SEMAINE_A_JOUR!E17-TABLEAU_FIN_DE_SEMAINE_A_JOUR!C17,"")</f>
        <v/>
      </c>
      <c r="D18" s="5" t="s">
        <v>114</v>
      </c>
      <c r="E18" s="121" t="s">
        <v>102</v>
      </c>
    </row>
    <row r="19" spans="1:7" ht="15" customHeight="1">
      <c r="A19" s="139"/>
      <c r="B19" s="2" t="str">
        <f>IF(TABLEAU_FIN_DE_SEMAINE_A_JOUR!I18="oui",TABLEAU_FIN_DE_SEMAINE_A_JOUR!B18,"")</f>
        <v/>
      </c>
      <c r="C19" s="2" t="str">
        <f>IF(TABLEAU_FIN_DE_SEMAINE_A_JOUR!I18="oui",TABLEAU_FIN_DE_SEMAINE_A_JOUR!E18-TABLEAU_FIN_DE_SEMAINE_A_JOUR!C18,"")</f>
        <v/>
      </c>
      <c r="D19" s="5"/>
      <c r="E19" s="121"/>
    </row>
    <row r="20" spans="1:7" ht="10.5" customHeight="1">
      <c r="A20" s="139"/>
      <c r="B20" s="2" t="str">
        <f>IF(TABLEAU_FIN_DE_SEMAINE_A_JOUR!I19="oui",TABLEAU_FIN_DE_SEMAINE_A_JOUR!B19,"")</f>
        <v/>
      </c>
      <c r="C20" s="2" t="str">
        <f>IF(TABLEAU_FIN_DE_SEMAINE_A_JOUR!I19="oui",TABLEAU_FIN_DE_SEMAINE_A_JOUR!E19-TABLEAU_FIN_DE_SEMAINE_A_JOUR!C19,"")</f>
        <v/>
      </c>
      <c r="D20" s="22" t="s">
        <v>143</v>
      </c>
      <c r="E20" s="121" t="s">
        <v>115</v>
      </c>
    </row>
    <row r="21" spans="1:7" ht="10.5" customHeight="1">
      <c r="A21" s="139"/>
      <c r="B21" s="2" t="str">
        <f>IF(TABLEAU_FIN_DE_SEMAINE_A_JOUR!I20="oui",TABLEAU_FIN_DE_SEMAINE_A_JOUR!B20,"")</f>
        <v/>
      </c>
      <c r="C21" s="2" t="str">
        <f>IF(TABLEAU_FIN_DE_SEMAINE_A_JOUR!I20="oui",TABLEAU_FIN_DE_SEMAINE_A_JOUR!E20-TABLEAU_FIN_DE_SEMAINE_A_JOUR!C20,"")</f>
        <v/>
      </c>
      <c r="D21" s="25" t="s">
        <v>120</v>
      </c>
      <c r="E21" s="121" t="s">
        <v>109</v>
      </c>
    </row>
    <row r="22" spans="1:7" ht="10.5" customHeight="1">
      <c r="A22" s="139"/>
      <c r="B22" s="2" t="str">
        <f>IF(TABLEAU_FIN_DE_SEMAINE_A_JOUR!I21="oui",TABLEAU_FIN_DE_SEMAINE_A_JOUR!B21,"")</f>
        <v/>
      </c>
      <c r="C22" s="2" t="str">
        <f>IF(TABLEAU_FIN_DE_SEMAINE_A_JOUR!I21="oui",TABLEAU_FIN_DE_SEMAINE_A_JOUR!E21-TABLEAU_FIN_DE_SEMAINE_A_JOUR!C21,"")</f>
        <v/>
      </c>
      <c r="D22" s="22" t="s">
        <v>143</v>
      </c>
      <c r="E22" s="121" t="s">
        <v>146</v>
      </c>
    </row>
    <row r="23" spans="1:7" ht="10.5" customHeight="1">
      <c r="A23" s="139"/>
      <c r="B23" s="2" t="str">
        <f>IF(TABLEAU_FIN_DE_SEMAINE_A_JOUR!I22="oui",TABLEAU_FIN_DE_SEMAINE_A_JOUR!B22,"")</f>
        <v/>
      </c>
      <c r="C23" s="2" t="str">
        <f>IF(TABLEAU_FIN_DE_SEMAINE_A_JOUR!I22="oui",TABLEAU_FIN_DE_SEMAINE_A_JOUR!E22-TABLEAU_FIN_DE_SEMAINE_A_JOUR!C22,"")</f>
        <v/>
      </c>
      <c r="D23" s="4" t="s">
        <v>124</v>
      </c>
      <c r="E23" s="121" t="s">
        <v>109</v>
      </c>
    </row>
    <row r="24" spans="1:7" ht="10.5" customHeight="1">
      <c r="A24" s="139"/>
      <c r="B24" s="2" t="str">
        <f>IF(TABLEAU_FIN_DE_SEMAINE_A_JOUR!I23="oui",TABLEAU_FIN_DE_SEMAINE_A_JOUR!B23,"")</f>
        <v/>
      </c>
      <c r="C24" s="2" t="str">
        <f>IF(TABLEAU_FIN_DE_SEMAINE_A_JOUR!I23="oui",TABLEAU_FIN_DE_SEMAINE_A_JOUR!E23-TABLEAU_FIN_DE_SEMAINE_A_JOUR!C23,"")</f>
        <v/>
      </c>
      <c r="D24" s="26" t="s">
        <v>125</v>
      </c>
      <c r="E24" s="121" t="s">
        <v>132</v>
      </c>
    </row>
    <row r="25" spans="1:7" ht="10.5" customHeight="1">
      <c r="A25" s="141" t="s">
        <v>164</v>
      </c>
      <c r="B25" s="2" t="str">
        <f>IF(TABLEAU_FIN_DE_SEMAINE_A_JOUR!I24="oui",TABLEAU_FIN_DE_SEMAINE_A_JOUR!B24,"")</f>
        <v/>
      </c>
      <c r="C25" s="2" t="str">
        <f>IF(TABLEAU_FIN_DE_SEMAINE_A_JOUR!I24="oui",TABLEAU_FIN_DE_SEMAINE_A_JOUR!E24-TABLEAU_FIN_DE_SEMAINE_A_JOUR!C24,"")</f>
        <v/>
      </c>
      <c r="D25" s="4" t="s">
        <v>160</v>
      </c>
      <c r="E25" s="121" t="s">
        <v>126</v>
      </c>
      <c r="F25" t="s">
        <v>161</v>
      </c>
    </row>
    <row r="26" spans="1:7" ht="10.5" customHeight="1">
      <c r="A26" s="139" t="s">
        <v>165</v>
      </c>
      <c r="B26" s="2" t="str">
        <f>IF(TABLEAU_FIN_DE_SEMAINE_A_JOUR!I25="oui",TABLEAU_FIN_DE_SEMAINE_A_JOUR!B25,"")</f>
        <v/>
      </c>
      <c r="C26" s="2" t="str">
        <f>IF(TABLEAU_FIN_DE_SEMAINE_A_JOUR!I25="oui",TABLEAU_FIN_DE_SEMAINE_A_JOUR!E25-TABLEAU_FIN_DE_SEMAINE_A_JOUR!C25,"")</f>
        <v/>
      </c>
      <c r="D26" s="4" t="s">
        <v>138</v>
      </c>
      <c r="E26" s="121"/>
      <c r="F26" s="21" t="s">
        <v>159</v>
      </c>
      <c r="G26" s="28"/>
    </row>
    <row r="27" spans="1:7" ht="10.5" customHeight="1">
      <c r="A27" s="139"/>
      <c r="B27" s="2" t="str">
        <f>IF(TABLEAU_FIN_DE_SEMAINE_A_JOUR!I26="oui",TABLEAU_FIN_DE_SEMAINE_A_JOUR!B26,"")</f>
        <v/>
      </c>
      <c r="C27" s="2" t="str">
        <f>IF(TABLEAU_FIN_DE_SEMAINE_A_JOUR!I26="oui",TABLEAU_FIN_DE_SEMAINE_A_JOUR!E26-TABLEAU_FIN_DE_SEMAINE_A_JOUR!C26,"")</f>
        <v/>
      </c>
      <c r="D27" s="4" t="s">
        <v>138</v>
      </c>
      <c r="E27" s="121"/>
      <c r="F27" s="28" t="s">
        <v>104</v>
      </c>
      <c r="G27" s="28"/>
    </row>
    <row r="28" spans="1:7" ht="10.5" customHeight="1">
      <c r="A28" s="139"/>
      <c r="B28" s="2" t="str">
        <f>IF(TABLEAU_FIN_DE_SEMAINE_A_JOUR!I27="oui",TABLEAU_FIN_DE_SEMAINE_A_JOUR!B27,"")</f>
        <v/>
      </c>
      <c r="C28" s="2" t="str">
        <f>IF(TABLEAU_FIN_DE_SEMAINE_A_JOUR!I27="oui",TABLEAU_FIN_DE_SEMAINE_A_JOUR!E27-TABLEAU_FIN_DE_SEMAINE_A_JOUR!C27,"")</f>
        <v/>
      </c>
      <c r="D28" s="4" t="s">
        <v>129</v>
      </c>
      <c r="E28" s="121" t="s">
        <v>102</v>
      </c>
    </row>
    <row r="29" spans="1:7" ht="10.5" customHeight="1">
      <c r="A29" s="139"/>
      <c r="B29" s="2" t="str">
        <f>IF(TABLEAU_FIN_DE_SEMAINE_A_JOUR!I28="oui",TABLEAU_FIN_DE_SEMAINE_A_JOUR!B28,"")</f>
        <v/>
      </c>
      <c r="C29" s="2" t="str">
        <f>IF(TABLEAU_FIN_DE_SEMAINE_A_JOUR!I28="oui",TABLEAU_FIN_DE_SEMAINE_A_JOUR!E28-TABLEAU_FIN_DE_SEMAINE_A_JOUR!C28,"")</f>
        <v/>
      </c>
      <c r="D29" s="4" t="s">
        <v>130</v>
      </c>
      <c r="E29" s="121" t="s">
        <v>132</v>
      </c>
    </row>
    <row r="30" spans="1:7" ht="10.5" customHeight="1">
      <c r="A30" s="139"/>
      <c r="B30" s="2" t="str">
        <f>IF(TABLEAU_FIN_DE_SEMAINE_A_JOUR!I29="oui",TABLEAU_FIN_DE_SEMAINE_A_JOUR!B29,"")</f>
        <v/>
      </c>
      <c r="C30" s="2" t="str">
        <f>IF(TABLEAU_FIN_DE_SEMAINE_A_JOUR!I29="oui",TABLEAU_FIN_DE_SEMAINE_A_JOUR!E29-TABLEAU_FIN_DE_SEMAINE_A_JOUR!C29,"")</f>
        <v/>
      </c>
      <c r="D30" s="4" t="s">
        <v>130</v>
      </c>
      <c r="E30" s="121" t="s">
        <v>131</v>
      </c>
    </row>
    <row r="31" spans="1:7" ht="10.5" customHeight="1">
      <c r="A31" s="139"/>
      <c r="B31" s="2" t="str">
        <f>IF(TABLEAU_FIN_DE_SEMAINE_A_JOUR!I30="oui",TABLEAU_FIN_DE_SEMAINE_A_JOUR!B30,"")</f>
        <v/>
      </c>
      <c r="C31" s="2" t="str">
        <f>IF(TABLEAU_FIN_DE_SEMAINE_A_JOUR!I30="oui",TABLEAU_FIN_DE_SEMAINE_A_JOUR!E30-TABLEAU_FIN_DE_SEMAINE_A_JOUR!C30,"")</f>
        <v/>
      </c>
      <c r="D31" s="4"/>
      <c r="E31" s="121" t="s">
        <v>131</v>
      </c>
    </row>
    <row r="32" spans="1:7" ht="10.5" customHeight="1">
      <c r="A32" s="139"/>
      <c r="B32" s="2" t="str">
        <f>IF(TABLEAU_FIN_DE_SEMAINE_A_JOUR!I31="oui",TABLEAU_FIN_DE_SEMAINE_A_JOUR!B31,"")</f>
        <v/>
      </c>
      <c r="C32" s="2" t="str">
        <f>IF(TABLEAU_FIN_DE_SEMAINE_A_JOUR!I31="oui",TABLEAU_FIN_DE_SEMAINE_A_JOUR!E31-TABLEAU_FIN_DE_SEMAINE_A_JOUR!C31,"")</f>
        <v/>
      </c>
      <c r="D32" s="4"/>
      <c r="E32" s="121"/>
    </row>
    <row r="33" spans="1:6" ht="10.5" customHeight="1">
      <c r="A33" s="140"/>
      <c r="B33" s="2" t="str">
        <f>IF(TABLEAU_FIN_DE_SEMAINE_A_JOUR!I32="oui",TABLEAU_FIN_DE_SEMAINE_A_JOUR!B32,"")</f>
        <v/>
      </c>
      <c r="C33" s="2" t="str">
        <f>IF(TABLEAU_FIN_DE_SEMAINE_A_JOUR!I32="oui",TABLEAU_FIN_DE_SEMAINE_A_JOUR!E32-TABLEAU_FIN_DE_SEMAINE_A_JOUR!C32,"")</f>
        <v/>
      </c>
      <c r="D33" s="4"/>
      <c r="E33" s="121"/>
    </row>
    <row r="34" spans="1:6" ht="10.5" customHeight="1">
      <c r="A34" s="140"/>
      <c r="B34" s="2" t="str">
        <f>IF(TABLEAU_FIN_DE_SEMAINE_A_JOUR!I33="oui",TABLEAU_FIN_DE_SEMAINE_A_JOUR!B33,"")</f>
        <v/>
      </c>
      <c r="C34" s="2" t="str">
        <f>IF(TABLEAU_FIN_DE_SEMAINE_A_JOUR!I33="oui",TABLEAU_FIN_DE_SEMAINE_A_JOUR!E33-TABLEAU_FIN_DE_SEMAINE_A_JOUR!C33,"")</f>
        <v/>
      </c>
      <c r="D34" s="4"/>
      <c r="E34" s="121"/>
    </row>
    <row r="35" spans="1:6" ht="10.5" customHeight="1">
      <c r="A35" s="140"/>
      <c r="B35" s="2" t="str">
        <f>IF(TABLEAU_FIN_DE_SEMAINE_A_JOUR!I34="oui",TABLEAU_FIN_DE_SEMAINE_A_JOUR!B34,"")</f>
        <v/>
      </c>
      <c r="C35" s="2" t="str">
        <f>IF(TABLEAU_FIN_DE_SEMAINE_A_JOUR!I34="oui",TABLEAU_FIN_DE_SEMAINE_A_JOUR!E34-TABLEAU_FIN_DE_SEMAINE_A_JOUR!C34,"")</f>
        <v/>
      </c>
      <c r="D35" s="4" t="s">
        <v>178</v>
      </c>
      <c r="E35" s="121"/>
    </row>
    <row r="36" spans="1:6" ht="10.5" customHeight="1">
      <c r="A36" s="97"/>
      <c r="B36" s="114"/>
      <c r="C36" s="114"/>
      <c r="D36" s="116"/>
      <c r="E36" s="122"/>
    </row>
    <row r="37" spans="1:6" ht="10.5" customHeight="1">
      <c r="A37" s="142"/>
      <c r="B37" s="2" t="str">
        <f>IF(TABLEAU_FIN_DE_SEMAINE_A_JOUR!I36="oui",TABLEAU_FIN_DE_SEMAINE_A_JOUR!B36,"")</f>
        <v/>
      </c>
      <c r="C37" s="2" t="str">
        <f>IF(TABLEAU_FIN_DE_SEMAINE_A_JOUR!I36="oui",TABLEAU_FIN_DE_SEMAINE_A_JOUR!E36-TABLEAU_FIN_DE_SEMAINE_A_JOUR!C36,"")</f>
        <v/>
      </c>
      <c r="D37" s="5" t="s">
        <v>133</v>
      </c>
      <c r="E37" s="121"/>
    </row>
    <row r="38" spans="1:6" ht="10.5" customHeight="1">
      <c r="A38" s="142"/>
      <c r="B38" s="2" t="str">
        <f>IF(TABLEAU_FIN_DE_SEMAINE_A_JOUR!I37="oui",TABLEAU_FIN_DE_SEMAINE_A_JOUR!B37,"")</f>
        <v/>
      </c>
      <c r="C38" s="2" t="str">
        <f>IF(TABLEAU_FIN_DE_SEMAINE_A_JOUR!I37="oui",TABLEAU_FIN_DE_SEMAINE_A_JOUR!E37-TABLEAU_FIN_DE_SEMAINE_A_JOUR!C37,"")</f>
        <v/>
      </c>
      <c r="D38" s="4"/>
      <c r="E38" s="121"/>
    </row>
    <row r="39" spans="1:6" ht="10.5" customHeight="1">
      <c r="A39" s="142"/>
      <c r="B39" s="2" t="str">
        <f>IF(TABLEAU_FIN_DE_SEMAINE_A_JOUR!I38="oui",TABLEAU_FIN_DE_SEMAINE_A_JOUR!B38,"")</f>
        <v/>
      </c>
      <c r="C39" s="2" t="str">
        <f>IF(TABLEAU_FIN_DE_SEMAINE_A_JOUR!I38="oui",TABLEAU_FIN_DE_SEMAINE_A_JOUR!E38-TABLEAU_FIN_DE_SEMAINE_A_JOUR!C38,"")</f>
        <v/>
      </c>
      <c r="D39" s="25" t="s">
        <v>116</v>
      </c>
      <c r="E39" s="121"/>
    </row>
    <row r="40" spans="1:6" ht="10.5" customHeight="1">
      <c r="A40" s="142"/>
      <c r="B40" s="2" t="str">
        <f>IF(TABLEAU_FIN_DE_SEMAINE_A_JOUR!I39="oui",TABLEAU_FIN_DE_SEMAINE_A_JOUR!B39,"")</f>
        <v/>
      </c>
      <c r="C40" s="2" t="str">
        <f>IF(TABLEAU_FIN_DE_SEMAINE_A_JOUR!I39="oui",TABLEAU_FIN_DE_SEMAINE_A_JOUR!E39-TABLEAU_FIN_DE_SEMAINE_A_JOUR!C39,"")</f>
        <v/>
      </c>
      <c r="D40" s="22" t="s">
        <v>143</v>
      </c>
      <c r="E40" s="121" t="s">
        <v>136</v>
      </c>
    </row>
    <row r="41" spans="1:6" ht="12.75" customHeight="1">
      <c r="A41" s="131" t="s">
        <v>34</v>
      </c>
      <c r="B41" s="2" t="str">
        <f>IF(TABLEAU_FIN_DE_SEMAINE_A_JOUR!I40="oui",TABLEAU_FIN_DE_SEMAINE_A_JOUR!B40,"")</f>
        <v/>
      </c>
      <c r="C41" s="2" t="str">
        <f>IF(TABLEAU_FIN_DE_SEMAINE_A_JOUR!I40="oui",TABLEAU_FIN_DE_SEMAINE_A_JOUR!E40-TABLEAU_FIN_DE_SEMAINE_A_JOUR!C40,"")</f>
        <v/>
      </c>
      <c r="D41" s="26" t="s">
        <v>128</v>
      </c>
      <c r="E41" s="121" t="s">
        <v>109</v>
      </c>
    </row>
    <row r="42" spans="1:6" ht="10.5" customHeight="1">
      <c r="A42" s="142"/>
      <c r="B42" s="2" t="str">
        <f>IF(TABLEAU_FIN_DE_SEMAINE_A_JOUR!I41="oui",TABLEAU_FIN_DE_SEMAINE_A_JOUR!B41,"")</f>
        <v/>
      </c>
      <c r="C42" s="2" t="str">
        <f>IF(TABLEAU_FIN_DE_SEMAINE_A_JOUR!I41="oui",TABLEAU_FIN_DE_SEMAINE_A_JOUR!E41-TABLEAU_FIN_DE_SEMAINE_A_JOUR!C41,"")</f>
        <v/>
      </c>
      <c r="D42" s="26" t="s">
        <v>127</v>
      </c>
      <c r="E42" s="121" t="s">
        <v>102</v>
      </c>
    </row>
    <row r="43" spans="1:6" ht="10.5" customHeight="1">
      <c r="A43" s="142"/>
      <c r="B43" s="2" t="str">
        <f>IF(TABLEAU_FIN_DE_SEMAINE_A_JOUR!I42="oui",TABLEAU_FIN_DE_SEMAINE_A_JOUR!B42,"")</f>
        <v>Bac a ultrason 1,3L</v>
      </c>
      <c r="C43" s="2">
        <f>IF(TABLEAU_FIN_DE_SEMAINE_A_JOUR!I42="oui",TABLEAU_FIN_DE_SEMAINE_A_JOUR!E42-TABLEAU_FIN_DE_SEMAINE_A_JOUR!C42,"")</f>
        <v>0</v>
      </c>
      <c r="D43" s="4"/>
      <c r="E43" s="121" t="s">
        <v>102</v>
      </c>
    </row>
    <row r="44" spans="1:6" ht="10.5" customHeight="1">
      <c r="A44" s="142"/>
      <c r="B44" s="2" t="str">
        <f>IF(TABLEAU_FIN_DE_SEMAINE_A_JOUR!I43="oui",TABLEAU_FIN_DE_SEMAINE_A_JOUR!B43,"")</f>
        <v/>
      </c>
      <c r="C44" s="2" t="str">
        <f>IF(TABLEAU_FIN_DE_SEMAINE_A_JOUR!I43="oui",TABLEAU_FIN_DE_SEMAINE_A_JOUR!E43-TABLEAU_FIN_DE_SEMAINE_A_JOUR!C43,"")</f>
        <v/>
      </c>
      <c r="D44" s="5" t="s">
        <v>134</v>
      </c>
      <c r="E44" s="121"/>
    </row>
    <row r="45" spans="1:6" ht="10.5" customHeight="1">
      <c r="A45" s="142"/>
      <c r="B45" s="2" t="str">
        <f>IF(TABLEAU_FIN_DE_SEMAINE_A_JOUR!I44="oui",TABLEAU_FIN_DE_SEMAINE_A_JOUR!B44,"")</f>
        <v/>
      </c>
      <c r="C45" s="2" t="str">
        <f>IF(TABLEAU_FIN_DE_SEMAINE_A_JOUR!I44="oui",TABLEAU_FIN_DE_SEMAINE_A_JOUR!E44-TABLEAU_FIN_DE_SEMAINE_A_JOUR!C44,"")</f>
        <v/>
      </c>
      <c r="D45" s="4" t="s">
        <v>138</v>
      </c>
      <c r="E45" s="121" t="s">
        <v>136</v>
      </c>
      <c r="F45" s="1" t="s">
        <v>135</v>
      </c>
    </row>
    <row r="46" spans="1:6" ht="10.5" customHeight="1">
      <c r="A46" s="143"/>
      <c r="B46" s="2" t="str">
        <f>IF(TABLEAU_FIN_DE_SEMAINE_A_JOUR!I45="oui",TABLEAU_FIN_DE_SEMAINE_A_JOUR!B45,"")</f>
        <v>Thermoformeuse</v>
      </c>
      <c r="C46" s="2">
        <f>IF(TABLEAU_FIN_DE_SEMAINE_A_JOUR!I45="oui",TABLEAU_FIN_DE_SEMAINE_A_JOUR!E45-TABLEAU_FIN_DE_SEMAINE_A_JOUR!C45,"")</f>
        <v>1</v>
      </c>
      <c r="E46" s="121"/>
    </row>
    <row r="47" spans="1:6" ht="10.5" customHeight="1">
      <c r="A47" s="97"/>
      <c r="B47" s="114"/>
      <c r="C47" s="114"/>
      <c r="D47" s="116"/>
      <c r="E47" s="122"/>
    </row>
    <row r="48" spans="1:6" ht="10.5" customHeight="1">
      <c r="A48" s="144"/>
      <c r="B48" s="2" t="str">
        <f>IF(TABLEAU_FIN_DE_SEMAINE_A_JOUR!I47="oui",TABLEAU_FIN_DE_SEMAINE_A_JOUR!B47,"")</f>
        <v/>
      </c>
      <c r="C48" s="2" t="str">
        <f>IF(TABLEAU_FIN_DE_SEMAINE_A_JOUR!I47="oui",TABLEAU_FIN_DE_SEMAINE_A_JOUR!E47-TABLEAU_FIN_DE_SEMAINE_A_JOUR!C47,"")</f>
        <v/>
      </c>
      <c r="D48" s="22" t="s">
        <v>143</v>
      </c>
      <c r="E48" s="121" t="s">
        <v>109</v>
      </c>
    </row>
    <row r="49" spans="1:5" ht="14.25" customHeight="1">
      <c r="A49" s="144"/>
      <c r="B49" s="2" t="str">
        <f>IF(TABLEAU_FIN_DE_SEMAINE_A_JOUR!I48="oui",TABLEAU_FIN_DE_SEMAINE_A_JOUR!B48,"")</f>
        <v/>
      </c>
      <c r="C49" s="2" t="str">
        <f>IF(TABLEAU_FIN_DE_SEMAINE_A_JOUR!I48="oui",TABLEAU_FIN_DE_SEMAINE_A_JOUR!E48-TABLEAU_FIN_DE_SEMAINE_A_JOUR!C48,"")</f>
        <v/>
      </c>
      <c r="D49" s="25" t="s">
        <v>121</v>
      </c>
      <c r="E49" s="121" t="s">
        <v>146</v>
      </c>
    </row>
    <row r="50" spans="1:5" ht="10.5" customHeight="1">
      <c r="A50" s="144"/>
      <c r="B50" s="2" t="str">
        <f>IF(TABLEAU_FIN_DE_SEMAINE_A_JOUR!I49="oui",TABLEAU_FIN_DE_SEMAINE_A_JOUR!B49,"")</f>
        <v/>
      </c>
      <c r="C50" s="2" t="str">
        <f>IF(TABLEAU_FIN_DE_SEMAINE_A_JOUR!I49="oui",TABLEAU_FIN_DE_SEMAINE_A_JOUR!E49-TABLEAU_FIN_DE_SEMAINE_A_JOUR!C49,"")</f>
        <v/>
      </c>
      <c r="D50" s="22" t="s">
        <v>143</v>
      </c>
      <c r="E50" s="121" t="s">
        <v>109</v>
      </c>
    </row>
    <row r="51" spans="1:5" ht="10.5" customHeight="1">
      <c r="A51" s="144"/>
      <c r="B51" s="2" t="str">
        <f>IF(TABLEAU_FIN_DE_SEMAINE_A_JOUR!I50="oui",TABLEAU_FIN_DE_SEMAINE_A_JOUR!B50,"")</f>
        <v>écran LCD 190</v>
      </c>
      <c r="C51" s="2">
        <f>IF(TABLEAU_FIN_DE_SEMAINE_A_JOUR!I50="oui",TABLEAU_FIN_DE_SEMAINE_A_JOUR!E50-TABLEAU_FIN_DE_SEMAINE_A_JOUR!C50,"")</f>
        <v>3</v>
      </c>
      <c r="D51" s="25" t="s">
        <v>118</v>
      </c>
      <c r="E51" s="121" t="s">
        <v>146</v>
      </c>
    </row>
    <row r="52" spans="1:5" ht="10.5" customHeight="1">
      <c r="A52" s="144"/>
      <c r="B52" s="2" t="str">
        <f>IF(TABLEAU_FIN_DE_SEMAINE_A_JOUR!I51="oui",TABLEAU_FIN_DE_SEMAINE_A_JOUR!B51,"")</f>
        <v/>
      </c>
      <c r="C52" s="2" t="str">
        <f>IF(TABLEAU_FIN_DE_SEMAINE_A_JOUR!I51="oui",TABLEAU_FIN_DE_SEMAINE_A_JOUR!E51-TABLEAU_FIN_DE_SEMAINE_A_JOUR!C51,"")</f>
        <v/>
      </c>
      <c r="D52" s="22" t="s">
        <v>143</v>
      </c>
      <c r="E52" s="121" t="s">
        <v>109</v>
      </c>
    </row>
    <row r="53" spans="1:5" ht="10.5" customHeight="1">
      <c r="A53" s="144"/>
      <c r="B53" s="2" t="str">
        <f>IF(TABLEAU_FIN_DE_SEMAINE_A_JOUR!I52="oui",TABLEAU_FIN_DE_SEMAINE_A_JOUR!B52,"")</f>
        <v/>
      </c>
      <c r="C53" s="2" t="str">
        <f>IF(TABLEAU_FIN_DE_SEMAINE_A_JOUR!I52="oui",TABLEAU_FIN_DE_SEMAINE_A_JOUR!E52-TABLEAU_FIN_DE_SEMAINE_A_JOUR!C52,"")</f>
        <v/>
      </c>
      <c r="D53" s="22" t="s">
        <v>143</v>
      </c>
      <c r="E53" s="121" t="s">
        <v>109</v>
      </c>
    </row>
    <row r="54" spans="1:5" ht="10.5" customHeight="1">
      <c r="A54" s="144"/>
      <c r="B54" s="2" t="str">
        <f>IF(TABLEAU_FIN_DE_SEMAINE_A_JOUR!I53="oui",TABLEAU_FIN_DE_SEMAINE_A_JOUR!B53,"")</f>
        <v/>
      </c>
      <c r="C54" s="2" t="str">
        <f>IF(TABLEAU_FIN_DE_SEMAINE_A_JOUR!I53="oui",TABLEAU_FIN_DE_SEMAINE_A_JOUR!E53-TABLEAU_FIN_DE_SEMAINE_A_JOUR!C53,"")</f>
        <v/>
      </c>
      <c r="D54" s="22" t="s">
        <v>143</v>
      </c>
      <c r="E54" s="121" t="s">
        <v>109</v>
      </c>
    </row>
    <row r="55" spans="1:5" ht="10.5" customHeight="1">
      <c r="A55" s="144"/>
      <c r="B55" s="2" t="str">
        <f>IF(TABLEAU_FIN_DE_SEMAINE_A_JOUR!I54="oui",TABLEAU_FIN_DE_SEMAINE_A_JOUR!B54,"")</f>
        <v/>
      </c>
      <c r="C55" s="2" t="str">
        <f>IF(TABLEAU_FIN_DE_SEMAINE_A_JOUR!I54="oui",TABLEAU_FIN_DE_SEMAINE_A_JOUR!E54-TABLEAU_FIN_DE_SEMAINE_A_JOUR!C54,"")</f>
        <v/>
      </c>
      <c r="D55" s="25" t="s">
        <v>122</v>
      </c>
      <c r="E55" s="121" t="s">
        <v>146</v>
      </c>
    </row>
    <row r="56" spans="1:5" ht="10.5" customHeight="1">
      <c r="A56" s="144"/>
      <c r="B56" s="2" t="str">
        <f>IF(TABLEAU_FIN_DE_SEMAINE_A_JOUR!I55="oui",TABLEAU_FIN_DE_SEMAINE_A_JOUR!B55,"")</f>
        <v/>
      </c>
      <c r="C56" s="2" t="str">
        <f>IF(TABLEAU_FIN_DE_SEMAINE_A_JOUR!I55="oui",TABLEAU_FIN_DE_SEMAINE_A_JOUR!E55-TABLEAU_FIN_DE_SEMAINE_A_JOUR!C55,"")</f>
        <v/>
      </c>
      <c r="D56" s="5" t="s">
        <v>137</v>
      </c>
      <c r="E56" s="121"/>
    </row>
    <row r="57" spans="1:5" ht="15" customHeight="1">
      <c r="A57" s="130" t="s">
        <v>166</v>
      </c>
      <c r="B57" s="2" t="str">
        <f>IF(TABLEAU_FIN_DE_SEMAINE_A_JOUR!I56="oui",TABLEAU_FIN_DE_SEMAINE_A_JOUR!B56,"")</f>
        <v/>
      </c>
      <c r="C57" s="2" t="str">
        <f>IF(TABLEAU_FIN_DE_SEMAINE_A_JOUR!I56="oui",TABLEAU_FIN_DE_SEMAINE_A_JOUR!E56-TABLEAU_FIN_DE_SEMAINE_A_JOUR!C56,"")</f>
        <v/>
      </c>
      <c r="D57" s="25" t="s">
        <v>117</v>
      </c>
      <c r="E57" s="121" t="s">
        <v>146</v>
      </c>
    </row>
    <row r="58" spans="1:5" ht="15" customHeight="1">
      <c r="A58" s="130" t="s">
        <v>167</v>
      </c>
      <c r="B58" s="2" t="str">
        <f>IF(TABLEAU_FIN_DE_SEMAINE_A_JOUR!I57="oui",TABLEAU_FIN_DE_SEMAINE_A_JOUR!B57,"")</f>
        <v/>
      </c>
      <c r="C58" s="2" t="str">
        <f>IF(TABLEAU_FIN_DE_SEMAINE_A_JOUR!I57="oui",TABLEAU_FIN_DE_SEMAINE_A_JOUR!E57-TABLEAU_FIN_DE_SEMAINE_A_JOUR!C57,"")</f>
        <v/>
      </c>
      <c r="D58" s="22" t="s">
        <v>143</v>
      </c>
      <c r="E58" s="121" t="s">
        <v>109</v>
      </c>
    </row>
    <row r="59" spans="1:5" ht="10.5" customHeight="1">
      <c r="A59" s="144"/>
      <c r="B59" s="2" t="str">
        <f>IF(TABLEAU_FIN_DE_SEMAINE_A_JOUR!I58="oui",TABLEAU_FIN_DE_SEMAINE_A_JOUR!B58,"")</f>
        <v/>
      </c>
      <c r="C59" s="2" t="str">
        <f>IF(TABLEAU_FIN_DE_SEMAINE_A_JOUR!I58="oui",TABLEAU_FIN_DE_SEMAINE_A_JOUR!E58-TABLEAU_FIN_DE_SEMAINE_A_JOUR!C58,"")</f>
        <v/>
      </c>
      <c r="D59" s="22" t="s">
        <v>143</v>
      </c>
      <c r="E59" s="121" t="s">
        <v>109</v>
      </c>
    </row>
    <row r="60" spans="1:5" ht="10.5" customHeight="1">
      <c r="A60" s="144"/>
      <c r="B60" s="2" t="str">
        <f>IF(TABLEAU_FIN_DE_SEMAINE_A_JOUR!I59="oui",TABLEAU_FIN_DE_SEMAINE_A_JOUR!B59,"")</f>
        <v/>
      </c>
      <c r="C60" s="2" t="str">
        <f>IF(TABLEAU_FIN_DE_SEMAINE_A_JOUR!I59="oui",TABLEAU_FIN_DE_SEMAINE_A_JOUR!E59-TABLEAU_FIN_DE_SEMAINE_A_JOUR!C59,"")</f>
        <v/>
      </c>
      <c r="D60" s="22" t="s">
        <v>143</v>
      </c>
      <c r="E60" s="121" t="s">
        <v>109</v>
      </c>
    </row>
    <row r="61" spans="1:5" ht="10.5" customHeight="1">
      <c r="A61" s="144"/>
      <c r="B61" s="2" t="str">
        <f>IF(TABLEAU_FIN_DE_SEMAINE_A_JOUR!I60="oui",TABLEAU_FIN_DE_SEMAINE_A_JOUR!B60,"")</f>
        <v/>
      </c>
      <c r="C61" s="2" t="str">
        <f>IF(TABLEAU_FIN_DE_SEMAINE_A_JOUR!I60="oui",TABLEAU_FIN_DE_SEMAINE_A_JOUR!E60-TABLEAU_FIN_DE_SEMAINE_A_JOUR!C60,"")</f>
        <v/>
      </c>
      <c r="D61" s="22" t="s">
        <v>143</v>
      </c>
      <c r="E61" s="121" t="s">
        <v>109</v>
      </c>
    </row>
    <row r="62" spans="1:5" ht="10.5" customHeight="1">
      <c r="A62" s="144"/>
      <c r="B62" s="2" t="str">
        <f>IF(TABLEAU_FIN_DE_SEMAINE_A_JOUR!I61="oui",TABLEAU_FIN_DE_SEMAINE_A_JOUR!B61,"")</f>
        <v/>
      </c>
      <c r="C62" s="2" t="str">
        <f>IF(TABLEAU_FIN_DE_SEMAINE_A_JOUR!I61="oui",TABLEAU_FIN_DE_SEMAINE_A_JOUR!E61-TABLEAU_FIN_DE_SEMAINE_A_JOUR!C61,"")</f>
        <v/>
      </c>
      <c r="D62" s="22" t="s">
        <v>143</v>
      </c>
      <c r="E62" s="121" t="s">
        <v>109</v>
      </c>
    </row>
    <row r="63" spans="1:5" ht="10.5" customHeight="1">
      <c r="A63" s="144"/>
      <c r="B63" s="2" t="str">
        <f>IF(TABLEAU_FIN_DE_SEMAINE_A_JOUR!I62="oui",TABLEAU_FIN_DE_SEMAINE_A_JOUR!B62,"")</f>
        <v/>
      </c>
      <c r="C63" s="2" t="str">
        <f>IF(TABLEAU_FIN_DE_SEMAINE_A_JOUR!I62="oui",TABLEAU_FIN_DE_SEMAINE_A_JOUR!E62-TABLEAU_FIN_DE_SEMAINE_A_JOUR!C62,"")</f>
        <v/>
      </c>
      <c r="D63" s="22" t="s">
        <v>143</v>
      </c>
      <c r="E63" s="121" t="s">
        <v>109</v>
      </c>
    </row>
    <row r="64" spans="1:5" ht="10.5" customHeight="1">
      <c r="A64" s="144"/>
      <c r="B64" s="2" t="str">
        <f>IF(TABLEAU_FIN_DE_SEMAINE_A_JOUR!I63="oui",TABLEAU_FIN_DE_SEMAINE_A_JOUR!B63,"")</f>
        <v/>
      </c>
      <c r="C64" s="2" t="str">
        <f>IF(TABLEAU_FIN_DE_SEMAINE_A_JOUR!I63="oui",TABLEAU_FIN_DE_SEMAINE_A_JOUR!E63-TABLEAU_FIN_DE_SEMAINE_A_JOUR!C63,"")</f>
        <v/>
      </c>
      <c r="D64" s="27" t="s">
        <v>147</v>
      </c>
      <c r="E64" s="121" t="s">
        <v>148</v>
      </c>
    </row>
    <row r="65" spans="1:5" ht="10.5" customHeight="1">
      <c r="A65" s="144"/>
      <c r="B65" s="2" t="str">
        <f>IF(TABLEAU_FIN_DE_SEMAINE_A_JOUR!I64="oui",TABLEAU_FIN_DE_SEMAINE_A_JOUR!B64,"")</f>
        <v/>
      </c>
      <c r="C65" s="2" t="str">
        <f>IF(TABLEAU_FIN_DE_SEMAINE_A_JOUR!I64="oui",TABLEAU_FIN_DE_SEMAINE_A_JOUR!E64-TABLEAU_FIN_DE_SEMAINE_A_JOUR!C64,"")</f>
        <v/>
      </c>
      <c r="D65" s="27"/>
      <c r="E65" s="121"/>
    </row>
    <row r="66" spans="1:5" ht="10.5" customHeight="1">
      <c r="A66" s="144"/>
      <c r="B66" s="2" t="str">
        <f>IF(TABLEAU_FIN_DE_SEMAINE_A_JOUR!I65="oui",TABLEAU_FIN_DE_SEMAINE_A_JOUR!B65,"")</f>
        <v/>
      </c>
      <c r="C66" s="2" t="str">
        <f>IF(TABLEAU_FIN_DE_SEMAINE_A_JOUR!I65="oui",TABLEAU_FIN_DE_SEMAINE_A_JOUR!E65-TABLEAU_FIN_DE_SEMAINE_A_JOUR!C65,"")</f>
        <v/>
      </c>
      <c r="D66" s="27"/>
      <c r="E66" s="121"/>
    </row>
    <row r="67" spans="1:5" ht="10.5" customHeight="1">
      <c r="A67" s="144"/>
      <c r="B67" s="2" t="str">
        <f>IF(TABLEAU_FIN_DE_SEMAINE_A_JOUR!I66="oui",TABLEAU_FIN_DE_SEMAINE_A_JOUR!B66,"")</f>
        <v/>
      </c>
      <c r="C67" s="2" t="str">
        <f>IF(TABLEAU_FIN_DE_SEMAINE_A_JOUR!I66="oui",TABLEAU_FIN_DE_SEMAINE_A_JOUR!E66-TABLEAU_FIN_DE_SEMAINE_A_JOUR!C66,"")</f>
        <v/>
      </c>
      <c r="D67" s="25" t="s">
        <v>119</v>
      </c>
      <c r="E67" s="121" t="s">
        <v>146</v>
      </c>
    </row>
    <row r="68" spans="1:5" ht="10.5" customHeight="1">
      <c r="A68" s="144"/>
      <c r="B68" s="2" t="str">
        <f>IF(TABLEAU_FIN_DE_SEMAINE_A_JOUR!I67="oui",TABLEAU_FIN_DE_SEMAINE_A_JOUR!B67,"")</f>
        <v/>
      </c>
      <c r="C68" s="2" t="str">
        <f>IF(TABLEAU_FIN_DE_SEMAINE_A_JOUR!I67="oui",TABLEAU_FIN_DE_SEMAINE_A_JOUR!E67-TABLEAU_FIN_DE_SEMAINE_A_JOUR!C67,"")</f>
        <v/>
      </c>
      <c r="D68" s="4" t="s">
        <v>138</v>
      </c>
      <c r="E68" s="121"/>
    </row>
    <row r="69" spans="1:5" ht="10.5" customHeight="1">
      <c r="A69" s="144"/>
      <c r="B69" s="2" t="str">
        <f>IF(TABLEAU_FIN_DE_SEMAINE_A_JOUR!I68="oui",TABLEAU_FIN_DE_SEMAINE_A_JOUR!B68,"")</f>
        <v/>
      </c>
      <c r="C69" s="2" t="str">
        <f>IF(TABLEAU_FIN_DE_SEMAINE_A_JOUR!I68="oui",TABLEAU_FIN_DE_SEMAINE_A_JOUR!E68-TABLEAU_FIN_DE_SEMAINE_A_JOUR!C68,"")</f>
        <v/>
      </c>
      <c r="D69" t="s">
        <v>123</v>
      </c>
      <c r="E69" s="121" t="s">
        <v>102</v>
      </c>
    </row>
    <row r="70" spans="1:5" ht="10.5" customHeight="1">
      <c r="A70" s="144"/>
      <c r="B70" s="2" t="str">
        <f>IF(TABLEAU_FIN_DE_SEMAINE_A_JOUR!I69="oui",TABLEAU_FIN_DE_SEMAINE_A_JOUR!B69,"")</f>
        <v/>
      </c>
      <c r="C70" s="2" t="str">
        <f>IF(TABLEAU_FIN_DE_SEMAINE_A_JOUR!I69="oui",TABLEAU_FIN_DE_SEMAINE_A_JOUR!E69-TABLEAU_FIN_DE_SEMAINE_A_JOUR!C69,"")</f>
        <v/>
      </c>
      <c r="D70" s="4"/>
      <c r="E70" s="121"/>
    </row>
    <row r="71" spans="1:5" ht="14.25" customHeight="1">
      <c r="A71" s="144"/>
      <c r="B71" s="2" t="str">
        <f>IF(TABLEAU_FIN_DE_SEMAINE_A_JOUR!I70="oui",TABLEAU_FIN_DE_SEMAINE_A_JOUR!B70,"")</f>
        <v/>
      </c>
      <c r="C71" s="2" t="str">
        <f>IF(TABLEAU_FIN_DE_SEMAINE_A_JOUR!I70="oui",TABLEAU_FIN_DE_SEMAINE_A_JOUR!E70-TABLEAU_FIN_DE_SEMAINE_A_JOUR!C70,"")</f>
        <v/>
      </c>
      <c r="D71" s="5" t="s">
        <v>139</v>
      </c>
      <c r="E71" s="121"/>
    </row>
    <row r="72" spans="1:5" ht="14.25" customHeight="1">
      <c r="A72" s="145"/>
      <c r="B72" s="2" t="str">
        <f>IF(TABLEAU_FIN_DE_SEMAINE_A_JOUR!I71="oui",TABLEAU_FIN_DE_SEMAINE_A_JOUR!B71,"")</f>
        <v/>
      </c>
      <c r="C72" s="2" t="str">
        <f>IF(TABLEAU_FIN_DE_SEMAINE_A_JOUR!I71="oui",TABLEAU_FIN_DE_SEMAINE_A_JOUR!E71-TABLEAU_FIN_DE_SEMAINE_A_JOUR!C71,"")</f>
        <v/>
      </c>
      <c r="D72" s="5" t="s">
        <v>139</v>
      </c>
      <c r="E72" s="121"/>
    </row>
    <row r="73" spans="1:5" ht="14.25" customHeight="1">
      <c r="A73" s="103"/>
      <c r="B73" s="114" t="str">
        <f>IF(TABLEAU_FIN_DE_SEMAINE_A_JOUR!I72="oui",TABLEAU_FIN_DE_SEMAINE_A_JOUR!B72,"")</f>
        <v/>
      </c>
      <c r="C73" s="114" t="str">
        <f>IF(TABLEAU_FIN_DE_SEMAINE_A_JOUR!I72="oui",TABLEAU_FIN_DE_SEMAINE_A_JOUR!E72-TABLEAU_FIN_DE_SEMAINE_A_JOUR!C72,"")</f>
        <v/>
      </c>
      <c r="D73" s="117"/>
      <c r="E73" s="122"/>
    </row>
    <row r="74" spans="1:5" ht="14.25" customHeight="1">
      <c r="A74" s="146"/>
      <c r="B74" s="2" t="str">
        <f>IF(TABLEAU_FIN_DE_SEMAINE_A_JOUR!I73="oui",TABLEAU_FIN_DE_SEMAINE_A_JOUR!B73,"")</f>
        <v/>
      </c>
      <c r="C74" s="2" t="str">
        <f>IF(TABLEAU_FIN_DE_SEMAINE_A_JOUR!I73="oui",TABLEAU_FIN_DE_SEMAINE_A_JOUR!E73-TABLEAU_FIN_DE_SEMAINE_A_JOUR!C73,"")</f>
        <v/>
      </c>
      <c r="D74" s="5"/>
      <c r="E74" s="121"/>
    </row>
    <row r="75" spans="1:5" ht="14.25" customHeight="1">
      <c r="A75" s="146"/>
      <c r="B75" s="2" t="str">
        <f>IF(TABLEAU_FIN_DE_SEMAINE_A_JOUR!I74="oui",TABLEAU_FIN_DE_SEMAINE_A_JOUR!B74,"")</f>
        <v/>
      </c>
      <c r="C75" s="2" t="str">
        <f>IF(TABLEAU_FIN_DE_SEMAINE_A_JOUR!I74="oui",TABLEAU_FIN_DE_SEMAINE_A_JOUR!E74-TABLEAU_FIN_DE_SEMAINE_A_JOUR!C74,"")</f>
        <v/>
      </c>
      <c r="D75" s="5"/>
      <c r="E75" s="121"/>
    </row>
    <row r="76" spans="1:5" ht="14.25" customHeight="1">
      <c r="A76" s="146"/>
      <c r="B76" s="2" t="str">
        <f>IF(TABLEAU_FIN_DE_SEMAINE_A_JOUR!I75="oui",TABLEAU_FIN_DE_SEMAINE_A_JOUR!B75,"")</f>
        <v/>
      </c>
      <c r="C76" s="2" t="str">
        <f>IF(TABLEAU_FIN_DE_SEMAINE_A_JOUR!I75="oui",TABLEAU_FIN_DE_SEMAINE_A_JOUR!E75-TABLEAU_FIN_DE_SEMAINE_A_JOUR!C75,"")</f>
        <v/>
      </c>
      <c r="D76" s="5"/>
      <c r="E76" s="121"/>
    </row>
    <row r="77" spans="1:5" ht="14.25" customHeight="1">
      <c r="A77" s="146"/>
      <c r="B77" s="2" t="str">
        <f>IF(TABLEAU_FIN_DE_SEMAINE_A_JOUR!I76="oui",TABLEAU_FIN_DE_SEMAINE_A_JOUR!B76,"")</f>
        <v/>
      </c>
      <c r="C77" s="2" t="str">
        <f>IF(TABLEAU_FIN_DE_SEMAINE_A_JOUR!I76="oui",TABLEAU_FIN_DE_SEMAINE_A_JOUR!E76-TABLEAU_FIN_DE_SEMAINE_A_JOUR!C76,"")</f>
        <v/>
      </c>
      <c r="D77" s="5"/>
      <c r="E77" s="121"/>
    </row>
    <row r="78" spans="1:5" ht="14.25" customHeight="1">
      <c r="A78" s="146"/>
      <c r="B78" s="2" t="str">
        <f>IF(TABLEAU_FIN_DE_SEMAINE_A_JOUR!I77="oui",TABLEAU_FIN_DE_SEMAINE_A_JOUR!B77,"")</f>
        <v/>
      </c>
      <c r="C78" s="2" t="str">
        <f>IF(TABLEAU_FIN_DE_SEMAINE_A_JOUR!I77="oui",TABLEAU_FIN_DE_SEMAINE_A_JOUR!E77-TABLEAU_FIN_DE_SEMAINE_A_JOUR!C77,"")</f>
        <v/>
      </c>
      <c r="D78" s="5"/>
      <c r="E78" s="121"/>
    </row>
    <row r="79" spans="1:5" ht="14.25" customHeight="1">
      <c r="A79" s="146"/>
      <c r="B79" s="2" t="str">
        <f>IF(TABLEAU_FIN_DE_SEMAINE_A_JOUR!I78="oui",TABLEAU_FIN_DE_SEMAINE_A_JOUR!B78,"")</f>
        <v/>
      </c>
      <c r="C79" s="2" t="str">
        <f>IF(TABLEAU_FIN_DE_SEMAINE_A_JOUR!I78="oui",TABLEAU_FIN_DE_SEMAINE_A_JOUR!E78-TABLEAU_FIN_DE_SEMAINE_A_JOUR!C78,"")</f>
        <v/>
      </c>
      <c r="D79" s="5"/>
      <c r="E79" s="121"/>
    </row>
    <row r="80" spans="1:5" ht="14.25" customHeight="1">
      <c r="A80" s="146"/>
      <c r="B80" s="2" t="str">
        <f>IF(TABLEAU_FIN_DE_SEMAINE_A_JOUR!I79="oui",TABLEAU_FIN_DE_SEMAINE_A_JOUR!B79,"")</f>
        <v/>
      </c>
      <c r="C80" s="2" t="str">
        <f>IF(TABLEAU_FIN_DE_SEMAINE_A_JOUR!I79="oui",TABLEAU_FIN_DE_SEMAINE_A_JOUR!E79-TABLEAU_FIN_DE_SEMAINE_A_JOUR!C79,"")</f>
        <v/>
      </c>
      <c r="D80" s="5"/>
      <c r="E80" s="121"/>
    </row>
    <row r="81" spans="1:5" ht="14.25" customHeight="1">
      <c r="A81" s="146"/>
      <c r="B81" s="2" t="str">
        <f>IF(TABLEAU_FIN_DE_SEMAINE_A_JOUR!I80="oui",TABLEAU_FIN_DE_SEMAINE_A_JOUR!B80,"")</f>
        <v/>
      </c>
      <c r="C81" s="2" t="str">
        <f>IF(TABLEAU_FIN_DE_SEMAINE_A_JOUR!I80="oui",TABLEAU_FIN_DE_SEMAINE_A_JOUR!E80-TABLEAU_FIN_DE_SEMAINE_A_JOUR!C80,"")</f>
        <v/>
      </c>
      <c r="D81" s="5"/>
      <c r="E81" s="121"/>
    </row>
    <row r="82" spans="1:5" ht="14.25" customHeight="1">
      <c r="A82" s="146"/>
      <c r="B82" s="2" t="str">
        <f>IF(TABLEAU_FIN_DE_SEMAINE_A_JOUR!I81="oui",TABLEAU_FIN_DE_SEMAINE_A_JOUR!B81,"")</f>
        <v/>
      </c>
      <c r="C82" s="2" t="str">
        <f>IF(TABLEAU_FIN_DE_SEMAINE_A_JOUR!I81="oui",TABLEAU_FIN_DE_SEMAINE_A_JOUR!E81-TABLEAU_FIN_DE_SEMAINE_A_JOUR!C81,"")</f>
        <v/>
      </c>
      <c r="D82" s="5"/>
      <c r="E82" s="121"/>
    </row>
    <row r="83" spans="1:5" ht="14.25" customHeight="1">
      <c r="A83" s="146"/>
      <c r="B83" s="2" t="str">
        <f>IF(TABLEAU_FIN_DE_SEMAINE_A_JOUR!I82="oui",TABLEAU_FIN_DE_SEMAINE_A_JOUR!B82,"")</f>
        <v/>
      </c>
      <c r="C83" s="2" t="str">
        <f>IF(TABLEAU_FIN_DE_SEMAINE_A_JOUR!I82="oui",TABLEAU_FIN_DE_SEMAINE_A_JOUR!E82-TABLEAU_FIN_DE_SEMAINE_A_JOUR!C82,"")</f>
        <v/>
      </c>
      <c r="D83" s="5"/>
      <c r="E83" s="121"/>
    </row>
    <row r="84" spans="1:5" ht="14.25" customHeight="1">
      <c r="A84" s="146"/>
      <c r="B84" s="2" t="str">
        <f>IF(TABLEAU_FIN_DE_SEMAINE_A_JOUR!I83="oui",TABLEAU_FIN_DE_SEMAINE_A_JOUR!B83,"")</f>
        <v/>
      </c>
      <c r="C84" s="2" t="str">
        <f>IF(TABLEAU_FIN_DE_SEMAINE_A_JOUR!I83="oui",TABLEAU_FIN_DE_SEMAINE_A_JOUR!E83-TABLEAU_FIN_DE_SEMAINE_A_JOUR!C83,"")</f>
        <v/>
      </c>
      <c r="D84" s="5"/>
      <c r="E84" s="121"/>
    </row>
    <row r="85" spans="1:5" ht="14.25" customHeight="1">
      <c r="A85" s="146"/>
      <c r="B85" s="2" t="str">
        <f>IF(TABLEAU_FIN_DE_SEMAINE_A_JOUR!I84="oui",TABLEAU_FIN_DE_SEMAINE_A_JOUR!B84,"")</f>
        <v/>
      </c>
      <c r="C85" s="2" t="str">
        <f>IF(TABLEAU_FIN_DE_SEMAINE_A_JOUR!I84="oui",TABLEAU_FIN_DE_SEMAINE_A_JOUR!E84-TABLEAU_FIN_DE_SEMAINE_A_JOUR!C84,"")</f>
        <v/>
      </c>
      <c r="D85" s="5"/>
      <c r="E85" s="121"/>
    </row>
    <row r="86" spans="1:5" ht="14.25" customHeight="1">
      <c r="A86" s="146"/>
      <c r="B86" s="2" t="str">
        <f>IF(TABLEAU_FIN_DE_SEMAINE_A_JOUR!I85="oui",TABLEAU_FIN_DE_SEMAINE_A_JOUR!B85,"")</f>
        <v/>
      </c>
      <c r="C86" s="2" t="str">
        <f>IF(TABLEAU_FIN_DE_SEMAINE_A_JOUR!I85="oui",TABLEAU_FIN_DE_SEMAINE_A_JOUR!E85-TABLEAU_FIN_DE_SEMAINE_A_JOUR!C85,"")</f>
        <v/>
      </c>
      <c r="D86" s="5"/>
      <c r="E86" s="121"/>
    </row>
    <row r="87" spans="1:5" ht="14.25" customHeight="1">
      <c r="A87" s="132" t="s">
        <v>168</v>
      </c>
      <c r="B87" s="2" t="str">
        <f>IF(TABLEAU_FIN_DE_SEMAINE_A_JOUR!I86="oui",TABLEAU_FIN_DE_SEMAINE_A_JOUR!B86,"")</f>
        <v/>
      </c>
      <c r="C87" s="2" t="str">
        <f>IF(TABLEAU_FIN_DE_SEMAINE_A_JOUR!I86="oui",TABLEAU_FIN_DE_SEMAINE_A_JOUR!E86-TABLEAU_FIN_DE_SEMAINE_A_JOUR!C86,"")</f>
        <v/>
      </c>
      <c r="D87" s="5"/>
      <c r="E87" s="121"/>
    </row>
    <row r="88" spans="1:5" ht="14.25" customHeight="1">
      <c r="A88" s="132" t="s">
        <v>169</v>
      </c>
      <c r="B88" s="2" t="str">
        <f>IF(TABLEAU_FIN_DE_SEMAINE_A_JOUR!I87="oui",TABLEAU_FIN_DE_SEMAINE_A_JOUR!B87,"")</f>
        <v/>
      </c>
      <c r="C88" s="2" t="str">
        <f>IF(TABLEAU_FIN_DE_SEMAINE_A_JOUR!I87="oui",TABLEAU_FIN_DE_SEMAINE_A_JOUR!E87-TABLEAU_FIN_DE_SEMAINE_A_JOUR!C87,"")</f>
        <v/>
      </c>
      <c r="D88" s="5"/>
      <c r="E88" s="121"/>
    </row>
    <row r="89" spans="1:5" ht="14.25" customHeight="1">
      <c r="A89" s="146"/>
      <c r="B89" s="2" t="str">
        <f>IF(TABLEAU_FIN_DE_SEMAINE_A_JOUR!I88="oui",TABLEAU_FIN_DE_SEMAINE_A_JOUR!B88,"")</f>
        <v/>
      </c>
      <c r="C89" s="2" t="str">
        <f>IF(TABLEAU_FIN_DE_SEMAINE_A_JOUR!I88="oui",TABLEAU_FIN_DE_SEMAINE_A_JOUR!E88-TABLEAU_FIN_DE_SEMAINE_A_JOUR!C88,"")</f>
        <v/>
      </c>
      <c r="D89" s="5"/>
      <c r="E89" s="121"/>
    </row>
    <row r="90" spans="1:5" ht="14.25" customHeight="1">
      <c r="A90" s="146"/>
      <c r="B90" s="2" t="str">
        <f>IF(TABLEAU_FIN_DE_SEMAINE_A_JOUR!I89="oui",TABLEAU_FIN_DE_SEMAINE_A_JOUR!B89,"")</f>
        <v/>
      </c>
      <c r="C90" s="2" t="str">
        <f>IF(TABLEAU_FIN_DE_SEMAINE_A_JOUR!I89="oui",TABLEAU_FIN_DE_SEMAINE_A_JOUR!E89-TABLEAU_FIN_DE_SEMAINE_A_JOUR!C89,"")</f>
        <v/>
      </c>
      <c r="D90" s="5"/>
      <c r="E90" s="121"/>
    </row>
    <row r="91" spans="1:5" ht="14.25" customHeight="1">
      <c r="A91" s="146"/>
      <c r="B91" s="2" t="str">
        <f>IF(TABLEAU_FIN_DE_SEMAINE_A_JOUR!I90="oui",TABLEAU_FIN_DE_SEMAINE_A_JOUR!B90,"")</f>
        <v/>
      </c>
      <c r="C91" s="2" t="str">
        <f>IF(TABLEAU_FIN_DE_SEMAINE_A_JOUR!I90="oui",TABLEAU_FIN_DE_SEMAINE_A_JOUR!E90-TABLEAU_FIN_DE_SEMAINE_A_JOUR!C90,"")</f>
        <v/>
      </c>
      <c r="D91" s="5"/>
      <c r="E91" s="121"/>
    </row>
    <row r="92" spans="1:5" ht="14.25" customHeight="1">
      <c r="A92" s="146"/>
      <c r="B92" s="2" t="str">
        <f>IF(TABLEAU_FIN_DE_SEMAINE_A_JOUR!I91="oui",TABLEAU_FIN_DE_SEMAINE_A_JOUR!B91,"")</f>
        <v/>
      </c>
      <c r="C92" s="2" t="str">
        <f>IF(TABLEAU_FIN_DE_SEMAINE_A_JOUR!I91="oui",TABLEAU_FIN_DE_SEMAINE_A_JOUR!E91-TABLEAU_FIN_DE_SEMAINE_A_JOUR!C91,"")</f>
        <v/>
      </c>
      <c r="D92" s="5"/>
      <c r="E92" s="121"/>
    </row>
    <row r="93" spans="1:5" ht="14.25" customHeight="1">
      <c r="A93" s="146"/>
      <c r="B93" s="2" t="str">
        <f>IF(TABLEAU_FIN_DE_SEMAINE_A_JOUR!I92="oui",TABLEAU_FIN_DE_SEMAINE_A_JOUR!B92,"")</f>
        <v/>
      </c>
      <c r="C93" s="2" t="str">
        <f>IF(TABLEAU_FIN_DE_SEMAINE_A_JOUR!I92="oui",TABLEAU_FIN_DE_SEMAINE_A_JOUR!E92-TABLEAU_FIN_DE_SEMAINE_A_JOUR!C92,"")</f>
        <v/>
      </c>
      <c r="D93" s="5"/>
      <c r="E93" s="121"/>
    </row>
    <row r="94" spans="1:5" ht="14.25" customHeight="1">
      <c r="A94" s="146"/>
      <c r="B94" s="2" t="str">
        <f>IF(TABLEAU_FIN_DE_SEMAINE_A_JOUR!I93="oui",TABLEAU_FIN_DE_SEMAINE_A_JOUR!B93,"")</f>
        <v/>
      </c>
      <c r="C94" s="2" t="str">
        <f>IF(TABLEAU_FIN_DE_SEMAINE_A_JOUR!I93="oui",TABLEAU_FIN_DE_SEMAINE_A_JOUR!E93-TABLEAU_FIN_DE_SEMAINE_A_JOUR!C93,"")</f>
        <v/>
      </c>
      <c r="D94" s="5"/>
      <c r="E94" s="121"/>
    </row>
    <row r="95" spans="1:5" ht="14.25" customHeight="1">
      <c r="A95" s="146"/>
      <c r="B95" s="2" t="str">
        <f>IF(TABLEAU_FIN_DE_SEMAINE_A_JOUR!I94="oui",TABLEAU_FIN_DE_SEMAINE_A_JOUR!B94,"")</f>
        <v/>
      </c>
      <c r="C95" s="2" t="str">
        <f>IF(TABLEAU_FIN_DE_SEMAINE_A_JOUR!I94="oui",TABLEAU_FIN_DE_SEMAINE_A_JOUR!E94-TABLEAU_FIN_DE_SEMAINE_A_JOUR!C94,"")</f>
        <v/>
      </c>
      <c r="D95" s="5"/>
      <c r="E95" s="121"/>
    </row>
    <row r="96" spans="1:5" ht="14.25" customHeight="1">
      <c r="A96" s="146"/>
      <c r="B96" s="2" t="str">
        <f>IF(TABLEAU_FIN_DE_SEMAINE_A_JOUR!I95="oui",TABLEAU_FIN_DE_SEMAINE_A_JOUR!B95,"")</f>
        <v/>
      </c>
      <c r="C96" s="2" t="str">
        <f>IF(TABLEAU_FIN_DE_SEMAINE_A_JOUR!I95="oui",TABLEAU_FIN_DE_SEMAINE_A_JOUR!E95-TABLEAU_FIN_DE_SEMAINE_A_JOUR!C95,"")</f>
        <v/>
      </c>
      <c r="D96" s="5"/>
      <c r="E96" s="121"/>
    </row>
    <row r="97" spans="1:5" ht="14.25" customHeight="1">
      <c r="A97" s="146"/>
      <c r="B97" s="2" t="str">
        <f>IF(TABLEAU_FIN_DE_SEMAINE_A_JOUR!I96="oui",TABLEAU_FIN_DE_SEMAINE_A_JOUR!B96,"")</f>
        <v/>
      </c>
      <c r="C97" s="2" t="str">
        <f>IF(TABLEAU_FIN_DE_SEMAINE_A_JOUR!I96="oui",TABLEAU_FIN_DE_SEMAINE_A_JOUR!E96-TABLEAU_FIN_DE_SEMAINE_A_JOUR!C96,"")</f>
        <v/>
      </c>
      <c r="D97" s="5"/>
      <c r="E97" s="121"/>
    </row>
    <row r="98" spans="1:5" ht="14.25" customHeight="1">
      <c r="A98" s="146"/>
      <c r="B98" s="2" t="str">
        <f>IF(TABLEAU_FIN_DE_SEMAINE_A_JOUR!I97="oui",TABLEAU_FIN_DE_SEMAINE_A_JOUR!B97,"")</f>
        <v/>
      </c>
      <c r="C98" s="2" t="str">
        <f>IF(TABLEAU_FIN_DE_SEMAINE_A_JOUR!I97="oui",TABLEAU_FIN_DE_SEMAINE_A_JOUR!E97-TABLEAU_FIN_DE_SEMAINE_A_JOUR!C97,"")</f>
        <v/>
      </c>
      <c r="D98" s="5"/>
      <c r="E98" s="121"/>
    </row>
    <row r="99" spans="1:5" ht="14.25" customHeight="1">
      <c r="A99" s="146"/>
      <c r="B99" s="2" t="str">
        <f>IF(TABLEAU_FIN_DE_SEMAINE_A_JOUR!I98="oui",TABLEAU_FIN_DE_SEMAINE_A_JOUR!B98,"")</f>
        <v/>
      </c>
      <c r="C99" s="2" t="str">
        <f>IF(TABLEAU_FIN_DE_SEMAINE_A_JOUR!I98="oui",TABLEAU_FIN_DE_SEMAINE_A_JOUR!E98-TABLEAU_FIN_DE_SEMAINE_A_JOUR!C98,"")</f>
        <v/>
      </c>
      <c r="D99" s="5"/>
      <c r="E99" s="121"/>
    </row>
    <row r="100" spans="1:5" ht="14.25" customHeight="1">
      <c r="A100" s="146"/>
      <c r="B100" s="2" t="str">
        <f>IF(TABLEAU_FIN_DE_SEMAINE_A_JOUR!I99="oui",TABLEAU_FIN_DE_SEMAINE_A_JOUR!B99,"")</f>
        <v/>
      </c>
      <c r="C100" s="2" t="str">
        <f>IF(TABLEAU_FIN_DE_SEMAINE_A_JOUR!I99="oui",TABLEAU_FIN_DE_SEMAINE_A_JOUR!E99-TABLEAU_FIN_DE_SEMAINE_A_JOUR!C99,"")</f>
        <v/>
      </c>
      <c r="D100" s="5"/>
      <c r="E100" s="121"/>
    </row>
    <row r="101" spans="1:5" ht="14.25" customHeight="1">
      <c r="A101" s="146"/>
      <c r="B101" s="2" t="str">
        <f>IF(TABLEAU_FIN_DE_SEMAINE_A_JOUR!I100="oui",TABLEAU_FIN_DE_SEMAINE_A_JOUR!B100,"")</f>
        <v/>
      </c>
      <c r="C101" s="2" t="str">
        <f>IF(TABLEAU_FIN_DE_SEMAINE_A_JOUR!I100="oui",TABLEAU_FIN_DE_SEMAINE_A_JOUR!E100-TABLEAU_FIN_DE_SEMAINE_A_JOUR!C100,"")</f>
        <v/>
      </c>
      <c r="D101" s="5"/>
      <c r="E101" s="121"/>
    </row>
    <row r="102" spans="1:5" ht="14.25" customHeight="1">
      <c r="A102" s="146"/>
      <c r="B102" s="2" t="str">
        <f>IF(TABLEAU_FIN_DE_SEMAINE_A_JOUR!I101="oui",TABLEAU_FIN_DE_SEMAINE_A_JOUR!B101,"")</f>
        <v/>
      </c>
      <c r="C102" s="2" t="str">
        <f>IF(TABLEAU_FIN_DE_SEMAINE_A_JOUR!I101="oui",TABLEAU_FIN_DE_SEMAINE_A_JOUR!E101-TABLEAU_FIN_DE_SEMAINE_A_JOUR!C101,"")</f>
        <v/>
      </c>
      <c r="D102" s="5"/>
      <c r="E102" s="121"/>
    </row>
    <row r="103" spans="1:5" ht="14.25" customHeight="1">
      <c r="A103" s="146"/>
      <c r="B103" s="2" t="str">
        <f>IF(TABLEAU_FIN_DE_SEMAINE_A_JOUR!I102="oui",TABLEAU_FIN_DE_SEMAINE_A_JOUR!B102,"")</f>
        <v/>
      </c>
      <c r="C103" s="2" t="str">
        <f>IF(TABLEAU_FIN_DE_SEMAINE_A_JOUR!I102="oui",TABLEAU_FIN_DE_SEMAINE_A_JOUR!E102-TABLEAU_FIN_DE_SEMAINE_A_JOUR!C102,"")</f>
        <v/>
      </c>
      <c r="D103" s="5"/>
      <c r="E103" s="121"/>
    </row>
    <row r="104" spans="1:5" ht="14.25" customHeight="1">
      <c r="A104" s="146"/>
      <c r="B104" s="2" t="str">
        <f>IF(TABLEAU_FIN_DE_SEMAINE_A_JOUR!I103="oui",TABLEAU_FIN_DE_SEMAINE_A_JOUR!B103,"")</f>
        <v/>
      </c>
      <c r="C104" s="2" t="str">
        <f>IF(TABLEAU_FIN_DE_SEMAINE_A_JOUR!I103="oui",TABLEAU_FIN_DE_SEMAINE_A_JOUR!E103-TABLEAU_FIN_DE_SEMAINE_A_JOUR!C103,"")</f>
        <v/>
      </c>
      <c r="D104" s="5"/>
      <c r="E104" s="121"/>
    </row>
    <row r="105" spans="1:5" ht="14.25" customHeight="1">
      <c r="A105" s="146"/>
      <c r="B105" s="2" t="str">
        <f>IF(TABLEAU_FIN_DE_SEMAINE_A_JOUR!I104="oui",TABLEAU_FIN_DE_SEMAINE_A_JOUR!B104,"")</f>
        <v/>
      </c>
      <c r="C105" s="2" t="str">
        <f>IF(TABLEAU_FIN_DE_SEMAINE_A_JOUR!I104="oui",TABLEAU_FIN_DE_SEMAINE_A_JOUR!E104-TABLEAU_FIN_DE_SEMAINE_A_JOUR!C104,"")</f>
        <v/>
      </c>
      <c r="D105" s="5"/>
      <c r="E105" s="121"/>
    </row>
    <row r="106" spans="1:5" ht="14.25" customHeight="1">
      <c r="A106" s="146"/>
      <c r="B106" s="2" t="str">
        <f>IF(TABLEAU_FIN_DE_SEMAINE_A_JOUR!I105="oui",TABLEAU_FIN_DE_SEMAINE_A_JOUR!B105,"")</f>
        <v/>
      </c>
      <c r="C106" s="2" t="str">
        <f>IF(TABLEAU_FIN_DE_SEMAINE_A_JOUR!I105="oui",TABLEAU_FIN_DE_SEMAINE_A_JOUR!E105-TABLEAU_FIN_DE_SEMAINE_A_JOUR!C105,"")</f>
        <v/>
      </c>
      <c r="D106" s="5"/>
      <c r="E106" s="121"/>
    </row>
    <row r="107" spans="1:5" ht="14.25" customHeight="1">
      <c r="A107" s="146"/>
      <c r="B107" s="2" t="str">
        <f>IF(TABLEAU_FIN_DE_SEMAINE_A_JOUR!I106="oui",TABLEAU_FIN_DE_SEMAINE_A_JOUR!B106,"")</f>
        <v/>
      </c>
      <c r="C107" s="2" t="str">
        <f>IF(TABLEAU_FIN_DE_SEMAINE_A_JOUR!I106="oui",TABLEAU_FIN_DE_SEMAINE_A_JOUR!E106-TABLEAU_FIN_DE_SEMAINE_A_JOUR!C106,"")</f>
        <v/>
      </c>
      <c r="D107" s="5"/>
      <c r="E107" s="121"/>
    </row>
    <row r="108" spans="1:5" ht="14.25" customHeight="1">
      <c r="A108" s="146"/>
      <c r="B108" s="2" t="str">
        <f>IF(TABLEAU_FIN_DE_SEMAINE_A_JOUR!I107="oui",TABLEAU_FIN_DE_SEMAINE_A_JOUR!B107,"")</f>
        <v/>
      </c>
      <c r="C108" s="2" t="str">
        <f>IF(TABLEAU_FIN_DE_SEMAINE_A_JOUR!I107="oui",TABLEAU_FIN_DE_SEMAINE_A_JOUR!E107-TABLEAU_FIN_DE_SEMAINE_A_JOUR!C107,"")</f>
        <v/>
      </c>
      <c r="D108" s="5"/>
      <c r="E108" s="121"/>
    </row>
    <row r="109" spans="1:5" ht="14.25" customHeight="1" thickBot="1">
      <c r="A109" s="147"/>
      <c r="B109" s="123" t="str">
        <f>IF(TABLEAU_FIN_DE_SEMAINE_A_JOUR!I108="oui",TABLEAU_FIN_DE_SEMAINE_A_JOUR!B108,"")</f>
        <v/>
      </c>
      <c r="C109" s="123" t="str">
        <f>IF(TABLEAU_FIN_DE_SEMAINE_A_JOUR!I108="oui",TABLEAU_FIN_DE_SEMAINE_A_JOUR!E108-TABLEAU_FIN_DE_SEMAINE_A_JOUR!C108,"")</f>
        <v/>
      </c>
      <c r="D109" s="124"/>
      <c r="E109" s="125"/>
    </row>
    <row r="110" spans="1:5" ht="14.25" customHeight="1">
      <c r="A110" s="113"/>
    </row>
    <row r="111" spans="1:5" ht="14.25" customHeight="1"/>
    <row r="112" spans="1:5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spans="1:1" ht="14.25" customHeight="1">
      <c r="A129" t="s">
        <v>140</v>
      </c>
    </row>
    <row r="130" spans="1:1" ht="14.25" customHeight="1"/>
    <row r="131" spans="1:1" ht="14.25" customHeight="1"/>
    <row r="132" spans="1:1" ht="14.25" customHeight="1"/>
    <row r="133" spans="1:1" ht="14.25" customHeight="1"/>
    <row r="134" spans="1:1" ht="14.25" customHeight="1"/>
    <row r="135" spans="1:1" ht="14.25" customHeight="1"/>
    <row r="136" spans="1:1" ht="14.25" customHeight="1"/>
    <row r="137" spans="1:1" ht="14.25" customHeight="1"/>
    <row r="138" spans="1:1" ht="14.25" customHeight="1"/>
    <row r="139" spans="1:1" ht="14.25" customHeight="1"/>
    <row r="140" spans="1:1" ht="14.25" customHeight="1"/>
    <row r="141" spans="1:1" ht="14.25" customHeight="1"/>
    <row r="142" spans="1:1" ht="14.25" customHeight="1"/>
    <row r="143" spans="1:1" ht="14.25" customHeight="1"/>
    <row r="144" spans="1:1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  <row r="1001" ht="14.25" customHeight="1"/>
    <row r="1002" ht="14.25" customHeight="1"/>
    <row r="1003" ht="14.25" customHeight="1"/>
    <row r="1004" ht="14.25" customHeight="1"/>
    <row r="1005" ht="14.25" customHeight="1"/>
    <row r="1006" ht="14.25" customHeight="1"/>
    <row r="1007" ht="14.25" customHeight="1"/>
    <row r="1008" ht="14.25" customHeight="1"/>
    <row r="1009" ht="14.25" customHeight="1"/>
    <row r="1010" ht="14.25" customHeight="1"/>
    <row r="1011" ht="14.25" customHeight="1"/>
    <row r="1012" ht="14.25" customHeight="1"/>
    <row r="1013" ht="14.25" customHeight="1"/>
    <row r="1014" ht="14.25" customHeight="1"/>
    <row r="1015" ht="14.25" customHeight="1"/>
    <row r="1016" ht="14.25" customHeight="1"/>
    <row r="1017" ht="14.25" customHeight="1"/>
    <row r="1018" ht="14.25" customHeight="1"/>
    <row r="1019" ht="14.25" customHeight="1"/>
    <row r="1020" ht="14.25" customHeight="1"/>
  </sheetData>
  <hyperlinks>
    <hyperlink ref="D8" r:id="rId1"/>
    <hyperlink ref="D6" r:id="rId2"/>
    <hyperlink ref="D37" r:id="rId3"/>
    <hyperlink ref="D44" r:id="rId4"/>
    <hyperlink ref="D56" r:id="rId5"/>
    <hyperlink ref="D71" r:id="rId6"/>
    <hyperlink ref="D11" r:id="rId7"/>
    <hyperlink ref="D9" r:id="rId8"/>
    <hyperlink ref="F6" r:id="rId9"/>
    <hyperlink ref="D14" r:id="rId10"/>
    <hyperlink ref="D16" r:id="rId11"/>
    <hyperlink ref="D18" r:id="rId12"/>
    <hyperlink ref="F26" r:id="rId13"/>
    <hyperlink ref="D72" r:id="rId14"/>
    <hyperlink ref="I14" r:id="rId15"/>
    <hyperlink ref="D64" r:id="rId16"/>
  </hyperlinks>
  <pageMargins left="0.70000000000000007" right="0.7000000000000000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view="pageLayout" zoomScaleNormal="100" workbookViewId="0">
      <selection activeCell="C16" sqref="C16"/>
    </sheetView>
  </sheetViews>
  <sheetFormatPr baseColWidth="10" defaultRowHeight="14.25"/>
  <sheetData/>
  <pageMargins left="0.25" right="0.25" top="0.75" bottom="0.75" header="0.3" footer="0.3"/>
  <pageSetup paperSize="9" orientation="portrait" r:id="rId1"/>
  <legacyDrawing r:id="rId2"/>
  <oleObjects>
    <oleObject progId="Word.Document.12" link="[1]!''''" oleUpdate="OLEUPDATE_ALWAYS" shapeId="3076"/>
  </oleObjec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view="pageLayout" zoomScaleNormal="100" workbookViewId="0">
      <selection activeCell="I14" sqref="I14"/>
    </sheetView>
  </sheetViews>
  <sheetFormatPr baseColWidth="10" defaultRowHeight="14.25"/>
  <sheetData/>
  <pageMargins left="0.25" right="0.25" top="0.75" bottom="0.75" header="0.3" footer="0.3"/>
  <pageSetup paperSize="9" orientation="portrait" r:id="rId1"/>
  <legacyDrawing r:id="rId2"/>
  <oleObjects>
    <oleObject progId="Word.Document.12" link="[2]!''''" oleUpdate="OLEUPDATE_ALWAYS" shapeId="4098"/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TABLEAU_FIN_DE_SEMAINE_A_JOUR</vt:lpstr>
      <vt:lpstr>Fiche_de_commande</vt:lpstr>
      <vt:lpstr>Impression_de_la_Checklist_S190</vt:lpstr>
      <vt:lpstr>Impression_de_la_Checklist_S330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Clément_VIF</dc:creator>
  <cp:lastModifiedBy>Patrice</cp:lastModifiedBy>
  <cp:lastPrinted>2019-06-07T07:59:49Z</cp:lastPrinted>
  <dcterms:created xsi:type="dcterms:W3CDTF">2019-02-19T10:23:34Z</dcterms:created>
  <dcterms:modified xsi:type="dcterms:W3CDTF">2019-10-28T13:08:38Z</dcterms:modified>
</cp:coreProperties>
</file>