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/>
  <bookViews>
    <workbookView xWindow="-120" yWindow="-120" windowWidth="15600" windowHeight="11760" activeTab="1"/>
  </bookViews>
  <sheets>
    <sheet name="notes" sheetId="1" r:id="rId1"/>
    <sheet name="Feuil2" sheetId="8" r:id="rId2"/>
    <sheet name="Appréciations" sheetId="10" r:id="rId3"/>
    <sheet name="Feuil1" sheetId="11" r:id="rId4"/>
  </sheets>
  <definedNames>
    <definedName name="Items">#REF!</definedName>
    <definedName name="nOTES">notes!$A$1:$A$14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V43" i="8"/>
  <c r="CW43"/>
  <c r="AI148" l="1"/>
  <c r="AH148"/>
  <c r="AG148"/>
  <c r="AF148"/>
  <c r="AE148"/>
  <c r="AD148"/>
  <c r="AC148"/>
  <c r="AB148"/>
  <c r="AA148"/>
  <c r="Z148"/>
  <c r="Y148"/>
  <c r="X148"/>
  <c r="AI147"/>
  <c r="AH147"/>
  <c r="AG147"/>
  <c r="AF147"/>
  <c r="AE147"/>
  <c r="AD147"/>
  <c r="AC147"/>
  <c r="AB147"/>
  <c r="AA147"/>
  <c r="Z147"/>
  <c r="Y147"/>
  <c r="X147"/>
  <c r="R146"/>
  <c r="Q146"/>
  <c r="P146"/>
  <c r="O146"/>
  <c r="N146"/>
  <c r="M146"/>
  <c r="L146"/>
  <c r="K146"/>
  <c r="J146"/>
  <c r="I146"/>
  <c r="H146"/>
  <c r="G146"/>
  <c r="F146"/>
  <c r="E146"/>
  <c r="D146"/>
  <c r="C146"/>
  <c r="B146"/>
  <c r="R145"/>
  <c r="Q145"/>
  <c r="P145"/>
  <c r="O145"/>
  <c r="N145"/>
  <c r="M145"/>
  <c r="L145"/>
  <c r="K145"/>
  <c r="J145"/>
  <c r="I145"/>
  <c r="H145"/>
  <c r="G145"/>
  <c r="F145"/>
  <c r="E145"/>
  <c r="D145"/>
  <c r="C145"/>
  <c r="B145"/>
  <c r="R144"/>
  <c r="Q144"/>
  <c r="P144"/>
  <c r="O144"/>
  <c r="N144"/>
  <c r="M144"/>
  <c r="L144"/>
  <c r="K144"/>
  <c r="J144"/>
  <c r="I144"/>
  <c r="H144"/>
  <c r="G144"/>
  <c r="F144"/>
  <c r="E144"/>
  <c r="D144"/>
  <c r="C144"/>
  <c r="B144"/>
  <c r="R143"/>
  <c r="Q143"/>
  <c r="P143"/>
  <c r="O143"/>
  <c r="N143"/>
  <c r="M143"/>
  <c r="L143"/>
  <c r="K143"/>
  <c r="J143"/>
  <c r="I143"/>
  <c r="H143"/>
  <c r="G143"/>
  <c r="F143"/>
  <c r="E143"/>
  <c r="D143"/>
  <c r="C143"/>
  <c r="B143"/>
  <c r="R142"/>
  <c r="Q142"/>
  <c r="P142"/>
  <c r="O142"/>
  <c r="N142"/>
  <c r="M142"/>
  <c r="L142"/>
  <c r="K142"/>
  <c r="J142"/>
  <c r="I142"/>
  <c r="H142"/>
  <c r="G142"/>
  <c r="F142"/>
  <c r="E142"/>
  <c r="D142"/>
  <c r="C142"/>
  <c r="B142"/>
  <c r="R141"/>
  <c r="Q141"/>
  <c r="P141"/>
  <c r="O141"/>
  <c r="N141"/>
  <c r="M141"/>
  <c r="L141"/>
  <c r="K141"/>
  <c r="J141"/>
  <c r="I141"/>
  <c r="H141"/>
  <c r="G141"/>
  <c r="F141"/>
  <c r="E141"/>
  <c r="D141"/>
  <c r="C141"/>
  <c r="B141"/>
  <c r="R140"/>
  <c r="Q140"/>
  <c r="P140"/>
  <c r="O140"/>
  <c r="N140"/>
  <c r="M140"/>
  <c r="L140"/>
  <c r="K140"/>
  <c r="J140"/>
  <c r="I140"/>
  <c r="H140"/>
  <c r="G140"/>
  <c r="F140"/>
  <c r="E140"/>
  <c r="D140"/>
  <c r="C140"/>
  <c r="B140"/>
  <c r="R139"/>
  <c r="Q139"/>
  <c r="P139"/>
  <c r="O139"/>
  <c r="N139"/>
  <c r="M139"/>
  <c r="L139"/>
  <c r="K139"/>
  <c r="J139"/>
  <c r="I139"/>
  <c r="H139"/>
  <c r="G139"/>
  <c r="F139"/>
  <c r="E139"/>
  <c r="D139"/>
  <c r="C139"/>
  <c r="B139"/>
  <c r="R138"/>
  <c r="Q138"/>
  <c r="P138"/>
  <c r="O138"/>
  <c r="N138"/>
  <c r="M138"/>
  <c r="L138"/>
  <c r="K138"/>
  <c r="J138"/>
  <c r="I138"/>
  <c r="H138"/>
  <c r="G138"/>
  <c r="F138"/>
  <c r="E138"/>
  <c r="D138"/>
  <c r="C138"/>
  <c r="B138"/>
  <c r="R137"/>
  <c r="Q137"/>
  <c r="P137"/>
  <c r="O137"/>
  <c r="N137"/>
  <c r="M137"/>
  <c r="L137"/>
  <c r="K137"/>
  <c r="J137"/>
  <c r="I137"/>
  <c r="H137"/>
  <c r="G137"/>
  <c r="F137"/>
  <c r="E137"/>
  <c r="D137"/>
  <c r="C137"/>
  <c r="B137"/>
  <c r="R136"/>
  <c r="Q136"/>
  <c r="P136"/>
  <c r="O136"/>
  <c r="N136"/>
  <c r="M136"/>
  <c r="L136"/>
  <c r="K136"/>
  <c r="J136"/>
  <c r="I136"/>
  <c r="H136"/>
  <c r="G136"/>
  <c r="F136"/>
  <c r="E136"/>
  <c r="D136"/>
  <c r="C136"/>
  <c r="B136"/>
  <c r="R135"/>
  <c r="Q135"/>
  <c r="P135"/>
  <c r="O135"/>
  <c r="N135"/>
  <c r="M135"/>
  <c r="L135"/>
  <c r="K135"/>
  <c r="J135"/>
  <c r="I135"/>
  <c r="H135"/>
  <c r="G135"/>
  <c r="F135"/>
  <c r="E135"/>
  <c r="D135"/>
  <c r="C135"/>
  <c r="B135"/>
  <c r="R134"/>
  <c r="Q134"/>
  <c r="P134"/>
  <c r="O134"/>
  <c r="N134"/>
  <c r="M134"/>
  <c r="L134"/>
  <c r="K134"/>
  <c r="J134"/>
  <c r="I134"/>
  <c r="H134"/>
  <c r="G134"/>
  <c r="F134"/>
  <c r="E134"/>
  <c r="D134"/>
  <c r="C134"/>
  <c r="B134"/>
  <c r="R133"/>
  <c r="Q133"/>
  <c r="P133"/>
  <c r="O133"/>
  <c r="N133"/>
  <c r="M133"/>
  <c r="L133"/>
  <c r="K133"/>
  <c r="J133"/>
  <c r="I133"/>
  <c r="H133"/>
  <c r="G133"/>
  <c r="F133"/>
  <c r="E133"/>
  <c r="D133"/>
  <c r="C133"/>
  <c r="B133"/>
  <c r="R132"/>
  <c r="Q132"/>
  <c r="P132"/>
  <c r="O132"/>
  <c r="N132"/>
  <c r="M132"/>
  <c r="L132"/>
  <c r="K132"/>
  <c r="J132"/>
  <c r="I132"/>
  <c r="H132"/>
  <c r="G132"/>
  <c r="F132"/>
  <c r="E132"/>
  <c r="D132"/>
  <c r="C132"/>
  <c r="B132"/>
  <c r="R131"/>
  <c r="Q131"/>
  <c r="P131"/>
  <c r="O131"/>
  <c r="N131"/>
  <c r="M131"/>
  <c r="L131"/>
  <c r="K131"/>
  <c r="J131"/>
  <c r="I131"/>
  <c r="H131"/>
  <c r="G131"/>
  <c r="F131"/>
  <c r="E131"/>
  <c r="D131"/>
  <c r="C131"/>
  <c r="B131"/>
  <c r="R130"/>
  <c r="Q130"/>
  <c r="P130"/>
  <c r="O130"/>
  <c r="N130"/>
  <c r="M130"/>
  <c r="L130"/>
  <c r="K130"/>
  <c r="J130"/>
  <c r="I130"/>
  <c r="H130"/>
  <c r="G130"/>
  <c r="F130"/>
  <c r="E130"/>
  <c r="D130"/>
  <c r="C130"/>
  <c r="B130"/>
  <c r="R129"/>
  <c r="Q129"/>
  <c r="P129"/>
  <c r="O129"/>
  <c r="N129"/>
  <c r="M129"/>
  <c r="L129"/>
  <c r="K129"/>
  <c r="J129"/>
  <c r="I129"/>
  <c r="H129"/>
  <c r="G129"/>
  <c r="F129"/>
  <c r="E129"/>
  <c r="D129"/>
  <c r="C129"/>
  <c r="B129"/>
  <c r="R128"/>
  <c r="Q128"/>
  <c r="P128"/>
  <c r="O128"/>
  <c r="N128"/>
  <c r="M128"/>
  <c r="L128"/>
  <c r="K128"/>
  <c r="J128"/>
  <c r="I128"/>
  <c r="H128"/>
  <c r="G128"/>
  <c r="F128"/>
  <c r="E128"/>
  <c r="D128"/>
  <c r="C128"/>
  <c r="B128"/>
  <c r="R127"/>
  <c r="Q127"/>
  <c r="P127"/>
  <c r="O127"/>
  <c r="N127"/>
  <c r="M127"/>
  <c r="L127"/>
  <c r="K127"/>
  <c r="J127"/>
  <c r="I127"/>
  <c r="H127"/>
  <c r="G127"/>
  <c r="F127"/>
  <c r="E127"/>
  <c r="D127"/>
  <c r="C127"/>
  <c r="B127"/>
  <c r="R126"/>
  <c r="Q126"/>
  <c r="P126"/>
  <c r="O126"/>
  <c r="N126"/>
  <c r="M126"/>
  <c r="L126"/>
  <c r="K126"/>
  <c r="J126"/>
  <c r="I126"/>
  <c r="H126"/>
  <c r="G126"/>
  <c r="F126"/>
  <c r="E126"/>
  <c r="D126"/>
  <c r="C126"/>
  <c r="B126"/>
  <c r="R125"/>
  <c r="Q125"/>
  <c r="P125"/>
  <c r="O125"/>
  <c r="N125"/>
  <c r="M125"/>
  <c r="L125"/>
  <c r="K125"/>
  <c r="J125"/>
  <c r="I125"/>
  <c r="H125"/>
  <c r="G125"/>
  <c r="F125"/>
  <c r="E125"/>
  <c r="D125"/>
  <c r="C125"/>
  <c r="B125"/>
  <c r="R124"/>
  <c r="Q124"/>
  <c r="P124"/>
  <c r="O124"/>
  <c r="N124"/>
  <c r="M124"/>
  <c r="L124"/>
  <c r="K124"/>
  <c r="J124"/>
  <c r="I124"/>
  <c r="H124"/>
  <c r="G124"/>
  <c r="F124"/>
  <c r="E124"/>
  <c r="D124"/>
  <c r="C124"/>
  <c r="B124"/>
  <c r="R123"/>
  <c r="Q123"/>
  <c r="P123"/>
  <c r="O123"/>
  <c r="N123"/>
  <c r="M123"/>
  <c r="L123"/>
  <c r="K123"/>
  <c r="J123"/>
  <c r="I123"/>
  <c r="H123"/>
  <c r="G123"/>
  <c r="F123"/>
  <c r="E123"/>
  <c r="D123"/>
  <c r="C123"/>
  <c r="B123"/>
  <c r="R122"/>
  <c r="Q122"/>
  <c r="P122"/>
  <c r="O122"/>
  <c r="N122"/>
  <c r="M122"/>
  <c r="L122"/>
  <c r="K122"/>
  <c r="J122"/>
  <c r="I122"/>
  <c r="H122"/>
  <c r="G122"/>
  <c r="F122"/>
  <c r="E122"/>
  <c r="D122"/>
  <c r="C122"/>
  <c r="B122"/>
  <c r="R121"/>
  <c r="Q121"/>
  <c r="P121"/>
  <c r="O121"/>
  <c r="N121"/>
  <c r="M121"/>
  <c r="L121"/>
  <c r="K121"/>
  <c r="J121"/>
  <c r="I121"/>
  <c r="H121"/>
  <c r="G121"/>
  <c r="F121"/>
  <c r="E121"/>
  <c r="D121"/>
  <c r="C121"/>
  <c r="B121"/>
  <c r="R120"/>
  <c r="Q120"/>
  <c r="P120"/>
  <c r="O120"/>
  <c r="N120"/>
  <c r="M120"/>
  <c r="L120"/>
  <c r="K120"/>
  <c r="J120"/>
  <c r="I120"/>
  <c r="H120"/>
  <c r="G120"/>
  <c r="F120"/>
  <c r="E120"/>
  <c r="D120"/>
  <c r="C120"/>
  <c r="B120"/>
  <c r="R111"/>
  <c r="Q111"/>
  <c r="P111"/>
  <c r="O111"/>
  <c r="N111"/>
  <c r="M111"/>
  <c r="L111"/>
  <c r="K111"/>
  <c r="J111"/>
  <c r="I111"/>
  <c r="H111"/>
  <c r="G111"/>
  <c r="F111"/>
  <c r="E111"/>
  <c r="D111"/>
  <c r="C111"/>
  <c r="B111"/>
  <c r="R110"/>
  <c r="Q110"/>
  <c r="P110"/>
  <c r="O110"/>
  <c r="N110"/>
  <c r="M110"/>
  <c r="L110"/>
  <c r="K110"/>
  <c r="J110"/>
  <c r="I110"/>
  <c r="H110"/>
  <c r="G110"/>
  <c r="F110"/>
  <c r="E110"/>
  <c r="D110"/>
  <c r="C110"/>
  <c r="B110"/>
  <c r="R109"/>
  <c r="Q109"/>
  <c r="P109"/>
  <c r="O109"/>
  <c r="N109"/>
  <c r="M109"/>
  <c r="L109"/>
  <c r="K109"/>
  <c r="J109"/>
  <c r="I109"/>
  <c r="H109"/>
  <c r="G109"/>
  <c r="F109"/>
  <c r="E109"/>
  <c r="D109"/>
  <c r="C109"/>
  <c r="B109"/>
  <c r="R108"/>
  <c r="Q108"/>
  <c r="P108"/>
  <c r="O108"/>
  <c r="N108"/>
  <c r="M108"/>
  <c r="L108"/>
  <c r="K108"/>
  <c r="J108"/>
  <c r="I108"/>
  <c r="H108"/>
  <c r="G108"/>
  <c r="F108"/>
  <c r="E108"/>
  <c r="D108"/>
  <c r="C108"/>
  <c r="B108"/>
  <c r="R107"/>
  <c r="Q107"/>
  <c r="P107"/>
  <c r="O107"/>
  <c r="N107"/>
  <c r="M107"/>
  <c r="L107"/>
  <c r="K107"/>
  <c r="J107"/>
  <c r="I107"/>
  <c r="H107"/>
  <c r="G107"/>
  <c r="F107"/>
  <c r="E107"/>
  <c r="D107"/>
  <c r="C107"/>
  <c r="B107"/>
  <c r="R106"/>
  <c r="Q106"/>
  <c r="P106"/>
  <c r="O106"/>
  <c r="N106"/>
  <c r="M106"/>
  <c r="L106"/>
  <c r="K106"/>
  <c r="J106"/>
  <c r="I106"/>
  <c r="H106"/>
  <c r="G106"/>
  <c r="F106"/>
  <c r="E106"/>
  <c r="D106"/>
  <c r="C106"/>
  <c r="B106"/>
  <c r="R105"/>
  <c r="Q105"/>
  <c r="P105"/>
  <c r="O105"/>
  <c r="N105"/>
  <c r="M105"/>
  <c r="L105"/>
  <c r="K105"/>
  <c r="J105"/>
  <c r="I105"/>
  <c r="H105"/>
  <c r="G105"/>
  <c r="F105"/>
  <c r="E105"/>
  <c r="D105"/>
  <c r="C105"/>
  <c r="B105"/>
  <c r="R104"/>
  <c r="Q104"/>
  <c r="P104"/>
  <c r="O104"/>
  <c r="N104"/>
  <c r="M104"/>
  <c r="L104"/>
  <c r="K104"/>
  <c r="J104"/>
  <c r="I104"/>
  <c r="H104"/>
  <c r="G104"/>
  <c r="F104"/>
  <c r="E104"/>
  <c r="D104"/>
  <c r="C104"/>
  <c r="B104"/>
  <c r="R103"/>
  <c r="Q103"/>
  <c r="P103"/>
  <c r="O103"/>
  <c r="N103"/>
  <c r="M103"/>
  <c r="L103"/>
  <c r="K103"/>
  <c r="J103"/>
  <c r="I103"/>
  <c r="H103"/>
  <c r="G103"/>
  <c r="F103"/>
  <c r="E103"/>
  <c r="D103"/>
  <c r="C103"/>
  <c r="B103"/>
  <c r="R102"/>
  <c r="Q102"/>
  <c r="P102"/>
  <c r="O102"/>
  <c r="N102"/>
  <c r="M102"/>
  <c r="L102"/>
  <c r="K102"/>
  <c r="J102"/>
  <c r="I102"/>
  <c r="H102"/>
  <c r="G102"/>
  <c r="F102"/>
  <c r="E102"/>
  <c r="D102"/>
  <c r="C102"/>
  <c r="B102"/>
  <c r="R101"/>
  <c r="Q101"/>
  <c r="P101"/>
  <c r="O101"/>
  <c r="N101"/>
  <c r="M101"/>
  <c r="L101"/>
  <c r="K101"/>
  <c r="J101"/>
  <c r="I101"/>
  <c r="H101"/>
  <c r="G101"/>
  <c r="F101"/>
  <c r="E101"/>
  <c r="D101"/>
  <c r="C101"/>
  <c r="B101"/>
  <c r="R100"/>
  <c r="Q100"/>
  <c r="P100"/>
  <c r="O100"/>
  <c r="N100"/>
  <c r="M100"/>
  <c r="L100"/>
  <c r="K100"/>
  <c r="J100"/>
  <c r="I100"/>
  <c r="H100"/>
  <c r="G100"/>
  <c r="F100"/>
  <c r="E100"/>
  <c r="D100"/>
  <c r="C100"/>
  <c r="B100"/>
  <c r="R99"/>
  <c r="Q99"/>
  <c r="P99"/>
  <c r="O99"/>
  <c r="N99"/>
  <c r="M99"/>
  <c r="L99"/>
  <c r="K99"/>
  <c r="J99"/>
  <c r="I99"/>
  <c r="H99"/>
  <c r="G99"/>
  <c r="F99"/>
  <c r="E99"/>
  <c r="D99"/>
  <c r="C99"/>
  <c r="B99"/>
  <c r="R98"/>
  <c r="Q98"/>
  <c r="P98"/>
  <c r="O98"/>
  <c r="N98"/>
  <c r="M98"/>
  <c r="L98"/>
  <c r="K98"/>
  <c r="J98"/>
  <c r="I98"/>
  <c r="H98"/>
  <c r="G98"/>
  <c r="F98"/>
  <c r="E98"/>
  <c r="D98"/>
  <c r="C98"/>
  <c r="B98"/>
  <c r="R97"/>
  <c r="Q97"/>
  <c r="P97"/>
  <c r="O97"/>
  <c r="N97"/>
  <c r="M97"/>
  <c r="L97"/>
  <c r="K97"/>
  <c r="J97"/>
  <c r="I97"/>
  <c r="H97"/>
  <c r="G97"/>
  <c r="F97"/>
  <c r="E97"/>
  <c r="D97"/>
  <c r="C97"/>
  <c r="B97"/>
  <c r="R96"/>
  <c r="Q96"/>
  <c r="P96"/>
  <c r="O96"/>
  <c r="N96"/>
  <c r="M96"/>
  <c r="L96"/>
  <c r="K96"/>
  <c r="J96"/>
  <c r="I96"/>
  <c r="H96"/>
  <c r="G96"/>
  <c r="F96"/>
  <c r="E96"/>
  <c r="D96"/>
  <c r="C96"/>
  <c r="B96"/>
  <c r="R95"/>
  <c r="Q95"/>
  <c r="P95"/>
  <c r="O95"/>
  <c r="N95"/>
  <c r="M95"/>
  <c r="L95"/>
  <c r="K95"/>
  <c r="J95"/>
  <c r="I95"/>
  <c r="H95"/>
  <c r="G95"/>
  <c r="F95"/>
  <c r="E95"/>
  <c r="D95"/>
  <c r="C95"/>
  <c r="B95"/>
  <c r="R94"/>
  <c r="Q94"/>
  <c r="P94"/>
  <c r="O94"/>
  <c r="N94"/>
  <c r="M94"/>
  <c r="L94"/>
  <c r="K94"/>
  <c r="J94"/>
  <c r="I94"/>
  <c r="H94"/>
  <c r="G94"/>
  <c r="F94"/>
  <c r="E94"/>
  <c r="D94"/>
  <c r="C94"/>
  <c r="B94"/>
  <c r="R93"/>
  <c r="Q93"/>
  <c r="P93"/>
  <c r="O93"/>
  <c r="N93"/>
  <c r="M93"/>
  <c r="L93"/>
  <c r="K93"/>
  <c r="J93"/>
  <c r="I93"/>
  <c r="H93"/>
  <c r="G93"/>
  <c r="F93"/>
  <c r="E93"/>
  <c r="D93"/>
  <c r="C93"/>
  <c r="B93"/>
  <c r="R92"/>
  <c r="Q92"/>
  <c r="P92"/>
  <c r="O92"/>
  <c r="N92"/>
  <c r="M92"/>
  <c r="L92"/>
  <c r="K92"/>
  <c r="J92"/>
  <c r="I92"/>
  <c r="H92"/>
  <c r="G92"/>
  <c r="F92"/>
  <c r="E92"/>
  <c r="D92"/>
  <c r="C92"/>
  <c r="B92"/>
  <c r="R91"/>
  <c r="Q91"/>
  <c r="P91"/>
  <c r="O91"/>
  <c r="N91"/>
  <c r="M91"/>
  <c r="L91"/>
  <c r="K91"/>
  <c r="J91"/>
  <c r="I91"/>
  <c r="H91"/>
  <c r="G91"/>
  <c r="F91"/>
  <c r="E91"/>
  <c r="D91"/>
  <c r="C91"/>
  <c r="B91"/>
  <c r="R90"/>
  <c r="Q90"/>
  <c r="P90"/>
  <c r="O90"/>
  <c r="N90"/>
  <c r="M90"/>
  <c r="L90"/>
  <c r="K90"/>
  <c r="J90"/>
  <c r="I90"/>
  <c r="H90"/>
  <c r="G90"/>
  <c r="F90"/>
  <c r="E90"/>
  <c r="D90"/>
  <c r="C90"/>
  <c r="B90"/>
  <c r="R89"/>
  <c r="Q89"/>
  <c r="P89"/>
  <c r="O89"/>
  <c r="N89"/>
  <c r="M89"/>
  <c r="L89"/>
  <c r="K89"/>
  <c r="J89"/>
  <c r="I89"/>
  <c r="H89"/>
  <c r="G89"/>
  <c r="F89"/>
  <c r="E89"/>
  <c r="D89"/>
  <c r="C89"/>
  <c r="B89"/>
  <c r="R88"/>
  <c r="Q88"/>
  <c r="P88"/>
  <c r="O88"/>
  <c r="N88"/>
  <c r="M88"/>
  <c r="L88"/>
  <c r="K88"/>
  <c r="J88"/>
  <c r="I88"/>
  <c r="H88"/>
  <c r="G88"/>
  <c r="F88"/>
  <c r="E88"/>
  <c r="D88"/>
  <c r="C88"/>
  <c r="B88"/>
  <c r="R87"/>
  <c r="Q87"/>
  <c r="P87"/>
  <c r="O87"/>
  <c r="N87"/>
  <c r="M87"/>
  <c r="L87"/>
  <c r="K87"/>
  <c r="J87"/>
  <c r="I87"/>
  <c r="H87"/>
  <c r="G87"/>
  <c r="F87"/>
  <c r="E87"/>
  <c r="D87"/>
  <c r="C87"/>
  <c r="B87"/>
  <c r="R86"/>
  <c r="Q86"/>
  <c r="P86"/>
  <c r="O86"/>
  <c r="N86"/>
  <c r="M86"/>
  <c r="L86"/>
  <c r="K86"/>
  <c r="J86"/>
  <c r="I86"/>
  <c r="H86"/>
  <c r="G86"/>
  <c r="F86"/>
  <c r="E86"/>
  <c r="D86"/>
  <c r="C86"/>
  <c r="B86"/>
  <c r="R85"/>
  <c r="Q85"/>
  <c r="P85"/>
  <c r="O85"/>
  <c r="N85"/>
  <c r="M85"/>
  <c r="L85"/>
  <c r="K85"/>
  <c r="J85"/>
  <c r="I85"/>
  <c r="H85"/>
  <c r="G85"/>
  <c r="F85"/>
  <c r="E85"/>
  <c r="D85"/>
  <c r="C85"/>
  <c r="B85"/>
  <c r="U75"/>
  <c r="T75"/>
  <c r="S75"/>
  <c r="R75"/>
  <c r="Q75"/>
  <c r="P75"/>
  <c r="O75"/>
  <c r="N75"/>
  <c r="M75"/>
  <c r="L75"/>
  <c r="K75"/>
  <c r="J75"/>
  <c r="I75"/>
  <c r="H75"/>
  <c r="G75"/>
  <c r="F75"/>
  <c r="E75"/>
  <c r="D75"/>
  <c r="C75"/>
  <c r="B75"/>
  <c r="U74"/>
  <c r="T74"/>
  <c r="S74"/>
  <c r="R74"/>
  <c r="Q74"/>
  <c r="P74"/>
  <c r="O74"/>
  <c r="N74"/>
  <c r="M74"/>
  <c r="L74"/>
  <c r="K74"/>
  <c r="J74"/>
  <c r="I74"/>
  <c r="H74"/>
  <c r="G74"/>
  <c r="F74"/>
  <c r="E74"/>
  <c r="D74"/>
  <c r="C74"/>
  <c r="B74"/>
  <c r="U73"/>
  <c r="T73"/>
  <c r="S73"/>
  <c r="R73"/>
  <c r="Q73"/>
  <c r="P73"/>
  <c r="O73"/>
  <c r="N73"/>
  <c r="M73"/>
  <c r="L73"/>
  <c r="K73"/>
  <c r="J73"/>
  <c r="I73"/>
  <c r="H73"/>
  <c r="G73"/>
  <c r="F73"/>
  <c r="E73"/>
  <c r="D73"/>
  <c r="C73"/>
  <c r="B73"/>
  <c r="U72"/>
  <c r="T72"/>
  <c r="S72"/>
  <c r="R72"/>
  <c r="Q72"/>
  <c r="P72"/>
  <c r="O72"/>
  <c r="N72"/>
  <c r="M72"/>
  <c r="L72"/>
  <c r="K72"/>
  <c r="J72"/>
  <c r="I72"/>
  <c r="H72"/>
  <c r="G72"/>
  <c r="F72"/>
  <c r="E72"/>
  <c r="D72"/>
  <c r="C72"/>
  <c r="B72"/>
  <c r="U71"/>
  <c r="T71"/>
  <c r="S71"/>
  <c r="R71"/>
  <c r="Q71"/>
  <c r="P71"/>
  <c r="O71"/>
  <c r="N71"/>
  <c r="M71"/>
  <c r="L71"/>
  <c r="K71"/>
  <c r="J71"/>
  <c r="I71"/>
  <c r="H71"/>
  <c r="G71"/>
  <c r="F71"/>
  <c r="E71"/>
  <c r="D71"/>
  <c r="C71"/>
  <c r="B71"/>
  <c r="U70"/>
  <c r="T70"/>
  <c r="S70"/>
  <c r="R70"/>
  <c r="Q70"/>
  <c r="P70"/>
  <c r="O70"/>
  <c r="N70"/>
  <c r="M70"/>
  <c r="L70"/>
  <c r="K70"/>
  <c r="J70"/>
  <c r="I70"/>
  <c r="H70"/>
  <c r="G70"/>
  <c r="F70"/>
  <c r="E70"/>
  <c r="D70"/>
  <c r="C70"/>
  <c r="B70"/>
  <c r="U69"/>
  <c r="T69"/>
  <c r="S69"/>
  <c r="R69"/>
  <c r="Q69"/>
  <c r="P69"/>
  <c r="O69"/>
  <c r="N69"/>
  <c r="M69"/>
  <c r="L69"/>
  <c r="K69"/>
  <c r="J69"/>
  <c r="I69"/>
  <c r="H69"/>
  <c r="G69"/>
  <c r="F69"/>
  <c r="E69"/>
  <c r="D69"/>
  <c r="C69"/>
  <c r="B69"/>
  <c r="U68"/>
  <c r="T68"/>
  <c r="S68"/>
  <c r="R68"/>
  <c r="Q68"/>
  <c r="P68"/>
  <c r="O68"/>
  <c r="N68"/>
  <c r="M68"/>
  <c r="L68"/>
  <c r="K68"/>
  <c r="J68"/>
  <c r="I68"/>
  <c r="H68"/>
  <c r="G68"/>
  <c r="F68"/>
  <c r="E68"/>
  <c r="D68"/>
  <c r="C68"/>
  <c r="B68"/>
  <c r="U67"/>
  <c r="T67"/>
  <c r="S67"/>
  <c r="R67"/>
  <c r="Q67"/>
  <c r="P67"/>
  <c r="O67"/>
  <c r="N67"/>
  <c r="M67"/>
  <c r="L67"/>
  <c r="K67"/>
  <c r="J67"/>
  <c r="I67"/>
  <c r="H67"/>
  <c r="G67"/>
  <c r="F67"/>
  <c r="E67"/>
  <c r="D67"/>
  <c r="C67"/>
  <c r="B67"/>
  <c r="U66"/>
  <c r="T66"/>
  <c r="S66"/>
  <c r="R66"/>
  <c r="Q66"/>
  <c r="P66"/>
  <c r="O66"/>
  <c r="N66"/>
  <c r="M66"/>
  <c r="L66"/>
  <c r="K66"/>
  <c r="J66"/>
  <c r="I66"/>
  <c r="H66"/>
  <c r="G66"/>
  <c r="F66"/>
  <c r="E66"/>
  <c r="D66"/>
  <c r="C66"/>
  <c r="B66"/>
  <c r="U65"/>
  <c r="T65"/>
  <c r="S65"/>
  <c r="R65"/>
  <c r="Q65"/>
  <c r="P65"/>
  <c r="O65"/>
  <c r="N65"/>
  <c r="M65"/>
  <c r="L65"/>
  <c r="K65"/>
  <c r="J65"/>
  <c r="I65"/>
  <c r="H65"/>
  <c r="G65"/>
  <c r="F65"/>
  <c r="E65"/>
  <c r="D65"/>
  <c r="C65"/>
  <c r="B65"/>
  <c r="U64"/>
  <c r="T64"/>
  <c r="S64"/>
  <c r="R64"/>
  <c r="Q64"/>
  <c r="P64"/>
  <c r="O64"/>
  <c r="N64"/>
  <c r="M64"/>
  <c r="L64"/>
  <c r="K64"/>
  <c r="J64"/>
  <c r="I64"/>
  <c r="H64"/>
  <c r="G64"/>
  <c r="F64"/>
  <c r="E64"/>
  <c r="D64"/>
  <c r="C64"/>
  <c r="B64"/>
  <c r="U63"/>
  <c r="T63"/>
  <c r="S63"/>
  <c r="R63"/>
  <c r="Q63"/>
  <c r="P63"/>
  <c r="O63"/>
  <c r="N63"/>
  <c r="M63"/>
  <c r="L63"/>
  <c r="K63"/>
  <c r="J63"/>
  <c r="I63"/>
  <c r="H63"/>
  <c r="G63"/>
  <c r="F63"/>
  <c r="E63"/>
  <c r="D63"/>
  <c r="C63"/>
  <c r="B63"/>
  <c r="U62"/>
  <c r="T62"/>
  <c r="S62"/>
  <c r="R62"/>
  <c r="Q62"/>
  <c r="P62"/>
  <c r="O62"/>
  <c r="N62"/>
  <c r="M62"/>
  <c r="L62"/>
  <c r="K62"/>
  <c r="J62"/>
  <c r="I62"/>
  <c r="H62"/>
  <c r="G62"/>
  <c r="F62"/>
  <c r="E62"/>
  <c r="D62"/>
  <c r="C62"/>
  <c r="B62"/>
  <c r="U61"/>
  <c r="T61"/>
  <c r="S61"/>
  <c r="R61"/>
  <c r="Q61"/>
  <c r="P61"/>
  <c r="O61"/>
  <c r="N61"/>
  <c r="M61"/>
  <c r="L61"/>
  <c r="K61"/>
  <c r="J61"/>
  <c r="I61"/>
  <c r="H61"/>
  <c r="G61"/>
  <c r="F61"/>
  <c r="E61"/>
  <c r="D61"/>
  <c r="C61"/>
  <c r="B61"/>
  <c r="U60"/>
  <c r="T60"/>
  <c r="S60"/>
  <c r="R60"/>
  <c r="Q60"/>
  <c r="P60"/>
  <c r="O60"/>
  <c r="N60"/>
  <c r="M60"/>
  <c r="L60"/>
  <c r="K60"/>
  <c r="J60"/>
  <c r="I60"/>
  <c r="H60"/>
  <c r="G60"/>
  <c r="F60"/>
  <c r="E60"/>
  <c r="D60"/>
  <c r="C60"/>
  <c r="B60"/>
  <c r="U59"/>
  <c r="T59"/>
  <c r="S59"/>
  <c r="R59"/>
  <c r="Q59"/>
  <c r="P59"/>
  <c r="O59"/>
  <c r="N59"/>
  <c r="M59"/>
  <c r="L59"/>
  <c r="K59"/>
  <c r="J59"/>
  <c r="I59"/>
  <c r="H59"/>
  <c r="G59"/>
  <c r="F59"/>
  <c r="E59"/>
  <c r="D59"/>
  <c r="C59"/>
  <c r="B59"/>
  <c r="U58"/>
  <c r="T58"/>
  <c r="S58"/>
  <c r="R58"/>
  <c r="Q58"/>
  <c r="P58"/>
  <c r="O58"/>
  <c r="N58"/>
  <c r="M58"/>
  <c r="L58"/>
  <c r="K58"/>
  <c r="J58"/>
  <c r="I58"/>
  <c r="H58"/>
  <c r="G58"/>
  <c r="F58"/>
  <c r="E58"/>
  <c r="D58"/>
  <c r="C58"/>
  <c r="B58"/>
  <c r="U57"/>
  <c r="T57"/>
  <c r="S57"/>
  <c r="R57"/>
  <c r="Q57"/>
  <c r="P57"/>
  <c r="O57"/>
  <c r="N57"/>
  <c r="M57"/>
  <c r="L57"/>
  <c r="K57"/>
  <c r="J57"/>
  <c r="I57"/>
  <c r="H57"/>
  <c r="G57"/>
  <c r="F57"/>
  <c r="E57"/>
  <c r="D57"/>
  <c r="C57"/>
  <c r="B57"/>
  <c r="U56"/>
  <c r="T56"/>
  <c r="S56"/>
  <c r="R56"/>
  <c r="Q56"/>
  <c r="P56"/>
  <c r="O56"/>
  <c r="N56"/>
  <c r="M56"/>
  <c r="L56"/>
  <c r="K56"/>
  <c r="J56"/>
  <c r="I56"/>
  <c r="H56"/>
  <c r="G56"/>
  <c r="F56"/>
  <c r="E56"/>
  <c r="D56"/>
  <c r="C56"/>
  <c r="B56"/>
  <c r="U55"/>
  <c r="T55"/>
  <c r="S55"/>
  <c r="R55"/>
  <c r="Q55"/>
  <c r="P55"/>
  <c r="O55"/>
  <c r="N55"/>
  <c r="M55"/>
  <c r="L55"/>
  <c r="K55"/>
  <c r="J55"/>
  <c r="I55"/>
  <c r="H55"/>
  <c r="G55"/>
  <c r="F55"/>
  <c r="E55"/>
  <c r="D55"/>
  <c r="C55"/>
  <c r="B55"/>
  <c r="U54"/>
  <c r="T54"/>
  <c r="S54"/>
  <c r="R54"/>
  <c r="Q54"/>
  <c r="P54"/>
  <c r="O54"/>
  <c r="N54"/>
  <c r="M54"/>
  <c r="L54"/>
  <c r="K54"/>
  <c r="J54"/>
  <c r="I54"/>
  <c r="H54"/>
  <c r="G54"/>
  <c r="F54"/>
  <c r="E54"/>
  <c r="D54"/>
  <c r="C54"/>
  <c r="B54"/>
  <c r="U53"/>
  <c r="T53"/>
  <c r="S53"/>
  <c r="R53"/>
  <c r="Q53"/>
  <c r="P53"/>
  <c r="O53"/>
  <c r="N53"/>
  <c r="M53"/>
  <c r="L53"/>
  <c r="K53"/>
  <c r="J53"/>
  <c r="I53"/>
  <c r="H53"/>
  <c r="G53"/>
  <c r="F53"/>
  <c r="E53"/>
  <c r="D53"/>
  <c r="C53"/>
  <c r="B53"/>
  <c r="U52"/>
  <c r="T52"/>
  <c r="S52"/>
  <c r="R52"/>
  <c r="Q52"/>
  <c r="P52"/>
  <c r="O52"/>
  <c r="N52"/>
  <c r="M52"/>
  <c r="L52"/>
  <c r="K52"/>
  <c r="J52"/>
  <c r="I52"/>
  <c r="H52"/>
  <c r="G52"/>
  <c r="F52"/>
  <c r="E52"/>
  <c r="D52"/>
  <c r="C52"/>
  <c r="B52"/>
  <c r="U51"/>
  <c r="T51"/>
  <c r="S51"/>
  <c r="R51"/>
  <c r="Q51"/>
  <c r="P51"/>
  <c r="O51"/>
  <c r="N51"/>
  <c r="M51"/>
  <c r="L51"/>
  <c r="K51"/>
  <c r="J51"/>
  <c r="I51"/>
  <c r="H51"/>
  <c r="G51"/>
  <c r="F51"/>
  <c r="E51"/>
  <c r="D51"/>
  <c r="C51"/>
  <c r="B51"/>
  <c r="U50"/>
  <c r="T50"/>
  <c r="S50"/>
  <c r="R50"/>
  <c r="Q50"/>
  <c r="P50"/>
  <c r="O50"/>
  <c r="N50"/>
  <c r="M50"/>
  <c r="L50"/>
  <c r="K50"/>
  <c r="J50"/>
  <c r="I50"/>
  <c r="H50"/>
  <c r="G50"/>
  <c r="F50"/>
  <c r="E50"/>
  <c r="D50"/>
  <c r="C50"/>
  <c r="B50"/>
  <c r="U49"/>
  <c r="T49"/>
  <c r="S49"/>
  <c r="R49"/>
  <c r="Q49"/>
  <c r="P49"/>
  <c r="O49"/>
  <c r="N49"/>
  <c r="M49"/>
  <c r="L49"/>
  <c r="K49"/>
  <c r="J49"/>
  <c r="I49"/>
  <c r="H49"/>
  <c r="G49"/>
  <c r="F49"/>
  <c r="E49"/>
  <c r="D49"/>
  <c r="C49"/>
  <c r="B49"/>
  <c r="U48"/>
  <c r="T48"/>
  <c r="S48"/>
  <c r="R48"/>
  <c r="Q48"/>
  <c r="P48"/>
  <c r="O48"/>
  <c r="N48"/>
  <c r="M48"/>
  <c r="L48"/>
  <c r="K48"/>
  <c r="J48"/>
  <c r="I48"/>
  <c r="H48"/>
  <c r="G48"/>
  <c r="F48"/>
  <c r="E48"/>
  <c r="D48"/>
  <c r="C48"/>
  <c r="B48"/>
  <c r="U47"/>
  <c r="T47"/>
  <c r="S47"/>
  <c r="R47"/>
  <c r="Q47"/>
  <c r="P47"/>
  <c r="O47"/>
  <c r="N47"/>
  <c r="M47"/>
  <c r="L47"/>
  <c r="K47"/>
  <c r="J47"/>
  <c r="I47"/>
  <c r="H47"/>
  <c r="G47"/>
  <c r="F47"/>
  <c r="E47"/>
  <c r="D47"/>
  <c r="C47"/>
  <c r="B47"/>
  <c r="AI38"/>
  <c r="AH38"/>
  <c r="AG38"/>
  <c r="AF38"/>
  <c r="AE38"/>
  <c r="AD38"/>
  <c r="AC38"/>
  <c r="AB38"/>
  <c r="AA38"/>
  <c r="Z38"/>
  <c r="Y38"/>
  <c r="X38"/>
  <c r="AI37"/>
  <c r="AH37"/>
  <c r="AG37"/>
  <c r="AF37"/>
  <c r="AE37"/>
  <c r="AD37"/>
  <c r="AC37"/>
  <c r="AB37"/>
  <c r="AA37"/>
  <c r="Z37"/>
  <c r="Y37"/>
  <c r="X37"/>
  <c r="U36"/>
  <c r="T36"/>
  <c r="S36"/>
  <c r="R36"/>
  <c r="Q36"/>
  <c r="P36"/>
  <c r="O36"/>
  <c r="N36"/>
  <c r="M36"/>
  <c r="L36"/>
  <c r="K36"/>
  <c r="J36"/>
  <c r="I36"/>
  <c r="H36"/>
  <c r="G36"/>
  <c r="F36"/>
  <c r="E36"/>
  <c r="D36"/>
  <c r="C36"/>
  <c r="B36"/>
  <c r="U35"/>
  <c r="T35"/>
  <c r="S35"/>
  <c r="R35"/>
  <c r="Q35"/>
  <c r="P35"/>
  <c r="O35"/>
  <c r="N35"/>
  <c r="M35"/>
  <c r="L35"/>
  <c r="K35"/>
  <c r="J35"/>
  <c r="I35"/>
  <c r="H35"/>
  <c r="G35"/>
  <c r="F35"/>
  <c r="E35"/>
  <c r="D35"/>
  <c r="C35"/>
  <c r="B35"/>
  <c r="U34"/>
  <c r="T34"/>
  <c r="S34"/>
  <c r="R34"/>
  <c r="Q34"/>
  <c r="P34"/>
  <c r="O34"/>
  <c r="N34"/>
  <c r="M34"/>
  <c r="L34"/>
  <c r="K34"/>
  <c r="J34"/>
  <c r="I34"/>
  <c r="H34"/>
  <c r="G34"/>
  <c r="F34"/>
  <c r="E34"/>
  <c r="D34"/>
  <c r="C34"/>
  <c r="B34"/>
  <c r="U33"/>
  <c r="T33"/>
  <c r="S33"/>
  <c r="R33"/>
  <c r="Q33"/>
  <c r="P33"/>
  <c r="O33"/>
  <c r="N33"/>
  <c r="M33"/>
  <c r="L33"/>
  <c r="K33"/>
  <c r="J33"/>
  <c r="I33"/>
  <c r="H33"/>
  <c r="G33"/>
  <c r="F33"/>
  <c r="E33"/>
  <c r="D33"/>
  <c r="C33"/>
  <c r="B33"/>
  <c r="U32"/>
  <c r="T32"/>
  <c r="S32"/>
  <c r="R32"/>
  <c r="Q32"/>
  <c r="P32"/>
  <c r="O32"/>
  <c r="N32"/>
  <c r="M32"/>
  <c r="L32"/>
  <c r="K32"/>
  <c r="J32"/>
  <c r="I32"/>
  <c r="H32"/>
  <c r="G32"/>
  <c r="F32"/>
  <c r="E32"/>
  <c r="D32"/>
  <c r="C32"/>
  <c r="B32"/>
  <c r="U31"/>
  <c r="T31"/>
  <c r="S31"/>
  <c r="R31"/>
  <c r="Q31"/>
  <c r="P31"/>
  <c r="O31"/>
  <c r="N31"/>
  <c r="M31"/>
  <c r="L31"/>
  <c r="K31"/>
  <c r="J31"/>
  <c r="I31"/>
  <c r="H31"/>
  <c r="G31"/>
  <c r="F31"/>
  <c r="E31"/>
  <c r="D31"/>
  <c r="C31"/>
  <c r="B31"/>
  <c r="U30"/>
  <c r="T30"/>
  <c r="S30"/>
  <c r="R30"/>
  <c r="Q30"/>
  <c r="P30"/>
  <c r="O30"/>
  <c r="N30"/>
  <c r="M30"/>
  <c r="L30"/>
  <c r="K30"/>
  <c r="J30"/>
  <c r="I30"/>
  <c r="H30"/>
  <c r="G30"/>
  <c r="F30"/>
  <c r="E30"/>
  <c r="D30"/>
  <c r="C30"/>
  <c r="B30"/>
  <c r="U29"/>
  <c r="T29"/>
  <c r="S29"/>
  <c r="R29"/>
  <c r="Q29"/>
  <c r="P29"/>
  <c r="O29"/>
  <c r="N29"/>
  <c r="M29"/>
  <c r="L29"/>
  <c r="K29"/>
  <c r="J29"/>
  <c r="I29"/>
  <c r="H29"/>
  <c r="G29"/>
  <c r="F29"/>
  <c r="E29"/>
  <c r="D29"/>
  <c r="C29"/>
  <c r="B29"/>
  <c r="U28"/>
  <c r="T28"/>
  <c r="S28"/>
  <c r="R28"/>
  <c r="Q28"/>
  <c r="P28"/>
  <c r="O28"/>
  <c r="N28"/>
  <c r="M28"/>
  <c r="L28"/>
  <c r="K28"/>
  <c r="J28"/>
  <c r="I28"/>
  <c r="H28"/>
  <c r="G28"/>
  <c r="F28"/>
  <c r="E28"/>
  <c r="D28"/>
  <c r="C28"/>
  <c r="B28"/>
  <c r="U27"/>
  <c r="T27"/>
  <c r="S27"/>
  <c r="R27"/>
  <c r="Q27"/>
  <c r="P27"/>
  <c r="O27"/>
  <c r="N27"/>
  <c r="M27"/>
  <c r="L27"/>
  <c r="K27"/>
  <c r="J27"/>
  <c r="I27"/>
  <c r="H27"/>
  <c r="G27"/>
  <c r="F27"/>
  <c r="E27"/>
  <c r="D27"/>
  <c r="C27"/>
  <c r="B27"/>
  <c r="U26"/>
  <c r="T26"/>
  <c r="S26"/>
  <c r="R26"/>
  <c r="Q26"/>
  <c r="P26"/>
  <c r="O26"/>
  <c r="N26"/>
  <c r="M26"/>
  <c r="L26"/>
  <c r="K26"/>
  <c r="J26"/>
  <c r="I26"/>
  <c r="H26"/>
  <c r="G26"/>
  <c r="F26"/>
  <c r="E26"/>
  <c r="D26"/>
  <c r="C26"/>
  <c r="B26"/>
  <c r="U25"/>
  <c r="T25"/>
  <c r="S25"/>
  <c r="R25"/>
  <c r="Q25"/>
  <c r="P25"/>
  <c r="O25"/>
  <c r="N25"/>
  <c r="M25"/>
  <c r="L25"/>
  <c r="K25"/>
  <c r="J25"/>
  <c r="I25"/>
  <c r="H25"/>
  <c r="G25"/>
  <c r="F25"/>
  <c r="E25"/>
  <c r="D25"/>
  <c r="C25"/>
  <c r="B25"/>
  <c r="U24"/>
  <c r="T24"/>
  <c r="S24"/>
  <c r="R24"/>
  <c r="Q24"/>
  <c r="P24"/>
  <c r="O24"/>
  <c r="N24"/>
  <c r="M24"/>
  <c r="L24"/>
  <c r="K24"/>
  <c r="J24"/>
  <c r="I24"/>
  <c r="H24"/>
  <c r="G24"/>
  <c r="F24"/>
  <c r="E24"/>
  <c r="D24"/>
  <c r="C24"/>
  <c r="B24"/>
  <c r="U23"/>
  <c r="T23"/>
  <c r="S23"/>
  <c r="R23"/>
  <c r="Q23"/>
  <c r="P23"/>
  <c r="O23"/>
  <c r="N23"/>
  <c r="M23"/>
  <c r="L23"/>
  <c r="K23"/>
  <c r="J23"/>
  <c r="I23"/>
  <c r="H23"/>
  <c r="G23"/>
  <c r="F23"/>
  <c r="E23"/>
  <c r="D23"/>
  <c r="C23"/>
  <c r="B23"/>
  <c r="U22"/>
  <c r="T22"/>
  <c r="S22"/>
  <c r="R22"/>
  <c r="Q22"/>
  <c r="P22"/>
  <c r="O22"/>
  <c r="N22"/>
  <c r="M22"/>
  <c r="L22"/>
  <c r="K22"/>
  <c r="J22"/>
  <c r="I22"/>
  <c r="H22"/>
  <c r="G22"/>
  <c r="F22"/>
  <c r="E22"/>
  <c r="D22"/>
  <c r="C22"/>
  <c r="B22"/>
  <c r="U21"/>
  <c r="T21"/>
  <c r="S21"/>
  <c r="R21"/>
  <c r="Q21"/>
  <c r="P21"/>
  <c r="O21"/>
  <c r="N21"/>
  <c r="M21"/>
  <c r="L21"/>
  <c r="K21"/>
  <c r="J21"/>
  <c r="I21"/>
  <c r="H21"/>
  <c r="G21"/>
  <c r="F21"/>
  <c r="E21"/>
  <c r="D21"/>
  <c r="C21"/>
  <c r="B21"/>
  <c r="U20"/>
  <c r="T20"/>
  <c r="S20"/>
  <c r="R20"/>
  <c r="Q20"/>
  <c r="P20"/>
  <c r="O20"/>
  <c r="N20"/>
  <c r="M20"/>
  <c r="L20"/>
  <c r="K20"/>
  <c r="J20"/>
  <c r="I20"/>
  <c r="H20"/>
  <c r="G20"/>
  <c r="F20"/>
  <c r="E20"/>
  <c r="D20"/>
  <c r="C20"/>
  <c r="B20"/>
  <c r="U19"/>
  <c r="T19"/>
  <c r="S19"/>
  <c r="R19"/>
  <c r="Q19"/>
  <c r="P19"/>
  <c r="O19"/>
  <c r="N19"/>
  <c r="M19"/>
  <c r="L19"/>
  <c r="K19"/>
  <c r="J19"/>
  <c r="I19"/>
  <c r="H19"/>
  <c r="G19"/>
  <c r="F19"/>
  <c r="E19"/>
  <c r="D19"/>
  <c r="C19"/>
  <c r="B19"/>
  <c r="U18"/>
  <c r="T18"/>
  <c r="S18"/>
  <c r="R18"/>
  <c r="Q18"/>
  <c r="P18"/>
  <c r="O18"/>
  <c r="N18"/>
  <c r="M18"/>
  <c r="L18"/>
  <c r="K18"/>
  <c r="J18"/>
  <c r="I18"/>
  <c r="H18"/>
  <c r="G18"/>
  <c r="F18"/>
  <c r="E18"/>
  <c r="D18"/>
  <c r="C18"/>
  <c r="B18"/>
  <c r="U17"/>
  <c r="T17"/>
  <c r="S17"/>
  <c r="R17"/>
  <c r="Q17"/>
  <c r="P17"/>
  <c r="O17"/>
  <c r="N17"/>
  <c r="M17"/>
  <c r="L17"/>
  <c r="K17"/>
  <c r="J17"/>
  <c r="I17"/>
  <c r="H17"/>
  <c r="G17"/>
  <c r="F17"/>
  <c r="E17"/>
  <c r="D17"/>
  <c r="C17"/>
  <c r="B17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C16"/>
  <c r="B16"/>
  <c r="U15"/>
  <c r="T15"/>
  <c r="S15"/>
  <c r="R15"/>
  <c r="Q15"/>
  <c r="P15"/>
  <c r="O15"/>
  <c r="N15"/>
  <c r="M15"/>
  <c r="L15"/>
  <c r="K15"/>
  <c r="J15"/>
  <c r="I15"/>
  <c r="H15"/>
  <c r="G15"/>
  <c r="F15"/>
  <c r="E15"/>
  <c r="D15"/>
  <c r="C15"/>
  <c r="B15"/>
  <c r="U14"/>
  <c r="T14"/>
  <c r="S14"/>
  <c r="R14"/>
  <c r="Q14"/>
  <c r="P14"/>
  <c r="O14"/>
  <c r="N14"/>
  <c r="M14"/>
  <c r="L14"/>
  <c r="K14"/>
  <c r="J14"/>
  <c r="I14"/>
  <c r="H14"/>
  <c r="G14"/>
  <c r="F14"/>
  <c r="E14"/>
  <c r="D14"/>
  <c r="C14"/>
  <c r="B14"/>
  <c r="U13"/>
  <c r="T13"/>
  <c r="S13"/>
  <c r="R13"/>
  <c r="Q13"/>
  <c r="P13"/>
  <c r="O13"/>
  <c r="N13"/>
  <c r="M13"/>
  <c r="L13"/>
  <c r="K13"/>
  <c r="J13"/>
  <c r="I13"/>
  <c r="H13"/>
  <c r="G13"/>
  <c r="F13"/>
  <c r="E13"/>
  <c r="D13"/>
  <c r="C13"/>
  <c r="B13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C12"/>
  <c r="B12"/>
  <c r="U11"/>
  <c r="T11"/>
  <c r="S11"/>
  <c r="R11"/>
  <c r="Q11"/>
  <c r="P11"/>
  <c r="O11"/>
  <c r="N11"/>
  <c r="M11"/>
  <c r="L11"/>
  <c r="K11"/>
  <c r="J11"/>
  <c r="I11"/>
  <c r="H11"/>
  <c r="G11"/>
  <c r="F11"/>
  <c r="E11"/>
  <c r="D11"/>
  <c r="C11"/>
  <c r="B11"/>
  <c r="U10"/>
  <c r="T10"/>
  <c r="S10"/>
  <c r="R10"/>
  <c r="Q10"/>
  <c r="P10"/>
  <c r="O10"/>
  <c r="N10"/>
  <c r="M10"/>
  <c r="L10"/>
  <c r="K10"/>
  <c r="J10"/>
  <c r="I10"/>
  <c r="H10"/>
  <c r="G10"/>
  <c r="F10"/>
  <c r="E10"/>
  <c r="D10"/>
  <c r="C10"/>
  <c r="B10"/>
  <c r="AE17" l="1"/>
  <c r="AX17" s="1"/>
  <c r="AF103"/>
  <c r="AY103" s="1"/>
  <c r="AE110"/>
  <c r="AX110" s="1"/>
  <c r="AA142"/>
  <c r="AR142" s="1"/>
  <c r="AF143"/>
  <c r="AY143" s="1"/>
  <c r="AJ147"/>
  <c r="Y34"/>
  <c r="AN34" s="1"/>
  <c r="Y36"/>
  <c r="AN36" s="1"/>
  <c r="AG63"/>
  <c r="BB63" s="1"/>
  <c r="AF65"/>
  <c r="AY65" s="1"/>
  <c r="Y65"/>
  <c r="AN65" s="1"/>
  <c r="AD87"/>
  <c r="AW87" s="1"/>
  <c r="AF99"/>
  <c r="AY99" s="1"/>
  <c r="AG73"/>
  <c r="BB73" s="1"/>
  <c r="AI89"/>
  <c r="BD89" s="1"/>
  <c r="AH92"/>
  <c r="BC92" s="1"/>
  <c r="AG108"/>
  <c r="BB108" s="1"/>
  <c r="AG121"/>
  <c r="BB121" s="1"/>
  <c r="AI124"/>
  <c r="BD124" s="1"/>
  <c r="AC135"/>
  <c r="AT135" s="1"/>
  <c r="AF140"/>
  <c r="AY140" s="1"/>
  <c r="AE13"/>
  <c r="AX13" s="1"/>
  <c r="AC16"/>
  <c r="AT16" s="1"/>
  <c r="AE18"/>
  <c r="AX18" s="1"/>
  <c r="AH54"/>
  <c r="BC54" s="1"/>
  <c r="AF86"/>
  <c r="AY86" s="1"/>
  <c r="AF90"/>
  <c r="AY90" s="1"/>
  <c r="AF94"/>
  <c r="AY94" s="1"/>
  <c r="Y129"/>
  <c r="AN129" s="1"/>
  <c r="AE25"/>
  <c r="AX25" s="1"/>
  <c r="AI27"/>
  <c r="BD27" s="1"/>
  <c r="AG47"/>
  <c r="BB47" s="1"/>
  <c r="AC106"/>
  <c r="AT106" s="1"/>
  <c r="AI108"/>
  <c r="BD108" s="1"/>
  <c r="AG125"/>
  <c r="BB125" s="1"/>
  <c r="AF130"/>
  <c r="AY130" s="1"/>
  <c r="AG15"/>
  <c r="BB15" s="1"/>
  <c r="AG16"/>
  <c r="BB16" s="1"/>
  <c r="AG18"/>
  <c r="BB18" s="1"/>
  <c r="AC20"/>
  <c r="AT20" s="1"/>
  <c r="AF22"/>
  <c r="AY22" s="1"/>
  <c r="AB51"/>
  <c r="AS51" s="1"/>
  <c r="X51"/>
  <c r="AM51" s="1"/>
  <c r="AC57"/>
  <c r="AT57" s="1"/>
  <c r="AC59"/>
  <c r="AT59" s="1"/>
  <c r="AE66"/>
  <c r="AX66" s="1"/>
  <c r="AH68"/>
  <c r="BC68" s="1"/>
  <c r="AA68"/>
  <c r="AR68" s="1"/>
  <c r="AE72"/>
  <c r="AX72" s="1"/>
  <c r="AA94"/>
  <c r="AR94" s="1"/>
  <c r="AF107"/>
  <c r="AY107" s="1"/>
  <c r="AD121"/>
  <c r="AW121" s="1"/>
  <c r="AE127"/>
  <c r="AX127" s="1"/>
  <c r="AH128"/>
  <c r="BC128" s="1"/>
  <c r="AC131"/>
  <c r="AT131" s="1"/>
  <c r="AH141"/>
  <c r="BC141" s="1"/>
  <c r="AH145"/>
  <c r="BC145" s="1"/>
  <c r="AG20"/>
  <c r="BB20" s="1"/>
  <c r="AG26"/>
  <c r="BB26" s="1"/>
  <c r="AI33"/>
  <c r="BD33" s="1"/>
  <c r="X53"/>
  <c r="AM53" s="1"/>
  <c r="AF56"/>
  <c r="AY56" s="1"/>
  <c r="Z56"/>
  <c r="AO56" s="1"/>
  <c r="AI60"/>
  <c r="BD60" s="1"/>
  <c r="AD88"/>
  <c r="AW88" s="1"/>
  <c r="AF95"/>
  <c r="AY95" s="1"/>
  <c r="AG98"/>
  <c r="BB98" s="1"/>
  <c r="Y98"/>
  <c r="AN98" s="1"/>
  <c r="AG104"/>
  <c r="BB104" s="1"/>
  <c r="Y104"/>
  <c r="AN104" s="1"/>
  <c r="AC120"/>
  <c r="AT120" s="1"/>
  <c r="AG122"/>
  <c r="BB122" s="1"/>
  <c r="Z126"/>
  <c r="AO126" s="1"/>
  <c r="AB132"/>
  <c r="AS132" s="1"/>
  <c r="AI138"/>
  <c r="BD138" s="1"/>
  <c r="AA138"/>
  <c r="AR138" s="1"/>
  <c r="AI142"/>
  <c r="BD142" s="1"/>
  <c r="Z145"/>
  <c r="AO145" s="1"/>
  <c r="AG12"/>
  <c r="BB12" s="1"/>
  <c r="AG19"/>
  <c r="BB19" s="1"/>
  <c r="AG24"/>
  <c r="BB24" s="1"/>
  <c r="AG25"/>
  <c r="BB25" s="1"/>
  <c r="AG28"/>
  <c r="BB28" s="1"/>
  <c r="AH10"/>
  <c r="BC10" s="1"/>
  <c r="Z10"/>
  <c r="AO10" s="1"/>
  <c r="AE14"/>
  <c r="AX14" s="1"/>
  <c r="AH31"/>
  <c r="BC31" s="1"/>
  <c r="AG34"/>
  <c r="BB34" s="1"/>
  <c r="AH35"/>
  <c r="BC35" s="1"/>
  <c r="AG36"/>
  <c r="BB36" s="1"/>
  <c r="AI48"/>
  <c r="BD48" s="1"/>
  <c r="AE62"/>
  <c r="AX62" s="1"/>
  <c r="AG69"/>
  <c r="BB69" s="1"/>
  <c r="AC74"/>
  <c r="AD85"/>
  <c r="AW85" s="1"/>
  <c r="AA88"/>
  <c r="AR88" s="1"/>
  <c r="AG96"/>
  <c r="BB96" s="1"/>
  <c r="AF105"/>
  <c r="AY105" s="1"/>
  <c r="AC125"/>
  <c r="AT125" s="1"/>
  <c r="AI129"/>
  <c r="BD129" s="1"/>
  <c r="AC133"/>
  <c r="AT133" s="1"/>
  <c r="AA35"/>
  <c r="AR35" s="1"/>
  <c r="AH120"/>
  <c r="BC120" s="1"/>
  <c r="AJ148"/>
  <c r="AF14"/>
  <c r="AY14" s="1"/>
  <c r="AI17"/>
  <c r="BD17" s="1"/>
  <c r="AA21"/>
  <c r="AR21" s="1"/>
  <c r="AI29"/>
  <c r="BD29" s="1"/>
  <c r="AH33"/>
  <c r="BC33" s="1"/>
  <c r="AA33"/>
  <c r="AR33" s="1"/>
  <c r="AG35"/>
  <c r="BB35" s="1"/>
  <c r="AE35"/>
  <c r="AX35" s="1"/>
  <c r="Y47"/>
  <c r="AN47" s="1"/>
  <c r="AF49"/>
  <c r="AY49" s="1"/>
  <c r="Y49"/>
  <c r="AN49" s="1"/>
  <c r="AE56"/>
  <c r="AX56" s="1"/>
  <c r="AE58"/>
  <c r="AX58" s="1"/>
  <c r="AE60"/>
  <c r="AX60" s="1"/>
  <c r="AA60"/>
  <c r="AR60" s="1"/>
  <c r="AA62"/>
  <c r="AR62" s="1"/>
  <c r="AE64"/>
  <c r="AX64" s="1"/>
  <c r="AG65"/>
  <c r="BB65" s="1"/>
  <c r="AC67"/>
  <c r="AT67" s="1"/>
  <c r="AE68"/>
  <c r="AX68" s="1"/>
  <c r="AH72"/>
  <c r="BC72" s="1"/>
  <c r="AA72"/>
  <c r="AR72" s="1"/>
  <c r="AA86"/>
  <c r="AR86" s="1"/>
  <c r="AI91"/>
  <c r="BD91" s="1"/>
  <c r="AI98"/>
  <c r="BD98" s="1"/>
  <c r="AC100"/>
  <c r="AT100" s="1"/>
  <c r="AC102"/>
  <c r="AT102" s="1"/>
  <c r="AI104"/>
  <c r="BD104" s="1"/>
  <c r="Y106"/>
  <c r="AN106" s="1"/>
  <c r="Z122"/>
  <c r="AO122" s="1"/>
  <c r="AB124"/>
  <c r="AS124" s="1"/>
  <c r="AG126"/>
  <c r="BB126" s="1"/>
  <c r="AG129"/>
  <c r="BB129" s="1"/>
  <c r="AD129"/>
  <c r="AW129" s="1"/>
  <c r="Z130"/>
  <c r="AO130" s="1"/>
  <c r="Y131"/>
  <c r="AN131" s="1"/>
  <c r="AB134"/>
  <c r="AS134" s="1"/>
  <c r="AF136"/>
  <c r="AY136" s="1"/>
  <c r="AE138"/>
  <c r="AX138" s="1"/>
  <c r="AA31"/>
  <c r="AR31" s="1"/>
  <c r="AE10"/>
  <c r="AX10" s="1"/>
  <c r="AI12"/>
  <c r="BD12" s="1"/>
  <c r="Y14"/>
  <c r="AN14" s="1"/>
  <c r="Y18"/>
  <c r="AN18" s="1"/>
  <c r="AG22"/>
  <c r="BB22" s="1"/>
  <c r="AF12"/>
  <c r="AY12" s="1"/>
  <c r="AG14"/>
  <c r="BB14" s="1"/>
  <c r="AH23"/>
  <c r="BC23" s="1"/>
  <c r="AA23"/>
  <c r="AR23" s="1"/>
  <c r="AI25"/>
  <c r="BD25" s="1"/>
  <c r="Y26"/>
  <c r="AN26" s="1"/>
  <c r="AH27"/>
  <c r="BC27" s="1"/>
  <c r="AA27"/>
  <c r="AR27" s="1"/>
  <c r="Y28"/>
  <c r="AN28" s="1"/>
  <c r="AF30"/>
  <c r="AY30" s="1"/>
  <c r="Y30"/>
  <c r="AN30" s="1"/>
  <c r="AG33"/>
  <c r="BB33" s="1"/>
  <c r="AE33"/>
  <c r="AX33" s="1"/>
  <c r="AI35"/>
  <c r="BD35" s="1"/>
  <c r="AG49"/>
  <c r="BB49" s="1"/>
  <c r="AH50"/>
  <c r="BC50" s="1"/>
  <c r="AG54"/>
  <c r="BB54" s="1"/>
  <c r="Z54"/>
  <c r="AO54" s="1"/>
  <c r="AF59"/>
  <c r="AY59" s="1"/>
  <c r="Y59"/>
  <c r="AN59" s="1"/>
  <c r="AH64"/>
  <c r="BC64" s="1"/>
  <c r="AA64"/>
  <c r="AR64" s="1"/>
  <c r="AA66"/>
  <c r="AR66" s="1"/>
  <c r="AI68"/>
  <c r="BD68" s="1"/>
  <c r="Y71"/>
  <c r="AN71" s="1"/>
  <c r="AI72"/>
  <c r="BD72" s="1"/>
  <c r="AI90"/>
  <c r="BD90" s="1"/>
  <c r="AF91"/>
  <c r="AY91" s="1"/>
  <c r="Y91"/>
  <c r="AN91" s="1"/>
  <c r="AH95"/>
  <c r="BC95" s="1"/>
  <c r="Z95"/>
  <c r="AO95" s="1"/>
  <c r="Y100"/>
  <c r="AN100" s="1"/>
  <c r="Y102"/>
  <c r="AN102" s="1"/>
  <c r="AI106"/>
  <c r="BD106" s="1"/>
  <c r="AG106"/>
  <c r="BB106" s="1"/>
  <c r="AC108"/>
  <c r="AT108" s="1"/>
  <c r="AI110"/>
  <c r="BD110" s="1"/>
  <c r="AD120"/>
  <c r="AW120" s="1"/>
  <c r="Y121"/>
  <c r="AN121" s="1"/>
  <c r="AD122"/>
  <c r="AW122" s="1"/>
  <c r="AF125"/>
  <c r="AY125" s="1"/>
  <c r="AD126"/>
  <c r="AW126" s="1"/>
  <c r="AE130"/>
  <c r="AX130" s="1"/>
  <c r="Z140"/>
  <c r="AO140" s="1"/>
  <c r="AC144"/>
  <c r="AT144" s="1"/>
  <c r="Y22"/>
  <c r="AN22" s="1"/>
  <c r="AF11"/>
  <c r="AY11" s="1"/>
  <c r="AI13"/>
  <c r="BD13" s="1"/>
  <c r="AF18"/>
  <c r="AY18" s="1"/>
  <c r="AI23"/>
  <c r="BD23" s="1"/>
  <c r="Y12"/>
  <c r="AN12" s="1"/>
  <c r="AE11"/>
  <c r="AX11" s="1"/>
  <c r="AD12"/>
  <c r="AW12" s="1"/>
  <c r="AC13"/>
  <c r="AT13" s="1"/>
  <c r="AC17"/>
  <c r="AT17" s="1"/>
  <c r="AI21"/>
  <c r="BD21" s="1"/>
  <c r="AH25"/>
  <c r="BC25" s="1"/>
  <c r="AA25"/>
  <c r="AR25" s="1"/>
  <c r="AG27"/>
  <c r="BB27" s="1"/>
  <c r="BE27" s="1"/>
  <c r="AE27"/>
  <c r="AX27" s="1"/>
  <c r="AG30"/>
  <c r="BB30" s="1"/>
  <c r="AI31"/>
  <c r="BD31" s="1"/>
  <c r="AH52"/>
  <c r="BC52" s="1"/>
  <c r="AF55"/>
  <c r="AY55" s="1"/>
  <c r="AB55"/>
  <c r="AS55" s="1"/>
  <c r="AG59"/>
  <c r="BB59" s="1"/>
  <c r="AC61"/>
  <c r="AT61" s="1"/>
  <c r="AF63"/>
  <c r="AY63" s="1"/>
  <c r="Y63"/>
  <c r="AN63" s="1"/>
  <c r="AI64"/>
  <c r="BD64" s="1"/>
  <c r="AF69"/>
  <c r="AY69" s="1"/>
  <c r="Y69"/>
  <c r="AN69" s="1"/>
  <c r="AF73"/>
  <c r="AY73" s="1"/>
  <c r="Y73"/>
  <c r="AN73" s="1"/>
  <c r="AI87"/>
  <c r="BD87" s="1"/>
  <c r="AB90"/>
  <c r="AS90" s="1"/>
  <c r="AD95"/>
  <c r="AW95" s="1"/>
  <c r="AA96"/>
  <c r="AR96" s="1"/>
  <c r="AC98"/>
  <c r="AT98" s="1"/>
  <c r="AI100"/>
  <c r="BD100" s="1"/>
  <c r="AG100"/>
  <c r="BB100" s="1"/>
  <c r="AI102"/>
  <c r="BD102" s="1"/>
  <c r="AG102"/>
  <c r="BB102" s="1"/>
  <c r="AC104"/>
  <c r="AT104" s="1"/>
  <c r="Y108"/>
  <c r="AN108" s="1"/>
  <c r="AA110"/>
  <c r="AR110" s="1"/>
  <c r="Y120"/>
  <c r="AN120" s="1"/>
  <c r="AE121"/>
  <c r="AX121" s="1"/>
  <c r="AH122"/>
  <c r="BC122" s="1"/>
  <c r="Y125"/>
  <c r="AN125" s="1"/>
  <c r="AI127"/>
  <c r="BD127" s="1"/>
  <c r="AD132"/>
  <c r="AW132" s="1"/>
  <c r="AC136"/>
  <c r="AT136" s="1"/>
  <c r="Y143"/>
  <c r="AN143" s="1"/>
  <c r="AB11"/>
  <c r="AS11" s="1"/>
  <c r="AI15"/>
  <c r="BD15" s="1"/>
  <c r="AI19"/>
  <c r="BD19" s="1"/>
  <c r="AC24"/>
  <c r="AT24" s="1"/>
  <c r="AI32"/>
  <c r="BD32" s="1"/>
  <c r="AE32"/>
  <c r="AX32" s="1"/>
  <c r="AA32"/>
  <c r="AR32" s="1"/>
  <c r="AH32"/>
  <c r="BC32" s="1"/>
  <c r="AD32"/>
  <c r="AW32" s="1"/>
  <c r="Z32"/>
  <c r="AO32" s="1"/>
  <c r="AI53"/>
  <c r="BD53" s="1"/>
  <c r="AE53"/>
  <c r="AX53" s="1"/>
  <c r="AA53"/>
  <c r="AR53" s="1"/>
  <c r="AH53"/>
  <c r="BC53" s="1"/>
  <c r="AD53"/>
  <c r="AW53" s="1"/>
  <c r="Z53"/>
  <c r="AO53" s="1"/>
  <c r="AG53"/>
  <c r="BB53" s="1"/>
  <c r="AC53"/>
  <c r="AT53" s="1"/>
  <c r="Y53"/>
  <c r="AN53" s="1"/>
  <c r="AH111"/>
  <c r="BC111" s="1"/>
  <c r="AD111"/>
  <c r="AW111" s="1"/>
  <c r="Z111"/>
  <c r="AO111" s="1"/>
  <c r="AG111"/>
  <c r="BB111" s="1"/>
  <c r="AC111"/>
  <c r="AT111" s="1"/>
  <c r="Y111"/>
  <c r="AN111" s="1"/>
  <c r="AF111"/>
  <c r="AY111" s="1"/>
  <c r="AB111"/>
  <c r="AS111" s="1"/>
  <c r="X111"/>
  <c r="AA10"/>
  <c r="AR10" s="1"/>
  <c r="AG10"/>
  <c r="BB10" s="1"/>
  <c r="AH11"/>
  <c r="BC11" s="1"/>
  <c r="AD11"/>
  <c r="AW11" s="1"/>
  <c r="Z11"/>
  <c r="AO11" s="1"/>
  <c r="X11"/>
  <c r="AC11"/>
  <c r="AT11" s="1"/>
  <c r="AI11"/>
  <c r="BD11" s="1"/>
  <c r="AH12"/>
  <c r="BC12" s="1"/>
  <c r="Z12"/>
  <c r="AO12" s="1"/>
  <c r="AE12"/>
  <c r="AX12" s="1"/>
  <c r="AZ12" s="1"/>
  <c r="AH13"/>
  <c r="BC13" s="1"/>
  <c r="Y13"/>
  <c r="AN13" s="1"/>
  <c r="AG13"/>
  <c r="BB13" s="1"/>
  <c r="AH14"/>
  <c r="BC14" s="1"/>
  <c r="AD14"/>
  <c r="AW14" s="1"/>
  <c r="Z14"/>
  <c r="AO14" s="1"/>
  <c r="AA14"/>
  <c r="AR14" s="1"/>
  <c r="AI14"/>
  <c r="BD14" s="1"/>
  <c r="AC15"/>
  <c r="AT15" s="1"/>
  <c r="AE16"/>
  <c r="AX16" s="1"/>
  <c r="AH17"/>
  <c r="BC17" s="1"/>
  <c r="Y17"/>
  <c r="AN17" s="1"/>
  <c r="AG17"/>
  <c r="BB17" s="1"/>
  <c r="AH18"/>
  <c r="BC18" s="1"/>
  <c r="AD18"/>
  <c r="AW18" s="1"/>
  <c r="Z18"/>
  <c r="AO18" s="1"/>
  <c r="AA18"/>
  <c r="AR18" s="1"/>
  <c r="AI18"/>
  <c r="BD18" s="1"/>
  <c r="AC19"/>
  <c r="AT19" s="1"/>
  <c r="AE20"/>
  <c r="AX20" s="1"/>
  <c r="AH21"/>
  <c r="BC21" s="1"/>
  <c r="AI22"/>
  <c r="BD22" s="1"/>
  <c r="AE22"/>
  <c r="AX22" s="1"/>
  <c r="AA22"/>
  <c r="AR22" s="1"/>
  <c r="AH22"/>
  <c r="BC22" s="1"/>
  <c r="AD22"/>
  <c r="AW22" s="1"/>
  <c r="Z22"/>
  <c r="AO22" s="1"/>
  <c r="AC22"/>
  <c r="AT22" s="1"/>
  <c r="AG23"/>
  <c r="BB23" s="1"/>
  <c r="AE23"/>
  <c r="AX23" s="1"/>
  <c r="AF28"/>
  <c r="AY28" s="1"/>
  <c r="AH29"/>
  <c r="BC29" s="1"/>
  <c r="AA29"/>
  <c r="AR29" s="1"/>
  <c r="AI30"/>
  <c r="BD30" s="1"/>
  <c r="AE30"/>
  <c r="AX30" s="1"/>
  <c r="AA30"/>
  <c r="AR30" s="1"/>
  <c r="AH30"/>
  <c r="BC30" s="1"/>
  <c r="AD30"/>
  <c r="AW30" s="1"/>
  <c r="Z30"/>
  <c r="AO30" s="1"/>
  <c r="AC30"/>
  <c r="AT30" s="1"/>
  <c r="AG31"/>
  <c r="BB31" s="1"/>
  <c r="BE31" s="1"/>
  <c r="AE31"/>
  <c r="AX31" s="1"/>
  <c r="AG32"/>
  <c r="BB32" s="1"/>
  <c r="AF36"/>
  <c r="AY36" s="1"/>
  <c r="AJ37"/>
  <c r="AJ38"/>
  <c r="AF47"/>
  <c r="AY47" s="1"/>
  <c r="AH48"/>
  <c r="BC48" s="1"/>
  <c r="AA48"/>
  <c r="AR48" s="1"/>
  <c r="AI49"/>
  <c r="BD49" s="1"/>
  <c r="AE49"/>
  <c r="AX49" s="1"/>
  <c r="AA49"/>
  <c r="AR49" s="1"/>
  <c r="AH49"/>
  <c r="BC49" s="1"/>
  <c r="AD49"/>
  <c r="AW49" s="1"/>
  <c r="Z49"/>
  <c r="AO49" s="1"/>
  <c r="AC49"/>
  <c r="AT49" s="1"/>
  <c r="AG50"/>
  <c r="BB50" s="1"/>
  <c r="Z50"/>
  <c r="AO50" s="1"/>
  <c r="AG52"/>
  <c r="BB52" s="1"/>
  <c r="Z52"/>
  <c r="AO52" s="1"/>
  <c r="AB53"/>
  <c r="AS53" s="1"/>
  <c r="AD54"/>
  <c r="AW54" s="1"/>
  <c r="AA15"/>
  <c r="AR15" s="1"/>
  <c r="AA19"/>
  <c r="AR19" s="1"/>
  <c r="AI24"/>
  <c r="BD24" s="1"/>
  <c r="AE24"/>
  <c r="AX24" s="1"/>
  <c r="AA24"/>
  <c r="AR24" s="1"/>
  <c r="AH24"/>
  <c r="BC24" s="1"/>
  <c r="AD24"/>
  <c r="AW24" s="1"/>
  <c r="Z24"/>
  <c r="AO24" s="1"/>
  <c r="AC32"/>
  <c r="AT32" s="1"/>
  <c r="AI51"/>
  <c r="BD51" s="1"/>
  <c r="AE51"/>
  <c r="AX51" s="1"/>
  <c r="AA51"/>
  <c r="AR51" s="1"/>
  <c r="AH51"/>
  <c r="BC51" s="1"/>
  <c r="AD51"/>
  <c r="AW51" s="1"/>
  <c r="Z51"/>
  <c r="AO51" s="1"/>
  <c r="AG51"/>
  <c r="BB51" s="1"/>
  <c r="AC51"/>
  <c r="AT51" s="1"/>
  <c r="Y51"/>
  <c r="AN51" s="1"/>
  <c r="AI58"/>
  <c r="BD58" s="1"/>
  <c r="AA58"/>
  <c r="AR58" s="1"/>
  <c r="AC10"/>
  <c r="AT10" s="1"/>
  <c r="Y11"/>
  <c r="AN11" s="1"/>
  <c r="AA12"/>
  <c r="AR12" s="1"/>
  <c r="AA13"/>
  <c r="AR13" s="1"/>
  <c r="AC14"/>
  <c r="AT14" s="1"/>
  <c r="AE15"/>
  <c r="AX15" s="1"/>
  <c r="AF16"/>
  <c r="AY16" s="1"/>
  <c r="Y16"/>
  <c r="AN16" s="1"/>
  <c r="AA17"/>
  <c r="AR17" s="1"/>
  <c r="AC18"/>
  <c r="AT18" s="1"/>
  <c r="AE19"/>
  <c r="AX19" s="1"/>
  <c r="AF20"/>
  <c r="AY20" s="1"/>
  <c r="Y20"/>
  <c r="AN20" s="1"/>
  <c r="AG21"/>
  <c r="BB21" s="1"/>
  <c r="AC21"/>
  <c r="AT21" s="1"/>
  <c r="Y21"/>
  <c r="AN21" s="1"/>
  <c r="AE21"/>
  <c r="AX21" s="1"/>
  <c r="AF26"/>
  <c r="AY26" s="1"/>
  <c r="AI28"/>
  <c r="BD28" s="1"/>
  <c r="AE28"/>
  <c r="AX28" s="1"/>
  <c r="AA28"/>
  <c r="AR28" s="1"/>
  <c r="AH28"/>
  <c r="BC28" s="1"/>
  <c r="AD28"/>
  <c r="AW28" s="1"/>
  <c r="Z28"/>
  <c r="AO28" s="1"/>
  <c r="AC28"/>
  <c r="AT28" s="1"/>
  <c r="AG29"/>
  <c r="BB29" s="1"/>
  <c r="AE29"/>
  <c r="AX29" s="1"/>
  <c r="AF34"/>
  <c r="AY34" s="1"/>
  <c r="AI36"/>
  <c r="BD36" s="1"/>
  <c r="AE36"/>
  <c r="AX36" s="1"/>
  <c r="AA36"/>
  <c r="AR36" s="1"/>
  <c r="AH36"/>
  <c r="BC36" s="1"/>
  <c r="AD36"/>
  <c r="AW36" s="1"/>
  <c r="Z36"/>
  <c r="AO36" s="1"/>
  <c r="AC36"/>
  <c r="AT36" s="1"/>
  <c r="AI47"/>
  <c r="BD47" s="1"/>
  <c r="AE47"/>
  <c r="AX47" s="1"/>
  <c r="AA47"/>
  <c r="AR47" s="1"/>
  <c r="AH47"/>
  <c r="BC47" s="1"/>
  <c r="AD47"/>
  <c r="AW47" s="1"/>
  <c r="Z47"/>
  <c r="AO47" s="1"/>
  <c r="AC47"/>
  <c r="AT47" s="1"/>
  <c r="AG48"/>
  <c r="BB48" s="1"/>
  <c r="AE48"/>
  <c r="AX48" s="1"/>
  <c r="AD50"/>
  <c r="AW50" s="1"/>
  <c r="AF51"/>
  <c r="AY51" s="1"/>
  <c r="AD52"/>
  <c r="AW52" s="1"/>
  <c r="AF53"/>
  <c r="AY53" s="1"/>
  <c r="AI67"/>
  <c r="BD67" s="1"/>
  <c r="AE67"/>
  <c r="AX67" s="1"/>
  <c r="AA67"/>
  <c r="AR67" s="1"/>
  <c r="AH67"/>
  <c r="BC67" s="1"/>
  <c r="AD67"/>
  <c r="AW67" s="1"/>
  <c r="Z67"/>
  <c r="AO67" s="1"/>
  <c r="Y67"/>
  <c r="AN67" s="1"/>
  <c r="AG67"/>
  <c r="BB67" s="1"/>
  <c r="AI70"/>
  <c r="BD70" s="1"/>
  <c r="AE70"/>
  <c r="AX70" s="1"/>
  <c r="AA70"/>
  <c r="AR70" s="1"/>
  <c r="AG11"/>
  <c r="BB11" s="1"/>
  <c r="AF10"/>
  <c r="AY10" s="1"/>
  <c r="AB10"/>
  <c r="AS10" s="1"/>
  <c r="X10"/>
  <c r="Y10"/>
  <c r="AN10" s="1"/>
  <c r="AD10"/>
  <c r="AW10" s="1"/>
  <c r="AI10"/>
  <c r="BD10" s="1"/>
  <c r="AA11"/>
  <c r="AR11" s="1"/>
  <c r="AC12"/>
  <c r="AT12" s="1"/>
  <c r="AH15"/>
  <c r="BC15" s="1"/>
  <c r="BE15" s="1"/>
  <c r="Y15"/>
  <c r="AN15" s="1"/>
  <c r="AH16"/>
  <c r="BC16" s="1"/>
  <c r="AD16"/>
  <c r="AW16" s="1"/>
  <c r="Z16"/>
  <c r="AO16" s="1"/>
  <c r="AA16"/>
  <c r="AR16" s="1"/>
  <c r="AI16"/>
  <c r="BD16" s="1"/>
  <c r="AH19"/>
  <c r="BC19" s="1"/>
  <c r="Y19"/>
  <c r="AN19" s="1"/>
  <c r="AH20"/>
  <c r="BC20" s="1"/>
  <c r="AD20"/>
  <c r="AW20" s="1"/>
  <c r="Z20"/>
  <c r="AO20" s="1"/>
  <c r="AA20"/>
  <c r="AR20" s="1"/>
  <c r="AI20"/>
  <c r="BD20" s="1"/>
  <c r="AF24"/>
  <c r="AY24" s="1"/>
  <c r="Y24"/>
  <c r="AN24" s="1"/>
  <c r="AI26"/>
  <c r="BD26" s="1"/>
  <c r="AE26"/>
  <c r="AX26" s="1"/>
  <c r="AA26"/>
  <c r="AR26" s="1"/>
  <c r="AH26"/>
  <c r="BC26" s="1"/>
  <c r="AD26"/>
  <c r="AW26" s="1"/>
  <c r="Z26"/>
  <c r="AO26" s="1"/>
  <c r="AC26"/>
  <c r="AT26" s="1"/>
  <c r="AF32"/>
  <c r="AY32" s="1"/>
  <c r="Y32"/>
  <c r="AN32" s="1"/>
  <c r="AI34"/>
  <c r="BD34" s="1"/>
  <c r="AE34"/>
  <c r="AX34" s="1"/>
  <c r="AA34"/>
  <c r="AR34" s="1"/>
  <c r="AH34"/>
  <c r="BC34" s="1"/>
  <c r="AD34"/>
  <c r="AW34" s="1"/>
  <c r="Z34"/>
  <c r="AO34" s="1"/>
  <c r="AC34"/>
  <c r="AT34" s="1"/>
  <c r="AI55"/>
  <c r="BD55" s="1"/>
  <c r="AE55"/>
  <c r="AX55" s="1"/>
  <c r="AA55"/>
  <c r="AR55" s="1"/>
  <c r="AH55"/>
  <c r="BC55" s="1"/>
  <c r="AD55"/>
  <c r="AW55" s="1"/>
  <c r="Z55"/>
  <c r="AO55" s="1"/>
  <c r="AG55"/>
  <c r="BB55" s="1"/>
  <c r="AC55"/>
  <c r="AT55" s="1"/>
  <c r="Y55"/>
  <c r="AN55" s="1"/>
  <c r="X55"/>
  <c r="AG57"/>
  <c r="BB57" s="1"/>
  <c r="Y57"/>
  <c r="AN57" s="1"/>
  <c r="AD57"/>
  <c r="AW57" s="1"/>
  <c r="AI61"/>
  <c r="BD61" s="1"/>
  <c r="AE61"/>
  <c r="AX61" s="1"/>
  <c r="AA61"/>
  <c r="AR61" s="1"/>
  <c r="AH61"/>
  <c r="BC61" s="1"/>
  <c r="AD61"/>
  <c r="AW61" s="1"/>
  <c r="Z61"/>
  <c r="AO61" s="1"/>
  <c r="Y61"/>
  <c r="AN61" s="1"/>
  <c r="AG61"/>
  <c r="BB61" s="1"/>
  <c r="X13"/>
  <c r="AB13"/>
  <c r="AS13" s="1"/>
  <c r="AF13"/>
  <c r="AY13" s="1"/>
  <c r="X15"/>
  <c r="AB15"/>
  <c r="AS15" s="1"/>
  <c r="AF15"/>
  <c r="AY15" s="1"/>
  <c r="X17"/>
  <c r="AB17"/>
  <c r="AS17" s="1"/>
  <c r="AF17"/>
  <c r="AY17" s="1"/>
  <c r="X19"/>
  <c r="AB19"/>
  <c r="AS19" s="1"/>
  <c r="AF19"/>
  <c r="AY19" s="1"/>
  <c r="X21"/>
  <c r="AB21"/>
  <c r="AS21" s="1"/>
  <c r="AF21"/>
  <c r="AY21" s="1"/>
  <c r="X23"/>
  <c r="AB23"/>
  <c r="AS23" s="1"/>
  <c r="AF23"/>
  <c r="AY23" s="1"/>
  <c r="X25"/>
  <c r="AB25"/>
  <c r="AS25" s="1"/>
  <c r="AF25"/>
  <c r="AY25" s="1"/>
  <c r="X27"/>
  <c r="AB27"/>
  <c r="AS27" s="1"/>
  <c r="AF27"/>
  <c r="AY27" s="1"/>
  <c r="X29"/>
  <c r="AB29"/>
  <c r="AS29" s="1"/>
  <c r="AF29"/>
  <c r="AY29" s="1"/>
  <c r="X31"/>
  <c r="AB31"/>
  <c r="AS31" s="1"/>
  <c r="AF31"/>
  <c r="AY31" s="1"/>
  <c r="X33"/>
  <c r="AB33"/>
  <c r="AS33" s="1"/>
  <c r="AF33"/>
  <c r="AY33" s="1"/>
  <c r="X35"/>
  <c r="AB35"/>
  <c r="AS35" s="1"/>
  <c r="AF35"/>
  <c r="AY35" s="1"/>
  <c r="X48"/>
  <c r="AB48"/>
  <c r="AS48" s="1"/>
  <c r="AF48"/>
  <c r="AY48" s="1"/>
  <c r="AA50"/>
  <c r="AR50" s="1"/>
  <c r="AE50"/>
  <c r="AX50" s="1"/>
  <c r="AI50"/>
  <c r="BD50" s="1"/>
  <c r="AA52"/>
  <c r="AR52" s="1"/>
  <c r="AE52"/>
  <c r="AX52" s="1"/>
  <c r="AI52"/>
  <c r="BD52" s="1"/>
  <c r="AA54"/>
  <c r="AR54" s="1"/>
  <c r="AE54"/>
  <c r="AX54" s="1"/>
  <c r="AI54"/>
  <c r="BD54" s="1"/>
  <c r="AA56"/>
  <c r="AR56" s="1"/>
  <c r="AH58"/>
  <c r="BC58" s="1"/>
  <c r="AD58"/>
  <c r="AW58" s="1"/>
  <c r="Z58"/>
  <c r="AO58" s="1"/>
  <c r="AG58"/>
  <c r="BB58" s="1"/>
  <c r="AC58"/>
  <c r="AT58" s="1"/>
  <c r="Y58"/>
  <c r="AN58" s="1"/>
  <c r="X58"/>
  <c r="AF58"/>
  <c r="AY58" s="1"/>
  <c r="AI59"/>
  <c r="BD59" s="1"/>
  <c r="AE59"/>
  <c r="AX59" s="1"/>
  <c r="AA59"/>
  <c r="AR59" s="1"/>
  <c r="Z59"/>
  <c r="AO59" s="1"/>
  <c r="AH59"/>
  <c r="BC59" s="1"/>
  <c r="AI62"/>
  <c r="BD62" s="1"/>
  <c r="AI66"/>
  <c r="BD66" s="1"/>
  <c r="AI69"/>
  <c r="BD69" s="1"/>
  <c r="AE69"/>
  <c r="AX69" s="1"/>
  <c r="AA69"/>
  <c r="AR69" s="1"/>
  <c r="AH69"/>
  <c r="BC69" s="1"/>
  <c r="AD69"/>
  <c r="AW69" s="1"/>
  <c r="Z69"/>
  <c r="AO69" s="1"/>
  <c r="AC69"/>
  <c r="AT69" s="1"/>
  <c r="AH70"/>
  <c r="BC70" s="1"/>
  <c r="AF71"/>
  <c r="AY71" s="1"/>
  <c r="AI74"/>
  <c r="AE74"/>
  <c r="AA74"/>
  <c r="AG74"/>
  <c r="AB74"/>
  <c r="AF74"/>
  <c r="Z74"/>
  <c r="AD74"/>
  <c r="Y74"/>
  <c r="X74"/>
  <c r="AF85"/>
  <c r="AY85" s="1"/>
  <c r="AA85"/>
  <c r="AR85" s="1"/>
  <c r="AE85"/>
  <c r="AX85" s="1"/>
  <c r="Z85"/>
  <c r="AO85" s="1"/>
  <c r="X85"/>
  <c r="Y23"/>
  <c r="AN23" s="1"/>
  <c r="AC23"/>
  <c r="AT23" s="1"/>
  <c r="Y25"/>
  <c r="AN25" s="1"/>
  <c r="AC25"/>
  <c r="AT25" s="1"/>
  <c r="Y27"/>
  <c r="AN27" s="1"/>
  <c r="AC27"/>
  <c r="AT27" s="1"/>
  <c r="Y29"/>
  <c r="AN29" s="1"/>
  <c r="AC29"/>
  <c r="AT29" s="1"/>
  <c r="Y31"/>
  <c r="AN31" s="1"/>
  <c r="AC31"/>
  <c r="AT31" s="1"/>
  <c r="Y33"/>
  <c r="AN33" s="1"/>
  <c r="AC33"/>
  <c r="AT33" s="1"/>
  <c r="Y35"/>
  <c r="AN35" s="1"/>
  <c r="AC35"/>
  <c r="AT35" s="1"/>
  <c r="Y48"/>
  <c r="AN48" s="1"/>
  <c r="AC48"/>
  <c r="AT48" s="1"/>
  <c r="X50"/>
  <c r="AB50"/>
  <c r="AS50" s="1"/>
  <c r="AF50"/>
  <c r="AY50" s="1"/>
  <c r="X52"/>
  <c r="AB52"/>
  <c r="AS52" s="1"/>
  <c r="AF52"/>
  <c r="AY52" s="1"/>
  <c r="X54"/>
  <c r="AB54"/>
  <c r="AS54" s="1"/>
  <c r="AF54"/>
  <c r="AY54" s="1"/>
  <c r="AH56"/>
  <c r="BC56" s="1"/>
  <c r="AD56"/>
  <c r="AW56" s="1"/>
  <c r="X56"/>
  <c r="AB56"/>
  <c r="AS56" s="1"/>
  <c r="AG56"/>
  <c r="BB56" s="1"/>
  <c r="AF57"/>
  <c r="AY57" s="1"/>
  <c r="AI71"/>
  <c r="BD71" s="1"/>
  <c r="AE71"/>
  <c r="AX71" s="1"/>
  <c r="AA71"/>
  <c r="AR71" s="1"/>
  <c r="AH71"/>
  <c r="BC71" s="1"/>
  <c r="AD71"/>
  <c r="AW71" s="1"/>
  <c r="Z71"/>
  <c r="AO71" s="1"/>
  <c r="AC71"/>
  <c r="AT71" s="1"/>
  <c r="AD92"/>
  <c r="AW92" s="1"/>
  <c r="Z92"/>
  <c r="AO92" s="1"/>
  <c r="AG97"/>
  <c r="BB97" s="1"/>
  <c r="AC97"/>
  <c r="AT97" s="1"/>
  <c r="Y97"/>
  <c r="AN97" s="1"/>
  <c r="AF97"/>
  <c r="AY97" s="1"/>
  <c r="AA97"/>
  <c r="AR97" s="1"/>
  <c r="AE97"/>
  <c r="AX97" s="1"/>
  <c r="Z97"/>
  <c r="AO97" s="1"/>
  <c r="AI97"/>
  <c r="BD97" s="1"/>
  <c r="AD97"/>
  <c r="AW97" s="1"/>
  <c r="X97"/>
  <c r="AH97"/>
  <c r="BC97" s="1"/>
  <c r="AB97"/>
  <c r="AS97" s="1"/>
  <c r="AH123"/>
  <c r="BC123" s="1"/>
  <c r="AD123"/>
  <c r="AW123" s="1"/>
  <c r="Z123"/>
  <c r="AO123" s="1"/>
  <c r="AG123"/>
  <c r="BB123" s="1"/>
  <c r="AC123"/>
  <c r="AT123" s="1"/>
  <c r="Y123"/>
  <c r="AN123" s="1"/>
  <c r="AF123"/>
  <c r="AY123" s="1"/>
  <c r="AB123"/>
  <c r="AS123" s="1"/>
  <c r="X123"/>
  <c r="AI123"/>
  <c r="BD123" s="1"/>
  <c r="AE123"/>
  <c r="AX123" s="1"/>
  <c r="AA123"/>
  <c r="AR123" s="1"/>
  <c r="X12"/>
  <c r="AB12"/>
  <c r="AS12" s="1"/>
  <c r="Z13"/>
  <c r="AO13" s="1"/>
  <c r="AD13"/>
  <c r="AW13" s="1"/>
  <c r="X14"/>
  <c r="AB14"/>
  <c r="AS14" s="1"/>
  <c r="Z15"/>
  <c r="AO15" s="1"/>
  <c r="AD15"/>
  <c r="AW15" s="1"/>
  <c r="X16"/>
  <c r="AB16"/>
  <c r="AS16" s="1"/>
  <c r="Z17"/>
  <c r="AO17" s="1"/>
  <c r="AD17"/>
  <c r="AW17" s="1"/>
  <c r="X18"/>
  <c r="AB18"/>
  <c r="AS18" s="1"/>
  <c r="Z19"/>
  <c r="AO19" s="1"/>
  <c r="AD19"/>
  <c r="AW19" s="1"/>
  <c r="X20"/>
  <c r="AB20"/>
  <c r="AS20" s="1"/>
  <c r="Z21"/>
  <c r="AO21" s="1"/>
  <c r="AD21"/>
  <c r="AW21" s="1"/>
  <c r="X22"/>
  <c r="AB22"/>
  <c r="AS22" s="1"/>
  <c r="Z23"/>
  <c r="AO23" s="1"/>
  <c r="AD23"/>
  <c r="AW23" s="1"/>
  <c r="X24"/>
  <c r="AB24"/>
  <c r="AS24" s="1"/>
  <c r="Z25"/>
  <c r="AO25" s="1"/>
  <c r="AD25"/>
  <c r="AW25" s="1"/>
  <c r="X26"/>
  <c r="AB26"/>
  <c r="AS26" s="1"/>
  <c r="Z27"/>
  <c r="AO27" s="1"/>
  <c r="AD27"/>
  <c r="AW27" s="1"/>
  <c r="X28"/>
  <c r="AB28"/>
  <c r="AS28" s="1"/>
  <c r="Z29"/>
  <c r="AO29" s="1"/>
  <c r="AD29"/>
  <c r="AW29" s="1"/>
  <c r="X30"/>
  <c r="AB30"/>
  <c r="AS30" s="1"/>
  <c r="Z31"/>
  <c r="AO31" s="1"/>
  <c r="AD31"/>
  <c r="AW31" s="1"/>
  <c r="X32"/>
  <c r="AB32"/>
  <c r="AS32" s="1"/>
  <c r="Z33"/>
  <c r="AO33" s="1"/>
  <c r="AD33"/>
  <c r="AW33" s="1"/>
  <c r="X34"/>
  <c r="AB34"/>
  <c r="AS34" s="1"/>
  <c r="Z35"/>
  <c r="AO35" s="1"/>
  <c r="AD35"/>
  <c r="AW35" s="1"/>
  <c r="X36"/>
  <c r="AB36"/>
  <c r="AS36" s="1"/>
  <c r="X47"/>
  <c r="AB47"/>
  <c r="AS47" s="1"/>
  <c r="Z48"/>
  <c r="AO48" s="1"/>
  <c r="AD48"/>
  <c r="AW48" s="1"/>
  <c r="X49"/>
  <c r="AB49"/>
  <c r="AS49" s="1"/>
  <c r="Y50"/>
  <c r="AN50" s="1"/>
  <c r="AC50"/>
  <c r="AT50" s="1"/>
  <c r="Y52"/>
  <c r="AN52" s="1"/>
  <c r="AC52"/>
  <c r="AT52" s="1"/>
  <c r="Y54"/>
  <c r="AN54" s="1"/>
  <c r="AC54"/>
  <c r="AT54" s="1"/>
  <c r="Y56"/>
  <c r="AN56" s="1"/>
  <c r="AC56"/>
  <c r="AT56" s="1"/>
  <c r="AI56"/>
  <c r="BD56" s="1"/>
  <c r="AI57"/>
  <c r="BD57" s="1"/>
  <c r="AE57"/>
  <c r="AX57" s="1"/>
  <c r="AA57"/>
  <c r="AR57" s="1"/>
  <c r="Z57"/>
  <c r="AO57" s="1"/>
  <c r="AH57"/>
  <c r="BC57" s="1"/>
  <c r="AB58"/>
  <c r="AS58" s="1"/>
  <c r="AD59"/>
  <c r="AW59" s="1"/>
  <c r="AH60"/>
  <c r="BC60" s="1"/>
  <c r="AD60"/>
  <c r="AW60" s="1"/>
  <c r="Z60"/>
  <c r="AO60" s="1"/>
  <c r="AG60"/>
  <c r="BB60" s="1"/>
  <c r="AC60"/>
  <c r="AT60" s="1"/>
  <c r="Y60"/>
  <c r="AN60" s="1"/>
  <c r="AF60"/>
  <c r="AY60" s="1"/>
  <c r="AB60"/>
  <c r="AS60" s="1"/>
  <c r="X60"/>
  <c r="AF61"/>
  <c r="AY61" s="1"/>
  <c r="AH62"/>
  <c r="BC62" s="1"/>
  <c r="AI63"/>
  <c r="BD63" s="1"/>
  <c r="AE63"/>
  <c r="AX63" s="1"/>
  <c r="AA63"/>
  <c r="AR63" s="1"/>
  <c r="AH63"/>
  <c r="BC63" s="1"/>
  <c r="AD63"/>
  <c r="AW63" s="1"/>
  <c r="Z63"/>
  <c r="AO63" s="1"/>
  <c r="AC63"/>
  <c r="AT63" s="1"/>
  <c r="AI65"/>
  <c r="BD65" s="1"/>
  <c r="AE65"/>
  <c r="AX65" s="1"/>
  <c r="AA65"/>
  <c r="AR65" s="1"/>
  <c r="AH65"/>
  <c r="BC65" s="1"/>
  <c r="AD65"/>
  <c r="AW65" s="1"/>
  <c r="Z65"/>
  <c r="AO65" s="1"/>
  <c r="AC65"/>
  <c r="AT65" s="1"/>
  <c r="AH66"/>
  <c r="BC66" s="1"/>
  <c r="AF67"/>
  <c r="AY67" s="1"/>
  <c r="AG71"/>
  <c r="BB71" s="1"/>
  <c r="AI73"/>
  <c r="BD73" s="1"/>
  <c r="AE73"/>
  <c r="AX73" s="1"/>
  <c r="AA73"/>
  <c r="AR73" s="1"/>
  <c r="AH73"/>
  <c r="BC73" s="1"/>
  <c r="AD73"/>
  <c r="AW73" s="1"/>
  <c r="Z73"/>
  <c r="AO73" s="1"/>
  <c r="AC73"/>
  <c r="AT73" s="1"/>
  <c r="AH74"/>
  <c r="AI85"/>
  <c r="BD85" s="1"/>
  <c r="X62"/>
  <c r="AB62"/>
  <c r="AS62" s="1"/>
  <c r="AF62"/>
  <c r="AY62" s="1"/>
  <c r="X64"/>
  <c r="AB64"/>
  <c r="AS64" s="1"/>
  <c r="AF64"/>
  <c r="AY64" s="1"/>
  <c r="X66"/>
  <c r="AB66"/>
  <c r="AS66" s="1"/>
  <c r="AF66"/>
  <c r="AY66" s="1"/>
  <c r="X68"/>
  <c r="AB68"/>
  <c r="AS68" s="1"/>
  <c r="AF68"/>
  <c r="AY68" s="1"/>
  <c r="X70"/>
  <c r="AB70"/>
  <c r="AS70" s="1"/>
  <c r="AF70"/>
  <c r="AY70" s="1"/>
  <c r="X72"/>
  <c r="AB72"/>
  <c r="AS72" s="1"/>
  <c r="AF72"/>
  <c r="AY72" s="1"/>
  <c r="AH86"/>
  <c r="BC86" s="1"/>
  <c r="AD86"/>
  <c r="AW86" s="1"/>
  <c r="Z86"/>
  <c r="AO86" s="1"/>
  <c r="AB86"/>
  <c r="AS86" s="1"/>
  <c r="AG86"/>
  <c r="BB86" s="1"/>
  <c r="AF87"/>
  <c r="AY87" s="1"/>
  <c r="AB87"/>
  <c r="AS87" s="1"/>
  <c r="X87"/>
  <c r="Y87"/>
  <c r="AN87" s="1"/>
  <c r="AG87"/>
  <c r="BB87" s="1"/>
  <c r="AH89"/>
  <c r="BC89" s="1"/>
  <c r="AD89"/>
  <c r="AW89" s="1"/>
  <c r="Z89"/>
  <c r="AO89" s="1"/>
  <c r="AG89"/>
  <c r="BB89" s="1"/>
  <c r="AC89"/>
  <c r="AT89" s="1"/>
  <c r="Y89"/>
  <c r="AN89" s="1"/>
  <c r="AF89"/>
  <c r="AY89" s="1"/>
  <c r="AB89"/>
  <c r="AS89" s="1"/>
  <c r="X89"/>
  <c r="AG92"/>
  <c r="BB92" s="1"/>
  <c r="AG93"/>
  <c r="BB93" s="1"/>
  <c r="AI93"/>
  <c r="BD93" s="1"/>
  <c r="AD93"/>
  <c r="AW93" s="1"/>
  <c r="Z93"/>
  <c r="AO93" s="1"/>
  <c r="AH93"/>
  <c r="BC93" s="1"/>
  <c r="AC93"/>
  <c r="AT93" s="1"/>
  <c r="Y93"/>
  <c r="AN93" s="1"/>
  <c r="AF93"/>
  <c r="AY93" s="1"/>
  <c r="AB93"/>
  <c r="AS93" s="1"/>
  <c r="X93"/>
  <c r="AD101"/>
  <c r="AW101" s="1"/>
  <c r="AB101"/>
  <c r="AS101" s="1"/>
  <c r="AH101"/>
  <c r="BC101" s="1"/>
  <c r="Z101"/>
  <c r="AO101" s="1"/>
  <c r="X101"/>
  <c r="AD105"/>
  <c r="AW105" s="1"/>
  <c r="AB105"/>
  <c r="AS105" s="1"/>
  <c r="AH105"/>
  <c r="BC105" s="1"/>
  <c r="Z105"/>
  <c r="AO105" s="1"/>
  <c r="X105"/>
  <c r="AF109"/>
  <c r="AY109" s="1"/>
  <c r="AB109"/>
  <c r="AS109" s="1"/>
  <c r="X109"/>
  <c r="AH109"/>
  <c r="BC109" s="1"/>
  <c r="AD109"/>
  <c r="AW109" s="1"/>
  <c r="Z109"/>
  <c r="AO109" s="1"/>
  <c r="Y62"/>
  <c r="AN62" s="1"/>
  <c r="AC62"/>
  <c r="AT62" s="1"/>
  <c r="AG62"/>
  <c r="BB62" s="1"/>
  <c r="Y64"/>
  <c r="AN64" s="1"/>
  <c r="AC64"/>
  <c r="AT64" s="1"/>
  <c r="AG64"/>
  <c r="BB64" s="1"/>
  <c r="Y66"/>
  <c r="AN66" s="1"/>
  <c r="AC66"/>
  <c r="AT66" s="1"/>
  <c r="AG66"/>
  <c r="BB66" s="1"/>
  <c r="Y68"/>
  <c r="AN68" s="1"/>
  <c r="AC68"/>
  <c r="AT68" s="1"/>
  <c r="AG68"/>
  <c r="BB68" s="1"/>
  <c r="Y70"/>
  <c r="AN70" s="1"/>
  <c r="AC70"/>
  <c r="AT70" s="1"/>
  <c r="AG70"/>
  <c r="BB70" s="1"/>
  <c r="Y72"/>
  <c r="AN72" s="1"/>
  <c r="AC72"/>
  <c r="AT72" s="1"/>
  <c r="AG72"/>
  <c r="BB72" s="1"/>
  <c r="X86"/>
  <c r="AC86"/>
  <c r="AT86" s="1"/>
  <c r="AI86"/>
  <c r="BD86" s="1"/>
  <c r="Z87"/>
  <c r="AO87" s="1"/>
  <c r="AH87"/>
  <c r="BC87" s="1"/>
  <c r="AG88"/>
  <c r="BB88" s="1"/>
  <c r="AC88"/>
  <c r="AT88" s="1"/>
  <c r="Y88"/>
  <c r="AN88" s="1"/>
  <c r="AF88"/>
  <c r="AY88" s="1"/>
  <c r="AB88"/>
  <c r="AS88" s="1"/>
  <c r="X88"/>
  <c r="AI88"/>
  <c r="BD88" s="1"/>
  <c r="AE88"/>
  <c r="AX88" s="1"/>
  <c r="AA89"/>
  <c r="AR89" s="1"/>
  <c r="AH91"/>
  <c r="BC91" s="1"/>
  <c r="AD91"/>
  <c r="AW91" s="1"/>
  <c r="Z91"/>
  <c r="AO91" s="1"/>
  <c r="AC91"/>
  <c r="AT91" s="1"/>
  <c r="AA93"/>
  <c r="AR93" s="1"/>
  <c r="AG95"/>
  <c r="BB95" s="1"/>
  <c r="AB95"/>
  <c r="AS95" s="1"/>
  <c r="AF101"/>
  <c r="AY101" s="1"/>
  <c r="X57"/>
  <c r="AB57"/>
  <c r="AS57" s="1"/>
  <c r="X59"/>
  <c r="AB59"/>
  <c r="AS59" s="1"/>
  <c r="X61"/>
  <c r="AB61"/>
  <c r="AS61" s="1"/>
  <c r="Z62"/>
  <c r="AO62" s="1"/>
  <c r="AD62"/>
  <c r="AW62" s="1"/>
  <c r="X63"/>
  <c r="AB63"/>
  <c r="AS63" s="1"/>
  <c r="Z64"/>
  <c r="AO64" s="1"/>
  <c r="AD64"/>
  <c r="AW64" s="1"/>
  <c r="X65"/>
  <c r="AB65"/>
  <c r="AS65" s="1"/>
  <c r="Z66"/>
  <c r="AO66" s="1"/>
  <c r="AD66"/>
  <c r="AW66" s="1"/>
  <c r="X67"/>
  <c r="AB67"/>
  <c r="AS67" s="1"/>
  <c r="Z68"/>
  <c r="AO68" s="1"/>
  <c r="AD68"/>
  <c r="AW68" s="1"/>
  <c r="X69"/>
  <c r="AB69"/>
  <c r="AS69" s="1"/>
  <c r="Z70"/>
  <c r="AO70" s="1"/>
  <c r="AD70"/>
  <c r="AW70" s="1"/>
  <c r="X71"/>
  <c r="AB71"/>
  <c r="AS71" s="1"/>
  <c r="Z72"/>
  <c r="AO72" s="1"/>
  <c r="AD72"/>
  <c r="AW72" s="1"/>
  <c r="X73"/>
  <c r="AB73"/>
  <c r="AS73" s="1"/>
  <c r="AG85"/>
  <c r="BB85" s="1"/>
  <c r="AC85"/>
  <c r="AT85" s="1"/>
  <c r="Y85"/>
  <c r="AN85" s="1"/>
  <c r="AB85"/>
  <c r="AS85" s="1"/>
  <c r="AH85"/>
  <c r="BC85" s="1"/>
  <c r="Y86"/>
  <c r="AN86" s="1"/>
  <c r="AE86"/>
  <c r="AX86" s="1"/>
  <c r="AC87"/>
  <c r="AT87" s="1"/>
  <c r="Z88"/>
  <c r="AO88" s="1"/>
  <c r="AH88"/>
  <c r="BC88" s="1"/>
  <c r="AE89"/>
  <c r="AX89" s="1"/>
  <c r="AG90"/>
  <c r="BB90" s="1"/>
  <c r="AC90"/>
  <c r="AT90" s="1"/>
  <c r="Y90"/>
  <c r="AN90" s="1"/>
  <c r="X90"/>
  <c r="AG91"/>
  <c r="BB91" s="1"/>
  <c r="AE93"/>
  <c r="AX93" s="1"/>
  <c r="AG99"/>
  <c r="BB99" s="1"/>
  <c r="AC99"/>
  <c r="AT99" s="1"/>
  <c r="Y99"/>
  <c r="AN99" s="1"/>
  <c r="AD99"/>
  <c r="AW99" s="1"/>
  <c r="AB99"/>
  <c r="AS99" s="1"/>
  <c r="AH99"/>
  <c r="BC99" s="1"/>
  <c r="Z99"/>
  <c r="AO99" s="1"/>
  <c r="X99"/>
  <c r="AG103"/>
  <c r="BB103" s="1"/>
  <c r="AC103"/>
  <c r="AT103" s="1"/>
  <c r="Y103"/>
  <c r="AN103" s="1"/>
  <c r="AD103"/>
  <c r="AW103" s="1"/>
  <c r="AB103"/>
  <c r="AS103" s="1"/>
  <c r="AH103"/>
  <c r="BC103" s="1"/>
  <c r="Z103"/>
  <c r="AO103" s="1"/>
  <c r="X103"/>
  <c r="AG107"/>
  <c r="BB107" s="1"/>
  <c r="AC107"/>
  <c r="AT107" s="1"/>
  <c r="Y107"/>
  <c r="AN107" s="1"/>
  <c r="AD107"/>
  <c r="AW107" s="1"/>
  <c r="AB107"/>
  <c r="AS107" s="1"/>
  <c r="AH107"/>
  <c r="BC107" s="1"/>
  <c r="Z107"/>
  <c r="AO107" s="1"/>
  <c r="X107"/>
  <c r="AA92"/>
  <c r="AR92" s="1"/>
  <c r="AE92"/>
  <c r="AX92" s="1"/>
  <c r="AI92"/>
  <c r="BD92" s="1"/>
  <c r="AH94"/>
  <c r="BC94" s="1"/>
  <c r="AD94"/>
  <c r="AW94" s="1"/>
  <c r="Z94"/>
  <c r="AO94" s="1"/>
  <c r="AB94"/>
  <c r="AS94" s="1"/>
  <c r="AG94"/>
  <c r="BB94" s="1"/>
  <c r="AI95"/>
  <c r="BD95" s="1"/>
  <c r="AF96"/>
  <c r="AY96" s="1"/>
  <c r="AB96"/>
  <c r="AS96" s="1"/>
  <c r="X96"/>
  <c r="AC96"/>
  <c r="AT96" s="1"/>
  <c r="AH96"/>
  <c r="BC96" s="1"/>
  <c r="AA98"/>
  <c r="AR98" s="1"/>
  <c r="AA100"/>
  <c r="AR100" s="1"/>
  <c r="AA102"/>
  <c r="AR102" s="1"/>
  <c r="AA104"/>
  <c r="AR104" s="1"/>
  <c r="AA106"/>
  <c r="AR106" s="1"/>
  <c r="AA108"/>
  <c r="AR108" s="1"/>
  <c r="AA87"/>
  <c r="AR87" s="1"/>
  <c r="AE87"/>
  <c r="AX87" s="1"/>
  <c r="Z90"/>
  <c r="AO90" s="1"/>
  <c r="AD90"/>
  <c r="AW90" s="1"/>
  <c r="AH90"/>
  <c r="BC90" s="1"/>
  <c r="AA91"/>
  <c r="AR91" s="1"/>
  <c r="AE91"/>
  <c r="AX91" s="1"/>
  <c r="X92"/>
  <c r="AB92"/>
  <c r="AS92" s="1"/>
  <c r="AF92"/>
  <c r="AY92" s="1"/>
  <c r="X94"/>
  <c r="AC94"/>
  <c r="AT94" s="1"/>
  <c r="AI94"/>
  <c r="BD94" s="1"/>
  <c r="X95"/>
  <c r="AC95"/>
  <c r="AT95" s="1"/>
  <c r="Y96"/>
  <c r="AN96" s="1"/>
  <c r="AD96"/>
  <c r="AW96" s="1"/>
  <c r="AI96"/>
  <c r="BD96" s="1"/>
  <c r="AA90"/>
  <c r="AR90" s="1"/>
  <c r="AE90"/>
  <c r="AX90" s="1"/>
  <c r="X91"/>
  <c r="AB91"/>
  <c r="AS91" s="1"/>
  <c r="Y92"/>
  <c r="AN92" s="1"/>
  <c r="AC92"/>
  <c r="AT92" s="1"/>
  <c r="Y94"/>
  <c r="AN94" s="1"/>
  <c r="AE94"/>
  <c r="AX94" s="1"/>
  <c r="Y95"/>
  <c r="AN95" s="1"/>
  <c r="Z96"/>
  <c r="AO96" s="1"/>
  <c r="AE96"/>
  <c r="AX96" s="1"/>
  <c r="AH98"/>
  <c r="BC98" s="1"/>
  <c r="AD98"/>
  <c r="AW98" s="1"/>
  <c r="Z98"/>
  <c r="AO98" s="1"/>
  <c r="AF98"/>
  <c r="AY98" s="1"/>
  <c r="AB98"/>
  <c r="AS98" s="1"/>
  <c r="X98"/>
  <c r="AE98"/>
  <c r="AX98" s="1"/>
  <c r="AI99"/>
  <c r="BD99" s="1"/>
  <c r="AF100"/>
  <c r="AY100" s="1"/>
  <c r="AB100"/>
  <c r="AS100" s="1"/>
  <c r="X100"/>
  <c r="AH100"/>
  <c r="BC100" s="1"/>
  <c r="AD100"/>
  <c r="AW100" s="1"/>
  <c r="Z100"/>
  <c r="AO100" s="1"/>
  <c r="AE100"/>
  <c r="AX100" s="1"/>
  <c r="AG101"/>
  <c r="BB101" s="1"/>
  <c r="AH102"/>
  <c r="BC102" s="1"/>
  <c r="AD102"/>
  <c r="AW102" s="1"/>
  <c r="Z102"/>
  <c r="AO102" s="1"/>
  <c r="AF102"/>
  <c r="AY102" s="1"/>
  <c r="AB102"/>
  <c r="AS102" s="1"/>
  <c r="X102"/>
  <c r="AE102"/>
  <c r="AX102" s="1"/>
  <c r="AI103"/>
  <c r="BD103" s="1"/>
  <c r="AF104"/>
  <c r="AY104" s="1"/>
  <c r="AB104"/>
  <c r="AS104" s="1"/>
  <c r="X104"/>
  <c r="AH104"/>
  <c r="BC104" s="1"/>
  <c r="AD104"/>
  <c r="AW104" s="1"/>
  <c r="Z104"/>
  <c r="AO104" s="1"/>
  <c r="AE104"/>
  <c r="AX104" s="1"/>
  <c r="AG105"/>
  <c r="BB105" s="1"/>
  <c r="AH106"/>
  <c r="BC106" s="1"/>
  <c r="AD106"/>
  <c r="AW106" s="1"/>
  <c r="Z106"/>
  <c r="AO106" s="1"/>
  <c r="AF106"/>
  <c r="AY106" s="1"/>
  <c r="AB106"/>
  <c r="AS106" s="1"/>
  <c r="X106"/>
  <c r="AE106"/>
  <c r="AX106" s="1"/>
  <c r="AI107"/>
  <c r="BD107" s="1"/>
  <c r="AF108"/>
  <c r="AY108" s="1"/>
  <c r="AB108"/>
  <c r="AS108" s="1"/>
  <c r="X108"/>
  <c r="AH108"/>
  <c r="BC108" s="1"/>
  <c r="AD108"/>
  <c r="AW108" s="1"/>
  <c r="Z108"/>
  <c r="AO108" s="1"/>
  <c r="AE108"/>
  <c r="AX108" s="1"/>
  <c r="AG109"/>
  <c r="BB109" s="1"/>
  <c r="AH110"/>
  <c r="BC110" s="1"/>
  <c r="AD110"/>
  <c r="AW110" s="1"/>
  <c r="Z110"/>
  <c r="AO110" s="1"/>
  <c r="AG110"/>
  <c r="BB110" s="1"/>
  <c r="AC110"/>
  <c r="AT110" s="1"/>
  <c r="Y110"/>
  <c r="AN110" s="1"/>
  <c r="AF110"/>
  <c r="AY110" s="1"/>
  <c r="AB110"/>
  <c r="AS110" s="1"/>
  <c r="X110"/>
  <c r="AI111"/>
  <c r="BD111" s="1"/>
  <c r="AA101"/>
  <c r="AR101" s="1"/>
  <c r="AE101"/>
  <c r="AX101" s="1"/>
  <c r="AI101"/>
  <c r="BD101" s="1"/>
  <c r="AA105"/>
  <c r="AR105" s="1"/>
  <c r="AE105"/>
  <c r="AX105" s="1"/>
  <c r="AI105"/>
  <c r="BD105" s="1"/>
  <c r="AA109"/>
  <c r="AR109" s="1"/>
  <c r="AE109"/>
  <c r="AX109" s="1"/>
  <c r="AI109"/>
  <c r="BD109" s="1"/>
  <c r="Z120"/>
  <c r="AO120" s="1"/>
  <c r="Z121"/>
  <c r="AO121" s="1"/>
  <c r="AH124"/>
  <c r="BC124" s="1"/>
  <c r="AD124"/>
  <c r="AW124" s="1"/>
  <c r="Z124"/>
  <c r="AO124" s="1"/>
  <c r="AG124"/>
  <c r="BB124" s="1"/>
  <c r="AC124"/>
  <c r="AT124" s="1"/>
  <c r="Y124"/>
  <c r="AN124" s="1"/>
  <c r="X124"/>
  <c r="AH126"/>
  <c r="BC126" s="1"/>
  <c r="AI120"/>
  <c r="BD120" s="1"/>
  <c r="AE120"/>
  <c r="AX120" s="1"/>
  <c r="AA120"/>
  <c r="AR120" s="1"/>
  <c r="AF120"/>
  <c r="AY120" s="1"/>
  <c r="AA121"/>
  <c r="AR121" s="1"/>
  <c r="AH127"/>
  <c r="BC127" s="1"/>
  <c r="AD127"/>
  <c r="AW127" s="1"/>
  <c r="Z127"/>
  <c r="AO127" s="1"/>
  <c r="AG127"/>
  <c r="BB127" s="1"/>
  <c r="AC127"/>
  <c r="AT127" s="1"/>
  <c r="Y127"/>
  <c r="AN127" s="1"/>
  <c r="AF127"/>
  <c r="AY127" s="1"/>
  <c r="AB127"/>
  <c r="AS127" s="1"/>
  <c r="X127"/>
  <c r="AG128"/>
  <c r="BB128" s="1"/>
  <c r="AB128"/>
  <c r="AS128" s="1"/>
  <c r="AF128"/>
  <c r="AY128" s="1"/>
  <c r="Z128"/>
  <c r="AO128" s="1"/>
  <c r="AD128"/>
  <c r="AW128" s="1"/>
  <c r="Y128"/>
  <c r="AN128" s="1"/>
  <c r="X128"/>
  <c r="AH134"/>
  <c r="BC134" s="1"/>
  <c r="AA95"/>
  <c r="AR95" s="1"/>
  <c r="AE95"/>
  <c r="AX95" s="1"/>
  <c r="AA99"/>
  <c r="AR99" s="1"/>
  <c r="AE99"/>
  <c r="AX99" s="1"/>
  <c r="Y101"/>
  <c r="AN101" s="1"/>
  <c r="AC101"/>
  <c r="AT101" s="1"/>
  <c r="AA103"/>
  <c r="AR103" s="1"/>
  <c r="AE103"/>
  <c r="AX103" s="1"/>
  <c r="Y105"/>
  <c r="AN105" s="1"/>
  <c r="AC105"/>
  <c r="AT105" s="1"/>
  <c r="AA107"/>
  <c r="AR107" s="1"/>
  <c r="AE107"/>
  <c r="AX107" s="1"/>
  <c r="Y109"/>
  <c r="AN109" s="1"/>
  <c r="AC109"/>
  <c r="AT109" s="1"/>
  <c r="AA111"/>
  <c r="AR111" s="1"/>
  <c r="AE111"/>
  <c r="AX111" s="1"/>
  <c r="X120"/>
  <c r="AB120"/>
  <c r="AS120" s="1"/>
  <c r="AG120"/>
  <c r="BB120" s="1"/>
  <c r="AF121"/>
  <c r="AY121" s="1"/>
  <c r="AB121"/>
  <c r="AS121" s="1"/>
  <c r="X121"/>
  <c r="AI121"/>
  <c r="BD121" s="1"/>
  <c r="AC121"/>
  <c r="AT121" s="1"/>
  <c r="AH121"/>
  <c r="BC121" s="1"/>
  <c r="AF124"/>
  <c r="AY124" s="1"/>
  <c r="AA127"/>
  <c r="AR127" s="1"/>
  <c r="AC128"/>
  <c r="AT128" s="1"/>
  <c r="AH137"/>
  <c r="BC137" s="1"/>
  <c r="AD137"/>
  <c r="AW137" s="1"/>
  <c r="Z137"/>
  <c r="AO137" s="1"/>
  <c r="AA122"/>
  <c r="AR122" s="1"/>
  <c r="AE122"/>
  <c r="AX122" s="1"/>
  <c r="AI122"/>
  <c r="BD122" s="1"/>
  <c r="Z125"/>
  <c r="AO125" s="1"/>
  <c r="AD125"/>
  <c r="AW125" s="1"/>
  <c r="AH125"/>
  <c r="BC125" s="1"/>
  <c r="AA126"/>
  <c r="AR126" s="1"/>
  <c r="AE126"/>
  <c r="AX126" s="1"/>
  <c r="AI126"/>
  <c r="BD126" s="1"/>
  <c r="Z129"/>
  <c r="AO129" s="1"/>
  <c r="AE129"/>
  <c r="AX129" s="1"/>
  <c r="AA130"/>
  <c r="AR130" s="1"/>
  <c r="AH131"/>
  <c r="BC131" s="1"/>
  <c r="AD131"/>
  <c r="AW131" s="1"/>
  <c r="Z131"/>
  <c r="AO131" s="1"/>
  <c r="AF131"/>
  <c r="AY131" s="1"/>
  <c r="AB131"/>
  <c r="AS131" s="1"/>
  <c r="X131"/>
  <c r="AE131"/>
  <c r="AX131" s="1"/>
  <c r="AI132"/>
  <c r="BD132" s="1"/>
  <c r="AF133"/>
  <c r="AY133" s="1"/>
  <c r="AB133"/>
  <c r="AS133" s="1"/>
  <c r="X133"/>
  <c r="AH133"/>
  <c r="BC133" s="1"/>
  <c r="AD133"/>
  <c r="AW133" s="1"/>
  <c r="Z133"/>
  <c r="AO133" s="1"/>
  <c r="AE133"/>
  <c r="AX133" s="1"/>
  <c r="AG134"/>
  <c r="BB134" s="1"/>
  <c r="AD134"/>
  <c r="AW134" s="1"/>
  <c r="AH135"/>
  <c r="BC135" s="1"/>
  <c r="AD135"/>
  <c r="AW135" s="1"/>
  <c r="Z135"/>
  <c r="AO135" s="1"/>
  <c r="AF135"/>
  <c r="AY135" s="1"/>
  <c r="AB135"/>
  <c r="AS135" s="1"/>
  <c r="X135"/>
  <c r="AE135"/>
  <c r="AX135" s="1"/>
  <c r="X122"/>
  <c r="AB122"/>
  <c r="AS122" s="1"/>
  <c r="AF122"/>
  <c r="AY122" s="1"/>
  <c r="AA125"/>
  <c r="AR125" s="1"/>
  <c r="AE125"/>
  <c r="AX125" s="1"/>
  <c r="AI125"/>
  <c r="BD125" s="1"/>
  <c r="X126"/>
  <c r="AB126"/>
  <c r="AS126" s="1"/>
  <c r="AF126"/>
  <c r="AY126" s="1"/>
  <c r="AA129"/>
  <c r="AR129" s="1"/>
  <c r="AG130"/>
  <c r="BB130" s="1"/>
  <c r="AC130"/>
  <c r="AT130" s="1"/>
  <c r="Y130"/>
  <c r="AN130" s="1"/>
  <c r="AB130"/>
  <c r="AS130" s="1"/>
  <c r="AH130"/>
  <c r="BC130" s="1"/>
  <c r="AG131"/>
  <c r="BB131" s="1"/>
  <c r="AG132"/>
  <c r="BB132" s="1"/>
  <c r="AC132"/>
  <c r="AT132" s="1"/>
  <c r="Y132"/>
  <c r="AN132" s="1"/>
  <c r="X132"/>
  <c r="AF132"/>
  <c r="AY132" s="1"/>
  <c r="Y133"/>
  <c r="AN133" s="1"/>
  <c r="AG133"/>
  <c r="BB133" s="1"/>
  <c r="X134"/>
  <c r="AF134"/>
  <c r="AY134" s="1"/>
  <c r="Y135"/>
  <c r="AN135" s="1"/>
  <c r="AG135"/>
  <c r="BB135" s="1"/>
  <c r="Z136"/>
  <c r="AO136" s="1"/>
  <c r="Y136"/>
  <c r="AN136" s="1"/>
  <c r="AG136"/>
  <c r="BB136" s="1"/>
  <c r="AC139"/>
  <c r="AT139" s="1"/>
  <c r="Y139"/>
  <c r="AN139" s="1"/>
  <c r="AF139"/>
  <c r="AY139" s="1"/>
  <c r="AB139"/>
  <c r="AS139" s="1"/>
  <c r="X139"/>
  <c r="AD141"/>
  <c r="AW141" s="1"/>
  <c r="Z141"/>
  <c r="AO141" s="1"/>
  <c r="Y122"/>
  <c r="AN122" s="1"/>
  <c r="AC122"/>
  <c r="AT122" s="1"/>
  <c r="AA124"/>
  <c r="AR124" s="1"/>
  <c r="AE124"/>
  <c r="AX124" s="1"/>
  <c r="X125"/>
  <c r="AB125"/>
  <c r="AS125" s="1"/>
  <c r="Y126"/>
  <c r="AN126" s="1"/>
  <c r="AC126"/>
  <c r="AT126" s="1"/>
  <c r="AI128"/>
  <c r="BD128" s="1"/>
  <c r="AF129"/>
  <c r="AY129" s="1"/>
  <c r="AB129"/>
  <c r="AS129" s="1"/>
  <c r="X129"/>
  <c r="AC129"/>
  <c r="AT129" s="1"/>
  <c r="AH129"/>
  <c r="BC129" s="1"/>
  <c r="X130"/>
  <c r="AD130"/>
  <c r="AW130" s="1"/>
  <c r="AI130"/>
  <c r="BD130" s="1"/>
  <c r="AA131"/>
  <c r="AR131" s="1"/>
  <c r="AI131"/>
  <c r="BD131" s="1"/>
  <c r="Z132"/>
  <c r="AO132" s="1"/>
  <c r="AH132"/>
  <c r="BC132" s="1"/>
  <c r="AA133"/>
  <c r="AR133" s="1"/>
  <c r="AI133"/>
  <c r="BD133" s="1"/>
  <c r="Z134"/>
  <c r="AO134" s="1"/>
  <c r="AA135"/>
  <c r="AR135" s="1"/>
  <c r="AI135"/>
  <c r="BD135" s="1"/>
  <c r="Y144"/>
  <c r="AN144" s="1"/>
  <c r="AG144"/>
  <c r="BB144" s="1"/>
  <c r="AA134"/>
  <c r="AR134" s="1"/>
  <c r="AE134"/>
  <c r="AX134" s="1"/>
  <c r="AI134"/>
  <c r="BD134" s="1"/>
  <c r="Y140"/>
  <c r="AN140" s="1"/>
  <c r="AG141"/>
  <c r="BB141" s="1"/>
  <c r="AH142"/>
  <c r="BC142" s="1"/>
  <c r="AD142"/>
  <c r="AW142" s="1"/>
  <c r="Z142"/>
  <c r="AO142" s="1"/>
  <c r="AG142"/>
  <c r="BB142" s="1"/>
  <c r="AC142"/>
  <c r="AT142" s="1"/>
  <c r="Y142"/>
  <c r="AN142" s="1"/>
  <c r="AF142"/>
  <c r="AY142" s="1"/>
  <c r="AB142"/>
  <c r="AS142" s="1"/>
  <c r="X142"/>
  <c r="AI143"/>
  <c r="BD143" s="1"/>
  <c r="AD145"/>
  <c r="AW145" s="1"/>
  <c r="AC140"/>
  <c r="AT140" s="1"/>
  <c r="X143"/>
  <c r="AF144"/>
  <c r="AY144" s="1"/>
  <c r="AA128"/>
  <c r="AR128" s="1"/>
  <c r="AE128"/>
  <c r="AX128" s="1"/>
  <c r="AA132"/>
  <c r="AR132" s="1"/>
  <c r="AE132"/>
  <c r="AX132" s="1"/>
  <c r="Y134"/>
  <c r="AN134" s="1"/>
  <c r="AC134"/>
  <c r="AT134" s="1"/>
  <c r="AG137"/>
  <c r="BB137" s="1"/>
  <c r="AH138"/>
  <c r="BC138" s="1"/>
  <c r="AD138"/>
  <c r="AW138" s="1"/>
  <c r="Z138"/>
  <c r="AO138" s="1"/>
  <c r="AG138"/>
  <c r="BB138" s="1"/>
  <c r="AC138"/>
  <c r="AT138" s="1"/>
  <c r="Y138"/>
  <c r="AN138" s="1"/>
  <c r="AF138"/>
  <c r="AY138" s="1"/>
  <c r="AB138"/>
  <c r="AS138" s="1"/>
  <c r="X138"/>
  <c r="AI139"/>
  <c r="BD139" s="1"/>
  <c r="AG140"/>
  <c r="BB140" s="1"/>
  <c r="AE142"/>
  <c r="AX142" s="1"/>
  <c r="AB143"/>
  <c r="AS143" s="1"/>
  <c r="AG145"/>
  <c r="BB145" s="1"/>
  <c r="AI146"/>
  <c r="BD146" s="1"/>
  <c r="AE146"/>
  <c r="AX146" s="1"/>
  <c r="AA146"/>
  <c r="AR146" s="1"/>
  <c r="AH146"/>
  <c r="BC146" s="1"/>
  <c r="AD146"/>
  <c r="AW146" s="1"/>
  <c r="Z146"/>
  <c r="AO146" s="1"/>
  <c r="AG146"/>
  <c r="BB146" s="1"/>
  <c r="AC146"/>
  <c r="AT146" s="1"/>
  <c r="Y146"/>
  <c r="AN146" s="1"/>
  <c r="AF146"/>
  <c r="AY146" s="1"/>
  <c r="AB146"/>
  <c r="AS146" s="1"/>
  <c r="X146"/>
  <c r="AD136"/>
  <c r="AW136" s="1"/>
  <c r="AH136"/>
  <c r="BC136" s="1"/>
  <c r="AA137"/>
  <c r="AR137" s="1"/>
  <c r="AE137"/>
  <c r="AX137" s="1"/>
  <c r="AI137"/>
  <c r="BD137" s="1"/>
  <c r="AG139"/>
  <c r="BB139" s="1"/>
  <c r="AD140"/>
  <c r="AW140" s="1"/>
  <c r="AH140"/>
  <c r="BC140" s="1"/>
  <c r="AA141"/>
  <c r="AR141" s="1"/>
  <c r="AE141"/>
  <c r="AX141" s="1"/>
  <c r="AI141"/>
  <c r="BD141" s="1"/>
  <c r="AC143"/>
  <c r="AT143" s="1"/>
  <c r="AG143"/>
  <c r="BB143" s="1"/>
  <c r="Z144"/>
  <c r="AO144" s="1"/>
  <c r="AD144"/>
  <c r="AW144" s="1"/>
  <c r="AH144"/>
  <c r="BC144" s="1"/>
  <c r="AA145"/>
  <c r="AR145" s="1"/>
  <c r="AE145"/>
  <c r="AX145" s="1"/>
  <c r="AI145"/>
  <c r="BD145" s="1"/>
  <c r="AA136"/>
  <c r="AR136" s="1"/>
  <c r="AE136"/>
  <c r="AX136" s="1"/>
  <c r="AI136"/>
  <c r="BD136" s="1"/>
  <c r="X137"/>
  <c r="AB137"/>
  <c r="AS137" s="1"/>
  <c r="AF137"/>
  <c r="AY137" s="1"/>
  <c r="Z139"/>
  <c r="AO139" s="1"/>
  <c r="AD139"/>
  <c r="AW139" s="1"/>
  <c r="AH139"/>
  <c r="BC139" s="1"/>
  <c r="AA140"/>
  <c r="AR140" s="1"/>
  <c r="AE140"/>
  <c r="AX140" s="1"/>
  <c r="AI140"/>
  <c r="BD140" s="1"/>
  <c r="X141"/>
  <c r="AB141"/>
  <c r="AS141" s="1"/>
  <c r="AF141"/>
  <c r="AY141" s="1"/>
  <c r="Z143"/>
  <c r="AO143" s="1"/>
  <c r="AD143"/>
  <c r="AW143" s="1"/>
  <c r="AH143"/>
  <c r="BC143" s="1"/>
  <c r="AA144"/>
  <c r="AR144" s="1"/>
  <c r="AE144"/>
  <c r="AX144" s="1"/>
  <c r="AI144"/>
  <c r="BD144" s="1"/>
  <c r="X145"/>
  <c r="AB145"/>
  <c r="AS145" s="1"/>
  <c r="AF145"/>
  <c r="AY145" s="1"/>
  <c r="X136"/>
  <c r="AB136"/>
  <c r="AS136" s="1"/>
  <c r="Y137"/>
  <c r="AN137" s="1"/>
  <c r="AC137"/>
  <c r="AT137" s="1"/>
  <c r="AA139"/>
  <c r="AR139" s="1"/>
  <c r="AE139"/>
  <c r="AX139" s="1"/>
  <c r="X140"/>
  <c r="AB140"/>
  <c r="AS140" s="1"/>
  <c r="Y141"/>
  <c r="AN141" s="1"/>
  <c r="AC141"/>
  <c r="AT141" s="1"/>
  <c r="AA143"/>
  <c r="AR143" s="1"/>
  <c r="AE143"/>
  <c r="AX143" s="1"/>
  <c r="X144"/>
  <c r="AB144"/>
  <c r="AS144" s="1"/>
  <c r="Y145"/>
  <c r="AN145" s="1"/>
  <c r="AC145"/>
  <c r="AT145" s="1"/>
  <c r="BE35" l="1"/>
  <c r="AZ25"/>
  <c r="AZ17"/>
  <c r="AZ140"/>
  <c r="AU107"/>
  <c r="AU103"/>
  <c r="AU99"/>
  <c r="BE91"/>
  <c r="AZ87"/>
  <c r="BE61"/>
  <c r="AU96"/>
  <c r="BE90"/>
  <c r="BE47"/>
  <c r="AZ110"/>
  <c r="AZ106"/>
  <c r="AU94"/>
  <c r="AZ56"/>
  <c r="AZ95"/>
  <c r="AZ104"/>
  <c r="AZ100"/>
  <c r="BE12"/>
  <c r="AZ132"/>
  <c r="AZ126"/>
  <c r="AZ102"/>
  <c r="AZ98"/>
  <c r="AU90"/>
  <c r="BE64"/>
  <c r="AU131"/>
  <c r="AZ108"/>
  <c r="AU35"/>
  <c r="BE67"/>
  <c r="AZ47"/>
  <c r="BE36"/>
  <c r="AZ49"/>
  <c r="AZ30"/>
  <c r="AZ22"/>
  <c r="BE108"/>
  <c r="BE48"/>
  <c r="BE17"/>
  <c r="AZ88"/>
  <c r="AZ85"/>
  <c r="BE54"/>
  <c r="BE100"/>
  <c r="BE25"/>
  <c r="BE66"/>
  <c r="BE65"/>
  <c r="BE34"/>
  <c r="AU16"/>
  <c r="AU142"/>
  <c r="AZ131"/>
  <c r="AZ122"/>
  <c r="AU120"/>
  <c r="AU110"/>
  <c r="BE104"/>
  <c r="AZ66"/>
  <c r="BE28"/>
  <c r="AP53"/>
  <c r="BE122"/>
  <c r="BE126"/>
  <c r="BE106"/>
  <c r="BE102"/>
  <c r="AZ60"/>
  <c r="AZ123"/>
  <c r="BE23"/>
  <c r="BE142"/>
  <c r="AU134"/>
  <c r="BE136"/>
  <c r="BE121"/>
  <c r="AU95"/>
  <c r="AZ68"/>
  <c r="BE59"/>
  <c r="AU21"/>
  <c r="BE29"/>
  <c r="AP51"/>
  <c r="BE24"/>
  <c r="AZ130"/>
  <c r="AZ120"/>
  <c r="BE62"/>
  <c r="AU68"/>
  <c r="BE71"/>
  <c r="AU60"/>
  <c r="AZ59"/>
  <c r="AZ33"/>
  <c r="AZ31"/>
  <c r="AZ29"/>
  <c r="AZ23"/>
  <c r="AZ21"/>
  <c r="AZ13"/>
  <c r="AZ69"/>
  <c r="BE58"/>
  <c r="AU31"/>
  <c r="BE26"/>
  <c r="BE19"/>
  <c r="AZ18"/>
  <c r="BE33"/>
  <c r="BE129"/>
  <c r="BE125"/>
  <c r="BE20"/>
  <c r="BE18"/>
  <c r="AU139"/>
  <c r="AU136"/>
  <c r="AZ138"/>
  <c r="AU128"/>
  <c r="BE144"/>
  <c r="BE132"/>
  <c r="AZ121"/>
  <c r="BE124"/>
  <c r="BE98"/>
  <c r="BE96"/>
  <c r="BE95"/>
  <c r="BE72"/>
  <c r="AZ89"/>
  <c r="AU86"/>
  <c r="AU62"/>
  <c r="BE63"/>
  <c r="AZ92"/>
  <c r="BE69"/>
  <c r="AU59"/>
  <c r="AU33"/>
  <c r="AU25"/>
  <c r="AZ26"/>
  <c r="AZ10"/>
  <c r="AZ28"/>
  <c r="AZ24"/>
  <c r="BE50"/>
  <c r="BE49"/>
  <c r="AU48"/>
  <c r="BE30"/>
  <c r="AU29"/>
  <c r="BE22"/>
  <c r="AZ14"/>
  <c r="AZ11"/>
  <c r="AZ62"/>
  <c r="AU93"/>
  <c r="AU72"/>
  <c r="AU64"/>
  <c r="AU23"/>
  <c r="AU27"/>
  <c r="AZ55"/>
  <c r="AZ16"/>
  <c r="BE21"/>
  <c r="AZ51"/>
  <c r="BE14"/>
  <c r="AU32"/>
  <c r="AZ139"/>
  <c r="BE146"/>
  <c r="AU124"/>
  <c r="BE120"/>
  <c r="AU144"/>
  <c r="AU138"/>
  <c r="AZ135"/>
  <c r="AZ129"/>
  <c r="BE127"/>
  <c r="AZ90"/>
  <c r="BE94"/>
  <c r="AZ107"/>
  <c r="AZ103"/>
  <c r="AZ99"/>
  <c r="AU89"/>
  <c r="AU88"/>
  <c r="BE68"/>
  <c r="AU66"/>
  <c r="AZ73"/>
  <c r="AJ53"/>
  <c r="AZ20"/>
  <c r="BE16"/>
  <c r="AU11"/>
  <c r="AZ36"/>
  <c r="BE32"/>
  <c r="AZ144"/>
  <c r="AM138"/>
  <c r="AP138" s="1"/>
  <c r="AJ138"/>
  <c r="AM128"/>
  <c r="AP128" s="1"/>
  <c r="AJ128"/>
  <c r="AM124"/>
  <c r="AP124" s="1"/>
  <c r="AJ124"/>
  <c r="AU65"/>
  <c r="AJ36"/>
  <c r="AM36"/>
  <c r="AP36" s="1"/>
  <c r="AJ32"/>
  <c r="AM32"/>
  <c r="AP32" s="1"/>
  <c r="AJ28"/>
  <c r="AM28"/>
  <c r="AP28" s="1"/>
  <c r="AJ24"/>
  <c r="AM24"/>
  <c r="AP24" s="1"/>
  <c r="AJ20"/>
  <c r="AM20"/>
  <c r="AP20" s="1"/>
  <c r="AJ16"/>
  <c r="AM16"/>
  <c r="AP16" s="1"/>
  <c r="AJ12"/>
  <c r="AM12"/>
  <c r="AP12" s="1"/>
  <c r="BE56"/>
  <c r="AM85"/>
  <c r="AP85" s="1"/>
  <c r="AJ85"/>
  <c r="AM58"/>
  <c r="AP58" s="1"/>
  <c r="AJ58"/>
  <c r="AU50"/>
  <c r="AM23"/>
  <c r="AP23" s="1"/>
  <c r="AJ23"/>
  <c r="AU28"/>
  <c r="AM111"/>
  <c r="AP111" s="1"/>
  <c r="AJ111"/>
  <c r="AZ53"/>
  <c r="AJ140"/>
  <c r="AM140"/>
  <c r="AP140" s="1"/>
  <c r="BE139"/>
  <c r="BE138"/>
  <c r="BE137"/>
  <c r="AU132"/>
  <c r="AM143"/>
  <c r="AP143" s="1"/>
  <c r="AJ143"/>
  <c r="AZ142"/>
  <c r="AM130"/>
  <c r="AP130" s="1"/>
  <c r="AJ130"/>
  <c r="AZ141"/>
  <c r="AM134"/>
  <c r="AP134" s="1"/>
  <c r="AJ134"/>
  <c r="AM132"/>
  <c r="AP132" s="1"/>
  <c r="AJ132"/>
  <c r="BE131"/>
  <c r="AU125"/>
  <c r="AZ134"/>
  <c r="AZ133"/>
  <c r="AZ125"/>
  <c r="AU122"/>
  <c r="AZ124"/>
  <c r="AU101"/>
  <c r="BE110"/>
  <c r="BE109"/>
  <c r="BE105"/>
  <c r="BE101"/>
  <c r="AJ91"/>
  <c r="AM91"/>
  <c r="AP91" s="1"/>
  <c r="AJ95"/>
  <c r="AM95"/>
  <c r="AP95" s="1"/>
  <c r="AU91"/>
  <c r="AU104"/>
  <c r="AM90"/>
  <c r="AP90" s="1"/>
  <c r="AJ90"/>
  <c r="AJ73"/>
  <c r="AM73"/>
  <c r="AP73" s="1"/>
  <c r="AJ71"/>
  <c r="AM71"/>
  <c r="AP71" s="1"/>
  <c r="AJ69"/>
  <c r="AM69"/>
  <c r="AP69" s="1"/>
  <c r="AJ67"/>
  <c r="AM67"/>
  <c r="AP67" s="1"/>
  <c r="AJ65"/>
  <c r="AM65"/>
  <c r="AP65" s="1"/>
  <c r="AJ63"/>
  <c r="AM63"/>
  <c r="AP63" s="1"/>
  <c r="AJ61"/>
  <c r="AM61"/>
  <c r="AP61" s="1"/>
  <c r="AJ57"/>
  <c r="AM57"/>
  <c r="AP57" s="1"/>
  <c r="BE88"/>
  <c r="AM109"/>
  <c r="AP109" s="1"/>
  <c r="AJ109"/>
  <c r="AM105"/>
  <c r="AP105" s="1"/>
  <c r="AJ105"/>
  <c r="AZ105"/>
  <c r="AZ93"/>
  <c r="AM89"/>
  <c r="AP89" s="1"/>
  <c r="AJ89"/>
  <c r="AM70"/>
  <c r="AP70" s="1"/>
  <c r="AJ70"/>
  <c r="AM62"/>
  <c r="AP62" s="1"/>
  <c r="AJ62"/>
  <c r="BE73"/>
  <c r="AZ63"/>
  <c r="BE60"/>
  <c r="AU57"/>
  <c r="AZ35"/>
  <c r="AZ27"/>
  <c r="AZ19"/>
  <c r="AZ15"/>
  <c r="AU123"/>
  <c r="BE123"/>
  <c r="AM97"/>
  <c r="AP97" s="1"/>
  <c r="AJ97"/>
  <c r="AZ71"/>
  <c r="AM50"/>
  <c r="AP50" s="1"/>
  <c r="AJ50"/>
  <c r="AJ74"/>
  <c r="AU69"/>
  <c r="AZ58"/>
  <c r="AU52"/>
  <c r="AM33"/>
  <c r="AP33" s="1"/>
  <c r="AJ33"/>
  <c r="AM25"/>
  <c r="AP25" s="1"/>
  <c r="AJ25"/>
  <c r="AJ17"/>
  <c r="AM17"/>
  <c r="AP17" s="1"/>
  <c r="AZ61"/>
  <c r="BE57"/>
  <c r="BE55"/>
  <c r="AU55"/>
  <c r="AJ51"/>
  <c r="AZ34"/>
  <c r="AU20"/>
  <c r="AZ67"/>
  <c r="AZ52"/>
  <c r="AU36"/>
  <c r="AU17"/>
  <c r="AU19"/>
  <c r="AU49"/>
  <c r="AU30"/>
  <c r="AU22"/>
  <c r="BE111"/>
  <c r="AZ145"/>
  <c r="AM110"/>
  <c r="AP110" s="1"/>
  <c r="AJ110"/>
  <c r="AJ94"/>
  <c r="AM94"/>
  <c r="AP94" s="1"/>
  <c r="AU106"/>
  <c r="AM60"/>
  <c r="AP60" s="1"/>
  <c r="AJ60"/>
  <c r="AJ34"/>
  <c r="AM34"/>
  <c r="AP34" s="1"/>
  <c r="AJ30"/>
  <c r="AM30"/>
  <c r="AP30" s="1"/>
  <c r="AJ26"/>
  <c r="AM26"/>
  <c r="AP26" s="1"/>
  <c r="AJ22"/>
  <c r="AM22"/>
  <c r="AP22" s="1"/>
  <c r="AJ18"/>
  <c r="AM18"/>
  <c r="AP18" s="1"/>
  <c r="AJ14"/>
  <c r="AM14"/>
  <c r="AP14" s="1"/>
  <c r="AM123"/>
  <c r="AP123" s="1"/>
  <c r="AJ123"/>
  <c r="AM31"/>
  <c r="AP31" s="1"/>
  <c r="AJ31"/>
  <c r="AJ15"/>
  <c r="AM15"/>
  <c r="AP15" s="1"/>
  <c r="AU18"/>
  <c r="AU143"/>
  <c r="AM145"/>
  <c r="AP145" s="1"/>
  <c r="AJ145"/>
  <c r="AU140"/>
  <c r="AU145"/>
  <c r="BE143"/>
  <c r="AU141"/>
  <c r="AZ136"/>
  <c r="AZ146"/>
  <c r="BE140"/>
  <c r="AM142"/>
  <c r="AP142" s="1"/>
  <c r="AJ142"/>
  <c r="AU133"/>
  <c r="AM139"/>
  <c r="AP139" s="1"/>
  <c r="AJ139"/>
  <c r="BE135"/>
  <c r="BE133"/>
  <c r="BE130"/>
  <c r="AM126"/>
  <c r="AP126" s="1"/>
  <c r="AJ126"/>
  <c r="BE134"/>
  <c r="AU130"/>
  <c r="AU127"/>
  <c r="AU111"/>
  <c r="AZ128"/>
  <c r="BE128"/>
  <c r="AZ127"/>
  <c r="AU121"/>
  <c r="AU105"/>
  <c r="AJ108"/>
  <c r="AM108"/>
  <c r="AP108" s="1"/>
  <c r="AJ104"/>
  <c r="AM104"/>
  <c r="AP104" s="1"/>
  <c r="AJ100"/>
  <c r="AM100"/>
  <c r="AP100" s="1"/>
  <c r="AZ96"/>
  <c r="AU87"/>
  <c r="AU102"/>
  <c r="AZ94"/>
  <c r="AU92"/>
  <c r="BE107"/>
  <c r="BE103"/>
  <c r="BE99"/>
  <c r="AZ72"/>
  <c r="AZ70"/>
  <c r="AZ64"/>
  <c r="AJ86"/>
  <c r="AM86"/>
  <c r="AP86" s="1"/>
  <c r="BE70"/>
  <c r="AM93"/>
  <c r="AP93" s="1"/>
  <c r="AJ93"/>
  <c r="BE89"/>
  <c r="BE87"/>
  <c r="AZ86"/>
  <c r="AM72"/>
  <c r="AP72" s="1"/>
  <c r="AJ72"/>
  <c r="AM64"/>
  <c r="AP64" s="1"/>
  <c r="AJ64"/>
  <c r="AU73"/>
  <c r="AZ65"/>
  <c r="AJ49"/>
  <c r="AM49"/>
  <c r="AP49" s="1"/>
  <c r="AJ47"/>
  <c r="AM47"/>
  <c r="AP47" s="1"/>
  <c r="AZ97"/>
  <c r="AU97"/>
  <c r="BE97"/>
  <c r="AM56"/>
  <c r="AP56" s="1"/>
  <c r="AJ56"/>
  <c r="AM52"/>
  <c r="AP52" s="1"/>
  <c r="AJ52"/>
  <c r="AU54"/>
  <c r="AM35"/>
  <c r="AP35" s="1"/>
  <c r="AJ35"/>
  <c r="AM27"/>
  <c r="AP27" s="1"/>
  <c r="AJ27"/>
  <c r="AJ19"/>
  <c r="AM19"/>
  <c r="AP19" s="1"/>
  <c r="AM55"/>
  <c r="AP55" s="1"/>
  <c r="AJ55"/>
  <c r="AU26"/>
  <c r="BE11"/>
  <c r="AU47"/>
  <c r="AU13"/>
  <c r="AU58"/>
  <c r="BE51"/>
  <c r="AU51"/>
  <c r="AU24"/>
  <c r="AU15"/>
  <c r="BE52"/>
  <c r="AU14"/>
  <c r="BE13"/>
  <c r="AM11"/>
  <c r="AP11" s="1"/>
  <c r="AJ11"/>
  <c r="BE10"/>
  <c r="BE53"/>
  <c r="AU53"/>
  <c r="AZ32"/>
  <c r="AM137"/>
  <c r="AP137" s="1"/>
  <c r="AJ137"/>
  <c r="AU137"/>
  <c r="AU146"/>
  <c r="AJ129"/>
  <c r="AM129"/>
  <c r="AP129" s="1"/>
  <c r="AM122"/>
  <c r="AP122" s="1"/>
  <c r="AJ122"/>
  <c r="AJ131"/>
  <c r="AM131"/>
  <c r="AP131" s="1"/>
  <c r="AM120"/>
  <c r="AP120" s="1"/>
  <c r="AJ120"/>
  <c r="AU98"/>
  <c r="AM88"/>
  <c r="AP88" s="1"/>
  <c r="BF88" s="1"/>
  <c r="BN67" s="1"/>
  <c r="AJ88"/>
  <c r="BE92"/>
  <c r="AJ87"/>
  <c r="AM87"/>
  <c r="AP87" s="1"/>
  <c r="AM68"/>
  <c r="AP68" s="1"/>
  <c r="AJ68"/>
  <c r="AJ144"/>
  <c r="AM144"/>
  <c r="AP144" s="1"/>
  <c r="AJ136"/>
  <c r="AM136"/>
  <c r="AP136" s="1"/>
  <c r="AZ143"/>
  <c r="AM141"/>
  <c r="AP141" s="1"/>
  <c r="AJ141"/>
  <c r="AM146"/>
  <c r="AP146" s="1"/>
  <c r="AJ146"/>
  <c r="BE145"/>
  <c r="BE141"/>
  <c r="AU135"/>
  <c r="AJ125"/>
  <c r="AM125"/>
  <c r="AP125" s="1"/>
  <c r="AU129"/>
  <c r="AJ135"/>
  <c r="AM135"/>
  <c r="AP135" s="1"/>
  <c r="AJ133"/>
  <c r="AM133"/>
  <c r="AP133" s="1"/>
  <c r="AU126"/>
  <c r="AZ137"/>
  <c r="AJ121"/>
  <c r="AM121"/>
  <c r="AP121" s="1"/>
  <c r="AM127"/>
  <c r="AP127" s="1"/>
  <c r="AJ127"/>
  <c r="AU109"/>
  <c r="AJ106"/>
  <c r="AM106"/>
  <c r="AP106" s="1"/>
  <c r="AJ102"/>
  <c r="AM102"/>
  <c r="AP102" s="1"/>
  <c r="AJ98"/>
  <c r="AM98"/>
  <c r="AP98" s="1"/>
  <c r="AM92"/>
  <c r="AP92" s="1"/>
  <c r="AJ92"/>
  <c r="AU108"/>
  <c r="AU100"/>
  <c r="AJ96"/>
  <c r="AM96"/>
  <c r="AP96" s="1"/>
  <c r="AM107"/>
  <c r="AP107" s="1"/>
  <c r="AJ107"/>
  <c r="AM103"/>
  <c r="AP103" s="1"/>
  <c r="AJ103"/>
  <c r="AM99"/>
  <c r="AP99" s="1"/>
  <c r="AJ99"/>
  <c r="BE85"/>
  <c r="AJ59"/>
  <c r="AM59"/>
  <c r="AP59" s="1"/>
  <c r="AZ91"/>
  <c r="AZ109"/>
  <c r="AM101"/>
  <c r="AP101" s="1"/>
  <c r="AJ101"/>
  <c r="AZ101"/>
  <c r="BE93"/>
  <c r="BE86"/>
  <c r="AM66"/>
  <c r="AP66" s="1"/>
  <c r="AJ66"/>
  <c r="AU63"/>
  <c r="AZ48"/>
  <c r="AU71"/>
  <c r="AM54"/>
  <c r="AP54" s="1"/>
  <c r="AJ54"/>
  <c r="AU85"/>
  <c r="AU56"/>
  <c r="AM48"/>
  <c r="AP48" s="1"/>
  <c r="AJ48"/>
  <c r="AM29"/>
  <c r="AP29" s="1"/>
  <c r="AJ29"/>
  <c r="AM21"/>
  <c r="AP21" s="1"/>
  <c r="AJ21"/>
  <c r="AJ13"/>
  <c r="AM13"/>
  <c r="AP13" s="1"/>
  <c r="AU61"/>
  <c r="AZ57"/>
  <c r="AU34"/>
  <c r="AJ10"/>
  <c r="AM10"/>
  <c r="AP10" s="1"/>
  <c r="AU70"/>
  <c r="AU67"/>
  <c r="AZ50"/>
  <c r="AU12"/>
  <c r="AZ54"/>
  <c r="AU10"/>
  <c r="AZ111"/>
  <c r="BF49" l="1"/>
  <c r="BJ66" s="1"/>
  <c r="BF90"/>
  <c r="BN69" s="1"/>
  <c r="BF29"/>
  <c r="BH83" s="1"/>
  <c r="BF96"/>
  <c r="BN75" s="1"/>
  <c r="BF125"/>
  <c r="BL69" s="1"/>
  <c r="BF87"/>
  <c r="BN66" s="1"/>
  <c r="BF62"/>
  <c r="BJ79" s="1"/>
  <c r="BF95"/>
  <c r="BN74" s="1"/>
  <c r="BF146"/>
  <c r="BL90" s="1"/>
  <c r="BF132"/>
  <c r="BL76" s="1"/>
  <c r="BF35"/>
  <c r="BH89" s="1"/>
  <c r="BF104"/>
  <c r="BN83" s="1"/>
  <c r="BF102"/>
  <c r="BN81" s="1"/>
  <c r="BF144"/>
  <c r="BL88" s="1"/>
  <c r="BF131"/>
  <c r="BL75" s="1"/>
  <c r="BF129"/>
  <c r="BL73" s="1"/>
  <c r="BF31"/>
  <c r="BH85" s="1"/>
  <c r="BF33"/>
  <c r="BH87" s="1"/>
  <c r="BF26"/>
  <c r="BH80" s="1"/>
  <c r="BF21"/>
  <c r="BH75" s="1"/>
  <c r="BF123"/>
  <c r="BL67" s="1"/>
  <c r="BF23"/>
  <c r="BH77" s="1"/>
  <c r="BF66"/>
  <c r="BJ83" s="1"/>
  <c r="BF59"/>
  <c r="BJ76" s="1"/>
  <c r="BF68"/>
  <c r="BJ85" s="1"/>
  <c r="BF122"/>
  <c r="BL66" s="1"/>
  <c r="BF103"/>
  <c r="BN82" s="1"/>
  <c r="BF92"/>
  <c r="BN71" s="1"/>
  <c r="BF135"/>
  <c r="BL79" s="1"/>
  <c r="BF51"/>
  <c r="BJ68" s="1"/>
  <c r="BF55"/>
  <c r="BJ72" s="1"/>
  <c r="BF27"/>
  <c r="BH81" s="1"/>
  <c r="BF72"/>
  <c r="BJ89" s="1"/>
  <c r="BF100"/>
  <c r="BN79" s="1"/>
  <c r="BF108"/>
  <c r="BN87" s="1"/>
  <c r="BF126"/>
  <c r="BL70" s="1"/>
  <c r="BF142"/>
  <c r="BL86" s="1"/>
  <c r="BF15"/>
  <c r="BH69" s="1"/>
  <c r="BF18"/>
  <c r="BH72" s="1"/>
  <c r="BF34"/>
  <c r="BH88" s="1"/>
  <c r="BF110"/>
  <c r="BN89" s="1"/>
  <c r="BF89"/>
  <c r="BN68" s="1"/>
  <c r="BF105"/>
  <c r="BN84" s="1"/>
  <c r="BF67"/>
  <c r="BJ84" s="1"/>
  <c r="BF71"/>
  <c r="BJ88" s="1"/>
  <c r="BF58"/>
  <c r="BJ75" s="1"/>
  <c r="BF12"/>
  <c r="BH66" s="1"/>
  <c r="BF20"/>
  <c r="BH74" s="1"/>
  <c r="BF28"/>
  <c r="BH82" s="1"/>
  <c r="BF124"/>
  <c r="BL68" s="1"/>
  <c r="BF25"/>
  <c r="BH79" s="1"/>
  <c r="BF48"/>
  <c r="BJ65" s="1"/>
  <c r="BF136"/>
  <c r="BL80" s="1"/>
  <c r="BF139"/>
  <c r="BL83" s="1"/>
  <c r="BF13"/>
  <c r="BH67" s="1"/>
  <c r="BF107"/>
  <c r="BN86" s="1"/>
  <c r="BF121"/>
  <c r="BL65" s="1"/>
  <c r="BF120"/>
  <c r="BL64" s="1"/>
  <c r="BF53"/>
  <c r="BJ70" s="1"/>
  <c r="BF16"/>
  <c r="BH70" s="1"/>
  <c r="BF137"/>
  <c r="BL81" s="1"/>
  <c r="BF54"/>
  <c r="BJ71" s="1"/>
  <c r="BF98"/>
  <c r="BN77" s="1"/>
  <c r="BF106"/>
  <c r="BN85" s="1"/>
  <c r="BF19"/>
  <c r="BH73" s="1"/>
  <c r="BF52"/>
  <c r="BJ69" s="1"/>
  <c r="BF93"/>
  <c r="BN72" s="1"/>
  <c r="BF145"/>
  <c r="BL89" s="1"/>
  <c r="BF94"/>
  <c r="BN73" s="1"/>
  <c r="BF50"/>
  <c r="BJ67" s="1"/>
  <c r="BF143"/>
  <c r="BL87" s="1"/>
  <c r="BF57"/>
  <c r="BJ74" s="1"/>
  <c r="BF63"/>
  <c r="BJ80" s="1"/>
  <c r="BF138"/>
  <c r="BL82" s="1"/>
  <c r="BF10"/>
  <c r="BH64" s="1"/>
  <c r="BF127"/>
  <c r="BL71" s="1"/>
  <c r="BF99"/>
  <c r="BN78" s="1"/>
  <c r="BF133"/>
  <c r="BL77" s="1"/>
  <c r="BF11"/>
  <c r="BH65" s="1"/>
  <c r="BF64"/>
  <c r="BJ81" s="1"/>
  <c r="BF14"/>
  <c r="BH68" s="1"/>
  <c r="BF22"/>
  <c r="BH76" s="1"/>
  <c r="BF30"/>
  <c r="BH84" s="1"/>
  <c r="BF17"/>
  <c r="BH71" s="1"/>
  <c r="BF70"/>
  <c r="BJ87" s="1"/>
  <c r="BF109"/>
  <c r="BN88" s="1"/>
  <c r="BF61"/>
  <c r="BJ78" s="1"/>
  <c r="BF65"/>
  <c r="BJ82" s="1"/>
  <c r="BF69"/>
  <c r="BJ86" s="1"/>
  <c r="BF73"/>
  <c r="BJ90" s="1"/>
  <c r="BF91"/>
  <c r="BN70" s="1"/>
  <c r="BF130"/>
  <c r="BL74" s="1"/>
  <c r="BF140"/>
  <c r="BL84" s="1"/>
  <c r="BF111"/>
  <c r="BN90" s="1"/>
  <c r="BF85"/>
  <c r="BN64" s="1"/>
  <c r="BF24"/>
  <c r="BH78" s="1"/>
  <c r="BF32"/>
  <c r="BH86" s="1"/>
  <c r="BF128"/>
  <c r="BL72" s="1"/>
  <c r="BF97"/>
  <c r="BN76" s="1"/>
  <c r="BF36"/>
  <c r="BH90" s="1"/>
  <c r="BF101"/>
  <c r="BN80" s="1"/>
  <c r="BF141"/>
  <c r="BL85" s="1"/>
  <c r="BF56"/>
  <c r="BJ73" s="1"/>
  <c r="BF47"/>
  <c r="BJ64" s="1"/>
  <c r="BF86"/>
  <c r="BN65" s="1"/>
  <c r="BF60"/>
  <c r="BJ77" s="1"/>
  <c r="BF134"/>
  <c r="BL78" s="1"/>
  <c r="BK55" l="1"/>
  <c r="BI55"/>
  <c r="BJ55"/>
  <c r="BI64"/>
  <c r="BI56" s="1"/>
  <c r="BL55"/>
  <c r="BM64"/>
  <c r="BK56" s="1"/>
  <c r="BO64"/>
  <c r="BL56" s="1"/>
  <c r="BK64"/>
  <c r="BJ56" s="1"/>
  <c r="BI66" l="1"/>
  <c r="BI70"/>
  <c r="BI74"/>
  <c r="BI78"/>
  <c r="BI82"/>
  <c r="BI86"/>
  <c r="BI90"/>
  <c r="BI67"/>
  <c r="BI71"/>
  <c r="BI75"/>
  <c r="BI79"/>
  <c r="BI83"/>
  <c r="BI87"/>
  <c r="BI65"/>
  <c r="BI73"/>
  <c r="BI77"/>
  <c r="BI81"/>
  <c r="BI85"/>
  <c r="BI89"/>
  <c r="BI68"/>
  <c r="BI72"/>
  <c r="BI76"/>
  <c r="BI80"/>
  <c r="BI84"/>
  <c r="BI88"/>
  <c r="BI69"/>
  <c r="BM67"/>
  <c r="BM69" s="1"/>
  <c r="BM71" s="1"/>
  <c r="BM73" s="1"/>
  <c r="BM75" s="1"/>
  <c r="BM77" s="1"/>
  <c r="BM79" s="1"/>
  <c r="BM81" s="1"/>
  <c r="BM83" s="1"/>
  <c r="BM85" s="1"/>
  <c r="BM87" s="1"/>
  <c r="BM89" s="1"/>
  <c r="BM66"/>
  <c r="BM68" s="1"/>
  <c r="BM70" s="1"/>
  <c r="BM72" s="1"/>
  <c r="BM74" s="1"/>
  <c r="BM76" s="1"/>
  <c r="BM78" s="1"/>
  <c r="BM80" s="1"/>
  <c r="BM82" s="1"/>
  <c r="BM84" s="1"/>
  <c r="BM86" s="1"/>
  <c r="BM88" s="1"/>
  <c r="BM90" s="1"/>
  <c r="BM65"/>
  <c r="BO69"/>
  <c r="BO73"/>
  <c r="BO77"/>
  <c r="BO81"/>
  <c r="BO85"/>
  <c r="BO89"/>
  <c r="BO72"/>
  <c r="BO66"/>
  <c r="BO70"/>
  <c r="BO74"/>
  <c r="BO78"/>
  <c r="BO82"/>
  <c r="BO86"/>
  <c r="BO90"/>
  <c r="BO67"/>
  <c r="BO71"/>
  <c r="BO75"/>
  <c r="BO79"/>
  <c r="BO83"/>
  <c r="BO87"/>
  <c r="BO65"/>
  <c r="BO68"/>
  <c r="BO76"/>
  <c r="BO80"/>
  <c r="BO84"/>
  <c r="BO88"/>
  <c r="BK66"/>
  <c r="BK70"/>
  <c r="BK74"/>
  <c r="BK78"/>
  <c r="BK82"/>
  <c r="BK86"/>
  <c r="BK90"/>
  <c r="BK67"/>
  <c r="BK71"/>
  <c r="BK75"/>
  <c r="BK79"/>
  <c r="BK83"/>
  <c r="BK87"/>
  <c r="BK65"/>
  <c r="BK68"/>
  <c r="BK72"/>
  <c r="BK76"/>
  <c r="BK80"/>
  <c r="BK84"/>
  <c r="BK88"/>
  <c r="BK69"/>
  <c r="BK73"/>
  <c r="BK77"/>
  <c r="BK81"/>
  <c r="BK85"/>
  <c r="BK89"/>
  <c r="BL78" i="1" l="1"/>
  <c r="BK78"/>
  <c r="BJ78"/>
  <c r="BI78"/>
  <c r="BH78"/>
  <c r="BG78"/>
  <c r="BF78"/>
  <c r="BE78"/>
  <c r="BD78"/>
  <c r="BC78"/>
  <c r="BB78"/>
  <c r="BA78"/>
  <c r="BL77"/>
  <c r="BK77"/>
  <c r="BJ77"/>
  <c r="BI77"/>
  <c r="BH77"/>
  <c r="BG77"/>
  <c r="BF77"/>
  <c r="BE77"/>
  <c r="BD77"/>
  <c r="BC77"/>
  <c r="BB77"/>
  <c r="BA77"/>
  <c r="BL76"/>
  <c r="BK76"/>
  <c r="BJ76"/>
  <c r="BI76"/>
  <c r="BH76"/>
  <c r="BG76"/>
  <c r="BF76"/>
  <c r="BE76"/>
  <c r="BD76"/>
  <c r="BC76"/>
  <c r="BB76"/>
  <c r="BA76"/>
  <c r="BL75"/>
  <c r="BK75"/>
  <c r="BJ75"/>
  <c r="BI75"/>
  <c r="BH75"/>
  <c r="BG75"/>
  <c r="BF75"/>
  <c r="BE75"/>
  <c r="BD75"/>
  <c r="BC75"/>
  <c r="BB75"/>
  <c r="BA75"/>
  <c r="BL74"/>
  <c r="BK74"/>
  <c r="BJ74"/>
  <c r="BI74"/>
  <c r="BH74"/>
  <c r="BG74"/>
  <c r="BF74"/>
  <c r="BE74"/>
  <c r="BD74"/>
  <c r="BC74"/>
  <c r="BB74"/>
  <c r="BA74"/>
  <c r="BL73"/>
  <c r="BK73"/>
  <c r="BJ73"/>
  <c r="BI73"/>
  <c r="BH73"/>
  <c r="BG73"/>
  <c r="BF73"/>
  <c r="BE73"/>
  <c r="BD73"/>
  <c r="BC73"/>
  <c r="BB73"/>
  <c r="BA73"/>
  <c r="BL72"/>
  <c r="BK72"/>
  <c r="BJ72"/>
  <c r="BI72"/>
  <c r="BH72"/>
  <c r="BG72"/>
  <c r="BF72"/>
  <c r="BE72"/>
  <c r="BD72"/>
  <c r="BC72"/>
  <c r="BB72"/>
  <c r="BA72"/>
  <c r="BL71"/>
  <c r="BK71"/>
  <c r="BJ71"/>
  <c r="BI71"/>
  <c r="BH71"/>
  <c r="BG71"/>
  <c r="BF71"/>
  <c r="BE71"/>
  <c r="BD71"/>
  <c r="BC71"/>
  <c r="BB71"/>
  <c r="BA71"/>
  <c r="BL70"/>
  <c r="BK70"/>
  <c r="BJ70"/>
  <c r="BI70"/>
  <c r="BH70"/>
  <c r="BG70"/>
  <c r="BF70"/>
  <c r="BE70"/>
  <c r="BD70"/>
  <c r="BC70"/>
  <c r="BB70"/>
  <c r="BA70"/>
  <c r="BL69"/>
  <c r="BK69"/>
  <c r="BJ69"/>
  <c r="BI69"/>
  <c r="BH69"/>
  <c r="BG69"/>
  <c r="BF69"/>
  <c r="BE69"/>
  <c r="BD69"/>
  <c r="BC69"/>
  <c r="BB69"/>
  <c r="BA69"/>
  <c r="BL68"/>
  <c r="BK68"/>
  <c r="BJ68"/>
  <c r="BI68"/>
  <c r="BH68"/>
  <c r="BG68"/>
  <c r="BF68"/>
  <c r="BE68"/>
  <c r="BD68"/>
  <c r="BC68"/>
  <c r="BB68"/>
  <c r="BA68"/>
  <c r="BL67"/>
  <c r="BK67"/>
  <c r="BJ67"/>
  <c r="BI67"/>
  <c r="BH67"/>
  <c r="BG67"/>
  <c r="BF67"/>
  <c r="BE67"/>
  <c r="BD67"/>
  <c r="BC67"/>
  <c r="BB67"/>
  <c r="BA67"/>
  <c r="BL66"/>
  <c r="BK66"/>
  <c r="BJ66"/>
  <c r="BI66"/>
  <c r="BH66"/>
  <c r="BG66"/>
  <c r="BF66"/>
  <c r="BE66"/>
  <c r="BD66"/>
  <c r="BC66"/>
  <c r="BB66"/>
  <c r="BA66"/>
  <c r="BL65"/>
  <c r="BK65"/>
  <c r="BJ65"/>
  <c r="BI65"/>
  <c r="BH65"/>
  <c r="BG65"/>
  <c r="BF65"/>
  <c r="BE65"/>
  <c r="BD65"/>
  <c r="BC65"/>
  <c r="BB65"/>
  <c r="BA65"/>
  <c r="BL64"/>
  <c r="BK64"/>
  <c r="BJ64"/>
  <c r="BI64"/>
  <c r="BH64"/>
  <c r="BG64"/>
  <c r="BF64"/>
  <c r="BE64"/>
  <c r="BD64"/>
  <c r="BC64"/>
  <c r="BB64"/>
  <c r="BA64"/>
  <c r="BL63"/>
  <c r="BK63"/>
  <c r="BJ63"/>
  <c r="BI63"/>
  <c r="BH63"/>
  <c r="BG63"/>
  <c r="BF63"/>
  <c r="BE63"/>
  <c r="BD63"/>
  <c r="BC63"/>
  <c r="BB63"/>
  <c r="BA63"/>
  <c r="BL62"/>
  <c r="BK62"/>
  <c r="BJ62"/>
  <c r="BI62"/>
  <c r="BH62"/>
  <c r="BG62"/>
  <c r="BF62"/>
  <c r="BE62"/>
  <c r="BD62"/>
  <c r="BC62"/>
  <c r="BB62"/>
  <c r="BA62"/>
  <c r="BL61"/>
  <c r="BK61"/>
  <c r="BJ61"/>
  <c r="BI61"/>
  <c r="BH61"/>
  <c r="BG61"/>
  <c r="BF61"/>
  <c r="BE61"/>
  <c r="BD61"/>
  <c r="BC61"/>
  <c r="BB61"/>
  <c r="BA61"/>
  <c r="BL60"/>
  <c r="BK60"/>
  <c r="BJ60"/>
  <c r="BI60"/>
  <c r="BH60"/>
  <c r="BG60"/>
  <c r="BF60"/>
  <c r="BE60"/>
  <c r="BD60"/>
  <c r="BC60"/>
  <c r="BB60"/>
  <c r="BA60"/>
  <c r="BL59"/>
  <c r="BK59"/>
  <c r="BJ59"/>
  <c r="BI59"/>
  <c r="BH59"/>
  <c r="BG59"/>
  <c r="BF59"/>
  <c r="BE59"/>
  <c r="BD59"/>
  <c r="BC59"/>
  <c r="BB59"/>
  <c r="BA59"/>
  <c r="BL58"/>
  <c r="BK58"/>
  <c r="BJ58"/>
  <c r="BI58"/>
  <c r="BH58"/>
  <c r="BG58"/>
  <c r="BF58"/>
  <c r="BE58"/>
  <c r="BD58"/>
  <c r="BC58"/>
  <c r="BB58"/>
  <c r="BA58"/>
  <c r="BL57"/>
  <c r="BK57"/>
  <c r="BJ57"/>
  <c r="BI57"/>
  <c r="BH57"/>
  <c r="BG57"/>
  <c r="BF57"/>
  <c r="BE57"/>
  <c r="BD57"/>
  <c r="BC57"/>
  <c r="BB57"/>
  <c r="BA57"/>
  <c r="BL56"/>
  <c r="BK56"/>
  <c r="BJ56"/>
  <c r="BI56"/>
  <c r="BH56"/>
  <c r="BG56"/>
  <c r="BF56"/>
  <c r="BE56"/>
  <c r="BD56"/>
  <c r="BC56"/>
  <c r="BB56"/>
  <c r="BA56"/>
  <c r="BL55"/>
  <c r="BK55"/>
  <c r="BJ55"/>
  <c r="BI55"/>
  <c r="BH55"/>
  <c r="BG55"/>
  <c r="BF55"/>
  <c r="BE55"/>
  <c r="BD55"/>
  <c r="BC55"/>
  <c r="BB55"/>
  <c r="BA55"/>
  <c r="BL54"/>
  <c r="BK54"/>
  <c r="BJ54"/>
  <c r="BI54"/>
  <c r="BH54"/>
  <c r="BG54"/>
  <c r="BF54"/>
  <c r="BE54"/>
  <c r="BD54"/>
  <c r="BC54"/>
  <c r="BB54"/>
  <c r="BA54"/>
  <c r="BL53"/>
  <c r="BK53"/>
  <c r="BJ53"/>
  <c r="BI53"/>
  <c r="BH53"/>
  <c r="BG53"/>
  <c r="BF53"/>
  <c r="BE53"/>
  <c r="BD53"/>
  <c r="BC53"/>
  <c r="BB53"/>
  <c r="BA53"/>
  <c r="BL52"/>
  <c r="BK52"/>
  <c r="BJ52"/>
  <c r="BI52"/>
  <c r="BH52"/>
  <c r="BG52"/>
  <c r="BF52"/>
  <c r="BE52"/>
  <c r="BD52"/>
  <c r="BC52"/>
  <c r="BB52"/>
  <c r="BA52"/>
  <c r="BM52" s="1"/>
  <c r="BM54" l="1"/>
  <c r="BM58"/>
  <c r="BM59"/>
  <c r="BM61"/>
  <c r="BM63"/>
  <c r="BM65"/>
  <c r="BM68"/>
  <c r="BM69"/>
  <c r="BM70"/>
  <c r="BM71"/>
  <c r="BM73"/>
  <c r="BM75"/>
  <c r="BM77"/>
  <c r="BM62"/>
  <c r="BM74"/>
  <c r="BM78"/>
  <c r="BM60"/>
  <c r="BM66"/>
  <c r="BM53"/>
  <c r="BM72"/>
  <c r="BM76"/>
  <c r="BM56"/>
  <c r="BM57"/>
  <c r="BM64"/>
  <c r="BM67"/>
  <c r="BM55"/>
  <c r="BJ12"/>
  <c r="BK12"/>
  <c r="BL12"/>
  <c r="BJ13"/>
  <c r="BK13"/>
  <c r="BL13"/>
  <c r="BJ14"/>
  <c r="BK14"/>
  <c r="BL14"/>
  <c r="BJ15"/>
  <c r="BK15"/>
  <c r="BL15"/>
  <c r="BJ16"/>
  <c r="BK16"/>
  <c r="BL16"/>
  <c r="BJ17"/>
  <c r="BK17"/>
  <c r="BL17"/>
  <c r="BJ18"/>
  <c r="BK18"/>
  <c r="BL18"/>
  <c r="BJ19"/>
  <c r="BK19"/>
  <c r="BL19"/>
  <c r="BJ20"/>
  <c r="BK20"/>
  <c r="BL20"/>
  <c r="BJ21"/>
  <c r="BK21"/>
  <c r="BL21"/>
  <c r="BJ22"/>
  <c r="BK22"/>
  <c r="BL22"/>
  <c r="BJ23"/>
  <c r="BK23"/>
  <c r="BL23"/>
  <c r="BJ24"/>
  <c r="BK24"/>
  <c r="BL24"/>
  <c r="BJ25"/>
  <c r="BK25"/>
  <c r="BL25"/>
  <c r="BJ26"/>
  <c r="BK26"/>
  <c r="BL26"/>
  <c r="BJ27"/>
  <c r="BK27"/>
  <c r="BL27"/>
  <c r="BJ28"/>
  <c r="BK28"/>
  <c r="BL28"/>
  <c r="BJ29"/>
  <c r="BK29"/>
  <c r="BL29"/>
  <c r="BJ30"/>
  <c r="BK30"/>
  <c r="BL30"/>
  <c r="BJ31"/>
  <c r="BK31"/>
  <c r="BL31"/>
  <c r="BJ32"/>
  <c r="BK32"/>
  <c r="BL32"/>
  <c r="BJ33"/>
  <c r="BK33"/>
  <c r="BL33"/>
  <c r="BJ34"/>
  <c r="BK34"/>
  <c r="BL34"/>
  <c r="BJ35"/>
  <c r="BK35"/>
  <c r="BL35"/>
  <c r="BJ36"/>
  <c r="BK36"/>
  <c r="BL36"/>
  <c r="BJ37"/>
  <c r="BK37"/>
  <c r="BL37"/>
  <c r="BL11"/>
  <c r="BK11"/>
  <c r="BG12"/>
  <c r="BH12"/>
  <c r="BI12"/>
  <c r="BG13"/>
  <c r="BH13"/>
  <c r="BI13"/>
  <c r="BG14"/>
  <c r="BH14"/>
  <c r="BI14"/>
  <c r="BG15"/>
  <c r="BH15"/>
  <c r="BI15"/>
  <c r="BG16"/>
  <c r="BH16"/>
  <c r="BI16"/>
  <c r="BG17"/>
  <c r="BH17"/>
  <c r="BI17"/>
  <c r="BG18"/>
  <c r="BH18"/>
  <c r="BI18"/>
  <c r="BG19"/>
  <c r="BH19"/>
  <c r="BI19"/>
  <c r="BG20"/>
  <c r="BH20"/>
  <c r="BI20"/>
  <c r="BG21"/>
  <c r="BH21"/>
  <c r="BI21"/>
  <c r="BG22"/>
  <c r="BH22"/>
  <c r="BI22"/>
  <c r="BG23"/>
  <c r="BH23"/>
  <c r="BI23"/>
  <c r="BG24"/>
  <c r="BH24"/>
  <c r="BI24"/>
  <c r="BG25"/>
  <c r="BH25"/>
  <c r="BI25"/>
  <c r="BG26"/>
  <c r="BH26"/>
  <c r="BI26"/>
  <c r="BG27"/>
  <c r="BH27"/>
  <c r="BI27"/>
  <c r="BG28"/>
  <c r="BH28"/>
  <c r="BI28"/>
  <c r="BG29"/>
  <c r="BH29"/>
  <c r="BI29"/>
  <c r="BG30"/>
  <c r="BH30"/>
  <c r="BI30"/>
  <c r="BG31"/>
  <c r="BH31"/>
  <c r="BI31"/>
  <c r="BG32"/>
  <c r="BH32"/>
  <c r="BI32"/>
  <c r="BG33"/>
  <c r="BH33"/>
  <c r="BI33"/>
  <c r="BG34"/>
  <c r="BH34"/>
  <c r="BI34"/>
  <c r="BG35"/>
  <c r="BH35"/>
  <c r="BI35"/>
  <c r="BG36"/>
  <c r="BH36"/>
  <c r="BI36"/>
  <c r="BG37"/>
  <c r="BH37"/>
  <c r="BI37"/>
  <c r="BI11"/>
  <c r="BH11"/>
  <c r="BD12"/>
  <c r="BE12"/>
  <c r="BF12"/>
  <c r="BD13"/>
  <c r="BE13"/>
  <c r="BF13"/>
  <c r="BD14"/>
  <c r="BE14"/>
  <c r="BF14"/>
  <c r="BD15"/>
  <c r="BE15"/>
  <c r="BF15"/>
  <c r="BD16"/>
  <c r="BE16"/>
  <c r="BF16"/>
  <c r="BD17"/>
  <c r="BE17"/>
  <c r="BF17"/>
  <c r="BD18"/>
  <c r="BE18"/>
  <c r="BF18"/>
  <c r="BD19"/>
  <c r="BE19"/>
  <c r="BF19"/>
  <c r="BD20"/>
  <c r="BE20"/>
  <c r="BF20"/>
  <c r="BD21"/>
  <c r="BE21"/>
  <c r="BF21"/>
  <c r="BD22"/>
  <c r="BE22"/>
  <c r="BF22"/>
  <c r="BD23"/>
  <c r="BE23"/>
  <c r="BF23"/>
  <c r="BD24"/>
  <c r="BE24"/>
  <c r="BF24"/>
  <c r="BD25"/>
  <c r="BE25"/>
  <c r="BF25"/>
  <c r="BD26"/>
  <c r="BE26"/>
  <c r="BF26"/>
  <c r="BD27"/>
  <c r="BE27"/>
  <c r="BF27"/>
  <c r="BD28"/>
  <c r="BE28"/>
  <c r="BF28"/>
  <c r="BD29"/>
  <c r="BE29"/>
  <c r="BF29"/>
  <c r="BD30"/>
  <c r="BE30"/>
  <c r="BF30"/>
  <c r="BD31"/>
  <c r="BE31"/>
  <c r="BF31"/>
  <c r="BD32"/>
  <c r="BE32"/>
  <c r="BF32"/>
  <c r="BD33"/>
  <c r="BE33"/>
  <c r="BF33"/>
  <c r="BD34"/>
  <c r="BE34"/>
  <c r="BF34"/>
  <c r="BD35"/>
  <c r="BE35"/>
  <c r="BF35"/>
  <c r="BD36"/>
  <c r="BE36"/>
  <c r="BF36"/>
  <c r="BD37"/>
  <c r="BE37"/>
  <c r="BF37"/>
  <c r="BE11"/>
  <c r="BF11"/>
  <c r="BA12"/>
  <c r="BB12"/>
  <c r="BC12"/>
  <c r="BA13"/>
  <c r="BB13"/>
  <c r="BC13"/>
  <c r="BA14"/>
  <c r="BB14"/>
  <c r="BC14"/>
  <c r="BA15"/>
  <c r="BB15"/>
  <c r="BC15"/>
  <c r="BA16"/>
  <c r="BB16"/>
  <c r="BC16"/>
  <c r="BA17"/>
  <c r="BB17"/>
  <c r="BC17"/>
  <c r="BA18"/>
  <c r="BB18"/>
  <c r="BC18"/>
  <c r="BA19"/>
  <c r="BB19"/>
  <c r="BC19"/>
  <c r="BA20"/>
  <c r="BB20"/>
  <c r="BC20"/>
  <c r="BA21"/>
  <c r="BB21"/>
  <c r="BC21"/>
  <c r="BA22"/>
  <c r="BB22"/>
  <c r="BC22"/>
  <c r="BA23"/>
  <c r="BB23"/>
  <c r="BC23"/>
  <c r="BA24"/>
  <c r="BB24"/>
  <c r="BC24"/>
  <c r="BA25"/>
  <c r="BB25"/>
  <c r="BC25"/>
  <c r="BA26"/>
  <c r="BB26"/>
  <c r="BC26"/>
  <c r="BA27"/>
  <c r="BB27"/>
  <c r="BC27"/>
  <c r="BA28"/>
  <c r="BB28"/>
  <c r="BC28"/>
  <c r="BA29"/>
  <c r="BB29"/>
  <c r="BC29"/>
  <c r="BA30"/>
  <c r="BB30"/>
  <c r="BC30"/>
  <c r="BA31"/>
  <c r="BB31"/>
  <c r="BC31"/>
  <c r="BA32"/>
  <c r="BB32"/>
  <c r="BC32"/>
  <c r="BA33"/>
  <c r="BB33"/>
  <c r="BC33"/>
  <c r="BA34"/>
  <c r="BB34"/>
  <c r="BC34"/>
  <c r="BA35"/>
  <c r="BB35"/>
  <c r="BC35"/>
  <c r="BA36"/>
  <c r="BB36"/>
  <c r="BC36"/>
  <c r="BA37"/>
  <c r="BB37"/>
  <c r="BC37"/>
  <c r="BC11"/>
  <c r="BB11"/>
  <c r="BM32" l="1"/>
  <c r="BJ11"/>
  <c r="BG11"/>
  <c r="BD11"/>
  <c r="BA11"/>
  <c r="BM11" l="1"/>
  <c r="BM26"/>
  <c r="BM18"/>
  <c r="BM12" l="1"/>
  <c r="BM36"/>
  <c r="BM27"/>
  <c r="BM29"/>
  <c r="BM19"/>
  <c r="BM15"/>
  <c r="BM17"/>
  <c r="BM30"/>
  <c r="BM13"/>
  <c r="BM33"/>
  <c r="BM14"/>
  <c r="BM25"/>
  <c r="BM21"/>
  <c r="BM37"/>
  <c r="BM20"/>
  <c r="BM28"/>
  <c r="BM35"/>
  <c r="BM23"/>
  <c r="BM34"/>
  <c r="BM24"/>
  <c r="BM31"/>
  <c r="BM16"/>
  <c r="BM22"/>
</calcChain>
</file>

<file path=xl/comments1.xml><?xml version="1.0" encoding="utf-8"?>
<comments xmlns="http://schemas.openxmlformats.org/spreadsheetml/2006/main">
  <authors>
    <author>laetitia.guerineau@free.fr</author>
  </authors>
  <commentList>
    <comment ref="D38" authorId="0">
      <text>
        <r>
          <rPr>
            <sz val="18"/>
            <color indexed="81"/>
            <rFont val="Tahoma"/>
            <family val="2"/>
          </rPr>
          <t>Types de phrases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8" authorId="0">
      <text>
        <r>
          <rPr>
            <sz val="18"/>
            <color indexed="81"/>
            <rFont val="Tahoma"/>
            <family val="2"/>
          </rPr>
          <t>Formes de phrases</t>
        </r>
      </text>
    </comment>
    <comment ref="F38" authorId="0">
      <text>
        <r>
          <rPr>
            <sz val="18"/>
            <color indexed="81"/>
            <rFont val="Tahoma"/>
            <family val="2"/>
          </rPr>
          <t>Ponctuation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8" authorId="0">
      <text>
        <r>
          <rPr>
            <sz val="18"/>
            <color indexed="81"/>
            <rFont val="Tahoma"/>
            <family val="2"/>
          </rPr>
          <t>Identifier Sujet</t>
        </r>
      </text>
    </comment>
    <comment ref="H38" authorId="0">
      <text>
        <r>
          <rPr>
            <sz val="18"/>
            <color indexed="81"/>
            <rFont val="Tahoma"/>
            <family val="2"/>
          </rPr>
          <t>Groupe Verbal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8" authorId="0">
      <text>
        <r>
          <rPr>
            <b/>
            <sz val="9"/>
            <color indexed="81"/>
            <rFont val="Tahoma"/>
            <family val="2"/>
          </rPr>
          <t>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38" authorId="0">
      <text>
        <r>
          <rPr>
            <sz val="18"/>
            <color indexed="81"/>
            <rFont val="Tahoma"/>
            <family val="2"/>
          </rPr>
          <t>Homophones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38" authorId="0">
      <text>
        <r>
          <rPr>
            <sz val="18"/>
            <color indexed="81"/>
            <rFont val="Tahoma"/>
            <family val="2"/>
          </rPr>
          <t>Dictée 1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Réinvestir les mots étudiés.</t>
        </r>
      </text>
    </comment>
    <comment ref="L38" authorId="0">
      <text>
        <r>
          <rPr>
            <sz val="20"/>
            <color indexed="81"/>
            <rFont val="Tahoma"/>
            <family val="2"/>
          </rPr>
          <t>Dictée 1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Conj. Présent vb en -er</t>
        </r>
      </text>
    </comment>
    <comment ref="M38" author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20"/>
            <color indexed="81"/>
            <rFont val="Tahoma"/>
            <family val="2"/>
          </rPr>
          <t>Dictée 1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Homophone a/à</t>
        </r>
      </text>
    </comment>
    <comment ref="N38" authorId="0">
      <text>
        <r>
          <rPr>
            <sz val="18"/>
            <color indexed="81"/>
            <rFont val="Tahoma"/>
            <family val="2"/>
          </rPr>
          <t>Dictionnaire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38" authorId="0">
      <text>
        <r>
          <rPr>
            <sz val="18"/>
            <color indexed="81"/>
            <rFont val="Tahoma"/>
            <family val="2"/>
          </rPr>
          <t>Contexte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38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Q38" authorId="0">
      <text>
        <r>
          <rPr>
            <sz val="18"/>
            <color indexed="81"/>
            <rFont val="Tahoma"/>
            <family val="2"/>
          </rPr>
          <t>Présent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38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S38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T38" authorId="0">
      <text>
        <r>
          <rPr>
            <sz val="18"/>
            <color indexed="81"/>
            <rFont val="Tahoma"/>
            <family val="2"/>
          </rPr>
          <t>Fluidité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38" authorId="0">
      <text>
        <r>
          <rPr>
            <sz val="18"/>
            <color indexed="81"/>
            <rFont val="Tahoma"/>
            <family val="2"/>
          </rPr>
          <t>Compréhension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38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Y38" authorId="0">
      <text>
        <r>
          <rPr>
            <sz val="18"/>
            <color indexed="81"/>
            <rFont val="Tahoma"/>
            <family val="2"/>
          </rPr>
          <t xml:space="preserve">Nommer et Lire
 les nb jusqu'à 100 000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38" authorId="0">
      <text>
        <r>
          <rPr>
            <sz val="18"/>
            <color indexed="81"/>
            <rFont val="Tahoma"/>
            <family val="2"/>
          </rPr>
          <t>Comparer Ranger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38" authorId="0">
      <text>
        <r>
          <rPr>
            <sz val="18"/>
            <color indexed="81"/>
            <rFont val="Tahoma"/>
            <family val="2"/>
          </rPr>
          <t>Nommer et Lire les nb jusqu'à 999999999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38" authorId="0">
      <text>
        <r>
          <rPr>
            <sz val="18"/>
            <color indexed="81"/>
            <rFont val="Tahoma"/>
            <family val="2"/>
          </rPr>
          <t>Comparer
Ranger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38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AD38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AE38" authorId="0">
      <text>
        <r>
          <rPr>
            <sz val="18"/>
            <color indexed="81"/>
            <rFont val="Tahoma"/>
            <family val="2"/>
          </rPr>
          <t>Additions &amp;
Soustractions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38" authorId="0">
      <text>
        <r>
          <rPr>
            <sz val="18"/>
            <color indexed="81"/>
            <rFont val="Tahoma"/>
            <family val="2"/>
          </rPr>
          <t>Multiplication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38" authorId="0">
      <text>
        <r>
          <rPr>
            <sz val="18"/>
            <color indexed="81"/>
            <rFont val="Tahoma"/>
            <family val="2"/>
          </rPr>
          <t>Calcul Mental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38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AI38" authorId="0">
      <text>
        <r>
          <rPr>
            <sz val="18"/>
            <color indexed="81"/>
            <rFont val="Tahoma"/>
            <family val="2"/>
          </rPr>
          <t>Vocabulaire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38" authorId="0">
      <text>
        <r>
          <rPr>
            <sz val="18"/>
            <color indexed="81"/>
            <rFont val="Tahoma"/>
            <family val="2"/>
          </rPr>
          <t>Tracés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K38" authorId="0">
      <text>
        <r>
          <rPr>
            <sz val="18"/>
            <color indexed="81"/>
            <rFont val="Tahoma"/>
            <family val="2"/>
          </rPr>
          <t>Perpendiculaires&amp; Parallèles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L38" author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Tracer perpendiculaire</t>
        </r>
      </text>
    </comment>
    <comment ref="AM38" authorId="0">
      <text>
        <r>
          <rPr>
            <sz val="18"/>
            <color indexed="81"/>
            <rFont val="Tahoma"/>
            <family val="2"/>
          </rPr>
          <t>Mesures de 
longueurs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38" authorId="0">
      <text>
        <r>
          <rPr>
            <sz val="18"/>
            <color indexed="81"/>
            <rFont val="Tahoma"/>
            <family val="2"/>
          </rPr>
          <t>Problèmes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O38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AQ38" authorId="0">
      <text>
        <r>
          <rPr>
            <sz val="18"/>
            <color theme="1"/>
            <rFont val="Calibri"/>
            <family val="2"/>
          </rPr>
          <t>Les Grandes
Périodes</t>
        </r>
      </text>
    </comment>
    <comment ref="AR38" authorId="0">
      <text>
        <r>
          <rPr>
            <sz val="18"/>
            <color theme="1"/>
            <rFont val="Calibri"/>
            <family val="2"/>
          </rPr>
          <t>Préhistoire</t>
        </r>
      </text>
    </comment>
    <comment ref="AS38" authorId="0">
      <text>
        <r>
          <rPr>
            <sz val="18"/>
            <color theme="1"/>
            <rFont val="Calibri"/>
            <family val="2"/>
          </rPr>
          <t>Antiquité</t>
        </r>
      </text>
    </comment>
    <comment ref="AT38" authorId="0">
      <text>
        <r>
          <rPr>
            <sz val="18"/>
            <color indexed="81"/>
            <rFont val="Tahoma"/>
            <family val="2"/>
          </rPr>
          <t>Lieu de Vie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U38" authorId="0">
      <text>
        <r>
          <rPr>
            <sz val="20"/>
            <color indexed="81"/>
            <rFont val="Tahoma"/>
            <family val="2"/>
          </rPr>
          <t>Lieu de vie différentes échelles.</t>
        </r>
      </text>
    </comment>
    <comment ref="AV38" authorId="0">
      <text>
        <r>
          <rPr>
            <sz val="18"/>
            <color indexed="81"/>
            <rFont val="Tahoma"/>
            <family val="2"/>
          </rPr>
          <t>Systéme 
Solaire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79" authorId="0">
      <text>
        <r>
          <rPr>
            <sz val="18"/>
            <color indexed="81"/>
            <rFont val="Tahoma"/>
            <family val="2"/>
          </rPr>
          <t>Types de phrases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79" authorId="0">
      <text>
        <r>
          <rPr>
            <sz val="18"/>
            <color indexed="81"/>
            <rFont val="Tahoma"/>
            <family val="2"/>
          </rPr>
          <t>Formes de phrases</t>
        </r>
      </text>
    </comment>
    <comment ref="F79" authorId="0">
      <text>
        <r>
          <rPr>
            <sz val="18"/>
            <color indexed="81"/>
            <rFont val="Tahoma"/>
            <family val="2"/>
          </rPr>
          <t>Ponctuation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79" authorId="0">
      <text>
        <r>
          <rPr>
            <sz val="18"/>
            <color indexed="81"/>
            <rFont val="Tahoma"/>
            <family val="2"/>
          </rPr>
          <t>Identifier Sujet</t>
        </r>
      </text>
    </comment>
    <comment ref="H79" authorId="0">
      <text>
        <r>
          <rPr>
            <sz val="18"/>
            <color indexed="81"/>
            <rFont val="Tahoma"/>
            <family val="2"/>
          </rPr>
          <t>Groupe Verbal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79" authorId="0">
      <text>
        <r>
          <rPr>
            <b/>
            <sz val="9"/>
            <color indexed="81"/>
            <rFont val="Tahoma"/>
            <family val="2"/>
          </rPr>
          <t>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79" authorId="0">
      <text>
        <r>
          <rPr>
            <sz val="18"/>
            <color indexed="81"/>
            <rFont val="Tahoma"/>
            <family val="2"/>
          </rPr>
          <t>Homophones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79" authorId="0">
      <text>
        <r>
          <rPr>
            <sz val="18"/>
            <color indexed="81"/>
            <rFont val="Tahoma"/>
            <family val="2"/>
          </rPr>
          <t>Dictée 1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Réinvestir les mots étudiés.</t>
        </r>
      </text>
    </comment>
    <comment ref="L79" authorId="0">
      <text>
        <r>
          <rPr>
            <sz val="20"/>
            <color indexed="81"/>
            <rFont val="Tahoma"/>
            <family val="2"/>
          </rPr>
          <t>Dictée 1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Conj. Présent vb en -er</t>
        </r>
      </text>
    </comment>
    <comment ref="M79" author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20"/>
            <color indexed="81"/>
            <rFont val="Tahoma"/>
            <family val="2"/>
          </rPr>
          <t>Dictée 1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Homophone a/à</t>
        </r>
      </text>
    </comment>
    <comment ref="N79" authorId="0">
      <text>
        <r>
          <rPr>
            <sz val="18"/>
            <color indexed="81"/>
            <rFont val="Tahoma"/>
            <family val="2"/>
          </rPr>
          <t>Dictionnaire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79" authorId="0">
      <text>
        <r>
          <rPr>
            <sz val="18"/>
            <color indexed="81"/>
            <rFont val="Tahoma"/>
            <family val="2"/>
          </rPr>
          <t>Contexte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79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Q79" authorId="0">
      <text>
        <r>
          <rPr>
            <sz val="18"/>
            <color indexed="81"/>
            <rFont val="Tahoma"/>
            <family val="2"/>
          </rPr>
          <t>Présent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79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S79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T79" authorId="0">
      <text>
        <r>
          <rPr>
            <sz val="18"/>
            <color indexed="81"/>
            <rFont val="Tahoma"/>
            <family val="2"/>
          </rPr>
          <t>Fluidité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79" authorId="0">
      <text>
        <r>
          <rPr>
            <sz val="18"/>
            <color indexed="81"/>
            <rFont val="Tahoma"/>
            <family val="2"/>
          </rPr>
          <t>Compréhension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79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Y79" authorId="0">
      <text>
        <r>
          <rPr>
            <sz val="18"/>
            <color indexed="81"/>
            <rFont val="Tahoma"/>
            <family val="2"/>
          </rPr>
          <t xml:space="preserve">Nommer et Lire
 les nb jusqu'à 100 000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79" authorId="0">
      <text>
        <r>
          <rPr>
            <sz val="18"/>
            <color indexed="81"/>
            <rFont val="Tahoma"/>
            <family val="2"/>
          </rPr>
          <t>Comparer Ranger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79" authorId="0">
      <text>
        <r>
          <rPr>
            <sz val="18"/>
            <color indexed="81"/>
            <rFont val="Tahoma"/>
            <family val="2"/>
          </rPr>
          <t>Nommer et Lire les nb jusqu'à 999999999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79" authorId="0">
      <text>
        <r>
          <rPr>
            <sz val="18"/>
            <color indexed="81"/>
            <rFont val="Tahoma"/>
            <family val="2"/>
          </rPr>
          <t>Comparer
Ranger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79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AD79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AE79" authorId="0">
      <text>
        <r>
          <rPr>
            <sz val="18"/>
            <color indexed="81"/>
            <rFont val="Tahoma"/>
            <family val="2"/>
          </rPr>
          <t>Additions &amp;
Soustractions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79" authorId="0">
      <text>
        <r>
          <rPr>
            <sz val="18"/>
            <color indexed="81"/>
            <rFont val="Tahoma"/>
            <family val="2"/>
          </rPr>
          <t>Multiplication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79" authorId="0">
      <text>
        <r>
          <rPr>
            <sz val="18"/>
            <color indexed="81"/>
            <rFont val="Tahoma"/>
            <family val="2"/>
          </rPr>
          <t>Calcul Mental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79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AI79" authorId="0">
      <text>
        <r>
          <rPr>
            <sz val="18"/>
            <color indexed="81"/>
            <rFont val="Tahoma"/>
            <family val="2"/>
          </rPr>
          <t>Vocabulaire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79" authorId="0">
      <text>
        <r>
          <rPr>
            <sz val="18"/>
            <color indexed="81"/>
            <rFont val="Tahoma"/>
            <family val="2"/>
          </rPr>
          <t>Tracés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K79" authorId="0">
      <text>
        <r>
          <rPr>
            <sz val="18"/>
            <color indexed="81"/>
            <rFont val="Tahoma"/>
            <family val="2"/>
          </rPr>
          <t>Perpendiculaires&amp; Parallèles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L79" author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Tracer perpendiculaire</t>
        </r>
      </text>
    </comment>
    <comment ref="AM79" authorId="0">
      <text>
        <r>
          <rPr>
            <sz val="18"/>
            <color indexed="81"/>
            <rFont val="Tahoma"/>
            <family val="2"/>
          </rPr>
          <t>Mesures de 
longueurs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79" authorId="0">
      <text>
        <r>
          <rPr>
            <sz val="18"/>
            <color indexed="81"/>
            <rFont val="Tahoma"/>
            <family val="2"/>
          </rPr>
          <t>Problèmes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O79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AQ79" authorId="0">
      <text>
        <r>
          <rPr>
            <sz val="18"/>
            <color theme="1"/>
            <rFont val="Calibri"/>
            <family val="2"/>
          </rPr>
          <t>Les Grandes
Périodes</t>
        </r>
      </text>
    </comment>
    <comment ref="AR79" authorId="0">
      <text>
        <r>
          <rPr>
            <sz val="18"/>
            <color theme="1"/>
            <rFont val="Calibri"/>
            <family val="2"/>
          </rPr>
          <t>Préhistoire</t>
        </r>
      </text>
    </comment>
    <comment ref="AS79" authorId="0">
      <text>
        <r>
          <rPr>
            <sz val="18"/>
            <color theme="1"/>
            <rFont val="Calibri"/>
            <family val="2"/>
          </rPr>
          <t>Antiquité</t>
        </r>
      </text>
    </comment>
    <comment ref="AT79" authorId="0">
      <text>
        <r>
          <rPr>
            <sz val="18"/>
            <color indexed="81"/>
            <rFont val="Tahoma"/>
            <family val="2"/>
          </rPr>
          <t>Lieu de Vie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U79" authorId="0">
      <text>
        <r>
          <rPr>
            <sz val="20"/>
            <color indexed="81"/>
            <rFont val="Tahoma"/>
            <family val="2"/>
          </rPr>
          <t>Lieu de vie différentes échelles.</t>
        </r>
      </text>
    </comment>
    <comment ref="AV79" authorId="0">
      <text>
        <r>
          <rPr>
            <sz val="18"/>
            <color indexed="81"/>
            <rFont val="Tahoma"/>
            <family val="2"/>
          </rPr>
          <t>Systéme 
Solaire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laetitia.guerineau@free.fr</author>
  </authors>
  <commentList>
    <comment ref="BW59" authorId="0">
      <text>
        <r>
          <rPr>
            <sz val="18"/>
            <color indexed="81"/>
            <rFont val="Tahoma"/>
            <family val="2"/>
          </rPr>
          <t>Types de phrases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X59" authorId="0">
      <text>
        <r>
          <rPr>
            <sz val="18"/>
            <color indexed="81"/>
            <rFont val="Tahoma"/>
            <family val="2"/>
          </rPr>
          <t>Formes de phrases</t>
        </r>
      </text>
    </comment>
    <comment ref="BY59" authorId="0">
      <text>
        <r>
          <rPr>
            <sz val="18"/>
            <color indexed="81"/>
            <rFont val="Tahoma"/>
            <family val="2"/>
          </rPr>
          <t>Ponctuation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Z59" authorId="0">
      <text>
        <r>
          <rPr>
            <sz val="18"/>
            <color indexed="81"/>
            <rFont val="Tahoma"/>
            <family val="2"/>
          </rPr>
          <t>Identifier Sujet</t>
        </r>
      </text>
    </comment>
    <comment ref="CA59" authorId="0">
      <text>
        <r>
          <rPr>
            <sz val="18"/>
            <color indexed="81"/>
            <rFont val="Tahoma"/>
            <family val="2"/>
          </rPr>
          <t>Groupe Verbal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B59" authorId="0">
      <text>
        <r>
          <rPr>
            <b/>
            <sz val="9"/>
            <color indexed="81"/>
            <rFont val="Tahoma"/>
            <family val="2"/>
          </rPr>
          <t>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C59" authorId="0">
      <text>
        <r>
          <rPr>
            <sz val="18"/>
            <color indexed="81"/>
            <rFont val="Tahoma"/>
            <family val="2"/>
          </rPr>
          <t>Homophones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D59" authorId="0">
      <text>
        <r>
          <rPr>
            <sz val="18"/>
            <color indexed="81"/>
            <rFont val="Tahoma"/>
            <family val="2"/>
          </rPr>
          <t>Dictée 1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Réinvestir les mots étudiés.</t>
        </r>
      </text>
    </comment>
    <comment ref="CE59" authorId="0">
      <text>
        <r>
          <rPr>
            <sz val="20"/>
            <color indexed="81"/>
            <rFont val="Tahoma"/>
            <family val="2"/>
          </rPr>
          <t>Dictée 1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Conj. Présent vb en -er</t>
        </r>
      </text>
    </comment>
    <comment ref="CF59" author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20"/>
            <color indexed="81"/>
            <rFont val="Tahoma"/>
            <family val="2"/>
          </rPr>
          <t>Dictée 1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Homophone a/à</t>
        </r>
      </text>
    </comment>
    <comment ref="CG59" authorId="0">
      <text>
        <r>
          <rPr>
            <sz val="18"/>
            <color indexed="81"/>
            <rFont val="Tahoma"/>
            <family val="2"/>
          </rPr>
          <t>Dictionnaire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H59" authorId="0">
      <text>
        <r>
          <rPr>
            <sz val="18"/>
            <color indexed="81"/>
            <rFont val="Tahoma"/>
            <family val="2"/>
          </rPr>
          <t>Contexte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I59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CJ59" authorId="0">
      <text>
        <r>
          <rPr>
            <sz val="18"/>
            <color indexed="81"/>
            <rFont val="Tahoma"/>
            <family val="2"/>
          </rPr>
          <t>Présent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K59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CL59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CM59" authorId="0">
      <text>
        <r>
          <rPr>
            <sz val="18"/>
            <color indexed="81"/>
            <rFont val="Tahoma"/>
            <family val="2"/>
          </rPr>
          <t>Fluidité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N59" authorId="0">
      <text>
        <r>
          <rPr>
            <sz val="18"/>
            <color indexed="81"/>
            <rFont val="Tahoma"/>
            <family val="2"/>
          </rPr>
          <t>Compréhension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O59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CR59" authorId="0">
      <text>
        <r>
          <rPr>
            <sz val="18"/>
            <color indexed="81"/>
            <rFont val="Tahoma"/>
            <family val="2"/>
          </rPr>
          <t xml:space="preserve">Nommer et Lire
 les nb jusqu'à 100 000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S59" authorId="0">
      <text>
        <r>
          <rPr>
            <sz val="18"/>
            <color indexed="81"/>
            <rFont val="Tahoma"/>
            <family val="2"/>
          </rPr>
          <t>Comparer Ranger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T59" authorId="0">
      <text>
        <r>
          <rPr>
            <sz val="18"/>
            <color indexed="81"/>
            <rFont val="Tahoma"/>
            <family val="2"/>
          </rPr>
          <t>Nommer et Lire les nb jusqu'à 999999999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U59" authorId="0">
      <text>
        <r>
          <rPr>
            <sz val="18"/>
            <color indexed="81"/>
            <rFont val="Tahoma"/>
            <family val="2"/>
          </rPr>
          <t>Comparer
Ranger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V59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CW59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CX59" authorId="0">
      <text>
        <r>
          <rPr>
            <sz val="18"/>
            <color indexed="81"/>
            <rFont val="Tahoma"/>
            <family val="2"/>
          </rPr>
          <t>Additions &amp;
Soustractions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Y59" authorId="0">
      <text>
        <r>
          <rPr>
            <sz val="18"/>
            <color indexed="81"/>
            <rFont val="Tahoma"/>
            <family val="2"/>
          </rPr>
          <t>Multiplication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Z59" authorId="0">
      <text>
        <r>
          <rPr>
            <sz val="18"/>
            <color indexed="81"/>
            <rFont val="Tahoma"/>
            <family val="2"/>
          </rPr>
          <t>Calcul Mental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A59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DB59" authorId="0">
      <text>
        <r>
          <rPr>
            <sz val="18"/>
            <color indexed="81"/>
            <rFont val="Tahoma"/>
            <family val="2"/>
          </rPr>
          <t>Vocabulaire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C59" authorId="0">
      <text>
        <r>
          <rPr>
            <sz val="18"/>
            <color indexed="81"/>
            <rFont val="Tahoma"/>
            <family val="2"/>
          </rPr>
          <t>Tracés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D59" authorId="0">
      <text>
        <r>
          <rPr>
            <sz val="18"/>
            <color indexed="81"/>
            <rFont val="Tahoma"/>
            <family val="2"/>
          </rPr>
          <t>Perpendiculaires&amp; Parallèles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E59" author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Tracer perpendiculaire</t>
        </r>
      </text>
    </comment>
    <comment ref="DF59" authorId="0">
      <text>
        <r>
          <rPr>
            <sz val="18"/>
            <color indexed="81"/>
            <rFont val="Tahoma"/>
            <family val="2"/>
          </rPr>
          <t>Mesures de 
longueurs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G59" authorId="0">
      <text>
        <r>
          <rPr>
            <sz val="18"/>
            <color indexed="81"/>
            <rFont val="Tahoma"/>
            <family val="2"/>
          </rPr>
          <t>Problèmes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H59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DJ59" authorId="0">
      <text>
        <r>
          <rPr>
            <sz val="18"/>
            <color theme="1"/>
            <rFont val="Calibri"/>
            <family val="2"/>
          </rPr>
          <t>Les Grandes
Périodes</t>
        </r>
      </text>
    </comment>
    <comment ref="DK59" authorId="0">
      <text>
        <r>
          <rPr>
            <sz val="18"/>
            <color theme="1"/>
            <rFont val="Calibri"/>
            <family val="2"/>
          </rPr>
          <t>Préhistoire</t>
        </r>
      </text>
    </comment>
    <comment ref="DL59" authorId="0">
      <text>
        <r>
          <rPr>
            <sz val="18"/>
            <color theme="1"/>
            <rFont val="Calibri"/>
            <family val="2"/>
          </rPr>
          <t>Antiquité</t>
        </r>
      </text>
    </comment>
    <comment ref="DM59" authorId="0">
      <text>
        <r>
          <rPr>
            <sz val="18"/>
            <color indexed="81"/>
            <rFont val="Tahoma"/>
            <family val="2"/>
          </rPr>
          <t>Lieu de Vie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N59" authorId="0">
      <text>
        <r>
          <rPr>
            <sz val="20"/>
            <color indexed="81"/>
            <rFont val="Tahoma"/>
            <family val="2"/>
          </rPr>
          <t>Lieu de vie différentes échelles.</t>
        </r>
      </text>
    </comment>
    <comment ref="DO59" authorId="0">
      <text>
        <r>
          <rPr>
            <sz val="18"/>
            <color indexed="81"/>
            <rFont val="Tahoma"/>
            <family val="2"/>
          </rPr>
          <t>Systéme 
Solaire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P59" authorId="0">
      <text>
        <r>
          <rPr>
            <sz val="18"/>
            <color indexed="81"/>
            <rFont val="Tahoma"/>
            <family val="2"/>
          </rPr>
          <t>Systéme 
Solaire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Q59" authorId="0">
      <text>
        <r>
          <rPr>
            <sz val="18"/>
            <color indexed="81"/>
            <rFont val="Tahoma"/>
            <family val="2"/>
          </rPr>
          <t>Systéme 
Solaire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R59" authorId="0">
      <text>
        <r>
          <rPr>
            <sz val="18"/>
            <color indexed="81"/>
            <rFont val="Tahoma"/>
            <family val="2"/>
          </rPr>
          <t>Systéme 
Solaire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laetitia.guerineau@free.fr</author>
  </authors>
  <commentList>
    <comment ref="B28" authorId="0">
      <text>
        <r>
          <rPr>
            <sz val="18"/>
            <color indexed="81"/>
            <rFont val="Tahoma"/>
            <family val="2"/>
          </rPr>
          <t>Types de phrases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sz val="18"/>
            <color indexed="81"/>
            <rFont val="Tahoma"/>
            <family val="2"/>
          </rPr>
          <t>Formes de phrases</t>
        </r>
      </text>
    </comment>
    <comment ref="D28" authorId="0">
      <text>
        <r>
          <rPr>
            <sz val="18"/>
            <color indexed="81"/>
            <rFont val="Tahoma"/>
            <family val="2"/>
          </rPr>
          <t>Ponctuation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8" authorId="0">
      <text>
        <r>
          <rPr>
            <sz val="18"/>
            <color indexed="81"/>
            <rFont val="Tahoma"/>
            <family val="2"/>
          </rPr>
          <t>Identifier Sujet</t>
        </r>
      </text>
    </comment>
    <comment ref="F28" authorId="0">
      <text>
        <r>
          <rPr>
            <sz val="18"/>
            <color indexed="81"/>
            <rFont val="Tahoma"/>
            <family val="2"/>
          </rPr>
          <t>Groupe Verbal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8" authorId="0">
      <text>
        <r>
          <rPr>
            <b/>
            <sz val="9"/>
            <color indexed="81"/>
            <rFont val="Tahoma"/>
            <family val="2"/>
          </rPr>
          <t>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28" authorId="0">
      <text>
        <r>
          <rPr>
            <sz val="18"/>
            <color indexed="81"/>
            <rFont val="Tahoma"/>
            <family val="2"/>
          </rPr>
          <t>Homophones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>
      <text>
        <r>
          <rPr>
            <sz val="18"/>
            <color indexed="81"/>
            <rFont val="Tahoma"/>
            <family val="2"/>
          </rPr>
          <t>Dictée 1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Réinvestir les mots étudiés.</t>
        </r>
      </text>
    </comment>
    <comment ref="J28" authorId="0">
      <text>
        <r>
          <rPr>
            <sz val="20"/>
            <color indexed="81"/>
            <rFont val="Tahoma"/>
            <family val="2"/>
          </rPr>
          <t>Dictée 1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Conj. Présent vb en -er</t>
        </r>
      </text>
    </comment>
    <comment ref="K28" author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20"/>
            <color indexed="81"/>
            <rFont val="Tahoma"/>
            <family val="2"/>
          </rPr>
          <t>Dictée 1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Homophone a/à</t>
        </r>
      </text>
    </comment>
    <comment ref="L28" authorId="0">
      <text>
        <r>
          <rPr>
            <sz val="18"/>
            <color indexed="81"/>
            <rFont val="Tahoma"/>
            <family val="2"/>
          </rPr>
          <t>Dictionnaire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28" authorId="0">
      <text>
        <r>
          <rPr>
            <sz val="18"/>
            <color indexed="81"/>
            <rFont val="Tahoma"/>
            <family val="2"/>
          </rPr>
          <t>Contexte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8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O28" authorId="0">
      <text>
        <r>
          <rPr>
            <sz val="18"/>
            <color indexed="81"/>
            <rFont val="Tahoma"/>
            <family val="2"/>
          </rPr>
          <t>Présent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28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Q28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R28" authorId="0">
      <text>
        <r>
          <rPr>
            <sz val="18"/>
            <color indexed="81"/>
            <rFont val="Tahoma"/>
            <family val="2"/>
          </rPr>
          <t>Fluidité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28" authorId="0">
      <text>
        <r>
          <rPr>
            <sz val="18"/>
            <color indexed="81"/>
            <rFont val="Tahoma"/>
            <family val="2"/>
          </rPr>
          <t>Compréhension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28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W28" authorId="0">
      <text>
        <r>
          <rPr>
            <sz val="18"/>
            <color indexed="81"/>
            <rFont val="Tahoma"/>
            <family val="2"/>
          </rPr>
          <t xml:space="preserve">Nommer et Lire
 les nb jusqu'à 100 000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28" authorId="0">
      <text>
        <r>
          <rPr>
            <sz val="18"/>
            <color indexed="81"/>
            <rFont val="Tahoma"/>
            <family val="2"/>
          </rPr>
          <t>Comparer Ranger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28" authorId="0">
      <text>
        <r>
          <rPr>
            <sz val="18"/>
            <color indexed="81"/>
            <rFont val="Tahoma"/>
            <family val="2"/>
          </rPr>
          <t>Nommer et Lire les nb jusqu'à 999999999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28" authorId="0">
      <text>
        <r>
          <rPr>
            <sz val="18"/>
            <color indexed="81"/>
            <rFont val="Tahoma"/>
            <family val="2"/>
          </rPr>
          <t>Comparer
Ranger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28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AB28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AC28" authorId="0">
      <text>
        <r>
          <rPr>
            <sz val="18"/>
            <color indexed="81"/>
            <rFont val="Tahoma"/>
            <family val="2"/>
          </rPr>
          <t>Additions &amp;
Soustractions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28" authorId="0">
      <text>
        <r>
          <rPr>
            <sz val="18"/>
            <color indexed="81"/>
            <rFont val="Tahoma"/>
            <family val="2"/>
          </rPr>
          <t>Multiplication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28" authorId="0">
      <text>
        <r>
          <rPr>
            <sz val="18"/>
            <color indexed="81"/>
            <rFont val="Tahoma"/>
            <family val="2"/>
          </rPr>
          <t>Calcul Mental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28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AG28" authorId="0">
      <text>
        <r>
          <rPr>
            <sz val="18"/>
            <color indexed="81"/>
            <rFont val="Tahoma"/>
            <family val="2"/>
          </rPr>
          <t>Vocabulaire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28" authorId="0">
      <text>
        <r>
          <rPr>
            <sz val="18"/>
            <color indexed="81"/>
            <rFont val="Tahoma"/>
            <family val="2"/>
          </rPr>
          <t>Tracés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28" authorId="0">
      <text>
        <r>
          <rPr>
            <sz val="18"/>
            <color indexed="81"/>
            <rFont val="Tahoma"/>
            <family val="2"/>
          </rPr>
          <t>Perpendiculaires&amp; Parallèles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28" author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Tracer perpendiculaire</t>
        </r>
      </text>
    </comment>
    <comment ref="AK28" authorId="0">
      <text>
        <r>
          <rPr>
            <sz val="18"/>
            <color indexed="81"/>
            <rFont val="Tahoma"/>
            <family val="2"/>
          </rPr>
          <t>Mesures de 
longueurs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L28" authorId="0">
      <text>
        <r>
          <rPr>
            <sz val="18"/>
            <color indexed="81"/>
            <rFont val="Tahoma"/>
            <family val="2"/>
          </rPr>
          <t>Problèmes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M28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AO28" authorId="0">
      <text>
        <r>
          <rPr>
            <sz val="18"/>
            <color theme="1"/>
            <rFont val="Calibri"/>
            <family val="2"/>
          </rPr>
          <t>Les Grandes
Périodes</t>
        </r>
      </text>
    </comment>
    <comment ref="AP28" authorId="0">
      <text>
        <r>
          <rPr>
            <sz val="18"/>
            <color theme="1"/>
            <rFont val="Calibri"/>
            <family val="2"/>
          </rPr>
          <t>Préhistoire</t>
        </r>
      </text>
    </comment>
    <comment ref="AQ28" authorId="0">
      <text>
        <r>
          <rPr>
            <sz val="18"/>
            <color theme="1"/>
            <rFont val="Calibri"/>
            <family val="2"/>
          </rPr>
          <t>Antiquité</t>
        </r>
      </text>
    </comment>
    <comment ref="AR28" authorId="0">
      <text>
        <r>
          <rPr>
            <sz val="18"/>
            <color indexed="81"/>
            <rFont val="Tahoma"/>
            <family val="2"/>
          </rPr>
          <t>Lieu de Vie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S28" authorId="0">
      <text>
        <r>
          <rPr>
            <sz val="20"/>
            <color indexed="81"/>
            <rFont val="Tahoma"/>
            <family val="2"/>
          </rPr>
          <t>Lieu de vie différentes échelles.</t>
        </r>
      </text>
    </comment>
    <comment ref="AT28" authorId="0">
      <text>
        <r>
          <rPr>
            <sz val="18"/>
            <color indexed="81"/>
            <rFont val="Tahoma"/>
            <family val="2"/>
          </rPr>
          <t>Systéme 
Solaire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<sst xmlns="http://schemas.openxmlformats.org/spreadsheetml/2006/main" count="2125" uniqueCount="84">
  <si>
    <t>A</t>
  </si>
  <si>
    <t>A+</t>
  </si>
  <si>
    <t>A-</t>
  </si>
  <si>
    <t>B</t>
  </si>
  <si>
    <t>B+</t>
  </si>
  <si>
    <t>B-</t>
  </si>
  <si>
    <t>C</t>
  </si>
  <si>
    <t>C+</t>
  </si>
  <si>
    <t>C-</t>
  </si>
  <si>
    <t>D</t>
  </si>
  <si>
    <t>D+</t>
  </si>
  <si>
    <t>CM1 a - Mme GUERINEAU</t>
  </si>
  <si>
    <t>1er SEMESTRE</t>
  </si>
  <si>
    <t>2ème SEMESTRE</t>
  </si>
  <si>
    <t xml:space="preserve">Noms </t>
  </si>
  <si>
    <t>Prénoms</t>
  </si>
  <si>
    <t>Lexique</t>
  </si>
  <si>
    <t>Lecture</t>
  </si>
  <si>
    <t>Poesie</t>
  </si>
  <si>
    <t>Nombres</t>
  </si>
  <si>
    <t>Calcul</t>
  </si>
  <si>
    <t>AKIOUL</t>
  </si>
  <si>
    <t>X</t>
  </si>
  <si>
    <t>AKKOYUN</t>
  </si>
  <si>
    <t>abs</t>
  </si>
  <si>
    <t>ASFOUR</t>
  </si>
  <si>
    <t>ATTEN</t>
  </si>
  <si>
    <t>BETTAIEB</t>
  </si>
  <si>
    <t>BRAHIM</t>
  </si>
  <si>
    <t>CAI</t>
  </si>
  <si>
    <t>CHEIKH M'HAMED</t>
  </si>
  <si>
    <t>DABO</t>
  </si>
  <si>
    <t>DIAKHATE</t>
  </si>
  <si>
    <t>DIB</t>
  </si>
  <si>
    <t>EL KHADHRAHOUI</t>
  </si>
  <si>
    <t>GUIOSE</t>
  </si>
  <si>
    <t>HALLOUIN-MACE</t>
  </si>
  <si>
    <t>HAMMOUCHE</t>
  </si>
  <si>
    <t>KANOUTE</t>
  </si>
  <si>
    <t>LEBLAY</t>
  </si>
  <si>
    <t>LOZAHIC</t>
  </si>
  <si>
    <t>LUNION</t>
  </si>
  <si>
    <t>MANIEZ</t>
  </si>
  <si>
    <t>MATERA</t>
  </si>
  <si>
    <t>MEGHERBI</t>
  </si>
  <si>
    <t>MEHARRAR</t>
  </si>
  <si>
    <t>NORMAND</t>
  </si>
  <si>
    <t>SABRANE</t>
  </si>
  <si>
    <t xml:space="preserve">SELVAKUMARAN </t>
  </si>
  <si>
    <t>VATRIN-GILLARD</t>
  </si>
  <si>
    <t>Grammaire</t>
  </si>
  <si>
    <t>Orthographe</t>
  </si>
  <si>
    <t>Géométrie</t>
  </si>
  <si>
    <t>Histoire</t>
  </si>
  <si>
    <t>Macro7(Classement)</t>
  </si>
  <si>
    <t>Macro8(Ordre Alpha)</t>
  </si>
  <si>
    <t>D-</t>
  </si>
  <si>
    <t>P</t>
  </si>
  <si>
    <t>Litt</t>
  </si>
  <si>
    <t>Conjugaison</t>
  </si>
  <si>
    <t>Grds &amp; Mes</t>
  </si>
  <si>
    <t>Géograph</t>
  </si>
  <si>
    <t>Poes</t>
  </si>
  <si>
    <t>Noms</t>
  </si>
  <si>
    <t>1er Semestre</t>
  </si>
  <si>
    <t>Français</t>
  </si>
  <si>
    <t>Mathématiques</t>
  </si>
  <si>
    <t>Français sem1</t>
  </si>
  <si>
    <t>Français sem2</t>
  </si>
  <si>
    <t>Maths sem1</t>
  </si>
  <si>
    <t>Maths sem2</t>
  </si>
  <si>
    <t>Macro1(Classement)</t>
  </si>
  <si>
    <t>Moy</t>
  </si>
  <si>
    <t>Moy Classe</t>
  </si>
  <si>
    <t>Rester en mode "Alphabétique" pour lire Graphiques</t>
  </si>
  <si>
    <t>SCIENCES</t>
  </si>
  <si>
    <t>Sciences</t>
  </si>
  <si>
    <t>Macro2(Ordre Alpha)</t>
  </si>
  <si>
    <t>NOMS</t>
  </si>
  <si>
    <t>APPRECIATIONS 1er SEMESTRE</t>
  </si>
  <si>
    <t>APPRECIATIONS 2ème SEMESTRE</t>
  </si>
  <si>
    <r>
      <rPr>
        <b/>
        <sz val="11"/>
        <color theme="1"/>
        <rFont val="Calibri"/>
        <family val="2"/>
      </rPr>
      <t>TRAVAIL</t>
    </r>
    <r>
      <rPr>
        <sz val="11"/>
        <color theme="1"/>
        <rFont val="Calibri"/>
        <family val="2"/>
      </rPr>
      <t xml:space="preserve">:                      </t>
    </r>
    <r>
      <rPr>
        <b/>
        <sz val="11"/>
        <color theme="1"/>
        <rFont val="Calibri"/>
        <family val="2"/>
      </rPr>
      <t>ATTITUDE</t>
    </r>
    <r>
      <rPr>
        <sz val="11"/>
        <color theme="1"/>
        <rFont val="Calibri"/>
        <family val="2"/>
      </rPr>
      <t>:</t>
    </r>
  </si>
  <si>
    <t>Liste Elèves</t>
  </si>
  <si>
    <t>Commentaires</t>
  </si>
</sst>
</file>

<file path=xl/styles.xml><?xml version="1.0" encoding="utf-8"?>
<styleSheet xmlns="http://schemas.openxmlformats.org/spreadsheetml/2006/main">
  <fonts count="52"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36"/>
      <color indexed="8"/>
      <name val="Impact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Comic Sans MS"/>
      <family val="4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</font>
    <font>
      <sz val="22"/>
      <color indexed="8"/>
      <name val="Impact"/>
      <family val="2"/>
    </font>
    <font>
      <b/>
      <sz val="16"/>
      <color theme="1"/>
      <name val="Calibri"/>
      <family val="2"/>
      <scheme val="minor"/>
    </font>
    <font>
      <b/>
      <sz val="16"/>
      <color rgb="FFFF0000"/>
      <name val="Calibri"/>
      <family val="2"/>
    </font>
    <font>
      <b/>
      <sz val="18"/>
      <color rgb="FFFF0000"/>
      <name val="Calibri"/>
      <family val="2"/>
    </font>
    <font>
      <b/>
      <sz val="16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</font>
    <font>
      <sz val="26"/>
      <color indexed="8"/>
      <name val="Impact"/>
      <family val="2"/>
    </font>
    <font>
      <b/>
      <sz val="20"/>
      <color theme="1"/>
      <name val="Calibri"/>
      <family val="2"/>
    </font>
    <font>
      <b/>
      <sz val="22"/>
      <color theme="1"/>
      <name val="Calibri"/>
      <family val="2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8"/>
      <color indexed="62"/>
      <name val="Cambria"/>
      <family val="2"/>
    </font>
    <font>
      <b/>
      <sz val="18"/>
      <color indexed="56"/>
      <name val="Cambria"/>
      <family val="2"/>
    </font>
    <font>
      <sz val="9"/>
      <name val="Arial Narrow"/>
      <family val="2"/>
    </font>
    <font>
      <sz val="8"/>
      <color indexed="8"/>
      <name val="Verdana"/>
      <family val="2"/>
    </font>
    <font>
      <sz val="8"/>
      <color indexed="9"/>
      <name val="Verdana"/>
      <family val="2"/>
    </font>
    <font>
      <sz val="8"/>
      <color indexed="10"/>
      <name val="Verdana"/>
      <family val="2"/>
    </font>
    <font>
      <b/>
      <sz val="8"/>
      <color indexed="52"/>
      <name val="Verdana"/>
      <family val="2"/>
    </font>
    <font>
      <sz val="8"/>
      <color indexed="52"/>
      <name val="Verdana"/>
      <family val="2"/>
    </font>
    <font>
      <sz val="8"/>
      <color indexed="62"/>
      <name val="Verdana"/>
      <family val="2"/>
    </font>
    <font>
      <sz val="8"/>
      <color indexed="20"/>
      <name val="Verdana"/>
      <family val="2"/>
    </font>
    <font>
      <sz val="8"/>
      <color indexed="60"/>
      <name val="Verdana"/>
      <family val="2"/>
    </font>
    <font>
      <sz val="8"/>
      <color indexed="17"/>
      <name val="Verdana"/>
      <family val="2"/>
    </font>
    <font>
      <b/>
      <sz val="8"/>
      <color indexed="63"/>
      <name val="Verdana"/>
      <family val="2"/>
    </font>
    <font>
      <i/>
      <sz val="8"/>
      <color indexed="23"/>
      <name val="Verdana"/>
      <family val="2"/>
    </font>
    <font>
      <b/>
      <sz val="15"/>
      <color indexed="56"/>
      <name val="Verdana"/>
      <family val="2"/>
    </font>
    <font>
      <b/>
      <sz val="13"/>
      <color indexed="56"/>
      <name val="Verdana"/>
      <family val="2"/>
    </font>
    <font>
      <b/>
      <sz val="11"/>
      <color indexed="56"/>
      <name val="Verdana"/>
      <family val="2"/>
    </font>
    <font>
      <b/>
      <sz val="8"/>
      <color indexed="8"/>
      <name val="Verdana"/>
      <family val="2"/>
    </font>
    <font>
      <b/>
      <sz val="8"/>
      <color indexed="9"/>
      <name val="Verdana"/>
      <family val="2"/>
    </font>
    <font>
      <sz val="18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color indexed="81"/>
      <name val="Tahoma"/>
      <family val="2"/>
    </font>
    <font>
      <sz val="20"/>
      <color indexed="81"/>
      <name val="Tahoma"/>
      <family val="2"/>
    </font>
    <font>
      <sz val="16"/>
      <color indexed="81"/>
      <name val="Tahoma"/>
      <family val="2"/>
    </font>
    <font>
      <sz val="18"/>
      <color theme="1"/>
      <name val="Calibri"/>
      <family val="2"/>
    </font>
    <font>
      <sz val="20"/>
      <color theme="1"/>
      <name val="Calibri"/>
      <family val="2"/>
    </font>
  </fonts>
  <fills count="6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/>
        <bgColor indexed="64"/>
      </patternFill>
    </fill>
    <fill>
      <patternFill patternType="lightTrellis"/>
    </fill>
    <fill>
      <patternFill patternType="lightTrellis">
        <bgColor rgb="FFFFFF00"/>
      </patternFill>
    </fill>
    <fill>
      <patternFill patternType="lightTrellis">
        <bgColor rgb="FF00B0F0"/>
      </patternFill>
    </fill>
    <fill>
      <patternFill patternType="lightTrellis">
        <bgColor theme="5" tint="0.39997558519241921"/>
      </patternFill>
    </fill>
    <fill>
      <patternFill patternType="lightTrellis">
        <bgColor theme="7" tint="0.39997558519241921"/>
      </patternFill>
    </fill>
    <fill>
      <patternFill patternType="lightTrellis">
        <bgColor theme="7" tint="0.79998168889431442"/>
      </patternFill>
    </fill>
    <fill>
      <patternFill patternType="lightTrellis">
        <bgColor theme="2" tint="-9.9978637043366805E-2"/>
      </patternFill>
    </fill>
    <fill>
      <patternFill patternType="lightTrellis">
        <bgColor theme="9" tint="0.59999389629810485"/>
      </patternFill>
    </fill>
    <fill>
      <patternFill patternType="lightTrellis">
        <bgColor theme="0" tint="-0.499984740745262"/>
      </patternFill>
    </fill>
    <fill>
      <patternFill patternType="lightTrellis">
        <bgColor rgb="FF92D050"/>
      </patternFill>
    </fill>
    <fill>
      <patternFill patternType="lightTrellis">
        <bgColor rgb="FFFF0000"/>
      </patternFill>
    </fill>
    <fill>
      <patternFill patternType="lightTrellis">
        <bgColor theme="0"/>
      </patternFill>
    </fill>
    <fill>
      <patternFill patternType="lightTrellis">
        <bgColor theme="2" tint="-0.499984740745262"/>
      </patternFill>
    </fill>
    <fill>
      <patternFill patternType="lightTrellis">
        <bgColor theme="4" tint="0.59999389629810485"/>
      </patternFill>
    </fill>
    <fill>
      <patternFill patternType="lightTrellis">
        <bgColor theme="4" tint="0.79998168889431442"/>
      </patternFill>
    </fill>
    <fill>
      <patternFill patternType="lightTrellis">
        <bgColor theme="9" tint="0.39997558519241921"/>
      </patternFill>
    </fill>
    <fill>
      <patternFill patternType="lightTrellis">
        <bgColor theme="1" tint="0.34998626667073579"/>
      </patternFill>
    </fill>
    <fill>
      <patternFill patternType="lightTrellis">
        <bgColor theme="2" tint="-0.249977111117893"/>
      </patternFill>
    </fill>
    <fill>
      <patternFill patternType="solid">
        <fgColor indexed="22"/>
        <bgColor indexed="44"/>
      </patternFill>
    </fill>
    <fill>
      <patternFill patternType="solid">
        <fgColor indexed="31"/>
        <bgColor indexed="24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45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50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24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55"/>
        <bgColor indexed="23"/>
      </patternFill>
    </fill>
  </fills>
  <borders count="7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thick">
        <color auto="1"/>
      </right>
      <top style="double">
        <color auto="1"/>
      </top>
      <bottom/>
      <diagonal/>
    </border>
    <border>
      <left/>
      <right style="thick">
        <color auto="1"/>
      </right>
      <top style="double">
        <color auto="1"/>
      </top>
      <bottom style="double">
        <color auto="1"/>
      </bottom>
      <diagonal/>
    </border>
    <border>
      <left style="thick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 style="thick">
        <color auto="1"/>
      </bottom>
      <diagonal/>
    </border>
    <border>
      <left/>
      <right/>
      <top style="double">
        <color auto="1"/>
      </top>
      <bottom style="thick">
        <color auto="1"/>
      </bottom>
      <diagonal/>
    </border>
    <border>
      <left/>
      <right style="thick">
        <color auto="1"/>
      </right>
      <top style="double">
        <color auto="1"/>
      </top>
      <bottom style="thick">
        <color auto="1"/>
      </bottom>
      <diagonal/>
    </border>
    <border>
      <left style="thick">
        <color auto="1"/>
      </left>
      <right/>
      <top style="double">
        <color auto="1"/>
      </top>
      <bottom style="thick">
        <color auto="1"/>
      </bottom>
      <diagonal/>
    </border>
    <border>
      <left/>
      <right/>
      <top/>
      <bottom style="thin">
        <color auto="1"/>
      </bottom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/>
      <bottom style="thin">
        <color auto="1"/>
      </bottom>
      <diagonal/>
    </border>
    <border>
      <left style="thin">
        <color auto="1"/>
      </left>
      <right style="mediumDashed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Dashed">
        <color auto="1"/>
      </left>
      <right style="mediumDashed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Dashed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mediumDashed">
        <color auto="1"/>
      </right>
      <top style="thin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thick">
        <color auto="1"/>
      </left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mediumDashed">
        <color auto="1"/>
      </left>
      <right style="mediumDashed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Dashed">
        <color auto="1"/>
      </right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/>
      <right style="double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medium">
        <color auto="1"/>
      </top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Dashed">
        <color auto="1"/>
      </left>
      <right/>
      <top style="mediumDashed">
        <color auto="1"/>
      </top>
      <bottom/>
      <diagonal/>
    </border>
    <border>
      <left/>
      <right/>
      <top style="mediumDashed">
        <color auto="1"/>
      </top>
      <bottom/>
      <diagonal/>
    </border>
    <border>
      <left/>
      <right style="mediumDashed">
        <color auto="1"/>
      </right>
      <top style="mediumDashed">
        <color auto="1"/>
      </top>
      <bottom/>
      <diagonal/>
    </border>
    <border>
      <left style="mediumDashed">
        <color auto="1"/>
      </left>
      <right/>
      <top/>
      <bottom/>
      <diagonal/>
    </border>
    <border>
      <left style="medium">
        <color auto="1"/>
      </left>
      <right style="mediumDashed">
        <color auto="1"/>
      </right>
      <top style="medium">
        <color auto="1"/>
      </top>
      <bottom style="medium">
        <color auto="1"/>
      </bottom>
      <diagonal/>
    </border>
    <border>
      <left style="mediumDashed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Dashed">
        <color auto="1"/>
      </right>
      <top style="medium">
        <color auto="1"/>
      </top>
      <bottom/>
      <diagonal/>
    </border>
    <border>
      <left style="medium">
        <color auto="1"/>
      </left>
      <right style="mediumDashed">
        <color auto="1"/>
      </right>
      <top/>
      <bottom style="medium">
        <color auto="1"/>
      </bottom>
      <diagonal/>
    </border>
    <border>
      <left style="mediumDashed">
        <color auto="1"/>
      </left>
      <right/>
      <top/>
      <bottom style="mediumDashed">
        <color auto="1"/>
      </bottom>
      <diagonal/>
    </border>
    <border>
      <left/>
      <right/>
      <top/>
      <bottom style="mediumDashed">
        <color auto="1"/>
      </bottom>
      <diagonal/>
    </border>
    <border>
      <left/>
      <right style="mediumDashed">
        <color auto="1"/>
      </right>
      <top/>
      <bottom style="mediumDashed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mediumDashed">
        <color auto="1"/>
      </left>
      <right/>
      <top style="double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Dashed">
        <color auto="1"/>
      </right>
      <top style="double">
        <color auto="1"/>
      </top>
      <bottom style="double">
        <color auto="1"/>
      </bottom>
      <diagonal/>
    </border>
  </borders>
  <cellStyleXfs count="59">
    <xf numFmtId="0" fontId="0" fillId="0" borderId="0"/>
    <xf numFmtId="0" fontId="1" fillId="0" borderId="0"/>
    <xf numFmtId="9" fontId="27" fillId="45" borderId="42" applyBorder="0">
      <alignment horizontal="center" vertical="center"/>
      <protection hidden="1"/>
    </xf>
    <xf numFmtId="0" fontId="28" fillId="46" borderId="0" applyNumberFormat="0" applyBorder="0" applyAlignment="0" applyProtection="0"/>
    <xf numFmtId="0" fontId="28" fillId="47" borderId="0" applyNumberFormat="0" applyBorder="0" applyAlignment="0" applyProtection="0"/>
    <xf numFmtId="0" fontId="28" fillId="48" borderId="0" applyNumberFormat="0" applyBorder="0" applyAlignment="0" applyProtection="0"/>
    <xf numFmtId="0" fontId="28" fillId="49" borderId="0" applyNumberFormat="0" applyBorder="0" applyAlignment="0" applyProtection="0"/>
    <xf numFmtId="0" fontId="28" fillId="50" borderId="0" applyNumberFormat="0" applyBorder="0" applyAlignment="0" applyProtection="0"/>
    <xf numFmtId="0" fontId="28" fillId="51" borderId="0" applyNumberFormat="0" applyBorder="0" applyAlignment="0" applyProtection="0"/>
    <xf numFmtId="0" fontId="28" fillId="52" borderId="0" applyNumberFormat="0" applyBorder="0" applyAlignment="0" applyProtection="0"/>
    <xf numFmtId="0" fontId="28" fillId="53" borderId="0" applyNumberFormat="0" applyBorder="0" applyAlignment="0" applyProtection="0"/>
    <xf numFmtId="0" fontId="28" fillId="54" borderId="0" applyNumberFormat="0" applyBorder="0" applyAlignment="0" applyProtection="0"/>
    <xf numFmtId="0" fontId="28" fillId="49" borderId="0" applyNumberFormat="0" applyBorder="0" applyAlignment="0" applyProtection="0"/>
    <xf numFmtId="0" fontId="28" fillId="52" borderId="0" applyNumberFormat="0" applyBorder="0" applyAlignment="0" applyProtection="0"/>
    <xf numFmtId="0" fontId="28" fillId="55" borderId="0" applyNumberFormat="0" applyBorder="0" applyAlignment="0" applyProtection="0"/>
    <xf numFmtId="0" fontId="29" fillId="56" borderId="0" applyNumberFormat="0" applyBorder="0" applyAlignment="0" applyProtection="0"/>
    <xf numFmtId="0" fontId="29" fillId="53" borderId="0" applyNumberFormat="0" applyBorder="0" applyAlignment="0" applyProtection="0"/>
    <xf numFmtId="0" fontId="29" fillId="54" borderId="0" applyNumberFormat="0" applyBorder="0" applyAlignment="0" applyProtection="0"/>
    <xf numFmtId="0" fontId="29" fillId="57" borderId="0" applyNumberFormat="0" applyBorder="0" applyAlignment="0" applyProtection="0"/>
    <xf numFmtId="0" fontId="29" fillId="58" borderId="0" applyNumberFormat="0" applyBorder="0" applyAlignment="0" applyProtection="0"/>
    <xf numFmtId="0" fontId="29" fillId="59" borderId="0" applyNumberFormat="0" applyBorder="0" applyAlignment="0" applyProtection="0"/>
    <xf numFmtId="0" fontId="29" fillId="60" borderId="0" applyNumberFormat="0" applyBorder="0" applyAlignment="0" applyProtection="0"/>
    <xf numFmtId="0" fontId="29" fillId="61" borderId="0" applyNumberFormat="0" applyBorder="0" applyAlignment="0" applyProtection="0"/>
    <xf numFmtId="0" fontId="29" fillId="62" borderId="0" applyNumberFormat="0" applyBorder="0" applyAlignment="0" applyProtection="0"/>
    <xf numFmtId="0" fontId="29" fillId="57" borderId="0" applyNumberFormat="0" applyBorder="0" applyAlignment="0" applyProtection="0"/>
    <xf numFmtId="0" fontId="29" fillId="58" borderId="0" applyNumberFormat="0" applyBorder="0" applyAlignment="0" applyProtection="0"/>
    <xf numFmtId="0" fontId="29" fillId="63" borderId="0" applyNumberFormat="0" applyBorder="0" applyAlignment="0" applyProtection="0"/>
    <xf numFmtId="0" fontId="30" fillId="0" borderId="0" applyNumberFormat="0" applyFill="0" applyBorder="0" applyAlignment="0" applyProtection="0"/>
    <xf numFmtId="0" fontId="31" fillId="64" borderId="43" applyNumberFormat="0" applyAlignment="0" applyProtection="0"/>
    <xf numFmtId="0" fontId="32" fillId="0" borderId="44" applyNumberFormat="0" applyFill="0" applyAlignment="0" applyProtection="0"/>
    <xf numFmtId="0" fontId="24" fillId="65" borderId="45" applyNumberFormat="0" applyAlignment="0" applyProtection="0"/>
    <xf numFmtId="0" fontId="33" fillId="51" borderId="43" applyNumberFormat="0" applyAlignment="0" applyProtection="0"/>
    <xf numFmtId="0" fontId="34" fillId="47" borderId="0" applyNumberFormat="0" applyBorder="0" applyAlignment="0" applyProtection="0"/>
    <xf numFmtId="0" fontId="35" fillId="66" borderId="0" applyNumberFormat="0" applyBorder="0" applyAlignment="0" applyProtection="0"/>
    <xf numFmtId="0" fontId="24" fillId="0" borderId="0"/>
    <xf numFmtId="9" fontId="24" fillId="0" borderId="0" applyFill="0" applyBorder="0" applyAlignment="0" applyProtection="0"/>
    <xf numFmtId="9" fontId="23" fillId="0" borderId="0" applyFont="0" applyFill="0" applyBorder="0" applyAlignment="0" applyProtection="0"/>
    <xf numFmtId="0" fontId="36" fillId="48" borderId="0" applyNumberFormat="0" applyBorder="0" applyAlignment="0" applyProtection="0"/>
    <xf numFmtId="0" fontId="37" fillId="64" borderId="46" applyNumberFormat="0" applyAlignment="0" applyProtection="0"/>
    <xf numFmtId="0" fontId="38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39" fillId="0" borderId="47" applyNumberFormat="0" applyFill="0" applyAlignment="0" applyProtection="0"/>
    <xf numFmtId="0" fontId="40" fillId="0" borderId="48" applyNumberFormat="0" applyFill="0" applyAlignment="0" applyProtection="0"/>
    <xf numFmtId="0" fontId="41" fillId="0" borderId="49" applyNumberFormat="0" applyFill="0" applyAlignment="0" applyProtection="0"/>
    <xf numFmtId="0" fontId="41" fillId="0" borderId="0" applyNumberFormat="0" applyFill="0" applyBorder="0" applyAlignment="0" applyProtection="0"/>
    <xf numFmtId="0" fontId="42" fillId="0" borderId="50" applyNumberFormat="0" applyFill="0" applyAlignment="0" applyProtection="0"/>
    <xf numFmtId="0" fontId="43" fillId="67" borderId="51" applyNumberFormat="0" applyAlignment="0" applyProtection="0"/>
  </cellStyleXfs>
  <cellXfs count="317">
    <xf numFmtId="0" fontId="0" fillId="0" borderId="0" xfId="0"/>
    <xf numFmtId="0" fontId="2" fillId="4" borderId="0" xfId="0" applyFont="1" applyFill="1" applyAlignment="1" applyProtection="1">
      <alignment horizontal="center"/>
      <protection locked="0" hidden="1"/>
    </xf>
    <xf numFmtId="0" fontId="0" fillId="2" borderId="0" xfId="0" applyFill="1" applyProtection="1">
      <protection locked="0" hidden="1"/>
    </xf>
    <xf numFmtId="0" fontId="0" fillId="0" borderId="0" xfId="0" applyProtection="1">
      <protection locked="0" hidden="1"/>
    </xf>
    <xf numFmtId="0" fontId="11" fillId="0" borderId="0" xfId="0" applyFont="1" applyAlignment="1" applyProtection="1">
      <alignment vertical="center"/>
      <protection locked="0" hidden="1"/>
    </xf>
    <xf numFmtId="0" fontId="2" fillId="5" borderId="0" xfId="0" applyFont="1" applyFill="1" applyAlignment="1" applyProtection="1">
      <alignment horizontal="center"/>
      <protection locked="0" hidden="1"/>
    </xf>
    <xf numFmtId="0" fontId="3" fillId="0" borderId="0" xfId="0" applyFont="1" applyAlignment="1" applyProtection="1">
      <alignment vertical="center"/>
      <protection locked="0" hidden="1"/>
    </xf>
    <xf numFmtId="0" fontId="4" fillId="22" borderId="0" xfId="0" applyFont="1" applyFill="1" applyAlignment="1" applyProtection="1">
      <alignment horizontal="center" textRotation="255"/>
      <protection locked="0" hidden="1"/>
    </xf>
    <xf numFmtId="0" fontId="2" fillId="2" borderId="0" xfId="0" applyFont="1" applyFill="1" applyAlignment="1" applyProtection="1">
      <alignment horizontal="center"/>
      <protection locked="0" hidden="1"/>
    </xf>
    <xf numFmtId="0" fontId="2" fillId="3" borderId="0" xfId="0" applyFont="1" applyFill="1" applyAlignment="1" applyProtection="1">
      <alignment horizontal="center"/>
      <protection locked="0" hidden="1"/>
    </xf>
    <xf numFmtId="0" fontId="10" fillId="13" borderId="0" xfId="0" applyFont="1" applyFill="1" applyProtection="1">
      <protection locked="0" hidden="1"/>
    </xf>
    <xf numFmtId="0" fontId="10" fillId="6" borderId="0" xfId="0" applyFont="1" applyFill="1" applyProtection="1">
      <protection locked="0" hidden="1"/>
    </xf>
    <xf numFmtId="0" fontId="10" fillId="2" borderId="0" xfId="0" applyFont="1" applyFill="1" applyProtection="1">
      <protection locked="0" hidden="1"/>
    </xf>
    <xf numFmtId="0" fontId="10" fillId="3" borderId="0" xfId="0" applyFont="1" applyFill="1" applyProtection="1">
      <protection locked="0" hidden="1"/>
    </xf>
    <xf numFmtId="0" fontId="6" fillId="19" borderId="2" xfId="0" applyFont="1" applyFill="1" applyBorder="1" applyProtection="1">
      <protection locked="0" hidden="1"/>
    </xf>
    <xf numFmtId="0" fontId="10" fillId="0" borderId="1" xfId="0" applyFont="1" applyBorder="1" applyAlignment="1" applyProtection="1">
      <alignment horizontal="center"/>
      <protection locked="0" hidden="1"/>
    </xf>
    <xf numFmtId="0" fontId="10" fillId="22" borderId="1" xfId="0" applyFont="1" applyFill="1" applyBorder="1" applyAlignment="1" applyProtection="1">
      <alignment horizontal="center"/>
      <protection locked="0" hidden="1"/>
    </xf>
    <xf numFmtId="0" fontId="2" fillId="7" borderId="0" xfId="0" applyFont="1" applyFill="1" applyBorder="1" applyProtection="1">
      <protection locked="0" hidden="1"/>
    </xf>
    <xf numFmtId="0" fontId="7" fillId="0" borderId="0" xfId="0" applyFont="1" applyAlignment="1" applyProtection="1">
      <alignment horizontal="center"/>
      <protection locked="0" hidden="1"/>
    </xf>
    <xf numFmtId="0" fontId="6" fillId="20" borderId="1" xfId="0" applyFont="1" applyFill="1" applyBorder="1" applyProtection="1">
      <protection locked="0" hidden="1"/>
    </xf>
    <xf numFmtId="0" fontId="2" fillId="21" borderId="0" xfId="0" applyFont="1" applyFill="1" applyBorder="1" applyProtection="1">
      <protection locked="0" hidden="1"/>
    </xf>
    <xf numFmtId="0" fontId="0" fillId="0" borderId="1" xfId="0" applyBorder="1" applyProtection="1">
      <protection locked="0" hidden="1"/>
    </xf>
    <xf numFmtId="0" fontId="6" fillId="19" borderId="1" xfId="0" applyFont="1" applyFill="1" applyBorder="1" applyProtection="1">
      <protection locked="0" hidden="1"/>
    </xf>
    <xf numFmtId="0" fontId="6" fillId="19" borderId="1" xfId="0" applyFont="1" applyFill="1" applyBorder="1" applyAlignment="1" applyProtection="1">
      <alignment horizontal="left"/>
      <protection locked="0" hidden="1"/>
    </xf>
    <xf numFmtId="0" fontId="10" fillId="0" borderId="7" xfId="0" applyFont="1" applyBorder="1" applyProtection="1">
      <protection hidden="1"/>
    </xf>
    <xf numFmtId="0" fontId="10" fillId="0" borderId="13" xfId="0" applyFont="1" applyBorder="1" applyProtection="1">
      <protection hidden="1"/>
    </xf>
    <xf numFmtId="0" fontId="10" fillId="0" borderId="12" xfId="0" applyFont="1" applyBorder="1" applyProtection="1">
      <protection hidden="1"/>
    </xf>
    <xf numFmtId="0" fontId="10" fillId="0" borderId="14" xfId="0" applyFont="1" applyBorder="1" applyProtection="1">
      <protection hidden="1"/>
    </xf>
    <xf numFmtId="0" fontId="10" fillId="0" borderId="15" xfId="0" applyFont="1" applyBorder="1" applyProtection="1">
      <protection hidden="1"/>
    </xf>
    <xf numFmtId="0" fontId="10" fillId="0" borderId="8" xfId="0" applyFont="1" applyBorder="1" applyAlignment="1" applyProtection="1">
      <alignment horizontal="center"/>
      <protection hidden="1"/>
    </xf>
    <xf numFmtId="0" fontId="4" fillId="7" borderId="0" xfId="0" applyFont="1" applyFill="1" applyAlignment="1" applyProtection="1">
      <alignment horizontal="center" textRotation="255"/>
      <protection locked="0" hidden="1"/>
    </xf>
    <xf numFmtId="0" fontId="10" fillId="7" borderId="1" xfId="0" applyFont="1" applyFill="1" applyBorder="1" applyAlignment="1" applyProtection="1">
      <alignment horizontal="center"/>
      <protection locked="0" hidden="1"/>
    </xf>
    <xf numFmtId="0" fontId="11" fillId="0" borderId="0" xfId="0" applyFont="1" applyAlignment="1" applyProtection="1">
      <alignment horizontal="center" vertical="center"/>
      <protection locked="0" hidden="1"/>
    </xf>
    <xf numFmtId="0" fontId="10" fillId="0" borderId="24" xfId="0" applyFont="1" applyBorder="1" applyAlignment="1" applyProtection="1">
      <alignment horizontal="center"/>
      <protection locked="0" hidden="1"/>
    </xf>
    <xf numFmtId="0" fontId="10" fillId="0" borderId="23" xfId="0" applyFont="1" applyBorder="1" applyAlignment="1" applyProtection="1">
      <alignment horizontal="center"/>
      <protection locked="0" hidden="1"/>
    </xf>
    <xf numFmtId="0" fontId="10" fillId="0" borderId="25" xfId="0" applyFont="1" applyBorder="1" applyAlignment="1" applyProtection="1">
      <alignment horizontal="center"/>
      <protection locked="0" hidden="1"/>
    </xf>
    <xf numFmtId="0" fontId="2" fillId="7" borderId="26" xfId="0" applyFont="1" applyFill="1" applyBorder="1" applyProtection="1">
      <protection locked="0" hidden="1"/>
    </xf>
    <xf numFmtId="0" fontId="10" fillId="0" borderId="27" xfId="0" applyFont="1" applyBorder="1" applyAlignment="1" applyProtection="1">
      <alignment horizontal="center"/>
      <protection locked="0" hidden="1"/>
    </xf>
    <xf numFmtId="0" fontId="0" fillId="0" borderId="0" xfId="0" applyAlignment="1" applyProtection="1">
      <protection locked="0" hidden="1"/>
    </xf>
    <xf numFmtId="0" fontId="10" fillId="0" borderId="32" xfId="0" applyFont="1" applyBorder="1" applyProtection="1">
      <protection hidden="1"/>
    </xf>
    <xf numFmtId="0" fontId="10" fillId="0" borderId="31" xfId="0" applyFont="1" applyBorder="1" applyAlignment="1" applyProtection="1">
      <alignment horizontal="center"/>
      <protection hidden="1"/>
    </xf>
    <xf numFmtId="0" fontId="0" fillId="0" borderId="33" xfId="0" applyBorder="1" applyAlignment="1" applyProtection="1">
      <protection locked="0" hidden="1"/>
    </xf>
    <xf numFmtId="0" fontId="0" fillId="0" borderId="0" xfId="0" applyAlignment="1" applyProtection="1">
      <alignment vertical="center"/>
      <protection locked="0" hidden="1"/>
    </xf>
    <xf numFmtId="0" fontId="0" fillId="14" borderId="0" xfId="0" applyFill="1" applyAlignment="1" applyProtection="1">
      <alignment vertical="center"/>
      <protection locked="0" hidden="1"/>
    </xf>
    <xf numFmtId="0" fontId="0" fillId="8" borderId="33" xfId="0" applyFill="1" applyBorder="1" applyAlignment="1" applyProtection="1">
      <protection locked="0" hidden="1"/>
    </xf>
    <xf numFmtId="0" fontId="10" fillId="0" borderId="34" xfId="0" applyFont="1" applyBorder="1" applyAlignment="1" applyProtection="1">
      <alignment horizontal="center" vertical="center"/>
      <protection locked="0" hidden="1"/>
    </xf>
    <xf numFmtId="0" fontId="10" fillId="0" borderId="36" xfId="0" applyFont="1" applyBorder="1" applyAlignment="1" applyProtection="1">
      <alignment horizontal="center"/>
      <protection locked="0" hidden="1"/>
    </xf>
    <xf numFmtId="0" fontId="10" fillId="0" borderId="37" xfId="0" applyFont="1" applyBorder="1" applyAlignment="1" applyProtection="1">
      <alignment horizontal="center"/>
      <protection locked="0" hidden="1"/>
    </xf>
    <xf numFmtId="0" fontId="0" fillId="15" borderId="31" xfId="0" applyFill="1" applyBorder="1" applyAlignment="1" applyProtection="1">
      <protection locked="0" hidden="1"/>
    </xf>
    <xf numFmtId="0" fontId="0" fillId="9" borderId="31" xfId="0" applyFill="1" applyBorder="1" applyAlignment="1" applyProtection="1">
      <protection locked="0" hidden="1"/>
    </xf>
    <xf numFmtId="0" fontId="15" fillId="9" borderId="31" xfId="0" applyFont="1" applyFill="1" applyBorder="1" applyAlignment="1" applyProtection="1">
      <alignment vertical="center" textRotation="43"/>
      <protection locked="0" hidden="1"/>
    </xf>
    <xf numFmtId="0" fontId="17" fillId="2" borderId="31" xfId="0" applyFont="1" applyFill="1" applyBorder="1" applyAlignment="1" applyProtection="1">
      <alignment horizontal="center" vertical="center"/>
      <protection locked="0" hidden="1"/>
    </xf>
    <xf numFmtId="0" fontId="0" fillId="6" borderId="31" xfId="0" applyFill="1" applyBorder="1" applyAlignment="1" applyProtection="1">
      <protection locked="0" hidden="1"/>
    </xf>
    <xf numFmtId="0" fontId="0" fillId="5" borderId="31" xfId="0" applyFill="1" applyBorder="1" applyAlignment="1" applyProtection="1">
      <protection locked="0" hidden="1"/>
    </xf>
    <xf numFmtId="0" fontId="0" fillId="16" borderId="31" xfId="0" applyFill="1" applyBorder="1" applyAlignment="1" applyProtection="1">
      <protection locked="0" hidden="1"/>
    </xf>
    <xf numFmtId="0" fontId="0" fillId="0" borderId="31" xfId="0" applyFill="1" applyBorder="1" applyAlignment="1" applyProtection="1">
      <protection locked="0" hidden="1"/>
    </xf>
    <xf numFmtId="0" fontId="0" fillId="23" borderId="31" xfId="0" applyFill="1" applyBorder="1" applyAlignment="1" applyProtection="1">
      <protection locked="0" hidden="1"/>
    </xf>
    <xf numFmtId="0" fontId="0" fillId="7" borderId="31" xfId="0" applyFill="1" applyBorder="1" applyAlignment="1" applyProtection="1">
      <protection locked="0" hidden="1"/>
    </xf>
    <xf numFmtId="0" fontId="0" fillId="25" borderId="31" xfId="0" applyFill="1" applyBorder="1" applyAlignment="1" applyProtection="1">
      <protection locked="0" hidden="1"/>
    </xf>
    <xf numFmtId="0" fontId="0" fillId="2" borderId="31" xfId="0" applyFill="1" applyBorder="1" applyAlignment="1" applyProtection="1">
      <protection locked="0" hidden="1"/>
    </xf>
    <xf numFmtId="0" fontId="0" fillId="10" borderId="31" xfId="0" applyFill="1" applyBorder="1" applyAlignment="1" applyProtection="1">
      <protection locked="0" hidden="1"/>
    </xf>
    <xf numFmtId="0" fontId="11" fillId="0" borderId="0" xfId="0" applyFont="1" applyAlignment="1" applyProtection="1">
      <alignment horizontal="center" vertical="center"/>
      <protection locked="0" hidden="1"/>
    </xf>
    <xf numFmtId="0" fontId="11" fillId="0" borderId="0" xfId="0" applyFont="1" applyAlignment="1" applyProtection="1">
      <alignment horizontal="center" vertical="center"/>
      <protection locked="0" hidden="1"/>
    </xf>
    <xf numFmtId="0" fontId="0" fillId="2" borderId="0" xfId="0" applyFont="1" applyFill="1" applyProtection="1">
      <protection locked="0" hidden="1"/>
    </xf>
    <xf numFmtId="0" fontId="0" fillId="1" borderId="0" xfId="0" applyFill="1"/>
    <xf numFmtId="0" fontId="0" fillId="27" borderId="0" xfId="0" applyFill="1"/>
    <xf numFmtId="0" fontId="0" fillId="27" borderId="0" xfId="0" applyFill="1" applyProtection="1">
      <protection locked="0" hidden="1"/>
    </xf>
    <xf numFmtId="0" fontId="4" fillId="35" borderId="0" xfId="0" applyFont="1" applyFill="1" applyAlignment="1" applyProtection="1">
      <alignment horizontal="center" textRotation="255"/>
      <protection locked="0" hidden="1"/>
    </xf>
    <xf numFmtId="0" fontId="10" fillId="36" borderId="0" xfId="0" applyFont="1" applyFill="1" applyProtection="1">
      <protection locked="0" hidden="1"/>
    </xf>
    <xf numFmtId="0" fontId="10" fillId="34" borderId="0" xfId="0" applyFont="1" applyFill="1" applyProtection="1">
      <protection locked="0" hidden="1"/>
    </xf>
    <xf numFmtId="0" fontId="10" fillId="28" borderId="0" xfId="0" applyFont="1" applyFill="1" applyProtection="1">
      <protection locked="0" hidden="1"/>
    </xf>
    <xf numFmtId="0" fontId="10" fillId="37" borderId="0" xfId="0" applyFont="1" applyFill="1" applyProtection="1">
      <protection locked="0" hidden="1"/>
    </xf>
    <xf numFmtId="0" fontId="6" fillId="38" borderId="2" xfId="0" applyFont="1" applyFill="1" applyBorder="1" applyProtection="1">
      <protection locked="0" hidden="1"/>
    </xf>
    <xf numFmtId="0" fontId="10" fillId="27" borderId="1" xfId="0" applyFont="1" applyFill="1" applyBorder="1" applyAlignment="1" applyProtection="1">
      <alignment horizontal="center"/>
      <protection locked="0" hidden="1"/>
    </xf>
    <xf numFmtId="0" fontId="10" fillId="27" borderId="23" xfId="0" applyFont="1" applyFill="1" applyBorder="1" applyAlignment="1" applyProtection="1">
      <alignment horizontal="center"/>
      <protection locked="0" hidden="1"/>
    </xf>
    <xf numFmtId="0" fontId="10" fillId="27" borderId="24" xfId="0" applyFont="1" applyFill="1" applyBorder="1" applyAlignment="1" applyProtection="1">
      <alignment horizontal="center"/>
      <protection locked="0" hidden="1"/>
    </xf>
    <xf numFmtId="0" fontId="10" fillId="27" borderId="25" xfId="0" applyFont="1" applyFill="1" applyBorder="1" applyAlignment="1" applyProtection="1">
      <alignment horizontal="center"/>
      <protection locked="0" hidden="1"/>
    </xf>
    <xf numFmtId="0" fontId="10" fillId="35" borderId="1" xfId="0" applyFont="1" applyFill="1" applyBorder="1" applyAlignment="1" applyProtection="1">
      <alignment horizontal="center"/>
      <protection locked="0" hidden="1"/>
    </xf>
    <xf numFmtId="0" fontId="2" fillId="35" borderId="0" xfId="0" applyFont="1" applyFill="1" applyProtection="1">
      <protection locked="0" hidden="1"/>
    </xf>
    <xf numFmtId="0" fontId="10" fillId="27" borderId="7" xfId="0" applyFont="1" applyFill="1" applyBorder="1" applyProtection="1">
      <protection hidden="1"/>
    </xf>
    <xf numFmtId="0" fontId="10" fillId="27" borderId="13" xfId="0" applyFont="1" applyFill="1" applyBorder="1" applyProtection="1">
      <protection hidden="1"/>
    </xf>
    <xf numFmtId="0" fontId="10" fillId="27" borderId="12" xfId="0" applyFont="1" applyFill="1" applyBorder="1" applyProtection="1">
      <protection hidden="1"/>
    </xf>
    <xf numFmtId="0" fontId="10" fillId="27" borderId="14" xfId="0" applyFont="1" applyFill="1" applyBorder="1" applyProtection="1">
      <protection hidden="1"/>
    </xf>
    <xf numFmtId="0" fontId="10" fillId="27" borderId="15" xfId="0" applyFont="1" applyFill="1" applyBorder="1" applyProtection="1">
      <protection hidden="1"/>
    </xf>
    <xf numFmtId="0" fontId="10" fillId="27" borderId="8" xfId="0" applyFont="1" applyFill="1" applyBorder="1" applyAlignment="1" applyProtection="1">
      <alignment horizontal="center"/>
      <protection hidden="1"/>
    </xf>
    <xf numFmtId="0" fontId="0" fillId="36" borderId="0" xfId="0" applyFill="1" applyAlignment="1">
      <alignment horizontal="center"/>
    </xf>
    <xf numFmtId="0" fontId="0" fillId="27" borderId="0" xfId="0" applyFill="1" applyAlignment="1">
      <alignment horizontal="center"/>
    </xf>
    <xf numFmtId="0" fontId="0" fillId="39" borderId="0" xfId="0" applyFill="1" applyAlignment="1">
      <alignment horizontal="center"/>
    </xf>
    <xf numFmtId="0" fontId="0" fillId="40" borderId="0" xfId="0" applyFill="1" applyAlignment="1">
      <alignment horizontal="center"/>
    </xf>
    <xf numFmtId="0" fontId="0" fillId="28" borderId="0" xfId="0" applyFill="1" applyAlignment="1">
      <alignment horizontal="center"/>
    </xf>
    <xf numFmtId="0" fontId="0" fillId="37" borderId="0" xfId="0" applyFill="1" applyAlignment="1">
      <alignment horizontal="center"/>
    </xf>
    <xf numFmtId="0" fontId="10" fillId="27" borderId="0" xfId="0" applyFont="1" applyFill="1" applyAlignment="1">
      <alignment horizontal="center"/>
    </xf>
    <xf numFmtId="0" fontId="6" fillId="41" borderId="1" xfId="0" applyFont="1" applyFill="1" applyBorder="1" applyProtection="1">
      <protection locked="0" hidden="1"/>
    </xf>
    <xf numFmtId="0" fontId="2" fillId="40" borderId="0" xfId="0" applyFont="1" applyFill="1" applyProtection="1">
      <protection locked="0" hidden="1"/>
    </xf>
    <xf numFmtId="0" fontId="6" fillId="38" borderId="1" xfId="0" applyFont="1" applyFill="1" applyBorder="1" applyProtection="1">
      <protection locked="0" hidden="1"/>
    </xf>
    <xf numFmtId="0" fontId="0" fillId="39" borderId="0" xfId="0" applyFill="1" applyAlignment="1" applyProtection="1">
      <alignment horizontal="center"/>
      <protection locked="0" hidden="1"/>
    </xf>
    <xf numFmtId="0" fontId="6" fillId="38" borderId="1" xfId="0" applyFont="1" applyFill="1" applyBorder="1" applyAlignment="1" applyProtection="1">
      <alignment horizontal="left"/>
      <protection locked="0" hidden="1"/>
    </xf>
    <xf numFmtId="0" fontId="10" fillId="27" borderId="27" xfId="0" applyFont="1" applyFill="1" applyBorder="1" applyAlignment="1" applyProtection="1">
      <alignment horizontal="center"/>
      <protection locked="0" hidden="1"/>
    </xf>
    <xf numFmtId="0" fontId="10" fillId="27" borderId="36" xfId="0" applyFont="1" applyFill="1" applyBorder="1" applyAlignment="1" applyProtection="1">
      <alignment horizontal="center"/>
      <protection locked="0" hidden="1"/>
    </xf>
    <xf numFmtId="0" fontId="10" fillId="27" borderId="37" xfId="0" applyFont="1" applyFill="1" applyBorder="1" applyAlignment="1" applyProtection="1">
      <alignment horizontal="center"/>
      <protection locked="0" hidden="1"/>
    </xf>
    <xf numFmtId="0" fontId="10" fillId="27" borderId="17" xfId="0" applyFont="1" applyFill="1" applyBorder="1" applyProtection="1">
      <protection hidden="1"/>
    </xf>
    <xf numFmtId="0" fontId="10" fillId="27" borderId="18" xfId="0" applyFont="1" applyFill="1" applyBorder="1" applyProtection="1">
      <protection hidden="1"/>
    </xf>
    <xf numFmtId="0" fontId="10" fillId="27" borderId="19" xfId="0" applyFont="1" applyFill="1" applyBorder="1" applyProtection="1">
      <protection hidden="1"/>
    </xf>
    <xf numFmtId="0" fontId="10" fillId="27" borderId="16" xfId="0" applyFont="1" applyFill="1" applyBorder="1" applyAlignment="1" applyProtection="1">
      <alignment horizontal="center"/>
      <protection hidden="1"/>
    </xf>
    <xf numFmtId="0" fontId="0" fillId="42" borderId="0" xfId="0" applyFill="1" applyProtection="1">
      <protection locked="0" hidden="1"/>
    </xf>
    <xf numFmtId="0" fontId="0" fillId="42" borderId="0" xfId="0" applyFill="1"/>
    <xf numFmtId="0" fontId="0" fillId="43" borderId="0" xfId="0" applyFill="1" applyProtection="1">
      <protection locked="0" hidden="1"/>
    </xf>
    <xf numFmtId="0" fontId="15" fillId="34" borderId="0" xfId="0" applyFont="1" applyFill="1" applyAlignment="1" applyProtection="1">
      <alignment vertical="center" textRotation="45"/>
      <protection locked="0" hidden="1"/>
    </xf>
    <xf numFmtId="0" fontId="15" fillId="34" borderId="20" xfId="0" applyFont="1" applyFill="1" applyBorder="1" applyAlignment="1" applyProtection="1">
      <alignment vertical="center" textRotation="45"/>
      <protection locked="0" hidden="1"/>
    </xf>
    <xf numFmtId="0" fontId="10" fillId="27" borderId="41" xfId="0" applyFont="1" applyFill="1" applyBorder="1" applyAlignment="1" applyProtection="1">
      <alignment horizontal="center"/>
      <protection locked="0" hidden="1"/>
    </xf>
    <xf numFmtId="0" fontId="0" fillId="0" borderId="0" xfId="0" applyFill="1" applyProtection="1">
      <protection locked="0" hidden="1"/>
    </xf>
    <xf numFmtId="0" fontId="16" fillId="27" borderId="0" xfId="0" applyFont="1" applyFill="1" applyAlignment="1" applyProtection="1">
      <alignment horizontal="center" vertical="center" textRotation="255"/>
      <protection locked="0" hidden="1"/>
    </xf>
    <xf numFmtId="0" fontId="9" fillId="28" borderId="0" xfId="0" applyFont="1" applyFill="1" applyAlignment="1" applyProtection="1">
      <alignment horizontal="center" vertical="center" textRotation="255"/>
      <protection locked="0" hidden="1"/>
    </xf>
    <xf numFmtId="0" fontId="5" fillId="35" borderId="0" xfId="0" applyFont="1" applyFill="1" applyAlignment="1" applyProtection="1">
      <alignment horizontal="center" textRotation="255"/>
      <protection locked="0" hidden="1"/>
    </xf>
    <xf numFmtId="0" fontId="0" fillId="0" borderId="6" xfId="0" applyFill="1" applyBorder="1" applyProtection="1">
      <protection locked="0" hidden="1"/>
    </xf>
    <xf numFmtId="0" fontId="0" fillId="0" borderId="21" xfId="0" applyFill="1" applyBorder="1" applyProtection="1">
      <protection locked="0" hidden="1"/>
    </xf>
    <xf numFmtId="0" fontId="10" fillId="0" borderId="0" xfId="0" applyFont="1" applyFill="1" applyBorder="1" applyAlignment="1">
      <alignment horizontal="center"/>
    </xf>
    <xf numFmtId="0" fontId="10" fillId="0" borderId="10" xfId="0" applyFont="1" applyFill="1" applyBorder="1" applyAlignment="1">
      <alignment horizontal="center"/>
    </xf>
    <xf numFmtId="1" fontId="10" fillId="0" borderId="40" xfId="0" applyNumberFormat="1" applyFont="1" applyFill="1" applyBorder="1" applyAlignment="1">
      <alignment horizontal="center"/>
    </xf>
    <xf numFmtId="1" fontId="0" fillId="0" borderId="40" xfId="0" applyNumberFormat="1" applyBorder="1" applyAlignment="1">
      <alignment horizontal="center"/>
    </xf>
    <xf numFmtId="0" fontId="10" fillId="0" borderId="21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1" fontId="0" fillId="0" borderId="11" xfId="0" applyNumberFormat="1" applyBorder="1" applyAlignment="1">
      <alignment horizontal="center"/>
    </xf>
    <xf numFmtId="1" fontId="10" fillId="0" borderId="52" xfId="0" applyNumberFormat="1" applyFont="1" applyFill="1" applyBorder="1" applyAlignment="1">
      <alignment horizontal="center"/>
    </xf>
    <xf numFmtId="1" fontId="10" fillId="0" borderId="53" xfId="0" applyNumberFormat="1" applyFont="1" applyFill="1" applyBorder="1" applyAlignment="1">
      <alignment horizontal="center"/>
    </xf>
    <xf numFmtId="0" fontId="0" fillId="0" borderId="54" xfId="0" applyFill="1" applyBorder="1" applyProtection="1">
      <protection locked="0" hidden="1"/>
    </xf>
    <xf numFmtId="0" fontId="0" fillId="0" borderId="55" xfId="0" applyFill="1" applyBorder="1" applyProtection="1">
      <protection locked="0" hidden="1"/>
    </xf>
    <xf numFmtId="0" fontId="0" fillId="0" borderId="0" xfId="0" applyFill="1"/>
    <xf numFmtId="0" fontId="0" fillId="0" borderId="56" xfId="0" applyFill="1" applyBorder="1" applyAlignment="1">
      <alignment horizontal="center"/>
    </xf>
    <xf numFmtId="0" fontId="0" fillId="0" borderId="56" xfId="0" applyBorder="1" applyAlignment="1">
      <alignment horizontal="center"/>
    </xf>
    <xf numFmtId="1" fontId="0" fillId="0" borderId="57" xfId="0" applyNumberFormat="1" applyBorder="1" applyAlignment="1">
      <alignment horizontal="center"/>
    </xf>
    <xf numFmtId="0" fontId="0" fillId="3" borderId="54" xfId="0" applyFill="1" applyBorder="1" applyAlignment="1">
      <alignment horizontal="center"/>
    </xf>
    <xf numFmtId="0" fontId="0" fillId="3" borderId="54" xfId="0" applyFill="1" applyBorder="1" applyAlignment="1" applyProtection="1">
      <alignment horizontal="center"/>
      <protection locked="0" hidden="1"/>
    </xf>
    <xf numFmtId="0" fontId="0" fillId="15" borderId="54" xfId="0" applyFill="1" applyBorder="1" applyProtection="1">
      <protection locked="0" hidden="1"/>
    </xf>
    <xf numFmtId="0" fontId="0" fillId="16" borderId="54" xfId="0" applyFill="1" applyBorder="1" applyProtection="1">
      <protection locked="0" hidden="1"/>
    </xf>
    <xf numFmtId="0" fontId="0" fillId="0" borderId="58" xfId="0" applyBorder="1"/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0" fillId="0" borderId="62" xfId="0" applyFill="1" applyBorder="1" applyProtection="1">
      <protection locked="0" hidden="1"/>
    </xf>
    <xf numFmtId="0" fontId="0" fillId="0" borderId="63" xfId="0" applyFill="1" applyBorder="1" applyProtection="1">
      <protection locked="0" hidden="1"/>
    </xf>
    <xf numFmtId="0" fontId="0" fillId="0" borderId="64" xfId="0" applyBorder="1" applyAlignment="1">
      <alignment horizontal="center"/>
    </xf>
    <xf numFmtId="0" fontId="0" fillId="3" borderId="63" xfId="0" applyFill="1" applyBorder="1" applyAlignment="1" applyProtection="1">
      <alignment horizontal="center"/>
      <protection locked="0" hidden="1"/>
    </xf>
    <xf numFmtId="1" fontId="0" fillId="0" borderId="65" xfId="0" applyNumberFormat="1" applyBorder="1" applyAlignment="1">
      <alignment horizontal="center"/>
    </xf>
    <xf numFmtId="0" fontId="0" fillId="0" borderId="66" xfId="0" applyBorder="1"/>
    <xf numFmtId="0" fontId="0" fillId="0" borderId="67" xfId="0" applyBorder="1"/>
    <xf numFmtId="0" fontId="0" fillId="0" borderId="68" xfId="0" applyBorder="1"/>
    <xf numFmtId="0" fontId="10" fillId="0" borderId="41" xfId="0" applyFont="1" applyBorder="1" applyAlignment="1" applyProtection="1">
      <alignment horizontal="center"/>
      <protection locked="0" hidden="1"/>
    </xf>
    <xf numFmtId="0" fontId="10" fillId="0" borderId="69" xfId="0" applyFont="1" applyBorder="1" applyAlignment="1" applyProtection="1">
      <alignment horizontal="center"/>
      <protection locked="0" hidden="1"/>
    </xf>
    <xf numFmtId="0" fontId="10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0" fillId="0" borderId="0" xfId="0" applyAlignment="1">
      <alignment horizontal="left" vertical="top" wrapText="1"/>
    </xf>
    <xf numFmtId="0" fontId="10" fillId="0" borderId="0" xfId="0" applyFont="1" applyAlignment="1">
      <alignment horizontal="center" vertical="center"/>
    </xf>
    <xf numFmtId="0" fontId="10" fillId="0" borderId="72" xfId="0" applyFont="1" applyBorder="1" applyAlignment="1" applyProtection="1">
      <alignment horizontal="center"/>
      <protection locked="0" hidden="1"/>
    </xf>
    <xf numFmtId="0" fontId="10" fillId="0" borderId="71" xfId="0" applyFont="1" applyBorder="1" applyAlignment="1" applyProtection="1">
      <alignment horizontal="center"/>
      <protection locked="0" hidden="1"/>
    </xf>
    <xf numFmtId="1" fontId="0" fillId="0" borderId="0" xfId="0" applyNumberFormat="1" applyBorder="1" applyAlignment="1">
      <alignment horizontal="center"/>
    </xf>
    <xf numFmtId="0" fontId="0" fillId="2" borderId="0" xfId="0" applyFill="1"/>
    <xf numFmtId="0" fontId="0" fillId="17" borderId="31" xfId="0" applyFill="1" applyBorder="1" applyAlignment="1" applyProtection="1">
      <protection locked="0" hidden="1"/>
    </xf>
    <xf numFmtId="0" fontId="0" fillId="0" borderId="0" xfId="0" applyAlignment="1">
      <alignment horizontal="center"/>
    </xf>
    <xf numFmtId="0" fontId="0" fillId="0" borderId="0" xfId="0" applyAlignment="1" applyProtection="1">
      <alignment horizontal="center"/>
      <protection locked="0" hidden="1"/>
    </xf>
    <xf numFmtId="0" fontId="22" fillId="2" borderId="0" xfId="0" applyFont="1" applyFill="1" applyAlignment="1">
      <alignment horizontal="center" vertical="center"/>
    </xf>
    <xf numFmtId="0" fontId="10" fillId="0" borderId="34" xfId="0" applyFont="1" applyFill="1" applyBorder="1" applyAlignment="1" applyProtection="1">
      <alignment horizontal="center" vertical="center"/>
      <protection locked="0" hidden="1"/>
    </xf>
    <xf numFmtId="0" fontId="17" fillId="0" borderId="31" xfId="0" applyFont="1" applyFill="1" applyBorder="1" applyAlignment="1" applyProtection="1">
      <alignment horizontal="center" vertical="center"/>
      <protection locked="0" hidden="1"/>
    </xf>
    <xf numFmtId="0" fontId="0" fillId="0" borderId="12" xfId="0" applyFill="1" applyBorder="1" applyAlignment="1" applyProtection="1">
      <alignment vertical="center"/>
      <protection locked="0" hidden="1"/>
    </xf>
    <xf numFmtId="0" fontId="0" fillId="0" borderId="0" xfId="0" applyAlignment="1"/>
    <xf numFmtId="0" fontId="6" fillId="19" borderId="2" xfId="0" applyFont="1" applyFill="1" applyBorder="1" applyAlignment="1" applyProtection="1">
      <alignment horizontal="center"/>
      <protection locked="0" hidden="1"/>
    </xf>
    <xf numFmtId="0" fontId="6" fillId="20" borderId="1" xfId="0" applyFont="1" applyFill="1" applyBorder="1" applyAlignment="1" applyProtection="1">
      <alignment horizontal="center"/>
      <protection locked="0" hidden="1"/>
    </xf>
    <xf numFmtId="0" fontId="6" fillId="19" borderId="1" xfId="0" applyFont="1" applyFill="1" applyBorder="1" applyAlignment="1" applyProtection="1">
      <alignment horizontal="center"/>
      <protection locked="0" hidden="1"/>
    </xf>
    <xf numFmtId="0" fontId="6" fillId="38" borderId="2" xfId="0" applyFont="1" applyFill="1" applyBorder="1" applyAlignment="1" applyProtection="1">
      <alignment horizontal="center"/>
      <protection locked="0" hidden="1"/>
    </xf>
    <xf numFmtId="0" fontId="6" fillId="41" borderId="1" xfId="0" applyFont="1" applyFill="1" applyBorder="1" applyAlignment="1" applyProtection="1">
      <alignment horizontal="center"/>
      <protection locked="0" hidden="1"/>
    </xf>
    <xf numFmtId="0" fontId="6" fillId="38" borderId="1" xfId="0" applyFont="1" applyFill="1" applyBorder="1" applyAlignment="1" applyProtection="1">
      <alignment horizontal="center"/>
      <protection locked="0" hidden="1"/>
    </xf>
    <xf numFmtId="0" fontId="0" fillId="27" borderId="0" xfId="0" applyFill="1" applyAlignment="1" applyProtection="1">
      <alignment horizontal="center"/>
      <protection locked="0" hidden="1"/>
    </xf>
    <xf numFmtId="0" fontId="10" fillId="9" borderId="70" xfId="0" applyFont="1" applyFill="1" applyBorder="1" applyAlignment="1" applyProtection="1">
      <alignment horizontal="center" vertical="center"/>
      <protection locked="0" hidden="1"/>
    </xf>
    <xf numFmtId="0" fontId="10" fillId="9" borderId="12" xfId="0" applyFont="1" applyFill="1" applyBorder="1" applyAlignment="1" applyProtection="1">
      <alignment horizontal="center" vertical="center"/>
      <protection locked="0" hidden="1"/>
    </xf>
    <xf numFmtId="0" fontId="10" fillId="9" borderId="31" xfId="0" applyFont="1" applyFill="1" applyBorder="1" applyAlignment="1" applyProtection="1">
      <alignment horizontal="center" vertical="center"/>
      <protection locked="0" hidden="1"/>
    </xf>
    <xf numFmtId="0" fontId="12" fillId="18" borderId="0" xfId="0" applyFont="1" applyFill="1" applyAlignment="1" applyProtection="1">
      <alignment horizontal="center" vertical="center" textRotation="45"/>
      <protection locked="0" hidden="1"/>
    </xf>
    <xf numFmtId="0" fontId="12" fillId="18" borderId="20" xfId="0" applyFont="1" applyFill="1" applyBorder="1" applyAlignment="1" applyProtection="1">
      <alignment horizontal="center" vertical="center" textRotation="45"/>
      <protection locked="0" hidden="1"/>
    </xf>
    <xf numFmtId="0" fontId="20" fillId="2" borderId="6" xfId="0" applyFont="1" applyFill="1" applyBorder="1" applyAlignment="1">
      <alignment horizontal="center" vertical="center"/>
    </xf>
    <xf numFmtId="0" fontId="20" fillId="2" borderId="7" xfId="0" applyFont="1" applyFill="1" applyBorder="1" applyAlignment="1">
      <alignment horizontal="center" vertical="center"/>
    </xf>
    <xf numFmtId="0" fontId="20" fillId="2" borderId="8" xfId="0" applyFont="1" applyFill="1" applyBorder="1" applyAlignment="1">
      <alignment horizontal="center" vertical="center"/>
    </xf>
    <xf numFmtId="0" fontId="20" fillId="2" borderId="21" xfId="0" applyFont="1" applyFill="1" applyBorder="1" applyAlignment="1">
      <alignment horizontal="center" vertical="center"/>
    </xf>
    <xf numFmtId="0" fontId="20" fillId="2" borderId="0" xfId="0" applyFont="1" applyFill="1" applyBorder="1" applyAlignment="1">
      <alignment horizontal="center" vertical="center"/>
    </xf>
    <xf numFmtId="0" fontId="20" fillId="2" borderId="40" xfId="0" applyFont="1" applyFill="1" applyBorder="1" applyAlignment="1">
      <alignment horizontal="center" vertical="center"/>
    </xf>
    <xf numFmtId="0" fontId="20" fillId="2" borderId="9" xfId="0" applyFont="1" applyFill="1" applyBorder="1" applyAlignment="1">
      <alignment horizontal="center" vertical="center"/>
    </xf>
    <xf numFmtId="0" fontId="20" fillId="2" borderId="10" xfId="0" applyFont="1" applyFill="1" applyBorder="1" applyAlignment="1">
      <alignment horizontal="center" vertical="center"/>
    </xf>
    <xf numFmtId="0" fontId="20" fillId="2" borderId="11" xfId="0" applyFont="1" applyFill="1" applyBorder="1" applyAlignment="1">
      <alignment horizontal="center" vertical="center"/>
    </xf>
    <xf numFmtId="0" fontId="5" fillId="7" borderId="0" xfId="0" applyFont="1" applyFill="1" applyAlignment="1" applyProtection="1">
      <alignment horizontal="center" textRotation="255"/>
      <protection locked="0" hidden="1"/>
    </xf>
    <xf numFmtId="0" fontId="10" fillId="8" borderId="35" xfId="0" applyFont="1" applyFill="1" applyBorder="1" applyAlignment="1" applyProtection="1">
      <alignment horizontal="center" vertical="center"/>
      <protection locked="0" hidden="1"/>
    </xf>
    <xf numFmtId="0" fontId="10" fillId="8" borderId="12" xfId="0" applyFont="1" applyFill="1" applyBorder="1" applyAlignment="1" applyProtection="1">
      <alignment horizontal="center" vertical="center"/>
      <protection locked="0" hidden="1"/>
    </xf>
    <xf numFmtId="0" fontId="10" fillId="8" borderId="31" xfId="0" applyFont="1" applyFill="1" applyBorder="1" applyAlignment="1" applyProtection="1">
      <alignment horizontal="center" vertical="center"/>
      <protection locked="0" hidden="1"/>
    </xf>
    <xf numFmtId="0" fontId="10" fillId="9" borderId="39" xfId="0" applyFont="1" applyFill="1" applyBorder="1" applyAlignment="1" applyProtection="1">
      <alignment horizontal="center" vertical="center"/>
      <protection locked="0" hidden="1"/>
    </xf>
    <xf numFmtId="0" fontId="10" fillId="9" borderId="29" xfId="0" applyFont="1" applyFill="1" applyBorder="1" applyAlignment="1" applyProtection="1">
      <alignment horizontal="center" vertical="center"/>
      <protection locked="0" hidden="1"/>
    </xf>
    <xf numFmtId="0" fontId="10" fillId="9" borderId="38" xfId="0" applyFont="1" applyFill="1" applyBorder="1" applyAlignment="1" applyProtection="1">
      <alignment horizontal="center" vertical="center"/>
      <protection locked="0" hidden="1"/>
    </xf>
    <xf numFmtId="0" fontId="10" fillId="24" borderId="39" xfId="0" applyFont="1" applyFill="1" applyBorder="1" applyAlignment="1" applyProtection="1">
      <alignment horizontal="center" vertical="center"/>
      <protection locked="0" hidden="1"/>
    </xf>
    <xf numFmtId="0" fontId="10" fillId="24" borderId="29" xfId="0" applyFont="1" applyFill="1" applyBorder="1" applyAlignment="1" applyProtection="1">
      <alignment horizontal="center" vertical="center"/>
      <protection locked="0" hidden="1"/>
    </xf>
    <xf numFmtId="0" fontId="10" fillId="24" borderId="30" xfId="0" applyFont="1" applyFill="1" applyBorder="1" applyAlignment="1" applyProtection="1">
      <alignment horizontal="center" vertical="center"/>
      <protection locked="0" hidden="1"/>
    </xf>
    <xf numFmtId="0" fontId="10" fillId="23" borderId="28" xfId="0" applyFont="1" applyFill="1" applyBorder="1" applyAlignment="1" applyProtection="1">
      <alignment horizontal="center" vertical="center"/>
      <protection locked="0" hidden="1"/>
    </xf>
    <xf numFmtId="0" fontId="10" fillId="23" borderId="29" xfId="0" applyFont="1" applyFill="1" applyBorder="1" applyAlignment="1" applyProtection="1">
      <alignment horizontal="center" vertical="center"/>
      <protection locked="0" hidden="1"/>
    </xf>
    <xf numFmtId="0" fontId="10" fillId="23" borderId="30" xfId="0" applyFont="1" applyFill="1" applyBorder="1" applyAlignment="1" applyProtection="1">
      <alignment horizontal="center" vertical="center"/>
      <protection locked="0" hidden="1"/>
    </xf>
    <xf numFmtId="0" fontId="10" fillId="6" borderId="28" xfId="0" applyFont="1" applyFill="1" applyBorder="1" applyAlignment="1" applyProtection="1">
      <alignment horizontal="center" vertical="center"/>
      <protection locked="0" hidden="1"/>
    </xf>
    <xf numFmtId="0" fontId="10" fillId="6" borderId="30" xfId="0" applyFont="1" applyFill="1" applyBorder="1" applyAlignment="1" applyProtection="1">
      <alignment horizontal="center" vertical="center"/>
      <protection locked="0" hidden="1"/>
    </xf>
    <xf numFmtId="0" fontId="10" fillId="25" borderId="29" xfId="0" applyFont="1" applyFill="1" applyBorder="1" applyAlignment="1" applyProtection="1">
      <alignment horizontal="center" vertical="center"/>
      <protection locked="0" hidden="1"/>
    </xf>
    <xf numFmtId="0" fontId="10" fillId="25" borderId="30" xfId="0" applyFont="1" applyFill="1" applyBorder="1" applyAlignment="1" applyProtection="1">
      <alignment horizontal="center" vertical="center"/>
      <protection locked="0" hidden="1"/>
    </xf>
    <xf numFmtId="0" fontId="10" fillId="13" borderId="28" xfId="0" applyFont="1" applyFill="1" applyBorder="1" applyAlignment="1" applyProtection="1">
      <alignment horizontal="center" vertical="center"/>
      <protection locked="0" hidden="1"/>
    </xf>
    <xf numFmtId="0" fontId="10" fillId="13" borderId="29" xfId="0" applyFont="1" applyFill="1" applyBorder="1" applyAlignment="1" applyProtection="1">
      <alignment horizontal="center" vertical="center"/>
      <protection locked="0" hidden="1"/>
    </xf>
    <xf numFmtId="0" fontId="10" fillId="13" borderId="30" xfId="0" applyFont="1" applyFill="1" applyBorder="1" applyAlignment="1" applyProtection="1">
      <alignment horizontal="center" vertical="center"/>
      <protection locked="0" hidden="1"/>
    </xf>
    <xf numFmtId="0" fontId="10" fillId="14" borderId="28" xfId="0" applyFont="1" applyFill="1" applyBorder="1" applyAlignment="1" applyProtection="1">
      <alignment horizontal="center" vertical="center"/>
      <protection locked="0" hidden="1"/>
    </xf>
    <xf numFmtId="0" fontId="10" fillId="14" borderId="29" xfId="0" applyFont="1" applyFill="1" applyBorder="1" applyAlignment="1" applyProtection="1">
      <alignment horizontal="center" vertical="center"/>
      <protection locked="0" hidden="1"/>
    </xf>
    <xf numFmtId="0" fontId="10" fillId="14" borderId="30" xfId="0" applyFont="1" applyFill="1" applyBorder="1" applyAlignment="1" applyProtection="1">
      <alignment horizontal="center" vertical="center"/>
      <protection locked="0" hidden="1"/>
    </xf>
    <xf numFmtId="0" fontId="10" fillId="15" borderId="28" xfId="0" applyFont="1" applyFill="1" applyBorder="1" applyAlignment="1" applyProtection="1">
      <alignment horizontal="center" vertical="center"/>
      <protection locked="0" hidden="1"/>
    </xf>
    <xf numFmtId="0" fontId="10" fillId="15" borderId="29" xfId="0" applyFont="1" applyFill="1" applyBorder="1" applyAlignment="1" applyProtection="1">
      <alignment horizontal="center" vertical="center"/>
      <protection locked="0" hidden="1"/>
    </xf>
    <xf numFmtId="0" fontId="10" fillId="16" borderId="29" xfId="0" applyFont="1" applyFill="1" applyBorder="1" applyAlignment="1" applyProtection="1">
      <alignment horizontal="center" vertical="center"/>
      <protection locked="0" hidden="1"/>
    </xf>
    <xf numFmtId="0" fontId="10" fillId="16" borderId="30" xfId="0" applyFont="1" applyFill="1" applyBorder="1" applyAlignment="1" applyProtection="1">
      <alignment horizontal="center" vertical="center"/>
      <protection locked="0" hidden="1"/>
    </xf>
    <xf numFmtId="0" fontId="10" fillId="17" borderId="28" xfId="0" applyFont="1" applyFill="1" applyBorder="1" applyAlignment="1" applyProtection="1">
      <alignment horizontal="center" vertical="center"/>
      <protection locked="0" hidden="1"/>
    </xf>
    <xf numFmtId="0" fontId="10" fillId="17" borderId="30" xfId="0" applyFont="1" applyFill="1" applyBorder="1" applyAlignment="1" applyProtection="1">
      <alignment horizontal="center" vertical="center"/>
      <protection locked="0" hidden="1"/>
    </xf>
    <xf numFmtId="0" fontId="12" fillId="13" borderId="0" xfId="0" applyFont="1" applyFill="1" applyAlignment="1" applyProtection="1">
      <alignment horizontal="center" vertical="center" textRotation="45"/>
      <protection locked="0" hidden="1"/>
    </xf>
    <xf numFmtId="0" fontId="12" fillId="13" borderId="20" xfId="0" applyFont="1" applyFill="1" applyBorder="1" applyAlignment="1" applyProtection="1">
      <alignment horizontal="center" vertical="center" textRotation="45"/>
      <protection locked="0" hidden="1"/>
    </xf>
    <xf numFmtId="0" fontId="12" fillId="14" borderId="0" xfId="0" applyFont="1" applyFill="1" applyAlignment="1" applyProtection="1">
      <alignment horizontal="center" vertical="center" textRotation="45"/>
      <protection locked="0" hidden="1"/>
    </xf>
    <xf numFmtId="0" fontId="12" fillId="14" borderId="20" xfId="0" applyFont="1" applyFill="1" applyBorder="1" applyAlignment="1" applyProtection="1">
      <alignment horizontal="center" vertical="center" textRotation="45"/>
      <protection locked="0" hidden="1"/>
    </xf>
    <xf numFmtId="0" fontId="12" fillId="15" borderId="0" xfId="0" applyFont="1" applyFill="1" applyAlignment="1" applyProtection="1">
      <alignment horizontal="center" vertical="center" textRotation="45"/>
      <protection locked="0" hidden="1"/>
    </xf>
    <xf numFmtId="0" fontId="12" fillId="15" borderId="20" xfId="0" applyFont="1" applyFill="1" applyBorder="1" applyAlignment="1" applyProtection="1">
      <alignment horizontal="center" vertical="center" textRotation="45"/>
      <protection locked="0" hidden="1"/>
    </xf>
    <xf numFmtId="0" fontId="12" fillId="16" borderId="0" xfId="0" applyFont="1" applyFill="1" applyAlignment="1" applyProtection="1">
      <alignment horizontal="center" vertical="center" textRotation="45"/>
      <protection locked="0" hidden="1"/>
    </xf>
    <xf numFmtId="0" fontId="12" fillId="16" borderId="20" xfId="0" applyFont="1" applyFill="1" applyBorder="1" applyAlignment="1" applyProtection="1">
      <alignment horizontal="center" vertical="center" textRotation="45"/>
      <protection locked="0" hidden="1"/>
    </xf>
    <xf numFmtId="0" fontId="12" fillId="17" borderId="0" xfId="0" applyFont="1" applyFill="1" applyAlignment="1" applyProtection="1">
      <alignment horizontal="center" vertical="center" textRotation="45"/>
      <protection locked="0" hidden="1"/>
    </xf>
    <xf numFmtId="0" fontId="12" fillId="17" borderId="20" xfId="0" applyFont="1" applyFill="1" applyBorder="1" applyAlignment="1" applyProtection="1">
      <alignment horizontal="center" vertical="center" textRotation="45"/>
      <protection locked="0" hidden="1"/>
    </xf>
    <xf numFmtId="0" fontId="21" fillId="26" borderId="6" xfId="0" applyFont="1" applyFill="1" applyBorder="1" applyAlignment="1" applyProtection="1">
      <alignment horizontal="center" vertical="center"/>
      <protection locked="0" hidden="1"/>
    </xf>
    <xf numFmtId="0" fontId="21" fillId="26" borderId="7" xfId="0" applyFont="1" applyFill="1" applyBorder="1" applyAlignment="1" applyProtection="1">
      <alignment horizontal="center" vertical="center"/>
      <protection locked="0" hidden="1"/>
    </xf>
    <xf numFmtId="0" fontId="21" fillId="26" borderId="8" xfId="0" applyFont="1" applyFill="1" applyBorder="1" applyAlignment="1" applyProtection="1">
      <alignment horizontal="center" vertical="center"/>
      <protection locked="0" hidden="1"/>
    </xf>
    <xf numFmtId="0" fontId="21" fillId="26" borderId="9" xfId="0" applyFont="1" applyFill="1" applyBorder="1" applyAlignment="1" applyProtection="1">
      <alignment horizontal="center" vertical="center"/>
      <protection locked="0" hidden="1"/>
    </xf>
    <xf numFmtId="0" fontId="21" fillId="26" borderId="10" xfId="0" applyFont="1" applyFill="1" applyBorder="1" applyAlignment="1" applyProtection="1">
      <alignment horizontal="center" vertical="center"/>
      <protection locked="0" hidden="1"/>
    </xf>
    <xf numFmtId="0" fontId="21" fillId="26" borderId="11" xfId="0" applyFont="1" applyFill="1" applyBorder="1" applyAlignment="1" applyProtection="1">
      <alignment horizontal="center" vertical="center"/>
      <protection locked="0" hidden="1"/>
    </xf>
    <xf numFmtId="0" fontId="8" fillId="0" borderId="3" xfId="0" applyFont="1" applyBorder="1" applyAlignment="1" applyProtection="1">
      <alignment horizontal="center" vertical="center" textRotation="45"/>
      <protection locked="0" hidden="1"/>
    </xf>
    <xf numFmtId="0" fontId="8" fillId="0" borderId="4" xfId="0" applyFont="1" applyBorder="1" applyAlignment="1" applyProtection="1">
      <alignment horizontal="center" vertical="center" textRotation="45"/>
      <protection locked="0" hidden="1"/>
    </xf>
    <xf numFmtId="0" fontId="8" fillId="0" borderId="5" xfId="0" applyFont="1" applyBorder="1" applyAlignment="1" applyProtection="1">
      <alignment horizontal="center" vertical="center" textRotation="45"/>
      <protection locked="0" hidden="1"/>
    </xf>
    <xf numFmtId="0" fontId="9" fillId="0" borderId="3" xfId="0" applyFont="1" applyBorder="1" applyAlignment="1" applyProtection="1">
      <alignment horizontal="center" vertical="center" textRotation="45"/>
      <protection locked="0" hidden="1"/>
    </xf>
    <xf numFmtId="0" fontId="9" fillId="0" borderId="4" xfId="0" applyFont="1" applyBorder="1" applyAlignment="1" applyProtection="1">
      <alignment horizontal="center" vertical="center" textRotation="45"/>
      <protection locked="0" hidden="1"/>
    </xf>
    <xf numFmtId="0" fontId="9" fillId="0" borderId="5" xfId="0" applyFont="1" applyBorder="1" applyAlignment="1" applyProtection="1">
      <alignment horizontal="center" vertical="center" textRotation="45"/>
      <protection locked="0" hidden="1"/>
    </xf>
    <xf numFmtId="0" fontId="15" fillId="8" borderId="6" xfId="0" applyFont="1" applyFill="1" applyBorder="1" applyAlignment="1" applyProtection="1">
      <alignment horizontal="center" vertical="center" textRotation="43"/>
      <protection locked="0" hidden="1"/>
    </xf>
    <xf numFmtId="0" fontId="15" fillId="8" borderId="7" xfId="0" applyFont="1" applyFill="1" applyBorder="1" applyAlignment="1" applyProtection="1">
      <alignment horizontal="center" vertical="center" textRotation="43"/>
      <protection locked="0" hidden="1"/>
    </xf>
    <xf numFmtId="0" fontId="15" fillId="8" borderId="21" xfId="0" applyFont="1" applyFill="1" applyBorder="1" applyAlignment="1" applyProtection="1">
      <alignment horizontal="center" vertical="center" textRotation="43"/>
      <protection locked="0" hidden="1"/>
    </xf>
    <xf numFmtId="0" fontId="15" fillId="8" borderId="0" xfId="0" applyFont="1" applyFill="1" applyAlignment="1" applyProtection="1">
      <alignment horizontal="center" vertical="center" textRotation="43"/>
      <protection locked="0" hidden="1"/>
    </xf>
    <xf numFmtId="0" fontId="15" fillId="8" borderId="22" xfId="0" applyFont="1" applyFill="1" applyBorder="1" applyAlignment="1" applyProtection="1">
      <alignment horizontal="center" vertical="center" textRotation="43"/>
      <protection locked="0" hidden="1"/>
    </xf>
    <xf numFmtId="0" fontId="15" fillId="8" borderId="20" xfId="0" applyFont="1" applyFill="1" applyBorder="1" applyAlignment="1" applyProtection="1">
      <alignment horizontal="center" vertical="center" textRotation="43"/>
      <protection locked="0" hidden="1"/>
    </xf>
    <xf numFmtId="0" fontId="15" fillId="9" borderId="7" xfId="0" applyFont="1" applyFill="1" applyBorder="1" applyAlignment="1" applyProtection="1">
      <alignment horizontal="center" vertical="center" textRotation="43"/>
      <protection locked="0" hidden="1"/>
    </xf>
    <xf numFmtId="0" fontId="15" fillId="9" borderId="0" xfId="0" applyFont="1" applyFill="1" applyBorder="1" applyAlignment="1" applyProtection="1">
      <alignment horizontal="center" vertical="center" textRotation="43"/>
      <protection locked="0" hidden="1"/>
    </xf>
    <xf numFmtId="0" fontId="15" fillId="9" borderId="20" xfId="0" applyFont="1" applyFill="1" applyBorder="1" applyAlignment="1" applyProtection="1">
      <alignment horizontal="center" vertical="center" textRotation="43"/>
      <protection locked="0" hidden="1"/>
    </xf>
    <xf numFmtId="0" fontId="15" fillId="24" borderId="7" xfId="0" applyFont="1" applyFill="1" applyBorder="1" applyAlignment="1" applyProtection="1">
      <alignment horizontal="center" vertical="center" textRotation="45"/>
      <protection locked="0" hidden="1"/>
    </xf>
    <xf numFmtId="0" fontId="15" fillId="24" borderId="0" xfId="0" applyFont="1" applyFill="1" applyAlignment="1" applyProtection="1">
      <alignment horizontal="center" vertical="center" textRotation="45"/>
      <protection locked="0" hidden="1"/>
    </xf>
    <xf numFmtId="0" fontId="15" fillId="24" borderId="20" xfId="0" applyFont="1" applyFill="1" applyBorder="1" applyAlignment="1" applyProtection="1">
      <alignment horizontal="center" vertical="center" textRotation="45"/>
      <protection locked="0" hidden="1"/>
    </xf>
    <xf numFmtId="0" fontId="15" fillId="11" borderId="0" xfId="0" applyFont="1" applyFill="1" applyAlignment="1" applyProtection="1">
      <alignment horizontal="center" vertical="center" textRotation="45"/>
      <protection locked="0" hidden="1"/>
    </xf>
    <xf numFmtId="0" fontId="15" fillId="11" borderId="20" xfId="0" applyFont="1" applyFill="1" applyBorder="1" applyAlignment="1" applyProtection="1">
      <alignment horizontal="center" vertical="center" textRotation="45"/>
      <protection locked="0" hidden="1"/>
    </xf>
    <xf numFmtId="0" fontId="15" fillId="6" borderId="0" xfId="0" applyFont="1" applyFill="1" applyAlignment="1" applyProtection="1">
      <alignment horizontal="center" vertical="center" textRotation="45"/>
      <protection locked="0" hidden="1"/>
    </xf>
    <xf numFmtId="0" fontId="15" fillId="6" borderId="20" xfId="0" applyFont="1" applyFill="1" applyBorder="1" applyAlignment="1" applyProtection="1">
      <alignment horizontal="center" vertical="center" textRotation="45"/>
      <protection locked="0" hidden="1"/>
    </xf>
    <xf numFmtId="0" fontId="16" fillId="0" borderId="0" xfId="0" applyFont="1" applyAlignment="1" applyProtection="1">
      <alignment horizontal="center" vertical="center" textRotation="255"/>
      <protection locked="0" hidden="1"/>
    </xf>
    <xf numFmtId="0" fontId="9" fillId="2" borderId="0" xfId="0" applyFont="1" applyFill="1" applyAlignment="1" applyProtection="1">
      <alignment horizontal="center" vertical="center" textRotation="255"/>
      <protection locked="0" hidden="1"/>
    </xf>
    <xf numFmtId="0" fontId="12" fillId="12" borderId="0" xfId="0" applyFont="1" applyFill="1" applyAlignment="1" applyProtection="1">
      <alignment horizontal="center" vertical="center" textRotation="45"/>
      <protection locked="0" hidden="1"/>
    </xf>
    <xf numFmtId="0" fontId="12" fillId="12" borderId="20" xfId="0" applyFont="1" applyFill="1" applyBorder="1" applyAlignment="1" applyProtection="1">
      <alignment horizontal="center" vertical="center" textRotation="45"/>
      <protection locked="0" hidden="1"/>
    </xf>
    <xf numFmtId="0" fontId="4" fillId="2" borderId="0" xfId="0" applyFont="1" applyFill="1" applyAlignment="1" applyProtection="1">
      <alignment horizontal="center" textRotation="255"/>
      <protection locked="0" hidden="1"/>
    </xf>
    <xf numFmtId="0" fontId="10" fillId="9" borderId="9" xfId="0" applyFont="1" applyFill="1" applyBorder="1" applyAlignment="1" applyProtection="1">
      <alignment horizontal="center" vertical="center"/>
      <protection locked="0" hidden="1"/>
    </xf>
    <xf numFmtId="0" fontId="18" fillId="0" borderId="0" xfId="0" applyFont="1" applyAlignment="1" applyProtection="1">
      <alignment horizontal="center" vertical="center"/>
      <protection locked="0" hidden="1"/>
    </xf>
    <xf numFmtId="0" fontId="50" fillId="0" borderId="0" xfId="0" applyFont="1" applyAlignment="1">
      <alignment horizontal="center" vertical="center"/>
    </xf>
    <xf numFmtId="0" fontId="51" fillId="0" borderId="0" xfId="0" applyFont="1" applyAlignment="1">
      <alignment horizontal="center" vertical="center"/>
    </xf>
    <xf numFmtId="0" fontId="10" fillId="0" borderId="70" xfId="0" applyFont="1" applyFill="1" applyBorder="1" applyAlignment="1" applyProtection="1">
      <alignment horizontal="center" vertical="center"/>
      <protection locked="0" hidden="1"/>
    </xf>
    <xf numFmtId="0" fontId="10" fillId="0" borderId="73" xfId="0" applyFont="1" applyFill="1" applyBorder="1" applyAlignment="1" applyProtection="1">
      <alignment horizontal="center" vertical="center"/>
      <protection locked="0" hidden="1"/>
    </xf>
    <xf numFmtId="0" fontId="10" fillId="0" borderId="12" xfId="0" applyFont="1" applyFill="1" applyBorder="1" applyAlignment="1" applyProtection="1">
      <alignment horizontal="center" vertical="center"/>
      <protection locked="0" hidden="1"/>
    </xf>
    <xf numFmtId="0" fontId="10" fillId="0" borderId="31" xfId="0" applyFont="1" applyFill="1" applyBorder="1" applyAlignment="1" applyProtection="1">
      <alignment horizontal="center" vertical="center"/>
      <protection locked="0" hidden="1"/>
    </xf>
    <xf numFmtId="0" fontId="10" fillId="0" borderId="35" xfId="0" applyFont="1" applyFill="1" applyBorder="1" applyAlignment="1" applyProtection="1">
      <alignment horizontal="center" vertical="center"/>
      <protection locked="0" hidden="1"/>
    </xf>
    <xf numFmtId="0" fontId="12" fillId="28" borderId="6" xfId="0" applyFont="1" applyFill="1" applyBorder="1" applyAlignment="1" applyProtection="1">
      <alignment horizontal="center" vertical="center"/>
      <protection locked="0" hidden="1"/>
    </xf>
    <xf numFmtId="0" fontId="12" fillId="28" borderId="7" xfId="0" applyFont="1" applyFill="1" applyBorder="1" applyAlignment="1" applyProtection="1">
      <alignment horizontal="center" vertical="center"/>
      <protection locked="0" hidden="1"/>
    </xf>
    <xf numFmtId="0" fontId="12" fillId="28" borderId="8" xfId="0" applyFont="1" applyFill="1" applyBorder="1" applyAlignment="1" applyProtection="1">
      <alignment horizontal="center" vertical="center"/>
      <protection locked="0" hidden="1"/>
    </xf>
    <xf numFmtId="0" fontId="12" fillId="28" borderId="9" xfId="0" applyFont="1" applyFill="1" applyBorder="1" applyAlignment="1" applyProtection="1">
      <alignment horizontal="center" vertical="center"/>
      <protection locked="0" hidden="1"/>
    </xf>
    <xf numFmtId="0" fontId="12" fillId="28" borderId="10" xfId="0" applyFont="1" applyFill="1" applyBorder="1" applyAlignment="1" applyProtection="1">
      <alignment horizontal="center" vertical="center"/>
      <protection locked="0" hidden="1"/>
    </xf>
    <xf numFmtId="0" fontId="12" fillId="28" borderId="11" xfId="0" applyFont="1" applyFill="1" applyBorder="1" applyAlignment="1" applyProtection="1">
      <alignment horizontal="center" vertical="center"/>
      <protection locked="0" hidden="1"/>
    </xf>
    <xf numFmtId="0" fontId="12" fillId="29" borderId="0" xfId="0" applyFont="1" applyFill="1" applyAlignment="1" applyProtection="1">
      <alignment horizontal="center" vertical="center" textRotation="45"/>
      <protection locked="0" hidden="1"/>
    </xf>
    <xf numFmtId="0" fontId="12" fillId="29" borderId="20" xfId="0" applyFont="1" applyFill="1" applyBorder="1" applyAlignment="1" applyProtection="1">
      <alignment horizontal="center" vertical="center" textRotation="45"/>
      <protection locked="0" hidden="1"/>
    </xf>
    <xf numFmtId="0" fontId="16" fillId="27" borderId="0" xfId="0" applyFont="1" applyFill="1" applyAlignment="1" applyProtection="1">
      <alignment horizontal="center" vertical="center" textRotation="255"/>
      <protection locked="0" hidden="1"/>
    </xf>
    <xf numFmtId="0" fontId="9" fillId="28" borderId="0" xfId="0" applyFont="1" applyFill="1" applyAlignment="1" applyProtection="1">
      <alignment horizontal="center" vertical="center" textRotation="255"/>
      <protection locked="0" hidden="1"/>
    </xf>
    <xf numFmtId="0" fontId="5" fillId="35" borderId="0" xfId="0" applyFont="1" applyFill="1" applyAlignment="1" applyProtection="1">
      <alignment horizontal="center" textRotation="255"/>
      <protection locked="0" hidden="1"/>
    </xf>
    <xf numFmtId="0" fontId="15" fillId="32" borderId="7" xfId="0" applyFont="1" applyFill="1" applyBorder="1" applyAlignment="1" applyProtection="1">
      <alignment horizontal="center" vertical="center" textRotation="45"/>
      <protection locked="0" hidden="1"/>
    </xf>
    <xf numFmtId="0" fontId="15" fillId="32" borderId="0" xfId="0" applyFont="1" applyFill="1" applyAlignment="1" applyProtection="1">
      <alignment horizontal="center" vertical="center" textRotation="45"/>
      <protection locked="0" hidden="1"/>
    </xf>
    <xf numFmtId="0" fontId="15" fillId="32" borderId="20" xfId="0" applyFont="1" applyFill="1" applyBorder="1" applyAlignment="1" applyProtection="1">
      <alignment horizontal="center" vertical="center" textRotation="45"/>
      <protection locked="0" hidden="1"/>
    </xf>
    <xf numFmtId="0" fontId="15" fillId="33" borderId="0" xfId="0" applyFont="1" applyFill="1" applyAlignment="1" applyProtection="1">
      <alignment horizontal="center" vertical="center" textRotation="45"/>
      <protection locked="0" hidden="1"/>
    </xf>
    <xf numFmtId="0" fontId="15" fillId="33" borderId="20" xfId="0" applyFont="1" applyFill="1" applyBorder="1" applyAlignment="1" applyProtection="1">
      <alignment horizontal="center" vertical="center" textRotation="45"/>
      <protection locked="0" hidden="1"/>
    </xf>
    <xf numFmtId="0" fontId="19" fillId="34" borderId="21" xfId="0" applyFont="1" applyFill="1" applyBorder="1" applyAlignment="1" applyProtection="1">
      <alignment horizontal="center" vertical="center"/>
      <protection locked="0" hidden="1"/>
    </xf>
    <xf numFmtId="0" fontId="19" fillId="34" borderId="0" xfId="0" applyFont="1" applyFill="1" applyAlignment="1" applyProtection="1">
      <alignment horizontal="center" vertical="center"/>
      <protection locked="0" hidden="1"/>
    </xf>
    <xf numFmtId="0" fontId="19" fillId="34" borderId="9" xfId="0" applyFont="1" applyFill="1" applyBorder="1" applyAlignment="1" applyProtection="1">
      <alignment horizontal="center" vertical="center"/>
      <protection locked="0" hidden="1"/>
    </xf>
    <xf numFmtId="0" fontId="19" fillId="34" borderId="10" xfId="0" applyFont="1" applyFill="1" applyBorder="1" applyAlignment="1" applyProtection="1">
      <alignment horizontal="center" vertical="center"/>
      <protection locked="0" hidden="1"/>
    </xf>
    <xf numFmtId="0" fontId="8" fillId="27" borderId="3" xfId="0" applyFont="1" applyFill="1" applyBorder="1" applyAlignment="1" applyProtection="1">
      <alignment horizontal="center" vertical="center" textRotation="45"/>
      <protection locked="0" hidden="1"/>
    </xf>
    <xf numFmtId="0" fontId="8" fillId="27" borderId="4" xfId="0" applyFont="1" applyFill="1" applyBorder="1" applyAlignment="1" applyProtection="1">
      <alignment horizontal="center" vertical="center" textRotation="45"/>
      <protection locked="0" hidden="1"/>
    </xf>
    <xf numFmtId="0" fontId="8" fillId="27" borderId="5" xfId="0" applyFont="1" applyFill="1" applyBorder="1" applyAlignment="1" applyProtection="1">
      <alignment horizontal="center" vertical="center" textRotation="45"/>
      <protection locked="0" hidden="1"/>
    </xf>
    <xf numFmtId="0" fontId="12" fillId="44" borderId="0" xfId="0" applyFont="1" applyFill="1" applyAlignment="1" applyProtection="1">
      <alignment horizontal="center" vertical="center" textRotation="45"/>
      <protection locked="0" hidden="1"/>
    </xf>
    <xf numFmtId="0" fontId="12" fillId="44" borderId="20" xfId="0" applyFont="1" applyFill="1" applyBorder="1" applyAlignment="1" applyProtection="1">
      <alignment horizontal="center" vertical="center" textRotation="45"/>
      <protection locked="0" hidden="1"/>
    </xf>
    <xf numFmtId="0" fontId="12" fillId="36" borderId="0" xfId="0" applyFont="1" applyFill="1" applyAlignment="1" applyProtection="1">
      <alignment horizontal="center" vertical="center" textRotation="45"/>
      <protection locked="0" hidden="1"/>
    </xf>
    <xf numFmtId="0" fontId="12" fillId="36" borderId="20" xfId="0" applyFont="1" applyFill="1" applyBorder="1" applyAlignment="1" applyProtection="1">
      <alignment horizontal="center" vertical="center" textRotation="45"/>
      <protection locked="0" hidden="1"/>
    </xf>
    <xf numFmtId="0" fontId="12" fillId="39" borderId="0" xfId="0" applyFont="1" applyFill="1" applyAlignment="1" applyProtection="1">
      <alignment horizontal="center" vertical="center" textRotation="45"/>
      <protection locked="0" hidden="1"/>
    </xf>
    <xf numFmtId="0" fontId="12" fillId="39" borderId="20" xfId="0" applyFont="1" applyFill="1" applyBorder="1" applyAlignment="1" applyProtection="1">
      <alignment horizontal="center" vertical="center" textRotation="45"/>
      <protection locked="0" hidden="1"/>
    </xf>
    <xf numFmtId="0" fontId="19" fillId="34" borderId="0" xfId="0" applyFont="1" applyFill="1" applyBorder="1" applyAlignment="1" applyProtection="1">
      <alignment horizontal="center" vertical="center"/>
      <protection locked="0" hidden="1"/>
    </xf>
    <xf numFmtId="0" fontId="19" fillId="29" borderId="21" xfId="0" applyFont="1" applyFill="1" applyBorder="1" applyAlignment="1" applyProtection="1">
      <alignment horizontal="center" vertical="center"/>
      <protection locked="0" hidden="1"/>
    </xf>
    <xf numFmtId="0" fontId="19" fillId="29" borderId="0" xfId="0" applyFont="1" applyFill="1" applyAlignment="1" applyProtection="1">
      <alignment horizontal="center" vertical="center"/>
      <protection locked="0" hidden="1"/>
    </xf>
    <xf numFmtId="0" fontId="19" fillId="29" borderId="9" xfId="0" applyFont="1" applyFill="1" applyBorder="1" applyAlignment="1" applyProtection="1">
      <alignment horizontal="center" vertical="center"/>
      <protection locked="0" hidden="1"/>
    </xf>
    <xf numFmtId="0" fontId="19" fillId="29" borderId="10" xfId="0" applyFont="1" applyFill="1" applyBorder="1" applyAlignment="1" applyProtection="1">
      <alignment horizontal="center" vertical="center"/>
      <protection locked="0" hidden="1"/>
    </xf>
    <xf numFmtId="0" fontId="15" fillId="30" borderId="6" xfId="0" applyFont="1" applyFill="1" applyBorder="1" applyAlignment="1" applyProtection="1">
      <alignment horizontal="center" vertical="center" textRotation="43"/>
      <protection locked="0" hidden="1"/>
    </xf>
    <xf numFmtId="0" fontId="15" fillId="30" borderId="7" xfId="0" applyFont="1" applyFill="1" applyBorder="1" applyAlignment="1" applyProtection="1">
      <alignment horizontal="center" vertical="center" textRotation="43"/>
      <protection locked="0" hidden="1"/>
    </xf>
    <xf numFmtId="0" fontId="15" fillId="30" borderId="21" xfId="0" applyFont="1" applyFill="1" applyBorder="1" applyAlignment="1" applyProtection="1">
      <alignment horizontal="center" vertical="center" textRotation="43"/>
      <protection locked="0" hidden="1"/>
    </xf>
    <xf numFmtId="0" fontId="15" fillId="30" borderId="0" xfId="0" applyFont="1" applyFill="1" applyAlignment="1" applyProtection="1">
      <alignment horizontal="center" vertical="center" textRotation="43"/>
      <protection locked="0" hidden="1"/>
    </xf>
    <xf numFmtId="0" fontId="15" fillId="30" borderId="22" xfId="0" applyFont="1" applyFill="1" applyBorder="1" applyAlignment="1" applyProtection="1">
      <alignment horizontal="center" vertical="center" textRotation="43"/>
      <protection locked="0" hidden="1"/>
    </xf>
    <xf numFmtId="0" fontId="15" fillId="30" borderId="20" xfId="0" applyFont="1" applyFill="1" applyBorder="1" applyAlignment="1" applyProtection="1">
      <alignment horizontal="center" vertical="center" textRotation="43"/>
      <protection locked="0" hidden="1"/>
    </xf>
    <xf numFmtId="0" fontId="15" fillId="31" borderId="7" xfId="0" applyFont="1" applyFill="1" applyBorder="1" applyAlignment="1" applyProtection="1">
      <alignment horizontal="center" vertical="center" textRotation="43"/>
      <protection locked="0" hidden="1"/>
    </xf>
    <xf numFmtId="0" fontId="15" fillId="31" borderId="0" xfId="0" applyFont="1" applyFill="1" applyAlignment="1" applyProtection="1">
      <alignment horizontal="center" vertical="center" textRotation="43"/>
      <protection locked="0" hidden="1"/>
    </xf>
    <xf numFmtId="0" fontId="15" fillId="31" borderId="20" xfId="0" applyFont="1" applyFill="1" applyBorder="1" applyAlignment="1" applyProtection="1">
      <alignment horizontal="center" vertical="center" textRotation="43"/>
      <protection locked="0" hidden="1"/>
    </xf>
    <xf numFmtId="0" fontId="15" fillId="34" borderId="0" xfId="0" applyFont="1" applyFill="1" applyAlignment="1" applyProtection="1">
      <alignment horizontal="center" vertical="center" textRotation="45"/>
      <protection locked="0" hidden="1"/>
    </xf>
    <xf numFmtId="0" fontId="15" fillId="34" borderId="20" xfId="0" applyFont="1" applyFill="1" applyBorder="1" applyAlignment="1" applyProtection="1">
      <alignment horizontal="center" vertical="center" textRotation="45"/>
      <protection locked="0" hidden="1"/>
    </xf>
    <xf numFmtId="0" fontId="19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51" fillId="20" borderId="0" xfId="0" applyFont="1" applyFill="1" applyBorder="1" applyAlignment="1">
      <alignment horizontal="left" vertical="top" wrapText="1"/>
    </xf>
    <xf numFmtId="0" fontId="51" fillId="20" borderId="0" xfId="0" applyFont="1" applyFill="1" applyAlignment="1">
      <alignment horizontal="left" vertical="top" wrapText="1"/>
    </xf>
    <xf numFmtId="0" fontId="19" fillId="17" borderId="0" xfId="0" applyFont="1" applyFill="1" applyBorder="1" applyAlignment="1" applyProtection="1">
      <alignment horizontal="center" vertical="center"/>
      <protection locked="0" hidden="1"/>
    </xf>
  </cellXfs>
  <cellStyles count="59">
    <cellStyle name="%" xfId="2"/>
    <cellStyle name="20 % - Accent1 1" xfId="3"/>
    <cellStyle name="20 % - Accent2 1" xfId="4"/>
    <cellStyle name="20 % - Accent3 1" xfId="5"/>
    <cellStyle name="20 % - Accent4 1" xfId="6"/>
    <cellStyle name="20 % - Accent5 1" xfId="7"/>
    <cellStyle name="20 % - Accent6 1" xfId="8"/>
    <cellStyle name="40 % - Accent1 1" xfId="9"/>
    <cellStyle name="40 % - Accent2 1" xfId="10"/>
    <cellStyle name="40 % - Accent3 1" xfId="11"/>
    <cellStyle name="40 % - Accent4 1" xfId="12"/>
    <cellStyle name="40 % - Accent5 1" xfId="13"/>
    <cellStyle name="40 % - Accent6 1" xfId="14"/>
    <cellStyle name="60 % - Accent1 1" xfId="15"/>
    <cellStyle name="60 % - Accent2 1" xfId="16"/>
    <cellStyle name="60 % - Accent3 1" xfId="17"/>
    <cellStyle name="60 % - Accent4 1" xfId="18"/>
    <cellStyle name="60 % - Accent5 1" xfId="19"/>
    <cellStyle name="60 % - Accent6 1" xfId="20"/>
    <cellStyle name="Accent1 1" xfId="21"/>
    <cellStyle name="Accent2 1" xfId="22"/>
    <cellStyle name="Accent3 1" xfId="23"/>
    <cellStyle name="Accent4 1" xfId="24"/>
    <cellStyle name="Accent5 1" xfId="25"/>
    <cellStyle name="Accent6 1" xfId="26"/>
    <cellStyle name="Avertissement 1" xfId="27"/>
    <cellStyle name="Calcul 1" xfId="28"/>
    <cellStyle name="Cellule liée 1" xfId="29"/>
    <cellStyle name="Commentaire 1" xfId="30"/>
    <cellStyle name="Entrée 1" xfId="31"/>
    <cellStyle name="Insatisfaisant 1" xfId="32"/>
    <cellStyle name="Neutre 1" xfId="33"/>
    <cellStyle name="Normal" xfId="0" builtinId="0"/>
    <cellStyle name="Normal 2" xfId="34"/>
    <cellStyle name="Normal 3" xfId="1"/>
    <cellStyle name="Pourcentage 2" xfId="35"/>
    <cellStyle name="Pourcentage 3" xfId="36"/>
    <cellStyle name="Satisfaisant 1" xfId="37"/>
    <cellStyle name="Sortie 1" xfId="38"/>
    <cellStyle name="Texte explicatif 1" xfId="39"/>
    <cellStyle name="Titre 1" xfId="40"/>
    <cellStyle name="Titre 1 1" xfId="41"/>
    <cellStyle name="Titre 1 1 1" xfId="42"/>
    <cellStyle name="Titre 1 1 1 1" xfId="43"/>
    <cellStyle name="Titre 1 1 1 1 1" xfId="44"/>
    <cellStyle name="Titre 1 1 1 1 1 1" xfId="45"/>
    <cellStyle name="Titre 1 1 1 1 1 2" xfId="46"/>
    <cellStyle name="Titre 1 1 1 1 2" xfId="47"/>
    <cellStyle name="Titre 1 1 1 2" xfId="48"/>
    <cellStyle name="Titre 1 1 2" xfId="49"/>
    <cellStyle name="Titre 1 1 3" xfId="50"/>
    <cellStyle name="Titre 1 2" xfId="51"/>
    <cellStyle name="Titre 2" xfId="52"/>
    <cellStyle name="Titre 1 1" xfId="53"/>
    <cellStyle name="Titre 2 1" xfId="54"/>
    <cellStyle name="Titre 3 1" xfId="55"/>
    <cellStyle name="Titre 4 1" xfId="56"/>
    <cellStyle name="Total 1" xfId="57"/>
    <cellStyle name="Vérification 1" xfId="58"/>
  </cellStyles>
  <dxfs count="482"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alignment horizontal="left" vertical="top" textRotation="0" wrapText="1" indent="0" relativeIndent="255" justifyLastLine="0" shrinkToFit="0" readingOrder="0"/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bottom" textRotation="0" wrapText="0" indent="0" relativeIndent="255" justifyLastLine="0" shrinkToFit="0" readingOrder="0"/>
    </dxf>
    <dxf>
      <alignment horizontal="left" vertical="top" textRotation="0" wrapText="1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bottom" textRotation="0" wrapText="0" indent="0" relativeIndent="255" justifyLastLine="0" shrinkToFit="0" readingOrder="0"/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strRef>
          <c:f>Feuil2!$CQ$49</c:f>
          <c:strCache>
            <c:ptCount val="1"/>
            <c:pt idx="0">
              <c:v>8</c:v>
            </c:pt>
          </c:strCache>
        </c:strRef>
      </c:tx>
      <c:layout>
        <c:manualLayout>
          <c:xMode val="edge"/>
          <c:yMode val="edge"/>
          <c:x val="0.440684182394879"/>
          <c:y val="1.6023795967870409E-2"/>
        </c:manualLayout>
      </c:layout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8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0.13282016060735483"/>
          <c:y val="9.0789305949552798E-2"/>
          <c:w val="0.79838760238313011"/>
          <c:h val="0.78613327476497141"/>
        </c:manualLayout>
      </c:layout>
      <c:barChart>
        <c:barDir val="col"/>
        <c:grouping val="stacked"/>
        <c:ser>
          <c:idx val="0"/>
          <c:order val="0"/>
          <c:tx>
            <c:v>Note élève</c:v>
          </c:tx>
          <c:spPr>
            <a:solidFill>
              <a:schemeClr val="accent1"/>
            </a:solidFill>
            <a:ln>
              <a:noFill/>
            </a:ln>
            <a:effectLst/>
          </c:spPr>
          <c:dPt>
            <c:idx val="0"/>
            <c:spPr>
              <a:solidFill>
                <a:srgbClr val="0070C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8C49-45A2-9771-183D5FDEE48D}"/>
              </c:ext>
            </c:extLst>
          </c:dPt>
          <c:dPt>
            <c:idx val="1"/>
            <c:spPr>
              <a:solidFill>
                <a:srgbClr val="0070C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8C49-45A2-9771-183D5FDEE48D}"/>
              </c:ext>
            </c:extLst>
          </c:dPt>
          <c:dPt>
            <c:idx val="2"/>
            <c:spPr>
              <a:solidFill>
                <a:schemeClr val="accent6">
                  <a:lumMod val="75000"/>
                </a:schemeClr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8C49-45A2-9771-183D5FDEE48D}"/>
              </c:ext>
            </c:extLst>
          </c:dPt>
          <c:dPt>
            <c:idx val="3"/>
            <c:spPr>
              <a:solidFill>
                <a:schemeClr val="accent6">
                  <a:lumMod val="75000"/>
                </a:schemeClr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8C49-45A2-9771-183D5FDEE48D}"/>
              </c:ext>
            </c:extLst>
          </c:dPt>
          <c:cat>
            <c:strRef>
              <c:f>Feuil2!$BI$54:$BL$54</c:f>
              <c:strCache>
                <c:ptCount val="4"/>
                <c:pt idx="0">
                  <c:v>Français sem1</c:v>
                </c:pt>
                <c:pt idx="1">
                  <c:v>Français sem2</c:v>
                </c:pt>
                <c:pt idx="2">
                  <c:v>Maths sem1</c:v>
                </c:pt>
                <c:pt idx="3">
                  <c:v>Maths sem2</c:v>
                </c:pt>
              </c:strCache>
            </c:strRef>
          </c:cat>
          <c:val>
            <c:numRef>
              <c:f>Feuil2!$BI$55:$BL$55</c:f>
              <c:numCache>
                <c:formatCode>General</c:formatCode>
                <c:ptCount val="4"/>
                <c:pt idx="0">
                  <c:v>24</c:v>
                </c:pt>
                <c:pt idx="1">
                  <c:v>0</c:v>
                </c:pt>
                <c:pt idx="2">
                  <c:v>24</c:v>
                </c:pt>
                <c:pt idx="3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8C49-45A2-9771-183D5FDEE48D}"/>
            </c:ext>
          </c:extLst>
        </c:ser>
        <c:dLbls/>
        <c:overlap val="100"/>
        <c:axId val="100825344"/>
        <c:axId val="100831616"/>
      </c:barChart>
      <c:lineChart>
        <c:grouping val="standard"/>
        <c:ser>
          <c:idx val="1"/>
          <c:order val="1"/>
          <c:tx>
            <c:strRef>
              <c:f>Feuil2!$BH$56</c:f>
              <c:strCache>
                <c:ptCount val="1"/>
                <c:pt idx="0">
                  <c:v>Moy Classe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39"/>
            <c:spPr>
              <a:solidFill>
                <a:srgbClr val="FF0000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Feuil2!$BI$54:$BL$54</c:f>
              <c:strCache>
                <c:ptCount val="4"/>
                <c:pt idx="0">
                  <c:v>Français sem1</c:v>
                </c:pt>
                <c:pt idx="1">
                  <c:v>Français sem2</c:v>
                </c:pt>
                <c:pt idx="2">
                  <c:v>Maths sem1</c:v>
                </c:pt>
                <c:pt idx="3">
                  <c:v>Maths sem2</c:v>
                </c:pt>
              </c:strCache>
            </c:strRef>
          </c:cat>
          <c:val>
            <c:numRef>
              <c:f>Feuil2!$BI$56:$BL$56</c:f>
              <c:numCache>
                <c:formatCode>0</c:formatCode>
                <c:ptCount val="4"/>
                <c:pt idx="0">
                  <c:v>53.925925925925924</c:v>
                </c:pt>
                <c:pt idx="1">
                  <c:v>0</c:v>
                </c:pt>
                <c:pt idx="2">
                  <c:v>46.518518518518519</c:v>
                </c:pt>
                <c:pt idx="3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8C49-45A2-9771-183D5FDEE48D}"/>
            </c:ext>
          </c:extLst>
        </c:ser>
        <c:dLbls/>
        <c:marker val="1"/>
        <c:axId val="108600320"/>
        <c:axId val="108598784"/>
      </c:lineChart>
      <c:catAx>
        <c:axId val="100825344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0831616"/>
        <c:crosses val="autoZero"/>
        <c:auto val="1"/>
        <c:lblAlgn val="ctr"/>
        <c:lblOffset val="100"/>
      </c:catAx>
      <c:valAx>
        <c:axId val="100831616"/>
        <c:scaling>
          <c:orientation val="minMax"/>
          <c:max val="80"/>
        </c:scaling>
        <c:axPos val="l"/>
        <c:majorGridlines>
          <c:spPr>
            <a:ln w="9525" cap="flat" cmpd="sng" algn="ctr">
              <a:solidFill>
                <a:schemeClr val="accent1"/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0825344"/>
        <c:crosses val="autoZero"/>
        <c:crossBetween val="between"/>
      </c:valAx>
      <c:valAx>
        <c:axId val="108598784"/>
        <c:scaling>
          <c:orientation val="minMax"/>
          <c:max val="80"/>
        </c:scaling>
        <c:axPos val="r"/>
        <c:numFmt formatCode="0" sourceLinked="1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8600320"/>
        <c:crosses val="max"/>
        <c:crossBetween val="between"/>
      </c:valAx>
      <c:catAx>
        <c:axId val="108600320"/>
        <c:scaling>
          <c:orientation val="minMax"/>
        </c:scaling>
        <c:delete val="1"/>
        <c:axPos val="b"/>
        <c:numFmt formatCode="General" sourceLinked="1"/>
        <c:tickLblPos val="none"/>
        <c:crossAx val="108598784"/>
        <c:crosses val="autoZero"/>
        <c:auto val="1"/>
        <c:lblAlgn val="ctr"/>
        <c:lblOffset val="100"/>
      </c:catAx>
      <c:dTable>
        <c:showHorzBorder val="1"/>
        <c:showVertBorder val="1"/>
        <c:showOutline val="1"/>
        <c:showKeys val="1"/>
        <c:spPr>
          <a:noFill/>
          <a:ln w="9525" cap="flat" cmpd="sng" algn="ctr">
            <a:noFill/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14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gradFill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 w="25400">
          <a:solidFill>
            <a:schemeClr val="tx1"/>
          </a:solidFill>
        </a:ln>
        <a:effectLst/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2540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278" l="0.70000000000000062" r="0.70000000000000062" t="0.75000000000000278" header="0.30000000000000032" footer="0.30000000000000032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http://ocaco.blogspot.com/2005_08_01_archive.html" TargetMode="External"/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59</xdr:col>
      <xdr:colOff>1</xdr:colOff>
      <xdr:row>3</xdr:row>
      <xdr:rowOff>21497</xdr:rowOff>
    </xdr:from>
    <xdr:to>
      <xdr:col>63</xdr:col>
      <xdr:colOff>190501</xdr:colOff>
      <xdr:row>8</xdr:row>
      <xdr:rowOff>135465</xdr:rowOff>
    </xdr:to>
    <xdr:pic macro="[0]!Macro8">
      <xdr:nvPicPr>
        <xdr:cNvPr id="3" name="Imag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  <a:ext uri="{837473B0-CC2E-450A-ABE3-18F120FF3D39}">
              <a1611:picAttrSrcUrl xmlns:a1611="http://schemas.microsoft.com/office/drawing/2016/11/main" xmlns="" r:id="rId2"/>
            </a:ext>
          </a:extLst>
        </a:blip>
        <a:stretch>
          <a:fillRect/>
        </a:stretch>
      </xdr:blipFill>
      <xdr:spPr>
        <a:xfrm>
          <a:off x="14763751" y="592997"/>
          <a:ext cx="994833" cy="1077051"/>
        </a:xfrm>
        <a:prstGeom prst="rect">
          <a:avLst/>
        </a:prstGeom>
        <a:solidFill>
          <a:schemeClr val="accent1"/>
        </a:solidFill>
      </xdr:spPr>
    </xdr:pic>
    <xdr:clientData/>
  </xdr:twoCellAnchor>
  <xdr:oneCellAnchor>
    <xdr:from>
      <xdr:col>64</xdr:col>
      <xdr:colOff>105833</xdr:colOff>
      <xdr:row>34</xdr:row>
      <xdr:rowOff>79703</xdr:rowOff>
    </xdr:from>
    <xdr:ext cx="1416050" cy="233205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15875000" y="4101370"/>
          <a:ext cx="1416050" cy="233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900"/>
        </a:p>
      </xdr:txBody>
    </xdr:sp>
    <xdr:clientData/>
  </xdr:oneCellAnchor>
  <xdr:twoCellAnchor editAs="oneCell">
    <xdr:from>
      <xdr:col>58</xdr:col>
      <xdr:colOff>169334</xdr:colOff>
      <xdr:row>44</xdr:row>
      <xdr:rowOff>15875</xdr:rowOff>
    </xdr:from>
    <xdr:to>
      <xdr:col>63</xdr:col>
      <xdr:colOff>158751</xdr:colOff>
      <xdr:row>49</xdr:row>
      <xdr:rowOff>149950</xdr:rowOff>
    </xdr:to>
    <xdr:pic macro="[0]!Macro2">
      <xdr:nvPicPr>
        <xdr:cNvPr id="61" name="Image 60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  <a:ext uri="{837473B0-CC2E-450A-ABE3-18F120FF3D39}">
              <a1611:picAttrSrcUrl xmlns:a1611="http://schemas.microsoft.com/office/drawing/2016/11/main" xmlns="" r:id="rId2"/>
            </a:ext>
          </a:extLst>
        </a:blip>
        <a:stretch>
          <a:fillRect/>
        </a:stretch>
      </xdr:blipFill>
      <xdr:spPr>
        <a:xfrm>
          <a:off x="20552834" y="10033000"/>
          <a:ext cx="1021292" cy="1292950"/>
        </a:xfrm>
        <a:prstGeom prst="rect">
          <a:avLst/>
        </a:prstGeom>
        <a:solidFill>
          <a:schemeClr val="accent1"/>
        </a:solidFill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82</xdr:col>
      <xdr:colOff>225779</xdr:colOff>
      <xdr:row>60</xdr:row>
      <xdr:rowOff>126497</xdr:rowOff>
    </xdr:from>
    <xdr:to>
      <xdr:col>111</xdr:col>
      <xdr:colOff>183445</xdr:colOff>
      <xdr:row>89</xdr:row>
      <xdr:rowOff>187623</xdr:rowOff>
    </xdr:to>
    <xdr:graphicFrame macro="[0]!GraphLig">
      <xdr:nvGraphicFramePr>
        <xdr:cNvPr id="12" name="Graphique 11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69</xdr:col>
      <xdr:colOff>95250</xdr:colOff>
      <xdr:row>65</xdr:row>
      <xdr:rowOff>127000</xdr:rowOff>
    </xdr:from>
    <xdr:to>
      <xdr:col>82</xdr:col>
      <xdr:colOff>47625</xdr:colOff>
      <xdr:row>76</xdr:row>
      <xdr:rowOff>31750</xdr:rowOff>
    </xdr:to>
    <xdr:sp macro="" textlink="">
      <xdr:nvSpPr>
        <xdr:cNvPr id="2" name="Bulle narrative : rectangle à coins arrondis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29257625" y="14287500"/>
          <a:ext cx="6270625" cy="2301875"/>
        </a:xfrm>
        <a:prstGeom prst="wedgeRoundRectCallout">
          <a:avLst>
            <a:gd name="adj1" fmla="val -5896"/>
            <a:gd name="adj2" fmla="val -124397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400"/>
            <a:t>Faire un copier coller en "BV58" d'une ligne tableau</a:t>
          </a:r>
          <a:r>
            <a:rPr lang="fr-FR" sz="2400" baseline="0"/>
            <a:t> </a:t>
          </a:r>
          <a:r>
            <a:rPr lang="fr-FR" sz="2400"/>
            <a:t>en (Feuil2) à l'aide de la liste déroulante "CQ49" (qui execute le graphique et les</a:t>
          </a:r>
          <a:r>
            <a:rPr lang="fr-FR" sz="2400" baseline="0"/>
            <a:t> commentaires</a:t>
          </a:r>
          <a:r>
            <a:rPr lang="fr-FR" sz="2400"/>
            <a:t>) 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B28" totalsRowShown="0" headerRowDxfId="193">
  <autoFilter ref="A1:B28"/>
  <tableColumns count="2">
    <tableColumn id="1" name="NOMS"/>
    <tableColumn id="2" name="APPRECIATIONS 1er SEMESTRE" dataDxfId="19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14" displayName="Tableau14" ref="F1:G28" totalsRowShown="0" headerRowDxfId="191">
  <autoFilter ref="F1:G28"/>
  <tableColumns count="2">
    <tableColumn id="1" name="NOMS" dataDxfId="190"/>
    <tableColumn id="2" name="APPRECIATIONS 2ème SEMESTRE" dataDxfId="189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ctrlProp" Target="../ctrlProps/ctrlProp2.xm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A1:CB95"/>
  <sheetViews>
    <sheetView zoomScale="50" zoomScaleNormal="50" workbookViewId="0">
      <selection activeCell="BX7" sqref="BX7"/>
    </sheetView>
  </sheetViews>
  <sheetFormatPr baseColWidth="10" defaultColWidth="11.42578125" defaultRowHeight="15"/>
  <cols>
    <col min="1" max="1" width="4.140625" style="3" bestFit="1" customWidth="1"/>
    <col min="2" max="2" width="21.28515625" style="3" bestFit="1" customWidth="1"/>
    <col min="3" max="3" width="11.140625" style="3" bestFit="1" customWidth="1"/>
    <col min="4" max="23" width="5.7109375" style="3" customWidth="1"/>
    <col min="24" max="24" width="0.85546875" style="3" customWidth="1"/>
    <col min="25" max="41" width="5.7109375" style="3" customWidth="1"/>
    <col min="42" max="42" width="0.85546875" style="3" customWidth="1"/>
    <col min="43" max="51" width="5.7109375" style="3" customWidth="1"/>
    <col min="52" max="64" width="3" style="3" customWidth="1"/>
    <col min="65" max="65" width="10.7109375" style="3" customWidth="1"/>
    <col min="66" max="66" width="0.85546875" style="3" customWidth="1"/>
    <col min="67" max="67" width="3.5703125" style="3" bestFit="1" customWidth="1"/>
    <col min="68" max="68" width="3" style="3" customWidth="1"/>
    <col min="69" max="69" width="5.28515625" style="3" bestFit="1" customWidth="1"/>
    <col min="70" max="72" width="3" style="3" customWidth="1"/>
    <col min="73" max="73" width="6.42578125" style="3" bestFit="1" customWidth="1"/>
    <col min="74" max="74" width="6.85546875" style="3" bestFit="1" customWidth="1"/>
    <col min="75" max="75" width="3" style="3" customWidth="1"/>
    <col min="76" max="76" width="3.28515625" style="3" customWidth="1"/>
    <col min="77" max="77" width="10.28515625" style="3" customWidth="1"/>
    <col min="78" max="78" width="14.42578125" style="3" customWidth="1"/>
    <col min="79" max="79" width="5.7109375" style="3" customWidth="1"/>
    <col min="80" max="80" width="13" style="3" customWidth="1"/>
    <col min="81" max="16384" width="11.42578125" style="3"/>
  </cols>
  <sheetData>
    <row r="1" spans="1:79">
      <c r="A1" s="1" t="s">
        <v>0</v>
      </c>
      <c r="B1" s="63" t="s">
        <v>54</v>
      </c>
    </row>
    <row r="2" spans="1:79" ht="15" customHeight="1" thickBot="1">
      <c r="A2" s="1" t="s">
        <v>1</v>
      </c>
      <c r="B2" s="63" t="s">
        <v>55</v>
      </c>
      <c r="T2" s="259" t="s">
        <v>11</v>
      </c>
      <c r="U2" s="259"/>
      <c r="V2" s="259"/>
      <c r="W2" s="259"/>
      <c r="X2" s="259"/>
      <c r="Y2" s="259"/>
      <c r="Z2" s="259"/>
      <c r="AA2" s="259"/>
      <c r="AB2" s="259"/>
      <c r="AC2" s="259"/>
      <c r="AD2" s="259"/>
      <c r="AE2" s="259"/>
      <c r="AF2" s="259"/>
      <c r="AG2" s="259"/>
      <c r="AH2" s="259"/>
      <c r="AI2" s="259"/>
      <c r="AJ2" s="259"/>
      <c r="AK2" s="32"/>
      <c r="AL2" s="32"/>
      <c r="AM2" s="32"/>
      <c r="AN2" s="32"/>
      <c r="BH2" s="4"/>
      <c r="BI2" s="4"/>
      <c r="BJ2" s="4"/>
    </row>
    <row r="3" spans="1:79" ht="15" customHeight="1" thickTop="1">
      <c r="A3" s="1" t="s">
        <v>2</v>
      </c>
      <c r="B3" s="177" t="s">
        <v>64</v>
      </c>
      <c r="C3" s="178"/>
      <c r="D3" s="178"/>
      <c r="E3" s="178"/>
      <c r="F3" s="178"/>
      <c r="G3" s="178"/>
      <c r="H3" s="178"/>
      <c r="I3" s="179"/>
      <c r="J3"/>
      <c r="T3" s="259"/>
      <c r="U3" s="259"/>
      <c r="V3" s="259"/>
      <c r="W3" s="259"/>
      <c r="X3" s="259"/>
      <c r="Y3" s="259"/>
      <c r="Z3" s="259"/>
      <c r="AA3" s="259"/>
      <c r="AB3" s="259"/>
      <c r="AC3" s="259"/>
      <c r="AD3" s="259"/>
      <c r="AE3" s="259"/>
      <c r="AF3" s="259"/>
      <c r="AG3" s="259"/>
      <c r="AH3" s="259"/>
      <c r="AI3" s="259"/>
      <c r="AJ3" s="259"/>
      <c r="AK3" s="32"/>
      <c r="AL3" s="32"/>
      <c r="AM3" s="32"/>
      <c r="AN3" s="32"/>
      <c r="BH3" s="4"/>
      <c r="BI3" s="4"/>
      <c r="BJ3" s="4"/>
    </row>
    <row r="4" spans="1:79" ht="15" customHeight="1">
      <c r="A4" s="5" t="s">
        <v>3</v>
      </c>
      <c r="B4" s="180"/>
      <c r="C4" s="181"/>
      <c r="D4" s="181"/>
      <c r="E4" s="181"/>
      <c r="F4" s="181"/>
      <c r="G4" s="181"/>
      <c r="H4" s="181"/>
      <c r="I4" s="182"/>
      <c r="J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 s="6"/>
      <c r="AK4" s="6"/>
      <c r="AL4" s="6"/>
      <c r="AM4" s="6"/>
      <c r="AN4" s="6"/>
      <c r="AO4" s="6"/>
      <c r="AQ4" s="6"/>
      <c r="AR4" s="6"/>
      <c r="AS4" s="6"/>
      <c r="AT4" s="6"/>
      <c r="AU4" s="6"/>
      <c r="AV4" s="6"/>
      <c r="AW4" s="6"/>
      <c r="AX4" s="6"/>
      <c r="AY4" s="6"/>
      <c r="AZ4" s="6"/>
      <c r="CA4" s="6"/>
    </row>
    <row r="5" spans="1:79" ht="15.75" customHeight="1" thickBot="1">
      <c r="A5" s="5" t="s">
        <v>4</v>
      </c>
      <c r="B5" s="183"/>
      <c r="C5" s="184"/>
      <c r="D5" s="184"/>
      <c r="E5" s="184"/>
      <c r="F5" s="184"/>
      <c r="G5" s="184"/>
      <c r="H5" s="184"/>
      <c r="I5" s="185"/>
      <c r="J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Z5" s="6"/>
    </row>
    <row r="6" spans="1:79" ht="15" customHeight="1" thickTop="1">
      <c r="A6" s="5" t="s">
        <v>5</v>
      </c>
      <c r="B6" s="231" t="s">
        <v>14</v>
      </c>
      <c r="C6" s="234" t="s">
        <v>15</v>
      </c>
      <c r="D6" s="237" t="s">
        <v>50</v>
      </c>
      <c r="E6" s="238"/>
      <c r="F6" s="238"/>
      <c r="G6" s="238"/>
      <c r="H6" s="238"/>
      <c r="I6" s="238"/>
      <c r="J6" s="243" t="s">
        <v>51</v>
      </c>
      <c r="K6" s="243"/>
      <c r="L6" s="243"/>
      <c r="M6" s="243"/>
      <c r="N6" s="246" t="s">
        <v>16</v>
      </c>
      <c r="O6" s="246"/>
      <c r="P6" s="246"/>
      <c r="Q6" s="249" t="s">
        <v>59</v>
      </c>
      <c r="R6" s="249"/>
      <c r="S6" s="249"/>
      <c r="T6" s="251" t="s">
        <v>17</v>
      </c>
      <c r="U6" s="251"/>
      <c r="V6" s="253" t="s">
        <v>58</v>
      </c>
      <c r="W6" s="257" t="s">
        <v>18</v>
      </c>
      <c r="X6" s="7"/>
      <c r="Y6" s="255" t="s">
        <v>19</v>
      </c>
      <c r="Z6" s="255"/>
      <c r="AA6" s="255"/>
      <c r="AB6" s="255"/>
      <c r="AC6" s="255"/>
      <c r="AD6" s="255"/>
      <c r="AE6" s="215" t="s">
        <v>20</v>
      </c>
      <c r="AF6" s="215"/>
      <c r="AG6" s="215"/>
      <c r="AH6" s="215"/>
      <c r="AI6" s="217" t="s">
        <v>52</v>
      </c>
      <c r="AJ6" s="217"/>
      <c r="AK6" s="217"/>
      <c r="AL6" s="217"/>
      <c r="AM6" s="219" t="s">
        <v>60</v>
      </c>
      <c r="AN6" s="219"/>
      <c r="AO6" s="219"/>
      <c r="AP6" s="7"/>
      <c r="AQ6" s="221" t="s">
        <v>53</v>
      </c>
      <c r="AR6" s="221"/>
      <c r="AS6" s="221"/>
      <c r="AT6" s="223" t="s">
        <v>61</v>
      </c>
      <c r="AU6" s="223"/>
      <c r="AV6" s="175" t="s">
        <v>75</v>
      </c>
      <c r="AW6" s="175"/>
      <c r="AX6" s="175"/>
      <c r="AY6" s="175"/>
      <c r="AZ6" s="186"/>
    </row>
    <row r="7" spans="1:79" ht="15" customHeight="1">
      <c r="A7" s="8" t="s">
        <v>6</v>
      </c>
      <c r="B7" s="232"/>
      <c r="C7" s="235"/>
      <c r="D7" s="239"/>
      <c r="E7" s="240"/>
      <c r="F7" s="240"/>
      <c r="G7" s="240"/>
      <c r="H7" s="240"/>
      <c r="I7" s="240"/>
      <c r="J7" s="244"/>
      <c r="K7" s="244"/>
      <c r="L7" s="244"/>
      <c r="M7" s="244"/>
      <c r="N7" s="247"/>
      <c r="O7" s="247"/>
      <c r="P7" s="247"/>
      <c r="Q7" s="249"/>
      <c r="R7" s="249"/>
      <c r="S7" s="249"/>
      <c r="T7" s="251"/>
      <c r="U7" s="251"/>
      <c r="V7" s="253"/>
      <c r="W7" s="257"/>
      <c r="X7" s="7"/>
      <c r="Y7" s="255"/>
      <c r="Z7" s="255"/>
      <c r="AA7" s="255"/>
      <c r="AB7" s="255"/>
      <c r="AC7" s="255"/>
      <c r="AD7" s="255"/>
      <c r="AE7" s="215"/>
      <c r="AF7" s="215"/>
      <c r="AG7" s="215"/>
      <c r="AH7" s="215"/>
      <c r="AI7" s="217"/>
      <c r="AJ7" s="217"/>
      <c r="AK7" s="217"/>
      <c r="AL7" s="217"/>
      <c r="AM7" s="219"/>
      <c r="AN7" s="219"/>
      <c r="AO7" s="219"/>
      <c r="AP7" s="7"/>
      <c r="AQ7" s="221"/>
      <c r="AR7" s="221"/>
      <c r="AS7" s="221"/>
      <c r="AT7" s="223"/>
      <c r="AU7" s="223"/>
      <c r="AV7" s="175"/>
      <c r="AW7" s="175"/>
      <c r="AX7" s="175"/>
      <c r="AY7" s="175"/>
      <c r="AZ7" s="186"/>
    </row>
    <row r="8" spans="1:79" ht="15" customHeight="1">
      <c r="A8" s="8" t="s">
        <v>7</v>
      </c>
      <c r="B8" s="232"/>
      <c r="C8" s="235"/>
      <c r="D8" s="239"/>
      <c r="E8" s="240"/>
      <c r="F8" s="240"/>
      <c r="G8" s="240"/>
      <c r="H8" s="240"/>
      <c r="I8" s="240"/>
      <c r="J8" s="244"/>
      <c r="K8" s="244"/>
      <c r="L8" s="244"/>
      <c r="M8" s="244"/>
      <c r="N8" s="247"/>
      <c r="O8" s="247"/>
      <c r="P8" s="247"/>
      <c r="Q8" s="249"/>
      <c r="R8" s="249"/>
      <c r="S8" s="249"/>
      <c r="T8" s="251"/>
      <c r="U8" s="251"/>
      <c r="V8" s="253"/>
      <c r="W8" s="257"/>
      <c r="X8" s="7"/>
      <c r="Y8" s="255"/>
      <c r="Z8" s="255"/>
      <c r="AA8" s="255"/>
      <c r="AB8" s="255"/>
      <c r="AC8" s="255"/>
      <c r="AD8" s="255"/>
      <c r="AE8" s="215"/>
      <c r="AF8" s="215"/>
      <c r="AG8" s="215"/>
      <c r="AH8" s="215"/>
      <c r="AI8" s="217"/>
      <c r="AJ8" s="217"/>
      <c r="AK8" s="217"/>
      <c r="AL8" s="217"/>
      <c r="AM8" s="219"/>
      <c r="AN8" s="219"/>
      <c r="AO8" s="219"/>
      <c r="AP8" s="7"/>
      <c r="AQ8" s="221"/>
      <c r="AR8" s="221"/>
      <c r="AS8" s="221"/>
      <c r="AT8" s="223"/>
      <c r="AU8" s="223"/>
      <c r="AV8" s="175"/>
      <c r="AW8" s="175"/>
      <c r="AX8" s="175"/>
      <c r="AY8" s="175"/>
      <c r="AZ8" s="186"/>
    </row>
    <row r="9" spans="1:79" ht="15" customHeight="1">
      <c r="A9" s="8" t="s">
        <v>8</v>
      </c>
      <c r="B9" s="232"/>
      <c r="C9" s="235"/>
      <c r="D9" s="239"/>
      <c r="E9" s="240"/>
      <c r="F9" s="240"/>
      <c r="G9" s="240"/>
      <c r="H9" s="240"/>
      <c r="I9" s="240"/>
      <c r="J9" s="244"/>
      <c r="K9" s="244"/>
      <c r="L9" s="244"/>
      <c r="M9" s="244"/>
      <c r="N9" s="247"/>
      <c r="O9" s="247"/>
      <c r="P9" s="247"/>
      <c r="Q9" s="249"/>
      <c r="R9" s="249"/>
      <c r="S9" s="249"/>
      <c r="T9" s="251"/>
      <c r="U9" s="251"/>
      <c r="V9" s="253"/>
      <c r="W9" s="257"/>
      <c r="X9" s="7"/>
      <c r="Y9" s="255"/>
      <c r="Z9" s="255"/>
      <c r="AA9" s="255"/>
      <c r="AB9" s="255"/>
      <c r="AC9" s="255"/>
      <c r="AD9" s="255"/>
      <c r="AE9" s="215"/>
      <c r="AF9" s="215"/>
      <c r="AG9" s="215"/>
      <c r="AH9" s="215"/>
      <c r="AI9" s="217"/>
      <c r="AJ9" s="217"/>
      <c r="AK9" s="217"/>
      <c r="AL9" s="217"/>
      <c r="AM9" s="219"/>
      <c r="AN9" s="219"/>
      <c r="AO9" s="219"/>
      <c r="AP9" s="7"/>
      <c r="AQ9" s="221"/>
      <c r="AR9" s="221"/>
      <c r="AS9" s="221"/>
      <c r="AT9" s="223"/>
      <c r="AU9" s="223"/>
      <c r="AV9" s="175"/>
      <c r="AW9" s="175"/>
      <c r="AX9" s="175"/>
      <c r="AY9" s="175"/>
      <c r="AZ9" s="186"/>
    </row>
    <row r="10" spans="1:79" ht="15.75" customHeight="1" thickBot="1">
      <c r="A10" s="9" t="s">
        <v>9</v>
      </c>
      <c r="B10" s="233"/>
      <c r="C10" s="236"/>
      <c r="D10" s="241"/>
      <c r="E10" s="242"/>
      <c r="F10" s="242"/>
      <c r="G10" s="242"/>
      <c r="H10" s="242"/>
      <c r="I10" s="242"/>
      <c r="J10" s="245"/>
      <c r="K10" s="245"/>
      <c r="L10" s="245"/>
      <c r="M10" s="245"/>
      <c r="N10" s="248"/>
      <c r="O10" s="248"/>
      <c r="P10" s="248"/>
      <c r="Q10" s="250"/>
      <c r="R10" s="250"/>
      <c r="S10" s="250"/>
      <c r="T10" s="252"/>
      <c r="U10" s="252"/>
      <c r="V10" s="253"/>
      <c r="W10" s="257"/>
      <c r="X10" s="7"/>
      <c r="Y10" s="256"/>
      <c r="Z10" s="256"/>
      <c r="AA10" s="256"/>
      <c r="AB10" s="256"/>
      <c r="AC10" s="256"/>
      <c r="AD10" s="256"/>
      <c r="AE10" s="216"/>
      <c r="AF10" s="216"/>
      <c r="AG10" s="216"/>
      <c r="AH10" s="216"/>
      <c r="AI10" s="218"/>
      <c r="AJ10" s="218"/>
      <c r="AK10" s="218"/>
      <c r="AL10" s="218"/>
      <c r="AM10" s="220"/>
      <c r="AN10" s="220"/>
      <c r="AO10" s="220"/>
      <c r="AP10" s="7"/>
      <c r="AQ10" s="222"/>
      <c r="AR10" s="222"/>
      <c r="AS10" s="222"/>
      <c r="AT10" s="224"/>
      <c r="AU10" s="224"/>
      <c r="AV10" s="176"/>
      <c r="AW10" s="176"/>
      <c r="AX10" s="176"/>
      <c r="AY10" s="176"/>
      <c r="AZ10" s="186"/>
      <c r="BA10" s="10" t="s">
        <v>1</v>
      </c>
      <c r="BB10" s="10" t="s">
        <v>0</v>
      </c>
      <c r="BC10" s="10" t="s">
        <v>2</v>
      </c>
      <c r="BD10" s="11" t="s">
        <v>4</v>
      </c>
      <c r="BE10" s="11" t="s">
        <v>3</v>
      </c>
      <c r="BF10" s="11" t="s">
        <v>5</v>
      </c>
      <c r="BG10" s="12" t="s">
        <v>7</v>
      </c>
      <c r="BH10" s="12" t="s">
        <v>6</v>
      </c>
      <c r="BI10" s="12" t="s">
        <v>8</v>
      </c>
      <c r="BJ10" s="13" t="s">
        <v>10</v>
      </c>
      <c r="BK10" s="13" t="s">
        <v>9</v>
      </c>
      <c r="BL10" s="13" t="s">
        <v>56</v>
      </c>
    </row>
    <row r="11" spans="1:79" ht="18" thickTop="1" thickBot="1">
      <c r="A11" s="9" t="s">
        <v>10</v>
      </c>
      <c r="B11" s="165">
        <v>1</v>
      </c>
      <c r="C11" s="14"/>
      <c r="D11" s="15" t="s">
        <v>0</v>
      </c>
      <c r="E11" s="15" t="s">
        <v>0</v>
      </c>
      <c r="F11" s="15" t="s">
        <v>1</v>
      </c>
      <c r="G11" s="15" t="s">
        <v>0</v>
      </c>
      <c r="H11" s="15" t="s">
        <v>7</v>
      </c>
      <c r="I11" s="34"/>
      <c r="J11" s="33" t="s">
        <v>7</v>
      </c>
      <c r="K11" s="15" t="s">
        <v>1</v>
      </c>
      <c r="L11" s="15" t="s">
        <v>3</v>
      </c>
      <c r="M11" s="34" t="s">
        <v>1</v>
      </c>
      <c r="N11" s="33" t="s">
        <v>1</v>
      </c>
      <c r="O11" s="15" t="s">
        <v>0</v>
      </c>
      <c r="P11" s="34"/>
      <c r="Q11" s="33" t="s">
        <v>8</v>
      </c>
      <c r="R11" s="15"/>
      <c r="S11" s="34"/>
      <c r="T11" s="33"/>
      <c r="U11" s="34"/>
      <c r="V11" s="35"/>
      <c r="W11" s="33" t="s">
        <v>0</v>
      </c>
      <c r="X11" s="16"/>
      <c r="Y11" s="15" t="s">
        <v>4</v>
      </c>
      <c r="Z11" s="15" t="s">
        <v>0</v>
      </c>
      <c r="AA11" s="15" t="s">
        <v>1</v>
      </c>
      <c r="AB11" s="15" t="s">
        <v>3</v>
      </c>
      <c r="AC11" s="15"/>
      <c r="AD11" s="34"/>
      <c r="AE11" s="33" t="s">
        <v>6</v>
      </c>
      <c r="AF11" s="15" t="s">
        <v>8</v>
      </c>
      <c r="AG11" s="15" t="s">
        <v>8</v>
      </c>
      <c r="AH11" s="34"/>
      <c r="AI11" s="33" t="s">
        <v>9</v>
      </c>
      <c r="AJ11" s="15" t="s">
        <v>6</v>
      </c>
      <c r="AK11" s="15" t="s">
        <v>7</v>
      </c>
      <c r="AL11" s="34" t="s">
        <v>0</v>
      </c>
      <c r="AM11" s="33" t="s">
        <v>5</v>
      </c>
      <c r="AN11" s="15" t="s">
        <v>9</v>
      </c>
      <c r="AO11" s="15"/>
      <c r="AP11" s="16"/>
      <c r="AQ11" s="15" t="s">
        <v>2</v>
      </c>
      <c r="AR11" s="15" t="s">
        <v>4</v>
      </c>
      <c r="AS11" s="34" t="s">
        <v>6</v>
      </c>
      <c r="AT11" s="33" t="s">
        <v>3</v>
      </c>
      <c r="AU11" s="34" t="s">
        <v>0</v>
      </c>
      <c r="AV11" s="34" t="s">
        <v>3</v>
      </c>
      <c r="AW11" s="147"/>
      <c r="AX11" s="147"/>
      <c r="AY11" s="147"/>
      <c r="AZ11" s="17"/>
      <c r="BA11" s="24">
        <f t="shared" ref="BA11:BA37" si="0">COUNTIF(D11:AY11,"A+")</f>
        <v>5</v>
      </c>
      <c r="BB11" s="24">
        <f t="shared" ref="BB11:BB37" si="1">COUNTIF(D11:AY11,"A")</f>
        <v>8</v>
      </c>
      <c r="BC11" s="25">
        <f t="shared" ref="BC11:BC37" si="2">COUNTIF(D11:AY11,"A-")</f>
        <v>1</v>
      </c>
      <c r="BD11" s="26">
        <f t="shared" ref="BD11:BD37" si="3">COUNTIF(D11:AY11,"B+")</f>
        <v>2</v>
      </c>
      <c r="BE11" s="26">
        <f t="shared" ref="BE11:BE37" si="4">COUNTIF(D11:AY11,"B")</f>
        <v>4</v>
      </c>
      <c r="BF11" s="27">
        <f t="shared" ref="BF11:BF37" si="5">COUNTIF(D11:AY11,"B-")</f>
        <v>1</v>
      </c>
      <c r="BG11" s="28">
        <f t="shared" ref="BG11:BG37" si="6">COUNTIF(D11:AY11,"C+")</f>
        <v>3</v>
      </c>
      <c r="BH11" s="24">
        <f t="shared" ref="BH11:BH37" si="7">COUNTIF(D11:AY11,"C")</f>
        <v>3</v>
      </c>
      <c r="BI11" s="25">
        <f t="shared" ref="BI11:BI37" si="8">COUNTIF(D11:AY11,"C-")</f>
        <v>3</v>
      </c>
      <c r="BJ11" s="28">
        <f t="shared" ref="BJ11:BJ37" si="9">COUNTIF(D11:AY11,"D+")</f>
        <v>0</v>
      </c>
      <c r="BK11" s="24">
        <f t="shared" ref="BK11:BK37" si="10">COUNTIF(D11:AY11,"D")</f>
        <v>2</v>
      </c>
      <c r="BL11" s="25">
        <f t="shared" ref="BL11:BL37" si="11">COUNTIF(D11:AY11,"D-")</f>
        <v>0</v>
      </c>
      <c r="BM11" s="29">
        <f>(BA11*10)+(BB11*9)+(BC11*8)+(BD11*7)+(BE11*6)+(BF11*5)+(BG11*4)+(BH11*3)+(BI11*2)-((BJ11*1)+(BK11*2)+(BL11*3))</f>
        <v>196</v>
      </c>
    </row>
    <row r="12" spans="1:79" ht="18" thickTop="1" thickBot="1">
      <c r="A12" s="9" t="s">
        <v>56</v>
      </c>
      <c r="B12" s="166">
        <v>2</v>
      </c>
      <c r="C12" s="19"/>
      <c r="D12" s="15" t="s">
        <v>6</v>
      </c>
      <c r="E12" s="15" t="s">
        <v>0</v>
      </c>
      <c r="F12" s="15" t="s">
        <v>4</v>
      </c>
      <c r="G12" s="15" t="s">
        <v>5</v>
      </c>
      <c r="H12" s="15" t="s">
        <v>8</v>
      </c>
      <c r="I12" s="34"/>
      <c r="J12" s="33" t="s">
        <v>24</v>
      </c>
      <c r="K12" s="15" t="s">
        <v>3</v>
      </c>
      <c r="L12" s="15" t="s">
        <v>9</v>
      </c>
      <c r="M12" s="34" t="s">
        <v>6</v>
      </c>
      <c r="N12" s="33" t="s">
        <v>10</v>
      </c>
      <c r="O12" s="15" t="s">
        <v>3</v>
      </c>
      <c r="P12" s="34"/>
      <c r="Q12" s="33" t="s">
        <v>9</v>
      </c>
      <c r="R12" s="15"/>
      <c r="S12" s="34"/>
      <c r="T12" s="33"/>
      <c r="U12" s="34"/>
      <c r="V12" s="35"/>
      <c r="W12" s="33" t="s">
        <v>3</v>
      </c>
      <c r="X12" s="16"/>
      <c r="Y12" s="15" t="s">
        <v>2</v>
      </c>
      <c r="Z12" s="15" t="s">
        <v>6</v>
      </c>
      <c r="AA12" s="15" t="s">
        <v>8</v>
      </c>
      <c r="AB12" s="15" t="s">
        <v>8</v>
      </c>
      <c r="AC12" s="15"/>
      <c r="AD12" s="34"/>
      <c r="AE12" s="33" t="s">
        <v>9</v>
      </c>
      <c r="AF12" s="15" t="s">
        <v>8</v>
      </c>
      <c r="AG12" s="15" t="s">
        <v>7</v>
      </c>
      <c r="AH12" s="34"/>
      <c r="AI12" s="33" t="s">
        <v>9</v>
      </c>
      <c r="AJ12" s="15" t="s">
        <v>9</v>
      </c>
      <c r="AK12" s="15" t="s">
        <v>9</v>
      </c>
      <c r="AL12" s="34" t="s">
        <v>8</v>
      </c>
      <c r="AM12" s="33" t="s">
        <v>8</v>
      </c>
      <c r="AN12" s="15" t="s">
        <v>9</v>
      </c>
      <c r="AO12" s="15"/>
      <c r="AP12" s="16"/>
      <c r="AQ12" s="15" t="s">
        <v>9</v>
      </c>
      <c r="AR12" s="15" t="s">
        <v>6</v>
      </c>
      <c r="AS12" s="34" t="s">
        <v>9</v>
      </c>
      <c r="AT12" s="33" t="s">
        <v>3</v>
      </c>
      <c r="AU12" s="34" t="s">
        <v>8</v>
      </c>
      <c r="AV12" s="34" t="s">
        <v>9</v>
      </c>
      <c r="AW12" s="147"/>
      <c r="AX12" s="147"/>
      <c r="AY12" s="147"/>
      <c r="AZ12" s="20"/>
      <c r="BA12" s="24">
        <f t="shared" si="0"/>
        <v>0</v>
      </c>
      <c r="BB12" s="24">
        <f t="shared" si="1"/>
        <v>1</v>
      </c>
      <c r="BC12" s="25">
        <f t="shared" si="2"/>
        <v>1</v>
      </c>
      <c r="BD12" s="26">
        <f t="shared" si="3"/>
        <v>1</v>
      </c>
      <c r="BE12" s="26">
        <f t="shared" si="4"/>
        <v>4</v>
      </c>
      <c r="BF12" s="27">
        <f t="shared" si="5"/>
        <v>1</v>
      </c>
      <c r="BG12" s="28">
        <f t="shared" si="6"/>
        <v>1</v>
      </c>
      <c r="BH12" s="24">
        <f t="shared" si="7"/>
        <v>4</v>
      </c>
      <c r="BI12" s="25">
        <f t="shared" si="8"/>
        <v>7</v>
      </c>
      <c r="BJ12" s="28">
        <f t="shared" si="9"/>
        <v>1</v>
      </c>
      <c r="BK12" s="24">
        <f t="shared" si="10"/>
        <v>10</v>
      </c>
      <c r="BL12" s="25">
        <f t="shared" si="11"/>
        <v>0</v>
      </c>
      <c r="BM12" s="29">
        <f t="shared" ref="BM12:BM31" si="12">(BA12*8)+(BB12*7)+(BC12*6)+(BD12*6)+(BE12*5)+(BF12*4)+(BG12*3)+(BH12*2)+(BI12*1)-((BJ12*1)+(BK12*2)+(BL12*3))</f>
        <v>40</v>
      </c>
    </row>
    <row r="13" spans="1:79" ht="18" thickTop="1" thickBot="1">
      <c r="A13" s="18" t="s">
        <v>22</v>
      </c>
      <c r="B13" s="167">
        <v>3</v>
      </c>
      <c r="C13" s="22"/>
      <c r="D13" s="15" t="s">
        <v>1</v>
      </c>
      <c r="E13" s="15" t="s">
        <v>0</v>
      </c>
      <c r="F13" s="15" t="s">
        <v>0</v>
      </c>
      <c r="G13" s="15" t="s">
        <v>1</v>
      </c>
      <c r="H13" s="15" t="s">
        <v>7</v>
      </c>
      <c r="I13" s="34"/>
      <c r="J13" s="33" t="s">
        <v>0</v>
      </c>
      <c r="K13" s="15" t="s">
        <v>1</v>
      </c>
      <c r="L13" s="15" t="s">
        <v>6</v>
      </c>
      <c r="M13" s="34" t="s">
        <v>1</v>
      </c>
      <c r="N13" s="33" t="s">
        <v>1</v>
      </c>
      <c r="O13" s="15" t="s">
        <v>2</v>
      </c>
      <c r="P13" s="34"/>
      <c r="Q13" s="33" t="s">
        <v>3</v>
      </c>
      <c r="R13" s="15"/>
      <c r="S13" s="34"/>
      <c r="T13" s="33"/>
      <c r="U13" s="34"/>
      <c r="V13" s="35"/>
      <c r="W13" s="33" t="s">
        <v>0</v>
      </c>
      <c r="X13" s="16"/>
      <c r="Y13" s="15" t="s">
        <v>2</v>
      </c>
      <c r="Z13" s="15" t="s">
        <v>0</v>
      </c>
      <c r="AA13" s="15" t="s">
        <v>8</v>
      </c>
      <c r="AB13" s="15" t="s">
        <v>3</v>
      </c>
      <c r="AC13" s="15"/>
      <c r="AD13" s="34"/>
      <c r="AE13" s="33" t="s">
        <v>0</v>
      </c>
      <c r="AF13" s="15" t="s">
        <v>2</v>
      </c>
      <c r="AG13" s="15" t="s">
        <v>2</v>
      </c>
      <c r="AH13" s="34"/>
      <c r="AI13" s="33" t="s">
        <v>6</v>
      </c>
      <c r="AJ13" s="15" t="s">
        <v>6</v>
      </c>
      <c r="AK13" s="15" t="s">
        <v>2</v>
      </c>
      <c r="AL13" s="34" t="s">
        <v>4</v>
      </c>
      <c r="AM13" s="33" t="s">
        <v>0</v>
      </c>
      <c r="AN13" s="15" t="s">
        <v>6</v>
      </c>
      <c r="AO13" s="15"/>
      <c r="AP13" s="16"/>
      <c r="AQ13" s="15" t="s">
        <v>1</v>
      </c>
      <c r="AR13" s="15" t="s">
        <v>5</v>
      </c>
      <c r="AS13" s="34" t="s">
        <v>4</v>
      </c>
      <c r="AT13" s="33" t="s">
        <v>0</v>
      </c>
      <c r="AU13" s="34" t="s">
        <v>0</v>
      </c>
      <c r="AV13" s="34" t="s">
        <v>2</v>
      </c>
      <c r="AW13" s="147"/>
      <c r="AX13" s="147"/>
      <c r="AY13" s="147"/>
      <c r="AZ13" s="17"/>
      <c r="BA13" s="24">
        <f t="shared" si="0"/>
        <v>6</v>
      </c>
      <c r="BB13" s="24">
        <f t="shared" si="1"/>
        <v>9</v>
      </c>
      <c r="BC13" s="25">
        <f t="shared" si="2"/>
        <v>6</v>
      </c>
      <c r="BD13" s="26">
        <f t="shared" si="3"/>
        <v>2</v>
      </c>
      <c r="BE13" s="26">
        <f t="shared" si="4"/>
        <v>2</v>
      </c>
      <c r="BF13" s="27">
        <f t="shared" si="5"/>
        <v>1</v>
      </c>
      <c r="BG13" s="28">
        <f t="shared" si="6"/>
        <v>1</v>
      </c>
      <c r="BH13" s="24">
        <f t="shared" si="7"/>
        <v>4</v>
      </c>
      <c r="BI13" s="25">
        <f t="shared" si="8"/>
        <v>1</v>
      </c>
      <c r="BJ13" s="28">
        <f t="shared" si="9"/>
        <v>0</v>
      </c>
      <c r="BK13" s="24">
        <f t="shared" si="10"/>
        <v>0</v>
      </c>
      <c r="BL13" s="25">
        <f t="shared" si="11"/>
        <v>0</v>
      </c>
      <c r="BM13" s="29">
        <f t="shared" si="12"/>
        <v>185</v>
      </c>
    </row>
    <row r="14" spans="1:79" ht="18" thickTop="1" thickBot="1">
      <c r="A14" s="21" t="s">
        <v>24</v>
      </c>
      <c r="B14" s="166">
        <v>4</v>
      </c>
      <c r="C14" s="19"/>
      <c r="D14" s="15" t="s">
        <v>1</v>
      </c>
      <c r="E14" s="15" t="s">
        <v>1</v>
      </c>
      <c r="F14" s="15" t="s">
        <v>2</v>
      </c>
      <c r="G14" s="15" t="s">
        <v>1</v>
      </c>
      <c r="H14" s="15" t="s">
        <v>1</v>
      </c>
      <c r="I14" s="34"/>
      <c r="J14" s="33" t="s">
        <v>0</v>
      </c>
      <c r="K14" s="15" t="s">
        <v>1</v>
      </c>
      <c r="L14" s="15" t="s">
        <v>1</v>
      </c>
      <c r="M14" s="34" t="s">
        <v>1</v>
      </c>
      <c r="N14" s="33" t="s">
        <v>1</v>
      </c>
      <c r="O14" s="15" t="s">
        <v>1</v>
      </c>
      <c r="P14" s="34"/>
      <c r="Q14" s="33" t="s">
        <v>0</v>
      </c>
      <c r="R14" s="15"/>
      <c r="S14" s="34"/>
      <c r="T14" s="33"/>
      <c r="U14" s="34"/>
      <c r="V14" s="35"/>
      <c r="W14" s="33" t="s">
        <v>0</v>
      </c>
      <c r="X14" s="16"/>
      <c r="Y14" s="15" t="s">
        <v>2</v>
      </c>
      <c r="Z14" s="15" t="s">
        <v>0</v>
      </c>
      <c r="AA14" s="15" t="s">
        <v>0</v>
      </c>
      <c r="AB14" s="15" t="s">
        <v>2</v>
      </c>
      <c r="AC14" s="15"/>
      <c r="AD14" s="34"/>
      <c r="AE14" s="33" t="s">
        <v>1</v>
      </c>
      <c r="AF14" s="15" t="s">
        <v>1</v>
      </c>
      <c r="AG14" s="15" t="s">
        <v>1</v>
      </c>
      <c r="AH14" s="34"/>
      <c r="AI14" s="33" t="s">
        <v>2</v>
      </c>
      <c r="AJ14" s="15" t="s">
        <v>5</v>
      </c>
      <c r="AK14" s="15" t="s">
        <v>1</v>
      </c>
      <c r="AL14" s="34" t="s">
        <v>1</v>
      </c>
      <c r="AM14" s="33" t="s">
        <v>0</v>
      </c>
      <c r="AN14" s="15" t="s">
        <v>6</v>
      </c>
      <c r="AO14" s="15"/>
      <c r="AP14" s="16"/>
      <c r="AQ14" s="15" t="s">
        <v>0</v>
      </c>
      <c r="AR14" s="15" t="s">
        <v>1</v>
      </c>
      <c r="AS14" s="34" t="s">
        <v>2</v>
      </c>
      <c r="AT14" s="33" t="s">
        <v>1</v>
      </c>
      <c r="AU14" s="34" t="s">
        <v>3</v>
      </c>
      <c r="AV14" s="34" t="s">
        <v>0</v>
      </c>
      <c r="AW14" s="147"/>
      <c r="AX14" s="147"/>
      <c r="AY14" s="147"/>
      <c r="AZ14" s="20"/>
      <c r="BA14" s="24">
        <f t="shared" si="0"/>
        <v>16</v>
      </c>
      <c r="BB14" s="24">
        <f t="shared" si="1"/>
        <v>8</v>
      </c>
      <c r="BC14" s="25">
        <f t="shared" si="2"/>
        <v>5</v>
      </c>
      <c r="BD14" s="26">
        <f t="shared" si="3"/>
        <v>0</v>
      </c>
      <c r="BE14" s="26">
        <f t="shared" si="4"/>
        <v>1</v>
      </c>
      <c r="BF14" s="27">
        <f t="shared" si="5"/>
        <v>1</v>
      </c>
      <c r="BG14" s="28">
        <f t="shared" si="6"/>
        <v>0</v>
      </c>
      <c r="BH14" s="24">
        <f t="shared" si="7"/>
        <v>1</v>
      </c>
      <c r="BI14" s="25">
        <f t="shared" si="8"/>
        <v>0</v>
      </c>
      <c r="BJ14" s="28">
        <f t="shared" si="9"/>
        <v>0</v>
      </c>
      <c r="BK14" s="24">
        <f t="shared" si="10"/>
        <v>0</v>
      </c>
      <c r="BL14" s="25">
        <f t="shared" si="11"/>
        <v>0</v>
      </c>
      <c r="BM14" s="29">
        <f t="shared" si="12"/>
        <v>225</v>
      </c>
    </row>
    <row r="15" spans="1:79" ht="18" thickTop="1" thickBot="1">
      <c r="B15" s="167">
        <v>5</v>
      </c>
      <c r="C15" s="22"/>
      <c r="D15" s="15" t="s">
        <v>6</v>
      </c>
      <c r="E15" s="15" t="s">
        <v>8</v>
      </c>
      <c r="F15" s="15" t="s">
        <v>7</v>
      </c>
      <c r="G15" s="15" t="s">
        <v>8</v>
      </c>
      <c r="H15" s="15" t="s">
        <v>9</v>
      </c>
      <c r="I15" s="34"/>
      <c r="J15" s="33" t="s">
        <v>6</v>
      </c>
      <c r="K15" s="15" t="s">
        <v>7</v>
      </c>
      <c r="L15" s="15" t="s">
        <v>8</v>
      </c>
      <c r="M15" s="34" t="s">
        <v>3</v>
      </c>
      <c r="N15" s="33" t="s">
        <v>6</v>
      </c>
      <c r="O15" s="15" t="s">
        <v>6</v>
      </c>
      <c r="P15" s="34"/>
      <c r="Q15" s="33" t="s">
        <v>8</v>
      </c>
      <c r="R15" s="15"/>
      <c r="S15" s="34"/>
      <c r="T15" s="33"/>
      <c r="U15" s="34"/>
      <c r="V15" s="35"/>
      <c r="W15" s="33" t="s">
        <v>5</v>
      </c>
      <c r="X15" s="16"/>
      <c r="Y15" s="15" t="s">
        <v>5</v>
      </c>
      <c r="Z15" s="15" t="s">
        <v>3</v>
      </c>
      <c r="AA15" s="15" t="s">
        <v>9</v>
      </c>
      <c r="AB15" s="15" t="s">
        <v>8</v>
      </c>
      <c r="AC15" s="15"/>
      <c r="AD15" s="34"/>
      <c r="AE15" s="33" t="s">
        <v>9</v>
      </c>
      <c r="AF15" s="15" t="s">
        <v>9</v>
      </c>
      <c r="AG15" s="15" t="s">
        <v>6</v>
      </c>
      <c r="AH15" s="34"/>
      <c r="AI15" s="33" t="s">
        <v>9</v>
      </c>
      <c r="AJ15" s="15" t="s">
        <v>9</v>
      </c>
      <c r="AK15" s="15" t="s">
        <v>9</v>
      </c>
      <c r="AL15" s="34" t="s">
        <v>6</v>
      </c>
      <c r="AM15" s="33" t="s">
        <v>9</v>
      </c>
      <c r="AN15" s="15" t="s">
        <v>9</v>
      </c>
      <c r="AO15" s="15"/>
      <c r="AP15" s="16"/>
      <c r="AQ15" s="15" t="s">
        <v>8</v>
      </c>
      <c r="AR15" s="15" t="s">
        <v>8</v>
      </c>
      <c r="AS15" s="34" t="s">
        <v>9</v>
      </c>
      <c r="AT15" s="33" t="s">
        <v>1</v>
      </c>
      <c r="AU15" s="34" t="s">
        <v>9</v>
      </c>
      <c r="AV15" s="34" t="s">
        <v>6</v>
      </c>
      <c r="AW15" s="147"/>
      <c r="AX15" s="147"/>
      <c r="AY15" s="147"/>
      <c r="AZ15" s="17"/>
      <c r="BA15" s="24">
        <f t="shared" si="0"/>
        <v>1</v>
      </c>
      <c r="BB15" s="24">
        <f t="shared" si="1"/>
        <v>0</v>
      </c>
      <c r="BC15" s="25">
        <f t="shared" si="2"/>
        <v>0</v>
      </c>
      <c r="BD15" s="26">
        <f t="shared" si="3"/>
        <v>0</v>
      </c>
      <c r="BE15" s="26">
        <f t="shared" si="4"/>
        <v>2</v>
      </c>
      <c r="BF15" s="27">
        <f t="shared" si="5"/>
        <v>2</v>
      </c>
      <c r="BG15" s="28">
        <f t="shared" si="6"/>
        <v>2</v>
      </c>
      <c r="BH15" s="24">
        <f t="shared" si="7"/>
        <v>7</v>
      </c>
      <c r="BI15" s="25">
        <f t="shared" si="8"/>
        <v>7</v>
      </c>
      <c r="BJ15" s="28">
        <f t="shared" si="9"/>
        <v>0</v>
      </c>
      <c r="BK15" s="24">
        <f t="shared" si="10"/>
        <v>11</v>
      </c>
      <c r="BL15" s="25">
        <f t="shared" si="11"/>
        <v>0</v>
      </c>
      <c r="BM15" s="29">
        <f t="shared" si="12"/>
        <v>31</v>
      </c>
    </row>
    <row r="16" spans="1:79" ht="18" thickTop="1" thickBot="1">
      <c r="B16" s="166">
        <v>6</v>
      </c>
      <c r="C16" s="19"/>
      <c r="D16" s="15" t="s">
        <v>6</v>
      </c>
      <c r="E16" s="15" t="s">
        <v>7</v>
      </c>
      <c r="F16" s="15" t="s">
        <v>4</v>
      </c>
      <c r="G16" s="15" t="s">
        <v>8</v>
      </c>
      <c r="H16" s="15" t="s">
        <v>5</v>
      </c>
      <c r="I16" s="34"/>
      <c r="J16" s="33" t="s">
        <v>5</v>
      </c>
      <c r="K16" s="15" t="s">
        <v>1</v>
      </c>
      <c r="L16" s="15" t="s">
        <v>8</v>
      </c>
      <c r="M16" s="34" t="s">
        <v>3</v>
      </c>
      <c r="N16" s="33" t="s">
        <v>6</v>
      </c>
      <c r="O16" s="15" t="s">
        <v>6</v>
      </c>
      <c r="P16" s="34"/>
      <c r="Q16" s="33" t="s">
        <v>6</v>
      </c>
      <c r="R16" s="15"/>
      <c r="S16" s="34"/>
      <c r="T16" s="33"/>
      <c r="U16" s="34"/>
      <c r="V16" s="35"/>
      <c r="W16" s="33" t="s">
        <v>3</v>
      </c>
      <c r="X16" s="16"/>
      <c r="Y16" s="15" t="s">
        <v>5</v>
      </c>
      <c r="Z16" s="15" t="s">
        <v>2</v>
      </c>
      <c r="AA16" s="15" t="s">
        <v>8</v>
      </c>
      <c r="AB16" s="15" t="s">
        <v>5</v>
      </c>
      <c r="AC16" s="15"/>
      <c r="AD16" s="34"/>
      <c r="AE16" s="33" t="s">
        <v>0</v>
      </c>
      <c r="AF16" s="15" t="s">
        <v>2</v>
      </c>
      <c r="AG16" s="15" t="s">
        <v>2</v>
      </c>
      <c r="AH16" s="34"/>
      <c r="AI16" s="33" t="s">
        <v>9</v>
      </c>
      <c r="AJ16" s="15" t="s">
        <v>9</v>
      </c>
      <c r="AK16" s="15" t="s">
        <v>9</v>
      </c>
      <c r="AL16" s="34" t="s">
        <v>8</v>
      </c>
      <c r="AM16" s="33" t="s">
        <v>3</v>
      </c>
      <c r="AN16" s="15" t="s">
        <v>9</v>
      </c>
      <c r="AO16" s="15"/>
      <c r="AP16" s="16"/>
      <c r="AQ16" s="15" t="s">
        <v>6</v>
      </c>
      <c r="AR16" s="15" t="s">
        <v>8</v>
      </c>
      <c r="AS16" s="34" t="s">
        <v>8</v>
      </c>
      <c r="AT16" s="33" t="s">
        <v>3</v>
      </c>
      <c r="AU16" s="34" t="s">
        <v>3</v>
      </c>
      <c r="AV16" s="34" t="s">
        <v>3</v>
      </c>
      <c r="AW16" s="147"/>
      <c r="AX16" s="147"/>
      <c r="AY16" s="147"/>
      <c r="AZ16" s="20"/>
      <c r="BA16" s="24">
        <f t="shared" si="0"/>
        <v>1</v>
      </c>
      <c r="BB16" s="24">
        <f t="shared" si="1"/>
        <v>1</v>
      </c>
      <c r="BC16" s="25">
        <f t="shared" si="2"/>
        <v>3</v>
      </c>
      <c r="BD16" s="26">
        <f t="shared" si="3"/>
        <v>1</v>
      </c>
      <c r="BE16" s="26">
        <f t="shared" si="4"/>
        <v>6</v>
      </c>
      <c r="BF16" s="27">
        <f t="shared" si="5"/>
        <v>4</v>
      </c>
      <c r="BG16" s="28">
        <f t="shared" si="6"/>
        <v>1</v>
      </c>
      <c r="BH16" s="24">
        <f t="shared" si="7"/>
        <v>5</v>
      </c>
      <c r="BI16" s="25">
        <f t="shared" si="8"/>
        <v>6</v>
      </c>
      <c r="BJ16" s="28">
        <f t="shared" si="9"/>
        <v>0</v>
      </c>
      <c r="BK16" s="24">
        <f t="shared" si="10"/>
        <v>4</v>
      </c>
      <c r="BL16" s="25">
        <f t="shared" si="11"/>
        <v>0</v>
      </c>
      <c r="BM16" s="29">
        <f t="shared" si="12"/>
        <v>96</v>
      </c>
    </row>
    <row r="17" spans="2:65" ht="18" thickTop="1" thickBot="1">
      <c r="B17" s="167">
        <v>7</v>
      </c>
      <c r="C17" s="23"/>
      <c r="D17" s="15" t="s">
        <v>8</v>
      </c>
      <c r="E17" s="15" t="s">
        <v>1</v>
      </c>
      <c r="F17" s="15" t="s">
        <v>7</v>
      </c>
      <c r="G17" s="15" t="s">
        <v>5</v>
      </c>
      <c r="H17" s="15" t="s">
        <v>2</v>
      </c>
      <c r="I17" s="34"/>
      <c r="J17" s="33" t="s">
        <v>7</v>
      </c>
      <c r="K17" s="15" t="s">
        <v>1</v>
      </c>
      <c r="L17" s="15" t="s">
        <v>8</v>
      </c>
      <c r="M17" s="34" t="s">
        <v>3</v>
      </c>
      <c r="N17" s="33" t="s">
        <v>8</v>
      </c>
      <c r="O17" s="15" t="s">
        <v>5</v>
      </c>
      <c r="P17" s="34"/>
      <c r="Q17" s="33" t="s">
        <v>8</v>
      </c>
      <c r="R17" s="15"/>
      <c r="S17" s="34"/>
      <c r="T17" s="33"/>
      <c r="U17" s="34"/>
      <c r="V17" s="35"/>
      <c r="W17" s="33" t="s">
        <v>3</v>
      </c>
      <c r="X17" s="16"/>
      <c r="Y17" s="15" t="s">
        <v>3</v>
      </c>
      <c r="Z17" s="15" t="s">
        <v>3</v>
      </c>
      <c r="AA17" s="15" t="s">
        <v>24</v>
      </c>
      <c r="AB17" s="15" t="s">
        <v>24</v>
      </c>
      <c r="AC17" s="15"/>
      <c r="AD17" s="34"/>
      <c r="AE17" s="33" t="s">
        <v>8</v>
      </c>
      <c r="AF17" s="15" t="s">
        <v>6</v>
      </c>
      <c r="AG17" s="15" t="s">
        <v>8</v>
      </c>
      <c r="AH17" s="34"/>
      <c r="AI17" s="33" t="s">
        <v>9</v>
      </c>
      <c r="AJ17" s="15" t="s">
        <v>5</v>
      </c>
      <c r="AK17" s="15" t="s">
        <v>6</v>
      </c>
      <c r="AL17" s="34" t="s">
        <v>1</v>
      </c>
      <c r="AM17" s="33" t="s">
        <v>8</v>
      </c>
      <c r="AN17" s="15" t="s">
        <v>9</v>
      </c>
      <c r="AO17" s="15"/>
      <c r="AP17" s="16"/>
      <c r="AQ17" s="15" t="s">
        <v>6</v>
      </c>
      <c r="AR17" s="15" t="s">
        <v>8</v>
      </c>
      <c r="AS17" s="34" t="s">
        <v>9</v>
      </c>
      <c r="AT17" s="33" t="s">
        <v>8</v>
      </c>
      <c r="AU17" s="34" t="s">
        <v>3</v>
      </c>
      <c r="AV17" s="34" t="s">
        <v>6</v>
      </c>
      <c r="AW17" s="147"/>
      <c r="AX17" s="147"/>
      <c r="AY17" s="147"/>
      <c r="AZ17" s="17"/>
      <c r="BA17" s="24">
        <f t="shared" si="0"/>
        <v>3</v>
      </c>
      <c r="BB17" s="24">
        <f t="shared" si="1"/>
        <v>0</v>
      </c>
      <c r="BC17" s="25">
        <f t="shared" si="2"/>
        <v>1</v>
      </c>
      <c r="BD17" s="26">
        <f t="shared" si="3"/>
        <v>0</v>
      </c>
      <c r="BE17" s="26">
        <f t="shared" si="4"/>
        <v>5</v>
      </c>
      <c r="BF17" s="27">
        <f t="shared" si="5"/>
        <v>3</v>
      </c>
      <c r="BG17" s="28">
        <f t="shared" si="6"/>
        <v>2</v>
      </c>
      <c r="BH17" s="24">
        <f t="shared" si="7"/>
        <v>4</v>
      </c>
      <c r="BI17" s="25">
        <f t="shared" si="8"/>
        <v>9</v>
      </c>
      <c r="BJ17" s="28">
        <f t="shared" si="9"/>
        <v>0</v>
      </c>
      <c r="BK17" s="24">
        <f t="shared" si="10"/>
        <v>3</v>
      </c>
      <c r="BL17" s="25">
        <f t="shared" si="11"/>
        <v>0</v>
      </c>
      <c r="BM17" s="29">
        <f t="shared" si="12"/>
        <v>84</v>
      </c>
    </row>
    <row r="18" spans="2:65" ht="18" thickTop="1" thickBot="1">
      <c r="B18" s="166">
        <v>8</v>
      </c>
      <c r="C18" s="19"/>
      <c r="D18" s="15" t="s">
        <v>9</v>
      </c>
      <c r="E18" s="15" t="s">
        <v>8</v>
      </c>
      <c r="F18" s="15" t="s">
        <v>6</v>
      </c>
      <c r="G18" s="15" t="s">
        <v>24</v>
      </c>
      <c r="H18" s="15" t="s">
        <v>24</v>
      </c>
      <c r="I18" s="34"/>
      <c r="J18" s="33" t="s">
        <v>6</v>
      </c>
      <c r="K18" s="15" t="s">
        <v>3</v>
      </c>
      <c r="L18" s="15" t="s">
        <v>8</v>
      </c>
      <c r="M18" s="34" t="s">
        <v>6</v>
      </c>
      <c r="N18" s="33" t="s">
        <v>3</v>
      </c>
      <c r="O18" s="15" t="s">
        <v>8</v>
      </c>
      <c r="P18" s="34"/>
      <c r="Q18" s="33" t="s">
        <v>8</v>
      </c>
      <c r="R18" s="15"/>
      <c r="S18" s="34"/>
      <c r="T18" s="33"/>
      <c r="U18" s="34"/>
      <c r="V18" s="35"/>
      <c r="W18" s="33" t="s">
        <v>0</v>
      </c>
      <c r="X18" s="16"/>
      <c r="Y18" s="15" t="s">
        <v>7</v>
      </c>
      <c r="Z18" s="15" t="s">
        <v>5</v>
      </c>
      <c r="AA18" s="15" t="s">
        <v>6</v>
      </c>
      <c r="AB18" s="15" t="s">
        <v>7</v>
      </c>
      <c r="AC18" s="15"/>
      <c r="AD18" s="34"/>
      <c r="AE18" s="33" t="s">
        <v>6</v>
      </c>
      <c r="AF18" s="15" t="s">
        <v>24</v>
      </c>
      <c r="AG18" s="15" t="s">
        <v>4</v>
      </c>
      <c r="AH18" s="34"/>
      <c r="AI18" s="33" t="s">
        <v>9</v>
      </c>
      <c r="AJ18" s="15" t="s">
        <v>6</v>
      </c>
      <c r="AK18" s="15" t="s">
        <v>9</v>
      </c>
      <c r="AL18" s="34" t="s">
        <v>9</v>
      </c>
      <c r="AM18" s="33" t="s">
        <v>8</v>
      </c>
      <c r="AN18" s="15" t="s">
        <v>9</v>
      </c>
      <c r="AO18" s="15"/>
      <c r="AP18" s="16"/>
      <c r="AQ18" s="15" t="s">
        <v>6</v>
      </c>
      <c r="AR18" s="15" t="s">
        <v>4</v>
      </c>
      <c r="AS18" s="34" t="s">
        <v>9</v>
      </c>
      <c r="AT18" s="33" t="s">
        <v>3</v>
      </c>
      <c r="AU18" s="34" t="s">
        <v>6</v>
      </c>
      <c r="AV18" s="34" t="s">
        <v>3</v>
      </c>
      <c r="AW18" s="147"/>
      <c r="AX18" s="147"/>
      <c r="AY18" s="147"/>
      <c r="AZ18" s="20"/>
      <c r="BA18" s="24">
        <f t="shared" si="0"/>
        <v>0</v>
      </c>
      <c r="BB18" s="24">
        <f t="shared" si="1"/>
        <v>1</v>
      </c>
      <c r="BC18" s="25">
        <f t="shared" si="2"/>
        <v>0</v>
      </c>
      <c r="BD18" s="26">
        <f t="shared" si="3"/>
        <v>2</v>
      </c>
      <c r="BE18" s="26">
        <f t="shared" si="4"/>
        <v>4</v>
      </c>
      <c r="BF18" s="27">
        <f t="shared" si="5"/>
        <v>1</v>
      </c>
      <c r="BG18" s="28">
        <f t="shared" si="6"/>
        <v>2</v>
      </c>
      <c r="BH18" s="24">
        <f t="shared" si="7"/>
        <v>8</v>
      </c>
      <c r="BI18" s="25">
        <f t="shared" si="8"/>
        <v>5</v>
      </c>
      <c r="BJ18" s="28">
        <f t="shared" si="9"/>
        <v>0</v>
      </c>
      <c r="BK18" s="24">
        <f t="shared" si="10"/>
        <v>6</v>
      </c>
      <c r="BL18" s="25">
        <f t="shared" si="11"/>
        <v>0</v>
      </c>
      <c r="BM18" s="29">
        <f t="shared" si="12"/>
        <v>58</v>
      </c>
    </row>
    <row r="19" spans="2:65" ht="18" thickTop="1" thickBot="1">
      <c r="B19" s="167">
        <v>9</v>
      </c>
      <c r="C19" s="23"/>
      <c r="D19" s="15" t="s">
        <v>6</v>
      </c>
      <c r="E19" s="15" t="s">
        <v>6</v>
      </c>
      <c r="F19" s="15" t="s">
        <v>7</v>
      </c>
      <c r="G19" s="15" t="s">
        <v>2</v>
      </c>
      <c r="H19" s="15" t="s">
        <v>9</v>
      </c>
      <c r="I19" s="34"/>
      <c r="J19" s="33" t="s">
        <v>6</v>
      </c>
      <c r="K19" s="15" t="s">
        <v>7</v>
      </c>
      <c r="L19" s="15" t="s">
        <v>9</v>
      </c>
      <c r="M19" s="34" t="s">
        <v>6</v>
      </c>
      <c r="N19" s="33" t="s">
        <v>6</v>
      </c>
      <c r="O19" s="15" t="s">
        <v>0</v>
      </c>
      <c r="P19" s="34"/>
      <c r="Q19" s="33" t="s">
        <v>6</v>
      </c>
      <c r="R19" s="15"/>
      <c r="S19" s="34"/>
      <c r="T19" s="33"/>
      <c r="U19" s="34"/>
      <c r="V19" s="35"/>
      <c r="W19" s="33" t="s">
        <v>3</v>
      </c>
      <c r="X19" s="16"/>
      <c r="Y19" s="15" t="s">
        <v>8</v>
      </c>
      <c r="Z19" s="15" t="s">
        <v>6</v>
      </c>
      <c r="AA19" s="15" t="s">
        <v>8</v>
      </c>
      <c r="AB19" s="15" t="s">
        <v>8</v>
      </c>
      <c r="AC19" s="15"/>
      <c r="AD19" s="34"/>
      <c r="AE19" s="33" t="s">
        <v>3</v>
      </c>
      <c r="AF19" s="15" t="s">
        <v>4</v>
      </c>
      <c r="AG19" s="15" t="s">
        <v>3</v>
      </c>
      <c r="AH19" s="34"/>
      <c r="AI19" s="33" t="s">
        <v>6</v>
      </c>
      <c r="AJ19" s="15" t="s">
        <v>8</v>
      </c>
      <c r="AK19" s="15" t="s">
        <v>8</v>
      </c>
      <c r="AL19" s="34" t="s">
        <v>8</v>
      </c>
      <c r="AM19" s="33" t="s">
        <v>7</v>
      </c>
      <c r="AN19" s="15" t="s">
        <v>9</v>
      </c>
      <c r="AO19" s="15"/>
      <c r="AP19" s="16"/>
      <c r="AQ19" s="15" t="s">
        <v>0</v>
      </c>
      <c r="AR19" s="15" t="s">
        <v>6</v>
      </c>
      <c r="AS19" s="34" t="s">
        <v>6</v>
      </c>
      <c r="AT19" s="33" t="s">
        <v>6</v>
      </c>
      <c r="AU19" s="34" t="s">
        <v>6</v>
      </c>
      <c r="AV19" s="34" t="s">
        <v>5</v>
      </c>
      <c r="AW19" s="147"/>
      <c r="AX19" s="147"/>
      <c r="AY19" s="147"/>
      <c r="AZ19" s="17"/>
      <c r="BA19" s="24">
        <f t="shared" si="0"/>
        <v>0</v>
      </c>
      <c r="BB19" s="24">
        <f t="shared" si="1"/>
        <v>2</v>
      </c>
      <c r="BC19" s="25">
        <f t="shared" si="2"/>
        <v>1</v>
      </c>
      <c r="BD19" s="26">
        <f t="shared" si="3"/>
        <v>1</v>
      </c>
      <c r="BE19" s="26">
        <f t="shared" si="4"/>
        <v>3</v>
      </c>
      <c r="BF19" s="27">
        <f t="shared" si="5"/>
        <v>1</v>
      </c>
      <c r="BG19" s="28">
        <f t="shared" si="6"/>
        <v>3</v>
      </c>
      <c r="BH19" s="24">
        <f t="shared" si="7"/>
        <v>12</v>
      </c>
      <c r="BI19" s="25">
        <f t="shared" si="8"/>
        <v>6</v>
      </c>
      <c r="BJ19" s="28">
        <f t="shared" si="9"/>
        <v>0</v>
      </c>
      <c r="BK19" s="24">
        <f t="shared" si="10"/>
        <v>3</v>
      </c>
      <c r="BL19" s="25">
        <f t="shared" si="11"/>
        <v>0</v>
      </c>
      <c r="BM19" s="29">
        <f t="shared" si="12"/>
        <v>78</v>
      </c>
    </row>
    <row r="20" spans="2:65" ht="18" thickTop="1" thickBot="1">
      <c r="B20" s="166">
        <v>10</v>
      </c>
      <c r="C20" s="19"/>
      <c r="D20" s="15" t="s">
        <v>24</v>
      </c>
      <c r="E20" s="15" t="s">
        <v>24</v>
      </c>
      <c r="F20" s="15" t="s">
        <v>4</v>
      </c>
      <c r="G20" s="15" t="s">
        <v>1</v>
      </c>
      <c r="H20" s="15" t="s">
        <v>0</v>
      </c>
      <c r="I20" s="34"/>
      <c r="J20" s="33" t="s">
        <v>2</v>
      </c>
      <c r="K20" s="15" t="s">
        <v>2</v>
      </c>
      <c r="L20" s="15" t="s">
        <v>6</v>
      </c>
      <c r="M20" s="34" t="s">
        <v>1</v>
      </c>
      <c r="N20" s="33" t="s">
        <v>4</v>
      </c>
      <c r="O20" s="15" t="s">
        <v>2</v>
      </c>
      <c r="P20" s="34"/>
      <c r="Q20" s="33" t="s">
        <v>0</v>
      </c>
      <c r="R20" s="15"/>
      <c r="S20" s="34"/>
      <c r="T20" s="33"/>
      <c r="U20" s="34"/>
      <c r="V20" s="35"/>
      <c r="W20" s="33" t="s">
        <v>4</v>
      </c>
      <c r="X20" s="16"/>
      <c r="Y20" s="15" t="s">
        <v>4</v>
      </c>
      <c r="Z20" s="15" t="s">
        <v>1</v>
      </c>
      <c r="AA20" s="15" t="s">
        <v>6</v>
      </c>
      <c r="AB20" s="15" t="s">
        <v>2</v>
      </c>
      <c r="AC20" s="15"/>
      <c r="AD20" s="34"/>
      <c r="AE20" s="33" t="s">
        <v>5</v>
      </c>
      <c r="AF20" s="15" t="s">
        <v>0</v>
      </c>
      <c r="AG20" s="15" t="s">
        <v>4</v>
      </c>
      <c r="AH20" s="34"/>
      <c r="AI20" s="33" t="s">
        <v>9</v>
      </c>
      <c r="AJ20" s="15" t="s">
        <v>1</v>
      </c>
      <c r="AK20" s="15" t="s">
        <v>2</v>
      </c>
      <c r="AL20" s="34" t="s">
        <v>1</v>
      </c>
      <c r="AM20" s="33" t="s">
        <v>1</v>
      </c>
      <c r="AN20" s="15" t="s">
        <v>9</v>
      </c>
      <c r="AO20" s="15"/>
      <c r="AP20" s="16"/>
      <c r="AQ20" s="15" t="s">
        <v>6</v>
      </c>
      <c r="AR20" s="15" t="s">
        <v>8</v>
      </c>
      <c r="AS20" s="34" t="s">
        <v>8</v>
      </c>
      <c r="AT20" s="33" t="s">
        <v>1</v>
      </c>
      <c r="AU20" s="34" t="s">
        <v>9</v>
      </c>
      <c r="AV20" s="34" t="s">
        <v>3</v>
      </c>
      <c r="AW20" s="147"/>
      <c r="AX20" s="147"/>
      <c r="AY20" s="147"/>
      <c r="AZ20" s="20"/>
      <c r="BA20" s="24">
        <f t="shared" si="0"/>
        <v>7</v>
      </c>
      <c r="BB20" s="24">
        <f t="shared" si="1"/>
        <v>3</v>
      </c>
      <c r="BC20" s="25">
        <f t="shared" si="2"/>
        <v>5</v>
      </c>
      <c r="BD20" s="26">
        <f t="shared" si="3"/>
        <v>5</v>
      </c>
      <c r="BE20" s="26">
        <f t="shared" si="4"/>
        <v>1</v>
      </c>
      <c r="BF20" s="27">
        <f t="shared" si="5"/>
        <v>1</v>
      </c>
      <c r="BG20" s="28">
        <f t="shared" si="6"/>
        <v>0</v>
      </c>
      <c r="BH20" s="24">
        <f t="shared" si="7"/>
        <v>3</v>
      </c>
      <c r="BI20" s="25">
        <f t="shared" si="8"/>
        <v>2</v>
      </c>
      <c r="BJ20" s="28">
        <f t="shared" si="9"/>
        <v>0</v>
      </c>
      <c r="BK20" s="24">
        <f t="shared" si="10"/>
        <v>3</v>
      </c>
      <c r="BL20" s="25">
        <f t="shared" si="11"/>
        <v>0</v>
      </c>
      <c r="BM20" s="29">
        <f t="shared" si="12"/>
        <v>148</v>
      </c>
    </row>
    <row r="21" spans="2:65" ht="18" thickTop="1" thickBot="1">
      <c r="B21" s="167">
        <v>11</v>
      </c>
      <c r="C21" s="22"/>
      <c r="D21" s="15" t="s">
        <v>0</v>
      </c>
      <c r="E21" s="15" t="s">
        <v>1</v>
      </c>
      <c r="F21" s="15" t="s">
        <v>2</v>
      </c>
      <c r="G21" s="15" t="s">
        <v>5</v>
      </c>
      <c r="H21" s="15" t="s">
        <v>6</v>
      </c>
      <c r="I21" s="34"/>
      <c r="J21" s="33" t="s">
        <v>0</v>
      </c>
      <c r="K21" s="15" t="s">
        <v>0</v>
      </c>
      <c r="L21" s="15" t="s">
        <v>6</v>
      </c>
      <c r="M21" s="34" t="s">
        <v>3</v>
      </c>
      <c r="N21" s="33" t="s">
        <v>0</v>
      </c>
      <c r="O21" s="15" t="s">
        <v>0</v>
      </c>
      <c r="P21" s="34"/>
      <c r="Q21" s="33" t="s">
        <v>0</v>
      </c>
      <c r="R21" s="15"/>
      <c r="S21" s="34"/>
      <c r="T21" s="33"/>
      <c r="U21" s="34"/>
      <c r="V21" s="35"/>
      <c r="W21" s="33" t="s">
        <v>2</v>
      </c>
      <c r="X21" s="16"/>
      <c r="Y21" s="15" t="s">
        <v>6</v>
      </c>
      <c r="Z21" s="15" t="s">
        <v>2</v>
      </c>
      <c r="AA21" s="15" t="s">
        <v>3</v>
      </c>
      <c r="AB21" s="15" t="s">
        <v>7</v>
      </c>
      <c r="AC21" s="15"/>
      <c r="AD21" s="34"/>
      <c r="AE21" s="33" t="s">
        <v>0</v>
      </c>
      <c r="AF21" s="15" t="s">
        <v>5</v>
      </c>
      <c r="AG21" s="15" t="s">
        <v>5</v>
      </c>
      <c r="AH21" s="34"/>
      <c r="AI21" s="33" t="s">
        <v>9</v>
      </c>
      <c r="AJ21" s="15" t="s">
        <v>6</v>
      </c>
      <c r="AK21" s="15" t="s">
        <v>2</v>
      </c>
      <c r="AL21" s="34" t="s">
        <v>5</v>
      </c>
      <c r="AM21" s="33" t="s">
        <v>0</v>
      </c>
      <c r="AN21" s="15" t="s">
        <v>9</v>
      </c>
      <c r="AO21" s="15"/>
      <c r="AP21" s="16"/>
      <c r="AQ21" s="15" t="s">
        <v>0</v>
      </c>
      <c r="AR21" s="15" t="s">
        <v>8</v>
      </c>
      <c r="AS21" s="34" t="s">
        <v>7</v>
      </c>
      <c r="AT21" s="33" t="s">
        <v>1</v>
      </c>
      <c r="AU21" s="34" t="s">
        <v>6</v>
      </c>
      <c r="AV21" s="34" t="s">
        <v>0</v>
      </c>
      <c r="AW21" s="147"/>
      <c r="AX21" s="147"/>
      <c r="AY21" s="147"/>
      <c r="AZ21" s="17"/>
      <c r="BA21" s="24">
        <f t="shared" si="0"/>
        <v>2</v>
      </c>
      <c r="BB21" s="24">
        <f t="shared" si="1"/>
        <v>10</v>
      </c>
      <c r="BC21" s="25">
        <f t="shared" si="2"/>
        <v>4</v>
      </c>
      <c r="BD21" s="26">
        <f t="shared" si="3"/>
        <v>0</v>
      </c>
      <c r="BE21" s="26">
        <f t="shared" si="4"/>
        <v>2</v>
      </c>
      <c r="BF21" s="27">
        <f t="shared" si="5"/>
        <v>4</v>
      </c>
      <c r="BG21" s="28">
        <f t="shared" si="6"/>
        <v>2</v>
      </c>
      <c r="BH21" s="24">
        <f t="shared" si="7"/>
        <v>5</v>
      </c>
      <c r="BI21" s="25">
        <f t="shared" si="8"/>
        <v>1</v>
      </c>
      <c r="BJ21" s="28">
        <f t="shared" si="9"/>
        <v>0</v>
      </c>
      <c r="BK21" s="24">
        <f t="shared" si="10"/>
        <v>2</v>
      </c>
      <c r="BL21" s="25">
        <f t="shared" si="11"/>
        <v>0</v>
      </c>
      <c r="BM21" s="29">
        <f t="shared" si="12"/>
        <v>149</v>
      </c>
    </row>
    <row r="22" spans="2:65" ht="18" thickTop="1" thickBot="1">
      <c r="B22" s="166">
        <v>12</v>
      </c>
      <c r="C22" s="19"/>
      <c r="D22" s="15" t="s">
        <v>8</v>
      </c>
      <c r="E22" s="15" t="s">
        <v>8</v>
      </c>
      <c r="F22" s="15" t="s">
        <v>6</v>
      </c>
      <c r="G22" s="15" t="s">
        <v>5</v>
      </c>
      <c r="H22" s="15" t="s">
        <v>8</v>
      </c>
      <c r="I22" s="34"/>
      <c r="J22" s="33" t="s">
        <v>6</v>
      </c>
      <c r="K22" s="15" t="s">
        <v>7</v>
      </c>
      <c r="L22" s="15" t="s">
        <v>6</v>
      </c>
      <c r="M22" s="34" t="s">
        <v>3</v>
      </c>
      <c r="N22" s="33" t="s">
        <v>1</v>
      </c>
      <c r="O22" s="15" t="s">
        <v>7</v>
      </c>
      <c r="P22" s="34"/>
      <c r="Q22" s="33" t="s">
        <v>8</v>
      </c>
      <c r="R22" s="15"/>
      <c r="S22" s="34"/>
      <c r="T22" s="33"/>
      <c r="U22" s="34"/>
      <c r="V22" s="35"/>
      <c r="W22" s="33" t="s">
        <v>2</v>
      </c>
      <c r="X22" s="16"/>
      <c r="Y22" s="15" t="s">
        <v>1</v>
      </c>
      <c r="Z22" s="15" t="s">
        <v>5</v>
      </c>
      <c r="AA22" s="15" t="s">
        <v>3</v>
      </c>
      <c r="AB22" s="15" t="s">
        <v>5</v>
      </c>
      <c r="AC22" s="15"/>
      <c r="AD22" s="34"/>
      <c r="AE22" s="33" t="s">
        <v>6</v>
      </c>
      <c r="AF22" s="15" t="s">
        <v>9</v>
      </c>
      <c r="AG22" s="15" t="s">
        <v>8</v>
      </c>
      <c r="AH22" s="34"/>
      <c r="AI22" s="33" t="s">
        <v>8</v>
      </c>
      <c r="AJ22" s="15" t="s">
        <v>5</v>
      </c>
      <c r="AK22" s="15" t="s">
        <v>6</v>
      </c>
      <c r="AL22" s="34" t="s">
        <v>7</v>
      </c>
      <c r="AM22" s="33" t="s">
        <v>1</v>
      </c>
      <c r="AN22" s="15" t="s">
        <v>6</v>
      </c>
      <c r="AO22" s="15"/>
      <c r="AP22" s="16"/>
      <c r="AQ22" s="15" t="s">
        <v>6</v>
      </c>
      <c r="AR22" s="15" t="s">
        <v>8</v>
      </c>
      <c r="AS22" s="34" t="s">
        <v>8</v>
      </c>
      <c r="AT22" s="33" t="s">
        <v>6</v>
      </c>
      <c r="AU22" s="34" t="s">
        <v>6</v>
      </c>
      <c r="AV22" s="34" t="s">
        <v>6</v>
      </c>
      <c r="AW22" s="147"/>
      <c r="AX22" s="147"/>
      <c r="AY22" s="147"/>
      <c r="AZ22" s="20"/>
      <c r="BA22" s="24">
        <f t="shared" si="0"/>
        <v>3</v>
      </c>
      <c r="BB22" s="24">
        <f t="shared" si="1"/>
        <v>0</v>
      </c>
      <c r="BC22" s="25">
        <f t="shared" si="2"/>
        <v>1</v>
      </c>
      <c r="BD22" s="26">
        <f t="shared" si="3"/>
        <v>0</v>
      </c>
      <c r="BE22" s="26">
        <f t="shared" si="4"/>
        <v>2</v>
      </c>
      <c r="BF22" s="27">
        <f t="shared" si="5"/>
        <v>4</v>
      </c>
      <c r="BG22" s="28">
        <f t="shared" si="6"/>
        <v>3</v>
      </c>
      <c r="BH22" s="24">
        <f t="shared" si="7"/>
        <v>10</v>
      </c>
      <c r="BI22" s="25">
        <f t="shared" si="8"/>
        <v>8</v>
      </c>
      <c r="BJ22" s="28">
        <f t="shared" si="9"/>
        <v>0</v>
      </c>
      <c r="BK22" s="24">
        <f t="shared" si="10"/>
        <v>1</v>
      </c>
      <c r="BL22" s="25">
        <f t="shared" si="11"/>
        <v>0</v>
      </c>
      <c r="BM22" s="29">
        <f t="shared" si="12"/>
        <v>91</v>
      </c>
    </row>
    <row r="23" spans="2:65" ht="18" thickTop="1" thickBot="1">
      <c r="B23" s="167">
        <v>13</v>
      </c>
      <c r="C23" s="23"/>
      <c r="D23" s="15" t="s">
        <v>3</v>
      </c>
      <c r="E23" s="15" t="s">
        <v>0</v>
      </c>
      <c r="F23" s="15" t="s">
        <v>3</v>
      </c>
      <c r="G23" s="15" t="s">
        <v>3</v>
      </c>
      <c r="H23" s="15" t="s">
        <v>8</v>
      </c>
      <c r="I23" s="34"/>
      <c r="J23" s="33" t="s">
        <v>6</v>
      </c>
      <c r="K23" s="15" t="s">
        <v>4</v>
      </c>
      <c r="L23" s="15" t="s">
        <v>9</v>
      </c>
      <c r="M23" s="34" t="s">
        <v>6</v>
      </c>
      <c r="N23" s="33" t="s">
        <v>5</v>
      </c>
      <c r="O23" s="15" t="s">
        <v>8</v>
      </c>
      <c r="P23" s="34"/>
      <c r="Q23" s="33" t="s">
        <v>8</v>
      </c>
      <c r="R23" s="15"/>
      <c r="S23" s="34"/>
      <c r="T23" s="33"/>
      <c r="U23" s="34"/>
      <c r="V23" s="35"/>
      <c r="W23" s="33" t="s">
        <v>0</v>
      </c>
      <c r="X23" s="16"/>
      <c r="Y23" s="15" t="s">
        <v>3</v>
      </c>
      <c r="Z23" s="15" t="s">
        <v>6</v>
      </c>
      <c r="AA23" s="15" t="s">
        <v>6</v>
      </c>
      <c r="AB23" s="15" t="s">
        <v>5</v>
      </c>
      <c r="AC23" s="15"/>
      <c r="AD23" s="34"/>
      <c r="AE23" s="33" t="s">
        <v>6</v>
      </c>
      <c r="AF23" s="15" t="s">
        <v>9</v>
      </c>
      <c r="AG23" s="15" t="s">
        <v>24</v>
      </c>
      <c r="AH23" s="34"/>
      <c r="AI23" s="33" t="s">
        <v>9</v>
      </c>
      <c r="AJ23" s="15" t="s">
        <v>8</v>
      </c>
      <c r="AK23" s="15" t="s">
        <v>9</v>
      </c>
      <c r="AL23" s="34" t="s">
        <v>9</v>
      </c>
      <c r="AM23" s="33" t="s">
        <v>8</v>
      </c>
      <c r="AN23" s="15" t="s">
        <v>9</v>
      </c>
      <c r="AO23" s="15"/>
      <c r="AP23" s="16"/>
      <c r="AQ23" s="15" t="s">
        <v>6</v>
      </c>
      <c r="AR23" s="15" t="s">
        <v>9</v>
      </c>
      <c r="AS23" s="34" t="s">
        <v>6</v>
      </c>
      <c r="AT23" s="33" t="s">
        <v>9</v>
      </c>
      <c r="AU23" s="34" t="s">
        <v>8</v>
      </c>
      <c r="AV23" s="34" t="s">
        <v>8</v>
      </c>
      <c r="AW23" s="147"/>
      <c r="AX23" s="147"/>
      <c r="AY23" s="147"/>
      <c r="AZ23" s="17"/>
      <c r="BA23" s="24">
        <f t="shared" si="0"/>
        <v>0</v>
      </c>
      <c r="BB23" s="24">
        <f t="shared" si="1"/>
        <v>2</v>
      </c>
      <c r="BC23" s="25">
        <f t="shared" si="2"/>
        <v>0</v>
      </c>
      <c r="BD23" s="26">
        <f t="shared" si="3"/>
        <v>1</v>
      </c>
      <c r="BE23" s="26">
        <f t="shared" si="4"/>
        <v>4</v>
      </c>
      <c r="BF23" s="27">
        <f t="shared" si="5"/>
        <v>2</v>
      </c>
      <c r="BG23" s="28">
        <f t="shared" si="6"/>
        <v>0</v>
      </c>
      <c r="BH23" s="24">
        <f t="shared" si="7"/>
        <v>7</v>
      </c>
      <c r="BI23" s="25">
        <f t="shared" si="8"/>
        <v>7</v>
      </c>
      <c r="BJ23" s="28">
        <f t="shared" si="9"/>
        <v>0</v>
      </c>
      <c r="BK23" s="24">
        <f t="shared" si="10"/>
        <v>8</v>
      </c>
      <c r="BL23" s="25">
        <f t="shared" si="11"/>
        <v>0</v>
      </c>
      <c r="BM23" s="29">
        <f t="shared" si="12"/>
        <v>53</v>
      </c>
    </row>
    <row r="24" spans="2:65" ht="18" thickTop="1" thickBot="1">
      <c r="B24" s="166">
        <v>14</v>
      </c>
      <c r="C24" s="19"/>
      <c r="D24" s="15" t="s">
        <v>7</v>
      </c>
      <c r="E24" s="15" t="s">
        <v>7</v>
      </c>
      <c r="F24" s="15" t="s">
        <v>0</v>
      </c>
      <c r="G24" s="15" t="s">
        <v>1</v>
      </c>
      <c r="H24" s="15" t="s">
        <v>6</v>
      </c>
      <c r="I24" s="34"/>
      <c r="J24" s="33" t="s">
        <v>0</v>
      </c>
      <c r="K24" s="15" t="s">
        <v>2</v>
      </c>
      <c r="L24" s="15" t="s">
        <v>6</v>
      </c>
      <c r="M24" s="34" t="s">
        <v>1</v>
      </c>
      <c r="N24" s="33" t="s">
        <v>0</v>
      </c>
      <c r="O24" s="15" t="s">
        <v>8</v>
      </c>
      <c r="P24" s="34"/>
      <c r="Q24" s="33" t="s">
        <v>8</v>
      </c>
      <c r="R24" s="15"/>
      <c r="S24" s="34"/>
      <c r="T24" s="33"/>
      <c r="U24" s="34"/>
      <c r="V24" s="35"/>
      <c r="W24" s="33" t="s">
        <v>0</v>
      </c>
      <c r="X24" s="16"/>
      <c r="Y24" s="15" t="s">
        <v>1</v>
      </c>
      <c r="Z24" s="15" t="s">
        <v>1</v>
      </c>
      <c r="AA24" s="15" t="s">
        <v>2</v>
      </c>
      <c r="AB24" s="15" t="s">
        <v>4</v>
      </c>
      <c r="AC24" s="15"/>
      <c r="AD24" s="34"/>
      <c r="AE24" s="33" t="s">
        <v>0</v>
      </c>
      <c r="AF24" s="15" t="s">
        <v>5</v>
      </c>
      <c r="AG24" s="15" t="s">
        <v>2</v>
      </c>
      <c r="AH24" s="34"/>
      <c r="AI24" s="33" t="s">
        <v>3</v>
      </c>
      <c r="AJ24" s="15" t="s">
        <v>2</v>
      </c>
      <c r="AK24" s="15" t="s">
        <v>2</v>
      </c>
      <c r="AL24" s="34" t="s">
        <v>0</v>
      </c>
      <c r="AM24" s="33" t="s">
        <v>1</v>
      </c>
      <c r="AN24" s="15" t="s">
        <v>3</v>
      </c>
      <c r="AO24" s="15"/>
      <c r="AP24" s="16"/>
      <c r="AQ24" s="15" t="s">
        <v>3</v>
      </c>
      <c r="AR24" s="15" t="s">
        <v>5</v>
      </c>
      <c r="AS24" s="34" t="s">
        <v>8</v>
      </c>
      <c r="AT24" s="33" t="s">
        <v>24</v>
      </c>
      <c r="AU24" s="34" t="s">
        <v>24</v>
      </c>
      <c r="AV24" s="34" t="s">
        <v>7</v>
      </c>
      <c r="AW24" s="147"/>
      <c r="AX24" s="147"/>
      <c r="AY24" s="147"/>
      <c r="AZ24" s="20"/>
      <c r="BA24" s="24">
        <f t="shared" si="0"/>
        <v>5</v>
      </c>
      <c r="BB24" s="24">
        <f t="shared" si="1"/>
        <v>6</v>
      </c>
      <c r="BC24" s="25">
        <f t="shared" si="2"/>
        <v>5</v>
      </c>
      <c r="BD24" s="26">
        <f t="shared" si="3"/>
        <v>1</v>
      </c>
      <c r="BE24" s="26">
        <f t="shared" si="4"/>
        <v>3</v>
      </c>
      <c r="BF24" s="27">
        <f t="shared" si="5"/>
        <v>2</v>
      </c>
      <c r="BG24" s="28">
        <f t="shared" si="6"/>
        <v>3</v>
      </c>
      <c r="BH24" s="24">
        <f t="shared" si="7"/>
        <v>2</v>
      </c>
      <c r="BI24" s="25">
        <f t="shared" si="8"/>
        <v>3</v>
      </c>
      <c r="BJ24" s="28">
        <f t="shared" si="9"/>
        <v>0</v>
      </c>
      <c r="BK24" s="24">
        <f t="shared" si="10"/>
        <v>0</v>
      </c>
      <c r="BL24" s="25">
        <f t="shared" si="11"/>
        <v>0</v>
      </c>
      <c r="BM24" s="29">
        <f t="shared" si="12"/>
        <v>157</v>
      </c>
    </row>
    <row r="25" spans="2:65" ht="18" thickTop="1" thickBot="1">
      <c r="B25" s="167">
        <v>15</v>
      </c>
      <c r="C25" s="22"/>
      <c r="D25" s="15" t="s">
        <v>0</v>
      </c>
      <c r="E25" s="15" t="s">
        <v>1</v>
      </c>
      <c r="F25" s="15" t="s">
        <v>7</v>
      </c>
      <c r="G25" s="15" t="s">
        <v>5</v>
      </c>
      <c r="H25" s="15" t="s">
        <v>6</v>
      </c>
      <c r="I25" s="34"/>
      <c r="J25" s="33" t="s">
        <v>5</v>
      </c>
      <c r="K25" s="15" t="s">
        <v>4</v>
      </c>
      <c r="L25" s="15" t="s">
        <v>6</v>
      </c>
      <c r="M25" s="34" t="s">
        <v>3</v>
      </c>
      <c r="N25" s="33" t="s">
        <v>0</v>
      </c>
      <c r="O25" s="15" t="s">
        <v>1</v>
      </c>
      <c r="P25" s="34"/>
      <c r="Q25" s="33" t="s">
        <v>8</v>
      </c>
      <c r="R25" s="15"/>
      <c r="S25" s="34"/>
      <c r="T25" s="33"/>
      <c r="U25" s="34"/>
      <c r="V25" s="35"/>
      <c r="W25" s="33" t="s">
        <v>0</v>
      </c>
      <c r="X25" s="16"/>
      <c r="Y25" s="15" t="s">
        <v>3</v>
      </c>
      <c r="Z25" s="15" t="s">
        <v>3</v>
      </c>
      <c r="AA25" s="15" t="s">
        <v>2</v>
      </c>
      <c r="AB25" s="15" t="s">
        <v>7</v>
      </c>
      <c r="AC25" s="15"/>
      <c r="AD25" s="34"/>
      <c r="AE25" s="33" t="s">
        <v>0</v>
      </c>
      <c r="AF25" s="15" t="s">
        <v>8</v>
      </c>
      <c r="AG25" s="15" t="s">
        <v>7</v>
      </c>
      <c r="AH25" s="34"/>
      <c r="AI25" s="33" t="s">
        <v>8</v>
      </c>
      <c r="AJ25" s="15" t="s">
        <v>8</v>
      </c>
      <c r="AK25" s="15" t="s">
        <v>2</v>
      </c>
      <c r="AL25" s="34" t="s">
        <v>8</v>
      </c>
      <c r="AM25" s="33" t="s">
        <v>8</v>
      </c>
      <c r="AN25" s="15" t="s">
        <v>9</v>
      </c>
      <c r="AO25" s="15"/>
      <c r="AP25" s="16"/>
      <c r="AQ25" s="15" t="s">
        <v>0</v>
      </c>
      <c r="AR25" s="15" t="s">
        <v>7</v>
      </c>
      <c r="AS25" s="34" t="s">
        <v>6</v>
      </c>
      <c r="AT25" s="33" t="s">
        <v>0</v>
      </c>
      <c r="AU25" s="34" t="s">
        <v>6</v>
      </c>
      <c r="AV25" s="34" t="s">
        <v>5</v>
      </c>
      <c r="AW25" s="147"/>
      <c r="AX25" s="147"/>
      <c r="AY25" s="147"/>
      <c r="AZ25" s="17"/>
      <c r="BA25" s="24">
        <f t="shared" si="0"/>
        <v>2</v>
      </c>
      <c r="BB25" s="24">
        <f t="shared" si="1"/>
        <v>6</v>
      </c>
      <c r="BC25" s="25">
        <f t="shared" si="2"/>
        <v>2</v>
      </c>
      <c r="BD25" s="26">
        <f t="shared" si="3"/>
        <v>1</v>
      </c>
      <c r="BE25" s="26">
        <f t="shared" si="4"/>
        <v>3</v>
      </c>
      <c r="BF25" s="27">
        <f t="shared" si="5"/>
        <v>3</v>
      </c>
      <c r="BG25" s="28">
        <f t="shared" si="6"/>
        <v>4</v>
      </c>
      <c r="BH25" s="24">
        <f t="shared" si="7"/>
        <v>4</v>
      </c>
      <c r="BI25" s="25">
        <f t="shared" si="8"/>
        <v>6</v>
      </c>
      <c r="BJ25" s="28">
        <f t="shared" si="9"/>
        <v>0</v>
      </c>
      <c r="BK25" s="24">
        <f t="shared" si="10"/>
        <v>1</v>
      </c>
      <c r="BL25" s="25">
        <f t="shared" si="11"/>
        <v>0</v>
      </c>
      <c r="BM25" s="29">
        <f t="shared" si="12"/>
        <v>127</v>
      </c>
    </row>
    <row r="26" spans="2:65" ht="18" thickTop="1" thickBot="1">
      <c r="B26" s="166">
        <v>16</v>
      </c>
      <c r="C26" s="19"/>
      <c r="D26" s="15" t="s">
        <v>6</v>
      </c>
      <c r="E26" s="15" t="s">
        <v>5</v>
      </c>
      <c r="F26" s="15" t="s">
        <v>4</v>
      </c>
      <c r="G26" s="15" t="s">
        <v>3</v>
      </c>
      <c r="H26" s="15" t="s">
        <v>8</v>
      </c>
      <c r="I26" s="34"/>
      <c r="J26" s="33" t="s">
        <v>3</v>
      </c>
      <c r="K26" s="15" t="s">
        <v>2</v>
      </c>
      <c r="L26" s="15" t="s">
        <v>6</v>
      </c>
      <c r="M26" s="34" t="s">
        <v>1</v>
      </c>
      <c r="N26" s="33" t="s">
        <v>4</v>
      </c>
      <c r="O26" s="15" t="s">
        <v>4</v>
      </c>
      <c r="P26" s="34"/>
      <c r="Q26" s="33" t="s">
        <v>8</v>
      </c>
      <c r="R26" s="15"/>
      <c r="S26" s="34"/>
      <c r="T26" s="33"/>
      <c r="U26" s="34"/>
      <c r="V26" s="35"/>
      <c r="W26" s="33" t="s">
        <v>0</v>
      </c>
      <c r="X26" s="16"/>
      <c r="Y26" s="15" t="s">
        <v>3</v>
      </c>
      <c r="Z26" s="15" t="s">
        <v>2</v>
      </c>
      <c r="AA26" s="15" t="s">
        <v>6</v>
      </c>
      <c r="AB26" s="15" t="s">
        <v>8</v>
      </c>
      <c r="AC26" s="15"/>
      <c r="AD26" s="34"/>
      <c r="AE26" s="33" t="s">
        <v>5</v>
      </c>
      <c r="AF26" s="15" t="s">
        <v>0</v>
      </c>
      <c r="AG26" s="15" t="s">
        <v>4</v>
      </c>
      <c r="AH26" s="34"/>
      <c r="AI26" s="33" t="s">
        <v>6</v>
      </c>
      <c r="AJ26" s="15" t="s">
        <v>8</v>
      </c>
      <c r="AK26" s="15" t="s">
        <v>9</v>
      </c>
      <c r="AL26" s="34" t="s">
        <v>6</v>
      </c>
      <c r="AM26" s="33" t="s">
        <v>3</v>
      </c>
      <c r="AN26" s="15" t="s">
        <v>9</v>
      </c>
      <c r="AO26" s="15"/>
      <c r="AP26" s="16"/>
      <c r="AQ26" s="15" t="s">
        <v>3</v>
      </c>
      <c r="AR26" s="15" t="s">
        <v>8</v>
      </c>
      <c r="AS26" s="34" t="s">
        <v>8</v>
      </c>
      <c r="AT26" s="33" t="s">
        <v>0</v>
      </c>
      <c r="AU26" s="34" t="s">
        <v>2</v>
      </c>
      <c r="AV26" s="34" t="s">
        <v>2</v>
      </c>
      <c r="AW26" s="147"/>
      <c r="AX26" s="147"/>
      <c r="AY26" s="147"/>
      <c r="AZ26" s="20"/>
      <c r="BA26" s="24">
        <f t="shared" si="0"/>
        <v>1</v>
      </c>
      <c r="BB26" s="24">
        <f t="shared" si="1"/>
        <v>3</v>
      </c>
      <c r="BC26" s="25">
        <f t="shared" si="2"/>
        <v>4</v>
      </c>
      <c r="BD26" s="26">
        <f t="shared" si="3"/>
        <v>4</v>
      </c>
      <c r="BE26" s="26">
        <f t="shared" si="4"/>
        <v>5</v>
      </c>
      <c r="BF26" s="27">
        <f t="shared" si="5"/>
        <v>2</v>
      </c>
      <c r="BG26" s="28">
        <f t="shared" si="6"/>
        <v>0</v>
      </c>
      <c r="BH26" s="24">
        <f t="shared" si="7"/>
        <v>5</v>
      </c>
      <c r="BI26" s="25">
        <f t="shared" si="8"/>
        <v>6</v>
      </c>
      <c r="BJ26" s="28">
        <f t="shared" si="9"/>
        <v>0</v>
      </c>
      <c r="BK26" s="24">
        <f t="shared" si="10"/>
        <v>2</v>
      </c>
      <c r="BL26" s="25">
        <f t="shared" si="11"/>
        <v>0</v>
      </c>
      <c r="BM26" s="29">
        <f t="shared" si="12"/>
        <v>122</v>
      </c>
    </row>
    <row r="27" spans="2:65" ht="18" thickTop="1" thickBot="1">
      <c r="B27" s="167">
        <v>17</v>
      </c>
      <c r="C27" s="22"/>
      <c r="D27" s="15" t="s">
        <v>8</v>
      </c>
      <c r="E27" s="15" t="s">
        <v>8</v>
      </c>
      <c r="F27" s="15" t="s">
        <v>7</v>
      </c>
      <c r="G27" s="15" t="s">
        <v>8</v>
      </c>
      <c r="H27" s="15" t="s">
        <v>7</v>
      </c>
      <c r="I27" s="34"/>
      <c r="J27" s="33" t="s">
        <v>7</v>
      </c>
      <c r="K27" s="15" t="s">
        <v>0</v>
      </c>
      <c r="L27" s="15" t="s">
        <v>6</v>
      </c>
      <c r="M27" s="34" t="s">
        <v>1</v>
      </c>
      <c r="N27" s="33" t="s">
        <v>24</v>
      </c>
      <c r="O27" s="15" t="s">
        <v>8</v>
      </c>
      <c r="P27" s="34"/>
      <c r="Q27" s="33" t="s">
        <v>8</v>
      </c>
      <c r="R27" s="15"/>
      <c r="S27" s="34"/>
      <c r="T27" s="33"/>
      <c r="U27" s="34"/>
      <c r="V27" s="35"/>
      <c r="W27" s="33" t="s">
        <v>0</v>
      </c>
      <c r="X27" s="16"/>
      <c r="Y27" s="15" t="s">
        <v>6</v>
      </c>
      <c r="Z27" s="15" t="s">
        <v>5</v>
      </c>
      <c r="AA27" s="15" t="s">
        <v>24</v>
      </c>
      <c r="AB27" s="15" t="s">
        <v>24</v>
      </c>
      <c r="AC27" s="15"/>
      <c r="AD27" s="34"/>
      <c r="AE27" s="33" t="s">
        <v>8</v>
      </c>
      <c r="AF27" s="15" t="s">
        <v>3</v>
      </c>
      <c r="AG27" s="15" t="s">
        <v>5</v>
      </c>
      <c r="AH27" s="34"/>
      <c r="AI27" s="33" t="s">
        <v>8</v>
      </c>
      <c r="AJ27" s="15" t="s">
        <v>6</v>
      </c>
      <c r="AK27" s="15" t="s">
        <v>8</v>
      </c>
      <c r="AL27" s="34" t="s">
        <v>8</v>
      </c>
      <c r="AM27" s="33" t="s">
        <v>8</v>
      </c>
      <c r="AN27" s="15" t="s">
        <v>9</v>
      </c>
      <c r="AO27" s="15"/>
      <c r="AP27" s="16"/>
      <c r="AQ27" s="15" t="s">
        <v>6</v>
      </c>
      <c r="AR27" s="15" t="s">
        <v>6</v>
      </c>
      <c r="AS27" s="34" t="s">
        <v>9</v>
      </c>
      <c r="AT27" s="33" t="s">
        <v>8</v>
      </c>
      <c r="AU27" s="34" t="s">
        <v>9</v>
      </c>
      <c r="AV27" s="34" t="s">
        <v>5</v>
      </c>
      <c r="AW27" s="147"/>
      <c r="AX27" s="147"/>
      <c r="AY27" s="147"/>
      <c r="AZ27" s="17"/>
      <c r="BA27" s="24">
        <f t="shared" si="0"/>
        <v>1</v>
      </c>
      <c r="BB27" s="24">
        <f t="shared" si="1"/>
        <v>2</v>
      </c>
      <c r="BC27" s="25">
        <f t="shared" si="2"/>
        <v>0</v>
      </c>
      <c r="BD27" s="26">
        <f t="shared" si="3"/>
        <v>0</v>
      </c>
      <c r="BE27" s="26">
        <f t="shared" si="4"/>
        <v>1</v>
      </c>
      <c r="BF27" s="27">
        <f t="shared" si="5"/>
        <v>3</v>
      </c>
      <c r="BG27" s="28">
        <f t="shared" si="6"/>
        <v>3</v>
      </c>
      <c r="BH27" s="24">
        <f t="shared" si="7"/>
        <v>5</v>
      </c>
      <c r="BI27" s="25">
        <f t="shared" si="8"/>
        <v>11</v>
      </c>
      <c r="BJ27" s="28">
        <f t="shared" si="9"/>
        <v>0</v>
      </c>
      <c r="BK27" s="24">
        <f t="shared" si="10"/>
        <v>3</v>
      </c>
      <c r="BL27" s="25">
        <f t="shared" si="11"/>
        <v>0</v>
      </c>
      <c r="BM27" s="29">
        <f t="shared" si="12"/>
        <v>63</v>
      </c>
    </row>
    <row r="28" spans="2:65" ht="18" thickTop="1" thickBot="1">
      <c r="B28" s="166">
        <v>18</v>
      </c>
      <c r="C28" s="19"/>
      <c r="D28" s="15" t="s">
        <v>6</v>
      </c>
      <c r="E28" s="15" t="s">
        <v>1</v>
      </c>
      <c r="F28" s="15" t="s">
        <v>6</v>
      </c>
      <c r="G28" s="15" t="s">
        <v>9</v>
      </c>
      <c r="H28" s="15" t="s">
        <v>6</v>
      </c>
      <c r="I28" s="34"/>
      <c r="J28" s="33" t="s">
        <v>2</v>
      </c>
      <c r="K28" s="15" t="s">
        <v>7</v>
      </c>
      <c r="L28" s="15" t="s">
        <v>8</v>
      </c>
      <c r="M28" s="34" t="s">
        <v>6</v>
      </c>
      <c r="N28" s="33" t="s">
        <v>4</v>
      </c>
      <c r="O28" s="15" t="s">
        <v>3</v>
      </c>
      <c r="P28" s="34"/>
      <c r="Q28" s="33" t="s">
        <v>8</v>
      </c>
      <c r="R28" s="15"/>
      <c r="S28" s="34"/>
      <c r="T28" s="33"/>
      <c r="U28" s="34"/>
      <c r="V28" s="35"/>
      <c r="W28" s="33" t="s">
        <v>0</v>
      </c>
      <c r="X28" s="16"/>
      <c r="Y28" s="15" t="s">
        <v>2</v>
      </c>
      <c r="Z28" s="15" t="s">
        <v>3</v>
      </c>
      <c r="AA28" s="15" t="s">
        <v>4</v>
      </c>
      <c r="AB28" s="15" t="s">
        <v>3</v>
      </c>
      <c r="AC28" s="15"/>
      <c r="AD28" s="34"/>
      <c r="AE28" s="33" t="s">
        <v>0</v>
      </c>
      <c r="AF28" s="15" t="s">
        <v>2</v>
      </c>
      <c r="AG28" s="15" t="s">
        <v>2</v>
      </c>
      <c r="AH28" s="34"/>
      <c r="AI28" s="33" t="s">
        <v>9</v>
      </c>
      <c r="AJ28" s="15" t="s">
        <v>6</v>
      </c>
      <c r="AK28" s="15" t="s">
        <v>6</v>
      </c>
      <c r="AL28" s="34" t="s">
        <v>3</v>
      </c>
      <c r="AM28" s="33" t="s">
        <v>24</v>
      </c>
      <c r="AN28" s="15" t="s">
        <v>24</v>
      </c>
      <c r="AO28" s="15"/>
      <c r="AP28" s="16"/>
      <c r="AQ28" s="15" t="s">
        <v>0</v>
      </c>
      <c r="AR28" s="15" t="s">
        <v>8</v>
      </c>
      <c r="AS28" s="34" t="s">
        <v>8</v>
      </c>
      <c r="AT28" s="33" t="s">
        <v>3</v>
      </c>
      <c r="AU28" s="34" t="s">
        <v>8</v>
      </c>
      <c r="AV28" s="34" t="s">
        <v>5</v>
      </c>
      <c r="AW28" s="147"/>
      <c r="AX28" s="147"/>
      <c r="AY28" s="147"/>
      <c r="AZ28" s="20"/>
      <c r="BA28" s="24">
        <f t="shared" si="0"/>
        <v>1</v>
      </c>
      <c r="BB28" s="24">
        <f t="shared" si="1"/>
        <v>3</v>
      </c>
      <c r="BC28" s="25">
        <f t="shared" si="2"/>
        <v>4</v>
      </c>
      <c r="BD28" s="26">
        <f t="shared" si="3"/>
        <v>2</v>
      </c>
      <c r="BE28" s="26">
        <f t="shared" si="4"/>
        <v>5</v>
      </c>
      <c r="BF28" s="27">
        <f t="shared" si="5"/>
        <v>1</v>
      </c>
      <c r="BG28" s="28">
        <f t="shared" si="6"/>
        <v>1</v>
      </c>
      <c r="BH28" s="24">
        <f t="shared" si="7"/>
        <v>6</v>
      </c>
      <c r="BI28" s="25">
        <f t="shared" si="8"/>
        <v>5</v>
      </c>
      <c r="BJ28" s="28">
        <f t="shared" si="9"/>
        <v>0</v>
      </c>
      <c r="BK28" s="24">
        <f t="shared" si="10"/>
        <v>2</v>
      </c>
      <c r="BL28" s="25">
        <f t="shared" si="11"/>
        <v>0</v>
      </c>
      <c r="BM28" s="29">
        <f t="shared" si="12"/>
        <v>110</v>
      </c>
    </row>
    <row r="29" spans="2:65" ht="18" thickTop="1" thickBot="1">
      <c r="B29" s="167">
        <v>19</v>
      </c>
      <c r="C29" s="22"/>
      <c r="D29" s="15" t="s">
        <v>1</v>
      </c>
      <c r="E29" s="15" t="s">
        <v>0</v>
      </c>
      <c r="F29" s="15" t="s">
        <v>0</v>
      </c>
      <c r="G29" s="15" t="s">
        <v>1</v>
      </c>
      <c r="H29" s="15" t="s">
        <v>5</v>
      </c>
      <c r="I29" s="34"/>
      <c r="J29" s="33" t="s">
        <v>0</v>
      </c>
      <c r="K29" s="15" t="s">
        <v>1</v>
      </c>
      <c r="L29" s="15" t="s">
        <v>6</v>
      </c>
      <c r="M29" s="34" t="s">
        <v>1</v>
      </c>
      <c r="N29" s="33" t="s">
        <v>1</v>
      </c>
      <c r="O29" s="15" t="s">
        <v>6</v>
      </c>
      <c r="P29" s="34"/>
      <c r="Q29" s="33" t="s">
        <v>3</v>
      </c>
      <c r="R29" s="15"/>
      <c r="S29" s="34"/>
      <c r="T29" s="33"/>
      <c r="U29" s="34"/>
      <c r="V29" s="35"/>
      <c r="W29" s="33" t="s">
        <v>0</v>
      </c>
      <c r="X29" s="16"/>
      <c r="Y29" s="15" t="s">
        <v>0</v>
      </c>
      <c r="Z29" s="15" t="s">
        <v>1</v>
      </c>
      <c r="AA29" s="15" t="s">
        <v>3</v>
      </c>
      <c r="AB29" s="15" t="s">
        <v>4</v>
      </c>
      <c r="AC29" s="15"/>
      <c r="AD29" s="34"/>
      <c r="AE29" s="33" t="s">
        <v>0</v>
      </c>
      <c r="AF29" s="15" t="s">
        <v>0</v>
      </c>
      <c r="AG29" s="15" t="s">
        <v>0</v>
      </c>
      <c r="AH29" s="34"/>
      <c r="AI29" s="33" t="s">
        <v>9</v>
      </c>
      <c r="AJ29" s="15" t="s">
        <v>5</v>
      </c>
      <c r="AK29" s="15" t="s">
        <v>0</v>
      </c>
      <c r="AL29" s="34" t="s">
        <v>2</v>
      </c>
      <c r="AM29" s="33" t="s">
        <v>6</v>
      </c>
      <c r="AN29" s="15" t="s">
        <v>9</v>
      </c>
      <c r="AO29" s="15"/>
      <c r="AP29" s="16"/>
      <c r="AQ29" s="15" t="s">
        <v>6</v>
      </c>
      <c r="AR29" s="15" t="s">
        <v>6</v>
      </c>
      <c r="AS29" s="34" t="s">
        <v>0</v>
      </c>
      <c r="AT29" s="33" t="s">
        <v>1</v>
      </c>
      <c r="AU29" s="34" t="s">
        <v>0</v>
      </c>
      <c r="AV29" s="34" t="s">
        <v>3</v>
      </c>
      <c r="AW29" s="147"/>
      <c r="AX29" s="147"/>
      <c r="AY29" s="147"/>
      <c r="AZ29" s="17"/>
      <c r="BA29" s="24">
        <f t="shared" si="0"/>
        <v>7</v>
      </c>
      <c r="BB29" s="24">
        <f t="shared" si="1"/>
        <v>11</v>
      </c>
      <c r="BC29" s="25">
        <f t="shared" si="2"/>
        <v>1</v>
      </c>
      <c r="BD29" s="26">
        <f t="shared" si="3"/>
        <v>1</v>
      </c>
      <c r="BE29" s="26">
        <f t="shared" si="4"/>
        <v>3</v>
      </c>
      <c r="BF29" s="27">
        <f t="shared" si="5"/>
        <v>2</v>
      </c>
      <c r="BG29" s="28">
        <f t="shared" si="6"/>
        <v>0</v>
      </c>
      <c r="BH29" s="24">
        <f t="shared" si="7"/>
        <v>5</v>
      </c>
      <c r="BI29" s="25">
        <f t="shared" si="8"/>
        <v>0</v>
      </c>
      <c r="BJ29" s="28">
        <f t="shared" si="9"/>
        <v>0</v>
      </c>
      <c r="BK29" s="24">
        <f t="shared" si="10"/>
        <v>2</v>
      </c>
      <c r="BL29" s="25">
        <f t="shared" si="11"/>
        <v>0</v>
      </c>
      <c r="BM29" s="29">
        <f t="shared" si="12"/>
        <v>174</v>
      </c>
    </row>
    <row r="30" spans="2:65" ht="18" thickTop="1" thickBot="1">
      <c r="B30" s="166">
        <v>20</v>
      </c>
      <c r="C30" s="19"/>
      <c r="D30" s="15" t="s">
        <v>6</v>
      </c>
      <c r="E30" s="15" t="s">
        <v>3</v>
      </c>
      <c r="F30" s="15" t="s">
        <v>5</v>
      </c>
      <c r="G30" s="15" t="s">
        <v>5</v>
      </c>
      <c r="H30" s="15" t="s">
        <v>7</v>
      </c>
      <c r="I30" s="34"/>
      <c r="J30" s="33" t="s">
        <v>6</v>
      </c>
      <c r="K30" s="15" t="s">
        <v>0</v>
      </c>
      <c r="L30" s="15" t="s">
        <v>6</v>
      </c>
      <c r="M30" s="34" t="s">
        <v>8</v>
      </c>
      <c r="N30" s="33" t="s">
        <v>8</v>
      </c>
      <c r="O30" s="15" t="s">
        <v>2</v>
      </c>
      <c r="P30" s="34"/>
      <c r="Q30" s="33" t="s">
        <v>6</v>
      </c>
      <c r="R30" s="15"/>
      <c r="S30" s="34"/>
      <c r="T30" s="33"/>
      <c r="U30" s="34"/>
      <c r="V30" s="35"/>
      <c r="W30" s="33" t="s">
        <v>6</v>
      </c>
      <c r="X30" s="16"/>
      <c r="Y30" s="15" t="s">
        <v>8</v>
      </c>
      <c r="Z30" s="15" t="s">
        <v>3</v>
      </c>
      <c r="AA30" s="15" t="s">
        <v>8</v>
      </c>
      <c r="AB30" s="15" t="s">
        <v>8</v>
      </c>
      <c r="AC30" s="15"/>
      <c r="AD30" s="34"/>
      <c r="AE30" s="33" t="s">
        <v>9</v>
      </c>
      <c r="AF30" s="15" t="s">
        <v>9</v>
      </c>
      <c r="AG30" s="15" t="s">
        <v>24</v>
      </c>
      <c r="AH30" s="34"/>
      <c r="AI30" s="33" t="s">
        <v>8</v>
      </c>
      <c r="AJ30" s="15" t="s">
        <v>7</v>
      </c>
      <c r="AK30" s="15" t="s">
        <v>6</v>
      </c>
      <c r="AL30" s="34" t="s">
        <v>5</v>
      </c>
      <c r="AM30" s="33" t="s">
        <v>9</v>
      </c>
      <c r="AN30" s="15" t="s">
        <v>9</v>
      </c>
      <c r="AO30" s="15"/>
      <c r="AP30" s="16"/>
      <c r="AQ30" s="15" t="s">
        <v>22</v>
      </c>
      <c r="AR30" s="15" t="s">
        <v>8</v>
      </c>
      <c r="AS30" s="34" t="s">
        <v>9</v>
      </c>
      <c r="AT30" s="33" t="s">
        <v>8</v>
      </c>
      <c r="AU30" s="34" t="s">
        <v>9</v>
      </c>
      <c r="AV30" s="34" t="s">
        <v>9</v>
      </c>
      <c r="AW30" s="147"/>
      <c r="AX30" s="147"/>
      <c r="AY30" s="147"/>
      <c r="AZ30" s="20"/>
      <c r="BA30" s="24">
        <f t="shared" si="0"/>
        <v>0</v>
      </c>
      <c r="BB30" s="24">
        <f t="shared" si="1"/>
        <v>1</v>
      </c>
      <c r="BC30" s="25">
        <f t="shared" si="2"/>
        <v>1</v>
      </c>
      <c r="BD30" s="26">
        <f t="shared" si="3"/>
        <v>0</v>
      </c>
      <c r="BE30" s="26">
        <f t="shared" si="4"/>
        <v>2</v>
      </c>
      <c r="BF30" s="27">
        <f t="shared" si="5"/>
        <v>3</v>
      </c>
      <c r="BG30" s="28">
        <f t="shared" si="6"/>
        <v>2</v>
      </c>
      <c r="BH30" s="24">
        <f t="shared" si="7"/>
        <v>6</v>
      </c>
      <c r="BI30" s="25">
        <f t="shared" si="8"/>
        <v>8</v>
      </c>
      <c r="BJ30" s="28">
        <f t="shared" si="9"/>
        <v>0</v>
      </c>
      <c r="BK30" s="24">
        <f t="shared" si="10"/>
        <v>7</v>
      </c>
      <c r="BL30" s="25">
        <f t="shared" si="11"/>
        <v>0</v>
      </c>
      <c r="BM30" s="29">
        <f t="shared" si="12"/>
        <v>47</v>
      </c>
    </row>
    <row r="31" spans="2:65" ht="18" customHeight="1" thickTop="1" thickBot="1">
      <c r="B31" s="167">
        <v>21</v>
      </c>
      <c r="C31" s="22"/>
      <c r="D31" s="15" t="s">
        <v>0</v>
      </c>
      <c r="E31" s="15" t="s">
        <v>1</v>
      </c>
      <c r="F31" s="15" t="s">
        <v>0</v>
      </c>
      <c r="G31" s="15" t="s">
        <v>1</v>
      </c>
      <c r="H31" s="15" t="s">
        <v>0</v>
      </c>
      <c r="I31" s="34"/>
      <c r="J31" s="33" t="s">
        <v>24</v>
      </c>
      <c r="K31" s="15" t="s">
        <v>0</v>
      </c>
      <c r="L31" s="15" t="s">
        <v>1</v>
      </c>
      <c r="M31" s="34" t="s">
        <v>1</v>
      </c>
      <c r="N31" s="33" t="s">
        <v>0</v>
      </c>
      <c r="O31" s="15" t="s">
        <v>1</v>
      </c>
      <c r="P31" s="34"/>
      <c r="Q31" s="33" t="s">
        <v>0</v>
      </c>
      <c r="R31" s="15"/>
      <c r="S31" s="34"/>
      <c r="T31" s="33"/>
      <c r="U31" s="34"/>
      <c r="V31" s="35"/>
      <c r="W31" s="33" t="s">
        <v>5</v>
      </c>
      <c r="X31" s="16"/>
      <c r="Y31" s="15" t="s">
        <v>1</v>
      </c>
      <c r="Z31" s="15" t="s">
        <v>1</v>
      </c>
      <c r="AA31" s="15" t="s">
        <v>1</v>
      </c>
      <c r="AB31" s="15" t="s">
        <v>0</v>
      </c>
      <c r="AC31" s="15"/>
      <c r="AD31" s="34"/>
      <c r="AE31" s="33" t="s">
        <v>1</v>
      </c>
      <c r="AF31" s="15" t="s">
        <v>1</v>
      </c>
      <c r="AG31" s="15" t="s">
        <v>0</v>
      </c>
      <c r="AH31" s="34"/>
      <c r="AI31" s="33" t="s">
        <v>1</v>
      </c>
      <c r="AJ31" s="15" t="s">
        <v>1</v>
      </c>
      <c r="AK31" s="15" t="s">
        <v>2</v>
      </c>
      <c r="AL31" s="34" t="s">
        <v>1</v>
      </c>
      <c r="AM31" s="33" t="s">
        <v>1</v>
      </c>
      <c r="AN31" s="15" t="s">
        <v>9</v>
      </c>
      <c r="AO31" s="15"/>
      <c r="AP31" s="16"/>
      <c r="AQ31" s="15" t="s">
        <v>1</v>
      </c>
      <c r="AR31" s="15" t="s">
        <v>3</v>
      </c>
      <c r="AS31" s="34" t="s">
        <v>4</v>
      </c>
      <c r="AT31" s="33" t="s">
        <v>0</v>
      </c>
      <c r="AU31" s="34" t="s">
        <v>1</v>
      </c>
      <c r="AV31" s="34" t="s">
        <v>4</v>
      </c>
      <c r="AW31" s="147"/>
      <c r="AX31" s="147"/>
      <c r="AY31" s="147"/>
      <c r="AZ31" s="17"/>
      <c r="BA31" s="24">
        <f t="shared" si="0"/>
        <v>16</v>
      </c>
      <c r="BB31" s="24">
        <f t="shared" si="1"/>
        <v>9</v>
      </c>
      <c r="BC31" s="25">
        <f t="shared" si="2"/>
        <v>1</v>
      </c>
      <c r="BD31" s="26">
        <f t="shared" si="3"/>
        <v>2</v>
      </c>
      <c r="BE31" s="26">
        <f t="shared" si="4"/>
        <v>1</v>
      </c>
      <c r="BF31" s="27">
        <f t="shared" si="5"/>
        <v>1</v>
      </c>
      <c r="BG31" s="28">
        <f t="shared" si="6"/>
        <v>0</v>
      </c>
      <c r="BH31" s="24">
        <f t="shared" si="7"/>
        <v>0</v>
      </c>
      <c r="BI31" s="25">
        <f t="shared" si="8"/>
        <v>0</v>
      </c>
      <c r="BJ31" s="28">
        <f t="shared" si="9"/>
        <v>0</v>
      </c>
      <c r="BK31" s="24">
        <f t="shared" si="10"/>
        <v>1</v>
      </c>
      <c r="BL31" s="25">
        <f t="shared" si="11"/>
        <v>0</v>
      </c>
      <c r="BM31" s="29">
        <f t="shared" si="12"/>
        <v>216</v>
      </c>
    </row>
    <row r="32" spans="2:65" ht="18" thickTop="1" thickBot="1">
      <c r="B32" s="166">
        <v>22</v>
      </c>
      <c r="C32" s="19"/>
      <c r="D32" s="15" t="s">
        <v>0</v>
      </c>
      <c r="E32" s="15" t="s">
        <v>0</v>
      </c>
      <c r="F32" s="15" t="s">
        <v>0</v>
      </c>
      <c r="G32" s="15" t="s">
        <v>1</v>
      </c>
      <c r="H32" s="15" t="s">
        <v>1</v>
      </c>
      <c r="I32" s="34"/>
      <c r="J32" s="33" t="s">
        <v>0</v>
      </c>
      <c r="K32" s="15" t="s">
        <v>1</v>
      </c>
      <c r="L32" s="15" t="s">
        <v>3</v>
      </c>
      <c r="M32" s="34" t="s">
        <v>1</v>
      </c>
      <c r="N32" s="33" t="s">
        <v>1</v>
      </c>
      <c r="O32" s="15" t="s">
        <v>2</v>
      </c>
      <c r="P32" s="34"/>
      <c r="Q32" s="33" t="s">
        <v>0</v>
      </c>
      <c r="R32" s="15"/>
      <c r="S32" s="34"/>
      <c r="T32" s="33"/>
      <c r="U32" s="34"/>
      <c r="V32" s="35"/>
      <c r="W32" s="33" t="s">
        <v>0</v>
      </c>
      <c r="X32" s="16"/>
      <c r="Y32" s="15" t="s">
        <v>1</v>
      </c>
      <c r="Z32" s="15" t="s">
        <v>1</v>
      </c>
      <c r="AA32" s="15" t="s">
        <v>1</v>
      </c>
      <c r="AB32" s="15" t="s">
        <v>1</v>
      </c>
      <c r="AC32" s="15"/>
      <c r="AD32" s="34"/>
      <c r="AE32" s="33" t="s">
        <v>1</v>
      </c>
      <c r="AF32" s="15" t="s">
        <v>0</v>
      </c>
      <c r="AG32" s="15" t="s">
        <v>0</v>
      </c>
      <c r="AH32" s="34"/>
      <c r="AI32" s="33" t="s">
        <v>4</v>
      </c>
      <c r="AJ32" s="15" t="s">
        <v>3</v>
      </c>
      <c r="AK32" s="15" t="s">
        <v>3</v>
      </c>
      <c r="AL32" s="34" t="s">
        <v>5</v>
      </c>
      <c r="AM32" s="33" t="s">
        <v>1</v>
      </c>
      <c r="AN32" s="15" t="s">
        <v>1</v>
      </c>
      <c r="AO32" s="15"/>
      <c r="AP32" s="16"/>
      <c r="AQ32" s="15" t="s">
        <v>0</v>
      </c>
      <c r="AR32" s="15" t="s">
        <v>0</v>
      </c>
      <c r="AS32" s="34" t="s">
        <v>2</v>
      </c>
      <c r="AT32" s="33" t="s">
        <v>0</v>
      </c>
      <c r="AU32" s="34" t="s">
        <v>1</v>
      </c>
      <c r="AV32" s="34" t="s">
        <v>2</v>
      </c>
      <c r="AW32" s="147"/>
      <c r="AX32" s="147"/>
      <c r="AY32" s="147"/>
      <c r="AZ32" s="20"/>
      <c r="BA32" s="24">
        <f t="shared" si="0"/>
        <v>13</v>
      </c>
      <c r="BB32" s="24">
        <f t="shared" si="1"/>
        <v>11</v>
      </c>
      <c r="BC32" s="25">
        <f t="shared" si="2"/>
        <v>3</v>
      </c>
      <c r="BD32" s="26">
        <f t="shared" si="3"/>
        <v>1</v>
      </c>
      <c r="BE32" s="26">
        <f t="shared" si="4"/>
        <v>3</v>
      </c>
      <c r="BF32" s="27">
        <f t="shared" si="5"/>
        <v>1</v>
      </c>
      <c r="BG32" s="28">
        <f t="shared" si="6"/>
        <v>0</v>
      </c>
      <c r="BH32" s="24">
        <f t="shared" si="7"/>
        <v>0</v>
      </c>
      <c r="BI32" s="25">
        <f t="shared" si="8"/>
        <v>0</v>
      </c>
      <c r="BJ32" s="28">
        <f t="shared" si="9"/>
        <v>0</v>
      </c>
      <c r="BK32" s="24">
        <f t="shared" si="10"/>
        <v>0</v>
      </c>
      <c r="BL32" s="25">
        <f t="shared" si="11"/>
        <v>0</v>
      </c>
      <c r="BM32" s="29">
        <f>(BA32*10)+(BB32*9)+(BC32*8)+(BD32*7)+(BE32*6)+(BF32*5)+(BG32*4)+(BH32*3)+(BI32*2)-((BJ32*1)+(BK32*2)+(BL32*3))</f>
        <v>283</v>
      </c>
    </row>
    <row r="33" spans="1:65" ht="18" thickTop="1" thickBot="1">
      <c r="B33" s="167">
        <v>23</v>
      </c>
      <c r="C33" s="23"/>
      <c r="D33" s="15" t="s">
        <v>0</v>
      </c>
      <c r="E33" s="15" t="s">
        <v>3</v>
      </c>
      <c r="F33" s="15" t="s">
        <v>7</v>
      </c>
      <c r="G33" s="15" t="s">
        <v>2</v>
      </c>
      <c r="H33" s="15" t="s">
        <v>6</v>
      </c>
      <c r="I33" s="34"/>
      <c r="J33" s="33" t="s">
        <v>7</v>
      </c>
      <c r="K33" s="15" t="s">
        <v>2</v>
      </c>
      <c r="L33" s="15" t="s">
        <v>8</v>
      </c>
      <c r="M33" s="34" t="s">
        <v>3</v>
      </c>
      <c r="N33" s="33" t="s">
        <v>0</v>
      </c>
      <c r="O33" s="15" t="s">
        <v>2</v>
      </c>
      <c r="P33" s="34"/>
      <c r="Q33" s="33" t="s">
        <v>9</v>
      </c>
      <c r="R33" s="15"/>
      <c r="S33" s="34"/>
      <c r="T33" s="33"/>
      <c r="U33" s="34"/>
      <c r="V33" s="35"/>
      <c r="W33" s="33" t="s">
        <v>2</v>
      </c>
      <c r="X33" s="16"/>
      <c r="Y33" s="15" t="s">
        <v>3</v>
      </c>
      <c r="Z33" s="15" t="s">
        <v>5</v>
      </c>
      <c r="AA33" s="15" t="s">
        <v>6</v>
      </c>
      <c r="AB33" s="15" t="s">
        <v>8</v>
      </c>
      <c r="AC33" s="15"/>
      <c r="AD33" s="34"/>
      <c r="AE33" s="33" t="s">
        <v>6</v>
      </c>
      <c r="AF33" s="15" t="s">
        <v>5</v>
      </c>
      <c r="AG33" s="15" t="s">
        <v>8</v>
      </c>
      <c r="AH33" s="34"/>
      <c r="AI33" s="33" t="s">
        <v>9</v>
      </c>
      <c r="AJ33" s="15" t="s">
        <v>9</v>
      </c>
      <c r="AK33" s="15" t="s">
        <v>8</v>
      </c>
      <c r="AL33" s="34" t="s">
        <v>8</v>
      </c>
      <c r="AM33" s="33" t="s">
        <v>7</v>
      </c>
      <c r="AN33" s="15" t="s">
        <v>9</v>
      </c>
      <c r="AO33" s="15"/>
      <c r="AP33" s="16"/>
      <c r="AQ33" s="15" t="s">
        <v>6</v>
      </c>
      <c r="AR33" s="15" t="s">
        <v>4</v>
      </c>
      <c r="AS33" s="34" t="s">
        <v>8</v>
      </c>
      <c r="AT33" s="33" t="s">
        <v>4</v>
      </c>
      <c r="AU33" s="34" t="s">
        <v>6</v>
      </c>
      <c r="AV33" s="34" t="s">
        <v>5</v>
      </c>
      <c r="AW33" s="147"/>
      <c r="AX33" s="147"/>
      <c r="AY33" s="147"/>
      <c r="AZ33" s="17"/>
      <c r="BA33" s="24">
        <f t="shared" si="0"/>
        <v>0</v>
      </c>
      <c r="BB33" s="24">
        <f t="shared" si="1"/>
        <v>2</v>
      </c>
      <c r="BC33" s="25">
        <f t="shared" si="2"/>
        <v>4</v>
      </c>
      <c r="BD33" s="26">
        <f t="shared" si="3"/>
        <v>2</v>
      </c>
      <c r="BE33" s="26">
        <f t="shared" si="4"/>
        <v>3</v>
      </c>
      <c r="BF33" s="27">
        <f t="shared" si="5"/>
        <v>3</v>
      </c>
      <c r="BG33" s="28">
        <f t="shared" si="6"/>
        <v>3</v>
      </c>
      <c r="BH33" s="24">
        <f t="shared" si="7"/>
        <v>5</v>
      </c>
      <c r="BI33" s="25">
        <f t="shared" si="8"/>
        <v>6</v>
      </c>
      <c r="BJ33" s="28">
        <f t="shared" si="9"/>
        <v>0</v>
      </c>
      <c r="BK33" s="24">
        <f t="shared" si="10"/>
        <v>4</v>
      </c>
      <c r="BL33" s="25">
        <f t="shared" si="11"/>
        <v>0</v>
      </c>
      <c r="BM33" s="29">
        <f>(BA33*8)+(BB33*7)+(BC33*6)+(BD33*6)+(BE33*5)+(BF33*4)+(BG33*3)+(BH33*2)+(BI33*1)-((BJ33*1)+(BK33*2)+(BL33*3))</f>
        <v>94</v>
      </c>
    </row>
    <row r="34" spans="1:65" ht="18" thickTop="1" thickBot="1">
      <c r="B34" s="166">
        <v>24</v>
      </c>
      <c r="C34" s="19"/>
      <c r="D34" s="15" t="s">
        <v>1</v>
      </c>
      <c r="E34" s="15" t="s">
        <v>5</v>
      </c>
      <c r="F34" s="15" t="s">
        <v>0</v>
      </c>
      <c r="G34" s="15" t="s">
        <v>1</v>
      </c>
      <c r="H34" s="15" t="s">
        <v>7</v>
      </c>
      <c r="I34" s="34"/>
      <c r="J34" s="33" t="s">
        <v>0</v>
      </c>
      <c r="K34" s="15" t="s">
        <v>0</v>
      </c>
      <c r="L34" s="15" t="s">
        <v>3</v>
      </c>
      <c r="M34" s="34" t="s">
        <v>1</v>
      </c>
      <c r="N34" s="33" t="s">
        <v>1</v>
      </c>
      <c r="O34" s="15" t="s">
        <v>24</v>
      </c>
      <c r="P34" s="34"/>
      <c r="Q34" s="33" t="s">
        <v>0</v>
      </c>
      <c r="R34" s="15"/>
      <c r="S34" s="34"/>
      <c r="T34" s="33"/>
      <c r="U34" s="34"/>
      <c r="V34" s="35"/>
      <c r="W34" s="33" t="s">
        <v>0</v>
      </c>
      <c r="X34" s="16"/>
      <c r="Y34" s="15" t="s">
        <v>1</v>
      </c>
      <c r="Z34" s="15" t="s">
        <v>1</v>
      </c>
      <c r="AA34" s="15" t="s">
        <v>0</v>
      </c>
      <c r="AB34" s="15" t="s">
        <v>3</v>
      </c>
      <c r="AC34" s="15"/>
      <c r="AD34" s="34"/>
      <c r="AE34" s="33" t="s">
        <v>1</v>
      </c>
      <c r="AF34" s="15" t="s">
        <v>0</v>
      </c>
      <c r="AG34" s="15" t="s">
        <v>0</v>
      </c>
      <c r="AH34" s="34"/>
      <c r="AI34" s="33" t="s">
        <v>1</v>
      </c>
      <c r="AJ34" s="15" t="s">
        <v>5</v>
      </c>
      <c r="AK34" s="15" t="s">
        <v>1</v>
      </c>
      <c r="AL34" s="34" t="s">
        <v>1</v>
      </c>
      <c r="AM34" s="33" t="s">
        <v>1</v>
      </c>
      <c r="AN34" s="15" t="s">
        <v>3</v>
      </c>
      <c r="AO34" s="15"/>
      <c r="AP34" s="16"/>
      <c r="AQ34" s="15" t="s">
        <v>1</v>
      </c>
      <c r="AR34" s="15" t="s">
        <v>0</v>
      </c>
      <c r="AS34" s="34" t="s">
        <v>3</v>
      </c>
      <c r="AT34" s="33" t="s">
        <v>1</v>
      </c>
      <c r="AU34" s="34" t="s">
        <v>1</v>
      </c>
      <c r="AV34" s="34" t="s">
        <v>0</v>
      </c>
      <c r="AW34" s="147"/>
      <c r="AX34" s="147"/>
      <c r="AY34" s="147"/>
      <c r="AZ34" s="20"/>
      <c r="BA34" s="24">
        <f t="shared" si="0"/>
        <v>14</v>
      </c>
      <c r="BB34" s="24">
        <f t="shared" si="1"/>
        <v>10</v>
      </c>
      <c r="BC34" s="25">
        <f t="shared" si="2"/>
        <v>0</v>
      </c>
      <c r="BD34" s="26">
        <f t="shared" si="3"/>
        <v>0</v>
      </c>
      <c r="BE34" s="26">
        <f t="shared" si="4"/>
        <v>4</v>
      </c>
      <c r="BF34" s="27">
        <f t="shared" si="5"/>
        <v>2</v>
      </c>
      <c r="BG34" s="28">
        <f t="shared" si="6"/>
        <v>1</v>
      </c>
      <c r="BH34" s="24">
        <f t="shared" si="7"/>
        <v>0</v>
      </c>
      <c r="BI34" s="25">
        <f t="shared" si="8"/>
        <v>0</v>
      </c>
      <c r="BJ34" s="28">
        <f t="shared" si="9"/>
        <v>0</v>
      </c>
      <c r="BK34" s="24">
        <f t="shared" si="10"/>
        <v>0</v>
      </c>
      <c r="BL34" s="25">
        <f t="shared" si="11"/>
        <v>0</v>
      </c>
      <c r="BM34" s="29">
        <f>(BA34*8)+(BB34*7)+(BC34*6)+(BD34*6)+(BE34*5)+(BF34*4)+(BG34*3)+(BH34*2)+(BI34*1)-((BJ34*1)+(BK34*2)+(BL34*3))</f>
        <v>213</v>
      </c>
    </row>
    <row r="35" spans="1:65" ht="18" thickTop="1" thickBot="1">
      <c r="B35" s="167">
        <v>25</v>
      </c>
      <c r="C35" s="22"/>
      <c r="D35" s="15" t="s">
        <v>8</v>
      </c>
      <c r="E35" s="15" t="s">
        <v>8</v>
      </c>
      <c r="F35" s="15" t="s">
        <v>3</v>
      </c>
      <c r="G35" s="15" t="s">
        <v>0</v>
      </c>
      <c r="H35" s="15" t="s">
        <v>6</v>
      </c>
      <c r="I35" s="34"/>
      <c r="J35" s="33" t="s">
        <v>7</v>
      </c>
      <c r="K35" s="15" t="s">
        <v>7</v>
      </c>
      <c r="L35" s="15" t="s">
        <v>6</v>
      </c>
      <c r="M35" s="34" t="s">
        <v>6</v>
      </c>
      <c r="N35" s="33" t="s">
        <v>4</v>
      </c>
      <c r="O35" s="15" t="s">
        <v>8</v>
      </c>
      <c r="P35" s="34"/>
      <c r="Q35" s="33" t="s">
        <v>7</v>
      </c>
      <c r="R35" s="15"/>
      <c r="S35" s="34"/>
      <c r="T35" s="33"/>
      <c r="U35" s="34"/>
      <c r="V35" s="35"/>
      <c r="W35" s="33" t="s">
        <v>0</v>
      </c>
      <c r="X35" s="16"/>
      <c r="Y35" s="15" t="s">
        <v>6</v>
      </c>
      <c r="Z35" s="15" t="s">
        <v>6</v>
      </c>
      <c r="AA35" s="15" t="s">
        <v>5</v>
      </c>
      <c r="AB35" s="15" t="s">
        <v>5</v>
      </c>
      <c r="AC35" s="15"/>
      <c r="AD35" s="34"/>
      <c r="AE35" s="33" t="s">
        <v>5</v>
      </c>
      <c r="AF35" s="15" t="s">
        <v>3</v>
      </c>
      <c r="AG35" s="15" t="s">
        <v>2</v>
      </c>
      <c r="AH35" s="34"/>
      <c r="AI35" s="33" t="s">
        <v>8</v>
      </c>
      <c r="AJ35" s="15" t="s">
        <v>6</v>
      </c>
      <c r="AK35" s="15" t="s">
        <v>9</v>
      </c>
      <c r="AL35" s="34" t="s">
        <v>7</v>
      </c>
      <c r="AM35" s="33" t="s">
        <v>9</v>
      </c>
      <c r="AN35" s="15" t="s">
        <v>9</v>
      </c>
      <c r="AO35" s="15"/>
      <c r="AP35" s="16"/>
      <c r="AQ35" s="15" t="s">
        <v>6</v>
      </c>
      <c r="AR35" s="15" t="s">
        <v>9</v>
      </c>
      <c r="AS35" s="34" t="s">
        <v>8</v>
      </c>
      <c r="AT35" s="33" t="s">
        <v>8</v>
      </c>
      <c r="AU35" s="34" t="s">
        <v>9</v>
      </c>
      <c r="AV35" s="34" t="s">
        <v>6</v>
      </c>
      <c r="AW35" s="147"/>
      <c r="AX35" s="147"/>
      <c r="AY35" s="147"/>
      <c r="AZ35" s="17"/>
      <c r="BA35" s="24">
        <f t="shared" si="0"/>
        <v>0</v>
      </c>
      <c r="BB35" s="24">
        <f t="shared" si="1"/>
        <v>2</v>
      </c>
      <c r="BC35" s="25">
        <f t="shared" si="2"/>
        <v>1</v>
      </c>
      <c r="BD35" s="26">
        <f t="shared" si="3"/>
        <v>1</v>
      </c>
      <c r="BE35" s="26">
        <f t="shared" si="4"/>
        <v>2</v>
      </c>
      <c r="BF35" s="27">
        <f t="shared" si="5"/>
        <v>3</v>
      </c>
      <c r="BG35" s="28">
        <f t="shared" si="6"/>
        <v>4</v>
      </c>
      <c r="BH35" s="24">
        <f t="shared" si="7"/>
        <v>8</v>
      </c>
      <c r="BI35" s="25">
        <f t="shared" si="8"/>
        <v>6</v>
      </c>
      <c r="BJ35" s="28">
        <f t="shared" si="9"/>
        <v>0</v>
      </c>
      <c r="BK35" s="24">
        <f t="shared" si="10"/>
        <v>5</v>
      </c>
      <c r="BL35" s="25">
        <f t="shared" si="11"/>
        <v>0</v>
      </c>
      <c r="BM35" s="29">
        <f>(BA35*8)+(BB35*7)+(BC35*6)+(BD35*6)+(BE35*5)+(BF35*4)+(BG35*3)+(BH35*2)+(BI35*1)-((BJ35*1)+(BK35*2)+(BL35*3))</f>
        <v>72</v>
      </c>
    </row>
    <row r="36" spans="1:65" ht="18" thickTop="1" thickBot="1">
      <c r="B36" s="166">
        <v>26</v>
      </c>
      <c r="C36" s="19"/>
      <c r="D36" s="15" t="s">
        <v>3</v>
      </c>
      <c r="E36" s="15" t="s">
        <v>2</v>
      </c>
      <c r="F36" s="15" t="s">
        <v>0</v>
      </c>
      <c r="G36" s="15" t="s">
        <v>2</v>
      </c>
      <c r="H36" s="15" t="s">
        <v>5</v>
      </c>
      <c r="I36" s="34"/>
      <c r="J36" s="33" t="s">
        <v>0</v>
      </c>
      <c r="K36" s="15" t="s">
        <v>0</v>
      </c>
      <c r="L36" s="15" t="s">
        <v>6</v>
      </c>
      <c r="M36" s="34" t="s">
        <v>1</v>
      </c>
      <c r="N36" s="33" t="s">
        <v>0</v>
      </c>
      <c r="O36" s="15" t="s">
        <v>0</v>
      </c>
      <c r="P36" s="34"/>
      <c r="Q36" s="33" t="s">
        <v>3</v>
      </c>
      <c r="R36" s="15"/>
      <c r="S36" s="34"/>
      <c r="T36" s="33"/>
      <c r="U36" s="34"/>
      <c r="V36" s="35"/>
      <c r="W36" s="33" t="s">
        <v>0</v>
      </c>
      <c r="X36" s="16"/>
      <c r="Y36" s="15" t="s">
        <v>24</v>
      </c>
      <c r="Z36" s="15" t="s">
        <v>24</v>
      </c>
      <c r="AA36" s="15" t="s">
        <v>0</v>
      </c>
      <c r="AB36" s="15" t="s">
        <v>3</v>
      </c>
      <c r="AC36" s="15"/>
      <c r="AD36" s="34"/>
      <c r="AE36" s="33" t="s">
        <v>3</v>
      </c>
      <c r="AF36" s="15" t="s">
        <v>1</v>
      </c>
      <c r="AG36" s="15" t="s">
        <v>0</v>
      </c>
      <c r="AH36" s="34"/>
      <c r="AI36" s="33" t="s">
        <v>8</v>
      </c>
      <c r="AJ36" s="15" t="s">
        <v>5</v>
      </c>
      <c r="AK36" s="15" t="s">
        <v>6</v>
      </c>
      <c r="AL36" s="34" t="s">
        <v>0</v>
      </c>
      <c r="AM36" s="33" t="s">
        <v>1</v>
      </c>
      <c r="AN36" s="15" t="s">
        <v>3</v>
      </c>
      <c r="AO36" s="15"/>
      <c r="AP36" s="16"/>
      <c r="AQ36" s="15" t="s">
        <v>1</v>
      </c>
      <c r="AR36" s="15" t="s">
        <v>5</v>
      </c>
      <c r="AS36" s="34" t="s">
        <v>4</v>
      </c>
      <c r="AT36" s="33" t="s">
        <v>2</v>
      </c>
      <c r="AU36" s="34" t="s">
        <v>0</v>
      </c>
      <c r="AV36" s="34" t="s">
        <v>0</v>
      </c>
      <c r="AW36" s="147"/>
      <c r="AX36" s="147"/>
      <c r="AY36" s="147"/>
      <c r="AZ36" s="20"/>
      <c r="BA36" s="24">
        <f t="shared" si="0"/>
        <v>4</v>
      </c>
      <c r="BB36" s="24">
        <f t="shared" si="1"/>
        <v>11</v>
      </c>
      <c r="BC36" s="25">
        <f t="shared" si="2"/>
        <v>3</v>
      </c>
      <c r="BD36" s="26">
        <f t="shared" si="3"/>
        <v>1</v>
      </c>
      <c r="BE36" s="26">
        <f t="shared" si="4"/>
        <v>5</v>
      </c>
      <c r="BF36" s="27">
        <f t="shared" si="5"/>
        <v>3</v>
      </c>
      <c r="BG36" s="28">
        <f t="shared" si="6"/>
        <v>0</v>
      </c>
      <c r="BH36" s="24">
        <f t="shared" si="7"/>
        <v>2</v>
      </c>
      <c r="BI36" s="25">
        <f t="shared" si="8"/>
        <v>1</v>
      </c>
      <c r="BJ36" s="28">
        <f t="shared" si="9"/>
        <v>0</v>
      </c>
      <c r="BK36" s="24">
        <f t="shared" si="10"/>
        <v>0</v>
      </c>
      <c r="BL36" s="25">
        <f t="shared" si="11"/>
        <v>0</v>
      </c>
      <c r="BM36" s="29">
        <f>(BA36*8)+(BB36*7)+(BC36*6)+(BD36*6)+(BE36*5)+(BF36*4)+(BG36*3)+(BH36*2)+(BI36*1)-((BJ36*1)+(BK36*2)+(BL36*3))</f>
        <v>175</v>
      </c>
    </row>
    <row r="37" spans="1:65" ht="18" thickTop="1" thickBot="1">
      <c r="B37" s="167">
        <v>27</v>
      </c>
      <c r="C37" s="22"/>
      <c r="D37" s="37" t="s">
        <v>8</v>
      </c>
      <c r="E37" s="15" t="s">
        <v>9</v>
      </c>
      <c r="F37" s="15" t="s">
        <v>5</v>
      </c>
      <c r="G37" s="15" t="s">
        <v>5</v>
      </c>
      <c r="H37" s="15" t="s">
        <v>1</v>
      </c>
      <c r="I37" s="34"/>
      <c r="J37" s="46" t="s">
        <v>6</v>
      </c>
      <c r="K37" s="37" t="s">
        <v>7</v>
      </c>
      <c r="L37" s="37" t="s">
        <v>6</v>
      </c>
      <c r="M37" s="47" t="s">
        <v>6</v>
      </c>
      <c r="N37" s="33" t="s">
        <v>4</v>
      </c>
      <c r="O37" s="15" t="s">
        <v>7</v>
      </c>
      <c r="P37" s="34"/>
      <c r="Q37" s="33" t="s">
        <v>8</v>
      </c>
      <c r="R37" s="15"/>
      <c r="S37" s="34"/>
      <c r="T37" s="33"/>
      <c r="U37" s="34"/>
      <c r="V37" s="35"/>
      <c r="W37" s="33" t="s">
        <v>0</v>
      </c>
      <c r="X37" s="16"/>
      <c r="Y37" s="15" t="s">
        <v>8</v>
      </c>
      <c r="Z37" s="15" t="s">
        <v>0</v>
      </c>
      <c r="AA37" s="15" t="s">
        <v>6</v>
      </c>
      <c r="AB37" s="15" t="s">
        <v>5</v>
      </c>
      <c r="AC37" s="15"/>
      <c r="AD37" s="34"/>
      <c r="AE37" s="33" t="s">
        <v>0</v>
      </c>
      <c r="AF37" s="15" t="s">
        <v>9</v>
      </c>
      <c r="AG37" s="15" t="s">
        <v>5</v>
      </c>
      <c r="AH37" s="34"/>
      <c r="AI37" s="33" t="s">
        <v>9</v>
      </c>
      <c r="AJ37" s="15" t="s">
        <v>1</v>
      </c>
      <c r="AK37" s="15" t="s">
        <v>8</v>
      </c>
      <c r="AL37" s="34" t="s">
        <v>8</v>
      </c>
      <c r="AM37" s="33" t="s">
        <v>8</v>
      </c>
      <c r="AN37" s="15" t="s">
        <v>9</v>
      </c>
      <c r="AO37" s="15"/>
      <c r="AP37" s="16"/>
      <c r="AQ37" s="15" t="s">
        <v>8</v>
      </c>
      <c r="AR37" s="15" t="s">
        <v>7</v>
      </c>
      <c r="AS37" s="34" t="s">
        <v>9</v>
      </c>
      <c r="AT37" s="33" t="s">
        <v>8</v>
      </c>
      <c r="AU37" s="34" t="s">
        <v>6</v>
      </c>
      <c r="AV37" s="34" t="s">
        <v>8</v>
      </c>
      <c r="AW37" s="148"/>
      <c r="AX37" s="148"/>
      <c r="AY37" s="148"/>
      <c r="AZ37" s="36"/>
      <c r="BA37" s="26">
        <f t="shared" si="0"/>
        <v>2</v>
      </c>
      <c r="BB37" s="26">
        <f t="shared" si="1"/>
        <v>3</v>
      </c>
      <c r="BC37" s="27">
        <f t="shared" si="2"/>
        <v>0</v>
      </c>
      <c r="BD37" s="26">
        <f t="shared" si="3"/>
        <v>1</v>
      </c>
      <c r="BE37" s="26">
        <f t="shared" si="4"/>
        <v>0</v>
      </c>
      <c r="BF37" s="27">
        <f t="shared" si="5"/>
        <v>4</v>
      </c>
      <c r="BG37" s="39">
        <f t="shared" si="6"/>
        <v>3</v>
      </c>
      <c r="BH37" s="26">
        <f t="shared" si="7"/>
        <v>5</v>
      </c>
      <c r="BI37" s="27">
        <f t="shared" si="8"/>
        <v>9</v>
      </c>
      <c r="BJ37" s="39">
        <f t="shared" si="9"/>
        <v>0</v>
      </c>
      <c r="BK37" s="26">
        <f t="shared" si="10"/>
        <v>5</v>
      </c>
      <c r="BL37" s="27">
        <f t="shared" si="11"/>
        <v>0</v>
      </c>
      <c r="BM37" s="40">
        <f>(BA37*8)+(BB37*7)+(BC37*6)+(BD37*6)+(BE37*5)+(BF37*4)+(BG37*3)+(BH37*2)+(BI37*1)-((BJ37*1)+(BK37*2)+(BL37*3))</f>
        <v>77</v>
      </c>
    </row>
    <row r="38" spans="1:65" ht="30" customHeight="1" thickTop="1" thickBot="1">
      <c r="D38" s="44"/>
      <c r="E38" s="44"/>
      <c r="F38" s="44"/>
      <c r="G38" s="44"/>
      <c r="H38" s="44"/>
      <c r="I38" s="44"/>
      <c r="J38" s="50"/>
      <c r="K38" s="50"/>
      <c r="L38" s="50"/>
      <c r="M38" s="50"/>
      <c r="N38" s="60"/>
      <c r="O38" s="60"/>
      <c r="P38" s="60"/>
      <c r="Q38" s="56"/>
      <c r="R38" s="56"/>
      <c r="S38" s="56"/>
      <c r="T38" s="52"/>
      <c r="U38" s="52"/>
      <c r="V38" s="55"/>
      <c r="W38" s="59"/>
      <c r="X38" s="41"/>
      <c r="Y38" s="58"/>
      <c r="Z38" s="58"/>
      <c r="AA38" s="58"/>
      <c r="AB38" s="58"/>
      <c r="AC38" s="58"/>
      <c r="AD38" s="58"/>
      <c r="AE38" s="53"/>
      <c r="AF38" s="53"/>
      <c r="AG38" s="53"/>
      <c r="AH38" s="53"/>
      <c r="AI38" s="57"/>
      <c r="AJ38" s="57"/>
      <c r="AK38" s="57"/>
      <c r="AL38" s="57"/>
      <c r="AM38" s="48"/>
      <c r="AN38" s="48"/>
      <c r="AO38" s="48"/>
      <c r="AP38" s="41"/>
      <c r="AQ38" s="54"/>
      <c r="AR38" s="54"/>
      <c r="AS38" s="54"/>
      <c r="AT38" s="49"/>
      <c r="AU38" s="49"/>
      <c r="AV38" s="49"/>
      <c r="AW38" s="49"/>
      <c r="AX38" s="49"/>
      <c r="AY38" s="49"/>
    </row>
    <row r="39" spans="1:65" ht="30" customHeight="1" thickTop="1" thickBot="1">
      <c r="B39"/>
      <c r="D39" s="187" t="s">
        <v>50</v>
      </c>
      <c r="E39" s="188"/>
      <c r="F39" s="188"/>
      <c r="G39" s="188"/>
      <c r="H39" s="188"/>
      <c r="I39" s="188"/>
      <c r="J39" s="258" t="s">
        <v>51</v>
      </c>
      <c r="K39" s="191"/>
      <c r="L39" s="191"/>
      <c r="M39" s="192"/>
      <c r="N39" s="194" t="s">
        <v>16</v>
      </c>
      <c r="O39" s="194"/>
      <c r="P39" s="195"/>
      <c r="Q39" s="196" t="s">
        <v>59</v>
      </c>
      <c r="R39" s="197"/>
      <c r="S39" s="198"/>
      <c r="T39" s="199" t="s">
        <v>17</v>
      </c>
      <c r="U39" s="200"/>
      <c r="V39" s="45" t="s">
        <v>58</v>
      </c>
      <c r="W39" s="51" t="s">
        <v>57</v>
      </c>
      <c r="X39" s="42"/>
      <c r="Y39" s="201" t="s">
        <v>19</v>
      </c>
      <c r="Z39" s="201"/>
      <c r="AA39" s="201"/>
      <c r="AB39" s="201"/>
      <c r="AC39" s="201"/>
      <c r="AD39" s="202"/>
      <c r="AE39" s="203" t="s">
        <v>20</v>
      </c>
      <c r="AF39" s="204"/>
      <c r="AG39" s="204"/>
      <c r="AH39" s="205"/>
      <c r="AI39" s="206" t="s">
        <v>52</v>
      </c>
      <c r="AJ39" s="207"/>
      <c r="AK39" s="207"/>
      <c r="AL39" s="208"/>
      <c r="AM39" s="209" t="s">
        <v>60</v>
      </c>
      <c r="AN39" s="210"/>
      <c r="AO39" s="210"/>
      <c r="AP39" s="43"/>
      <c r="AQ39" s="211" t="s">
        <v>53</v>
      </c>
      <c r="AR39" s="211"/>
      <c r="AS39" s="212"/>
      <c r="AT39" s="213" t="s">
        <v>61</v>
      </c>
      <c r="AU39" s="214"/>
      <c r="AV39" s="172" t="s">
        <v>76</v>
      </c>
      <c r="AW39" s="173"/>
      <c r="AX39" s="173"/>
      <c r="AY39" s="174"/>
      <c r="AZ39"/>
    </row>
    <row r="40" spans="1:65" ht="15.75" thickTop="1">
      <c r="B40"/>
      <c r="D40" s="38"/>
      <c r="AZ40"/>
    </row>
    <row r="41" spans="1:65">
      <c r="B41"/>
      <c r="D41" s="38"/>
      <c r="AZ41"/>
    </row>
    <row r="43" spans="1:65" ht="15" customHeight="1">
      <c r="A43" s="1" t="s">
        <v>0</v>
      </c>
      <c r="B43" s="2" t="s">
        <v>71</v>
      </c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2"/>
      <c r="AL43" s="62"/>
      <c r="AM43" s="62"/>
      <c r="AN43" s="62"/>
      <c r="BH43" s="4"/>
      <c r="BI43" s="4"/>
      <c r="BJ43" s="4"/>
    </row>
    <row r="44" spans="1:65" ht="15" customHeight="1" thickBot="1">
      <c r="A44" s="1" t="s">
        <v>1</v>
      </c>
      <c r="B44" s="2" t="s">
        <v>77</v>
      </c>
      <c r="J44"/>
      <c r="T44"/>
      <c r="U44"/>
      <c r="V44"/>
      <c r="W44"/>
      <c r="X44"/>
      <c r="Y44"/>
      <c r="Z44"/>
      <c r="AA44"/>
      <c r="AB44" s="61"/>
      <c r="AC44" s="61"/>
      <c r="AD44" s="61"/>
      <c r="AE44" s="61"/>
      <c r="AF44" s="61"/>
      <c r="AG44" s="61"/>
      <c r="AH44" s="61"/>
      <c r="AI44" s="61"/>
      <c r="AJ44" s="61"/>
      <c r="AK44" s="62"/>
      <c r="AL44" s="62"/>
      <c r="AM44" s="62"/>
      <c r="AN44" s="62"/>
      <c r="BH44" s="4"/>
      <c r="BI44" s="4"/>
      <c r="BJ44" s="4"/>
    </row>
    <row r="45" spans="1:65" ht="29.25" customHeight="1" thickTop="1">
      <c r="A45" s="1" t="s">
        <v>2</v>
      </c>
      <c r="B45" s="225" t="s">
        <v>13</v>
      </c>
      <c r="C45" s="226"/>
      <c r="D45" s="226"/>
      <c r="E45" s="226"/>
      <c r="F45" s="226"/>
      <c r="G45" s="226"/>
      <c r="H45" s="226"/>
      <c r="I45" s="226"/>
      <c r="J45" s="227"/>
      <c r="T45"/>
      <c r="U45"/>
      <c r="V45"/>
      <c r="W45"/>
      <c r="X45"/>
      <c r="Y45"/>
      <c r="Z45"/>
      <c r="AA45"/>
      <c r="AB45" s="61"/>
      <c r="AC45" s="61"/>
      <c r="AD45" s="61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</row>
    <row r="46" spans="1:65" ht="15.75" thickBot="1">
      <c r="A46" s="5" t="s">
        <v>3</v>
      </c>
      <c r="B46" s="228"/>
      <c r="C46" s="229"/>
      <c r="D46" s="229"/>
      <c r="E46" s="229"/>
      <c r="F46" s="229"/>
      <c r="G46" s="229"/>
      <c r="H46" s="229"/>
      <c r="I46" s="229"/>
      <c r="J46" s="230"/>
    </row>
    <row r="47" spans="1:65" ht="15.75" customHeight="1" thickTop="1">
      <c r="A47" s="5" t="s">
        <v>4</v>
      </c>
      <c r="B47" s="231" t="s">
        <v>14</v>
      </c>
      <c r="C47" s="234" t="s">
        <v>15</v>
      </c>
      <c r="D47" s="237" t="s">
        <v>50</v>
      </c>
      <c r="E47" s="238"/>
      <c r="F47" s="238"/>
      <c r="G47" s="238"/>
      <c r="H47" s="238"/>
      <c r="I47" s="238"/>
      <c r="J47" s="243" t="s">
        <v>51</v>
      </c>
      <c r="K47" s="243"/>
      <c r="L47" s="243"/>
      <c r="M47" s="243"/>
      <c r="N47" s="246" t="s">
        <v>16</v>
      </c>
      <c r="O47" s="246"/>
      <c r="P47" s="246"/>
      <c r="Q47" s="249" t="s">
        <v>59</v>
      </c>
      <c r="R47" s="249"/>
      <c r="S47" s="249"/>
      <c r="T47" s="251" t="s">
        <v>17</v>
      </c>
      <c r="U47" s="251"/>
      <c r="V47" s="253" t="s">
        <v>58</v>
      </c>
      <c r="W47" s="254" t="s">
        <v>62</v>
      </c>
      <c r="X47" s="30"/>
      <c r="Y47" s="255" t="s">
        <v>19</v>
      </c>
      <c r="Z47" s="255"/>
      <c r="AA47" s="255"/>
      <c r="AB47" s="255"/>
      <c r="AC47" s="255"/>
      <c r="AD47" s="255"/>
      <c r="AE47" s="215" t="s">
        <v>20</v>
      </c>
      <c r="AF47" s="215"/>
      <c r="AG47" s="215"/>
      <c r="AH47" s="215"/>
      <c r="AI47" s="217" t="s">
        <v>52</v>
      </c>
      <c r="AJ47" s="217"/>
      <c r="AK47" s="217"/>
      <c r="AL47" s="217"/>
      <c r="AM47" s="219" t="s">
        <v>60</v>
      </c>
      <c r="AN47" s="219"/>
      <c r="AO47" s="219"/>
      <c r="AP47" s="30"/>
      <c r="AQ47" s="221" t="s">
        <v>53</v>
      </c>
      <c r="AR47" s="221"/>
      <c r="AS47" s="221"/>
      <c r="AT47" s="223" t="s">
        <v>61</v>
      </c>
      <c r="AU47" s="223"/>
      <c r="AV47" s="175" t="s">
        <v>75</v>
      </c>
      <c r="AW47" s="175"/>
      <c r="AX47" s="175"/>
      <c r="AY47" s="175"/>
      <c r="AZ47" s="186"/>
    </row>
    <row r="48" spans="1:65">
      <c r="A48" s="5" t="s">
        <v>5</v>
      </c>
      <c r="B48" s="232"/>
      <c r="C48" s="235"/>
      <c r="D48" s="239"/>
      <c r="E48" s="240"/>
      <c r="F48" s="240"/>
      <c r="G48" s="240"/>
      <c r="H48" s="240"/>
      <c r="I48" s="240"/>
      <c r="J48" s="244"/>
      <c r="K48" s="244"/>
      <c r="L48" s="244"/>
      <c r="M48" s="244"/>
      <c r="N48" s="247"/>
      <c r="O48" s="247"/>
      <c r="P48" s="247"/>
      <c r="Q48" s="249"/>
      <c r="R48" s="249"/>
      <c r="S48" s="249"/>
      <c r="T48" s="251"/>
      <c r="U48" s="251"/>
      <c r="V48" s="253"/>
      <c r="W48" s="254"/>
      <c r="X48" s="30"/>
      <c r="Y48" s="255"/>
      <c r="Z48" s="255"/>
      <c r="AA48" s="255"/>
      <c r="AB48" s="255"/>
      <c r="AC48" s="255"/>
      <c r="AD48" s="255"/>
      <c r="AE48" s="215"/>
      <c r="AF48" s="215"/>
      <c r="AG48" s="215"/>
      <c r="AH48" s="215"/>
      <c r="AI48" s="217"/>
      <c r="AJ48" s="217"/>
      <c r="AK48" s="217"/>
      <c r="AL48" s="217"/>
      <c r="AM48" s="219"/>
      <c r="AN48" s="219"/>
      <c r="AO48" s="219"/>
      <c r="AP48" s="30"/>
      <c r="AQ48" s="221"/>
      <c r="AR48" s="221"/>
      <c r="AS48" s="221"/>
      <c r="AT48" s="223"/>
      <c r="AU48" s="223"/>
      <c r="AV48" s="175"/>
      <c r="AW48" s="175"/>
      <c r="AX48" s="175"/>
      <c r="AY48" s="175"/>
      <c r="AZ48" s="186"/>
    </row>
    <row r="49" spans="1:65">
      <c r="A49" s="8" t="s">
        <v>6</v>
      </c>
      <c r="B49" s="232"/>
      <c r="C49" s="235"/>
      <c r="D49" s="239"/>
      <c r="E49" s="240"/>
      <c r="F49" s="240"/>
      <c r="G49" s="240"/>
      <c r="H49" s="240"/>
      <c r="I49" s="240"/>
      <c r="J49" s="244"/>
      <c r="K49" s="244"/>
      <c r="L49" s="244"/>
      <c r="M49" s="244"/>
      <c r="N49" s="247"/>
      <c r="O49" s="247"/>
      <c r="P49" s="247"/>
      <c r="Q49" s="249"/>
      <c r="R49" s="249"/>
      <c r="S49" s="249"/>
      <c r="T49" s="251"/>
      <c r="U49" s="251"/>
      <c r="V49" s="253"/>
      <c r="W49" s="254"/>
      <c r="X49" s="30"/>
      <c r="Y49" s="255"/>
      <c r="Z49" s="255"/>
      <c r="AA49" s="255"/>
      <c r="AB49" s="255"/>
      <c r="AC49" s="255"/>
      <c r="AD49" s="255"/>
      <c r="AE49" s="215"/>
      <c r="AF49" s="215"/>
      <c r="AG49" s="215"/>
      <c r="AH49" s="215"/>
      <c r="AI49" s="217"/>
      <c r="AJ49" s="217"/>
      <c r="AK49" s="217"/>
      <c r="AL49" s="217"/>
      <c r="AM49" s="219"/>
      <c r="AN49" s="219"/>
      <c r="AO49" s="219"/>
      <c r="AP49" s="30"/>
      <c r="AQ49" s="221"/>
      <c r="AR49" s="221"/>
      <c r="AS49" s="221"/>
      <c r="AT49" s="223"/>
      <c r="AU49" s="223"/>
      <c r="AV49" s="175"/>
      <c r="AW49" s="175"/>
      <c r="AX49" s="175"/>
      <c r="AY49" s="175"/>
      <c r="AZ49" s="186"/>
    </row>
    <row r="50" spans="1:65">
      <c r="A50" s="8" t="s">
        <v>7</v>
      </c>
      <c r="B50" s="232"/>
      <c r="C50" s="235"/>
      <c r="D50" s="239"/>
      <c r="E50" s="240"/>
      <c r="F50" s="240"/>
      <c r="G50" s="240"/>
      <c r="H50" s="240"/>
      <c r="I50" s="240"/>
      <c r="J50" s="244"/>
      <c r="K50" s="244"/>
      <c r="L50" s="244"/>
      <c r="M50" s="244"/>
      <c r="N50" s="247"/>
      <c r="O50" s="247"/>
      <c r="P50" s="247"/>
      <c r="Q50" s="249"/>
      <c r="R50" s="249"/>
      <c r="S50" s="249"/>
      <c r="T50" s="251"/>
      <c r="U50" s="251"/>
      <c r="V50" s="253"/>
      <c r="W50" s="254"/>
      <c r="X50" s="30"/>
      <c r="Y50" s="255"/>
      <c r="Z50" s="255"/>
      <c r="AA50" s="255"/>
      <c r="AB50" s="255"/>
      <c r="AC50" s="255"/>
      <c r="AD50" s="255"/>
      <c r="AE50" s="215"/>
      <c r="AF50" s="215"/>
      <c r="AG50" s="215"/>
      <c r="AH50" s="215"/>
      <c r="AI50" s="217"/>
      <c r="AJ50" s="217"/>
      <c r="AK50" s="217"/>
      <c r="AL50" s="217"/>
      <c r="AM50" s="219"/>
      <c r="AN50" s="219"/>
      <c r="AO50" s="219"/>
      <c r="AP50" s="30"/>
      <c r="AQ50" s="221"/>
      <c r="AR50" s="221"/>
      <c r="AS50" s="221"/>
      <c r="AT50" s="223"/>
      <c r="AU50" s="223"/>
      <c r="AV50" s="175"/>
      <c r="AW50" s="175"/>
      <c r="AX50" s="175"/>
      <c r="AY50" s="175"/>
      <c r="AZ50" s="186"/>
    </row>
    <row r="51" spans="1:65" ht="15.75" thickBot="1">
      <c r="A51" s="8" t="s">
        <v>8</v>
      </c>
      <c r="B51" s="233"/>
      <c r="C51" s="236"/>
      <c r="D51" s="241"/>
      <c r="E51" s="242"/>
      <c r="F51" s="242"/>
      <c r="G51" s="242"/>
      <c r="H51" s="242"/>
      <c r="I51" s="242"/>
      <c r="J51" s="245"/>
      <c r="K51" s="245"/>
      <c r="L51" s="245"/>
      <c r="M51" s="245"/>
      <c r="N51" s="248"/>
      <c r="O51" s="248"/>
      <c r="P51" s="248"/>
      <c r="Q51" s="250"/>
      <c r="R51" s="250"/>
      <c r="S51" s="250"/>
      <c r="T51" s="252"/>
      <c r="U51" s="252"/>
      <c r="V51" s="253"/>
      <c r="W51" s="254"/>
      <c r="X51" s="30"/>
      <c r="Y51" s="256"/>
      <c r="Z51" s="256"/>
      <c r="AA51" s="256"/>
      <c r="AB51" s="256"/>
      <c r="AC51" s="256"/>
      <c r="AD51" s="256"/>
      <c r="AE51" s="216"/>
      <c r="AF51" s="216"/>
      <c r="AG51" s="216"/>
      <c r="AH51" s="216"/>
      <c r="AI51" s="218"/>
      <c r="AJ51" s="218"/>
      <c r="AK51" s="218"/>
      <c r="AL51" s="218"/>
      <c r="AM51" s="220"/>
      <c r="AN51" s="220"/>
      <c r="AO51" s="220"/>
      <c r="AP51" s="30"/>
      <c r="AQ51" s="222"/>
      <c r="AR51" s="222"/>
      <c r="AS51" s="222"/>
      <c r="AT51" s="224"/>
      <c r="AU51" s="224"/>
      <c r="AV51" s="176"/>
      <c r="AW51" s="176"/>
      <c r="AX51" s="176"/>
      <c r="AY51" s="176"/>
      <c r="AZ51" s="186"/>
      <c r="BA51" s="10" t="s">
        <v>1</v>
      </c>
      <c r="BB51" s="10" t="s">
        <v>0</v>
      </c>
      <c r="BC51" s="10" t="s">
        <v>2</v>
      </c>
      <c r="BD51" s="11" t="s">
        <v>4</v>
      </c>
      <c r="BE51" s="11" t="s">
        <v>3</v>
      </c>
      <c r="BF51" s="11" t="s">
        <v>5</v>
      </c>
      <c r="BG51" s="12" t="s">
        <v>7</v>
      </c>
      <c r="BH51" s="12" t="s">
        <v>6</v>
      </c>
      <c r="BI51" s="12" t="s">
        <v>8</v>
      </c>
      <c r="BJ51" s="13" t="s">
        <v>10</v>
      </c>
      <c r="BK51" s="13" t="s">
        <v>9</v>
      </c>
      <c r="BL51" s="13" t="s">
        <v>56</v>
      </c>
    </row>
    <row r="52" spans="1:65" ht="18" thickTop="1" thickBot="1">
      <c r="A52" s="9" t="s">
        <v>9</v>
      </c>
      <c r="B52" s="165">
        <v>1</v>
      </c>
      <c r="C52" s="14"/>
      <c r="D52" s="15"/>
      <c r="E52" s="15"/>
      <c r="F52" s="15"/>
      <c r="G52" s="15"/>
      <c r="H52" s="15"/>
      <c r="I52" s="34"/>
      <c r="J52" s="33"/>
      <c r="K52" s="15"/>
      <c r="L52" s="15"/>
      <c r="M52" s="34"/>
      <c r="N52" s="33"/>
      <c r="O52" s="15"/>
      <c r="P52" s="34"/>
      <c r="Q52" s="33"/>
      <c r="R52" s="15"/>
      <c r="S52" s="34"/>
      <c r="T52" s="33"/>
      <c r="U52" s="34"/>
      <c r="V52" s="35"/>
      <c r="W52" s="33"/>
      <c r="X52" s="31"/>
      <c r="Y52" s="15"/>
      <c r="Z52" s="15"/>
      <c r="AA52" s="15"/>
      <c r="AB52" s="15"/>
      <c r="AC52" s="15"/>
      <c r="AD52" s="34"/>
      <c r="AE52" s="33"/>
      <c r="AF52" s="15"/>
      <c r="AG52" s="15"/>
      <c r="AH52" s="34"/>
      <c r="AI52" s="33"/>
      <c r="AJ52" s="15"/>
      <c r="AK52" s="15"/>
      <c r="AL52" s="34"/>
      <c r="AM52" s="33"/>
      <c r="AN52" s="15"/>
      <c r="AO52" s="15"/>
      <c r="AP52" s="31"/>
      <c r="AQ52" s="15"/>
      <c r="AR52" s="15"/>
      <c r="AS52" s="34"/>
      <c r="AT52" s="33"/>
      <c r="AU52" s="34"/>
      <c r="AV52" s="147"/>
      <c r="AW52" s="147"/>
      <c r="AX52" s="147"/>
      <c r="AY52" s="147"/>
      <c r="AZ52" s="17"/>
      <c r="BA52" s="24">
        <f t="shared" ref="BA52:BA78" si="13">COUNTIF(D52:AY52,"A+")</f>
        <v>0</v>
      </c>
      <c r="BB52" s="24">
        <f t="shared" ref="BB52:BB78" si="14">COUNTIF(D52:AY52,"A")</f>
        <v>0</v>
      </c>
      <c r="BC52" s="25">
        <f t="shared" ref="BC52:BC78" si="15">COUNTIF(D52:AY52,"A-")</f>
        <v>0</v>
      </c>
      <c r="BD52" s="26">
        <f t="shared" ref="BD52:BD78" si="16">COUNTIF(D52:AY52,"B+")</f>
        <v>0</v>
      </c>
      <c r="BE52" s="26">
        <f t="shared" ref="BE52:BE78" si="17">COUNTIF(D52:AY52,"B")</f>
        <v>0</v>
      </c>
      <c r="BF52" s="27">
        <f t="shared" ref="BF52:BF78" si="18">COUNTIF(D52:AY52,"B-")</f>
        <v>0</v>
      </c>
      <c r="BG52" s="28">
        <f t="shared" ref="BG52:BG78" si="19">COUNTIF(D52:AY52,"C+")</f>
        <v>0</v>
      </c>
      <c r="BH52" s="24">
        <f t="shared" ref="BH52:BH78" si="20">COUNTIF(D52:AY52,"C")</f>
        <v>0</v>
      </c>
      <c r="BI52" s="25">
        <f t="shared" ref="BI52:BI78" si="21">COUNTIF(D52:AY52,"C-")</f>
        <v>0</v>
      </c>
      <c r="BJ52" s="28">
        <f t="shared" ref="BJ52:BJ78" si="22">COUNTIF(D52:AY52,"D+")</f>
        <v>0</v>
      </c>
      <c r="BK52" s="24">
        <f t="shared" ref="BK52:BK78" si="23">COUNTIF(F52:AZ52,"D")</f>
        <v>0</v>
      </c>
      <c r="BL52" s="25">
        <f t="shared" ref="BL52:BL78" si="24">COUNTIF(D52:AY52,"D-")</f>
        <v>0</v>
      </c>
      <c r="BM52" s="29">
        <f>(BA52*10)+(BB52*9)+(BC52*8)+(BD52*7)+(BE52*6)+(BF52*5)+(BG52*4)+(BH52*3)+(BI52*2)-((BJ52*1)+(BK52*2)+(BL52*3))</f>
        <v>0</v>
      </c>
    </row>
    <row r="53" spans="1:65" ht="18" thickTop="1" thickBot="1">
      <c r="A53" s="9" t="s">
        <v>10</v>
      </c>
      <c r="B53" s="166">
        <v>2</v>
      </c>
      <c r="C53" s="19"/>
      <c r="D53" s="15"/>
      <c r="E53" s="15"/>
      <c r="F53" s="15"/>
      <c r="G53" s="15"/>
      <c r="H53" s="15"/>
      <c r="I53" s="34"/>
      <c r="J53" s="33"/>
      <c r="K53" s="15"/>
      <c r="L53" s="15"/>
      <c r="M53" s="34"/>
      <c r="N53" s="33"/>
      <c r="O53" s="15"/>
      <c r="P53" s="34"/>
      <c r="Q53" s="33"/>
      <c r="R53" s="15"/>
      <c r="S53" s="34"/>
      <c r="T53" s="33"/>
      <c r="U53" s="34"/>
      <c r="V53" s="35"/>
      <c r="W53" s="33"/>
      <c r="X53" s="31"/>
      <c r="Y53" s="15"/>
      <c r="Z53" s="15"/>
      <c r="AA53" s="15"/>
      <c r="AB53" s="15"/>
      <c r="AC53" s="15"/>
      <c r="AD53" s="34"/>
      <c r="AE53" s="33"/>
      <c r="AF53" s="15"/>
      <c r="AG53" s="15"/>
      <c r="AH53" s="34"/>
      <c r="AI53" s="33"/>
      <c r="AJ53" s="15"/>
      <c r="AK53" s="15"/>
      <c r="AL53" s="34"/>
      <c r="AM53" s="33"/>
      <c r="AN53" s="15"/>
      <c r="AO53" s="15"/>
      <c r="AP53" s="31"/>
      <c r="AQ53" s="15"/>
      <c r="AR53" s="15"/>
      <c r="AS53" s="34"/>
      <c r="AT53" s="15"/>
      <c r="AU53" s="34"/>
      <c r="AV53" s="147"/>
      <c r="AW53" s="147"/>
      <c r="AX53" s="147"/>
      <c r="AY53" s="147"/>
      <c r="AZ53" s="20"/>
      <c r="BA53" s="24">
        <f t="shared" si="13"/>
        <v>0</v>
      </c>
      <c r="BB53" s="24">
        <f t="shared" si="14"/>
        <v>0</v>
      </c>
      <c r="BC53" s="25">
        <f t="shared" si="15"/>
        <v>0</v>
      </c>
      <c r="BD53" s="26">
        <f t="shared" si="16"/>
        <v>0</v>
      </c>
      <c r="BE53" s="26">
        <f t="shared" si="17"/>
        <v>0</v>
      </c>
      <c r="BF53" s="27">
        <f t="shared" si="18"/>
        <v>0</v>
      </c>
      <c r="BG53" s="28">
        <f t="shared" si="19"/>
        <v>0</v>
      </c>
      <c r="BH53" s="24">
        <f t="shared" si="20"/>
        <v>0</v>
      </c>
      <c r="BI53" s="25">
        <f t="shared" si="21"/>
        <v>0</v>
      </c>
      <c r="BJ53" s="28">
        <f t="shared" si="22"/>
        <v>0</v>
      </c>
      <c r="BK53" s="24">
        <f t="shared" si="23"/>
        <v>0</v>
      </c>
      <c r="BL53" s="25">
        <f t="shared" si="24"/>
        <v>0</v>
      </c>
      <c r="BM53" s="29">
        <f t="shared" ref="BM53:BM78" si="25">(BA53*8)+(BB53*7)+(BC53*6)+(BD53*6)+(BE53*5)+(BF53*4)+(BG53*3)+(BH53*2)+(BI53*1)-((BJ53*1)+(BK53*2)+(BL53*3))</f>
        <v>0</v>
      </c>
    </row>
    <row r="54" spans="1:65" ht="18" thickTop="1" thickBot="1">
      <c r="A54" s="18" t="s">
        <v>22</v>
      </c>
      <c r="B54" s="167">
        <v>3</v>
      </c>
      <c r="C54" s="22"/>
      <c r="D54" s="15"/>
      <c r="E54" s="15"/>
      <c r="F54" s="15"/>
      <c r="G54" s="15"/>
      <c r="H54" s="15"/>
      <c r="I54" s="34"/>
      <c r="J54" s="33"/>
      <c r="K54" s="15"/>
      <c r="L54" s="15"/>
      <c r="M54" s="34"/>
      <c r="N54" s="33"/>
      <c r="O54" s="15"/>
      <c r="P54" s="34"/>
      <c r="Q54" s="33"/>
      <c r="R54" s="15"/>
      <c r="S54" s="34"/>
      <c r="T54" s="33"/>
      <c r="U54" s="34"/>
      <c r="V54" s="35"/>
      <c r="W54" s="33"/>
      <c r="X54" s="31"/>
      <c r="Y54" s="15"/>
      <c r="Z54" s="15"/>
      <c r="AA54" s="15"/>
      <c r="AB54" s="15"/>
      <c r="AC54" s="15"/>
      <c r="AD54" s="34"/>
      <c r="AE54" s="33"/>
      <c r="AF54" s="15"/>
      <c r="AG54" s="15"/>
      <c r="AH54" s="34"/>
      <c r="AI54" s="33"/>
      <c r="AJ54" s="15"/>
      <c r="AK54" s="15"/>
      <c r="AL54" s="34"/>
      <c r="AM54" s="33"/>
      <c r="AN54" s="15"/>
      <c r="AO54" s="15"/>
      <c r="AP54" s="31"/>
      <c r="AQ54" s="15"/>
      <c r="AR54" s="15"/>
      <c r="AS54" s="34"/>
      <c r="AT54" s="33"/>
      <c r="AU54" s="34"/>
      <c r="AV54" s="147"/>
      <c r="AW54" s="147"/>
      <c r="AX54" s="147"/>
      <c r="AY54" s="147"/>
      <c r="AZ54" s="17"/>
      <c r="BA54" s="24">
        <f t="shared" si="13"/>
        <v>0</v>
      </c>
      <c r="BB54" s="24">
        <f t="shared" si="14"/>
        <v>0</v>
      </c>
      <c r="BC54" s="25">
        <f t="shared" si="15"/>
        <v>0</v>
      </c>
      <c r="BD54" s="26">
        <f t="shared" si="16"/>
        <v>0</v>
      </c>
      <c r="BE54" s="26">
        <f t="shared" si="17"/>
        <v>0</v>
      </c>
      <c r="BF54" s="27">
        <f t="shared" si="18"/>
        <v>0</v>
      </c>
      <c r="BG54" s="28">
        <f t="shared" si="19"/>
        <v>0</v>
      </c>
      <c r="BH54" s="24">
        <f t="shared" si="20"/>
        <v>0</v>
      </c>
      <c r="BI54" s="25">
        <f t="shared" si="21"/>
        <v>0</v>
      </c>
      <c r="BJ54" s="28">
        <f t="shared" si="22"/>
        <v>0</v>
      </c>
      <c r="BK54" s="24">
        <f t="shared" si="23"/>
        <v>0</v>
      </c>
      <c r="BL54" s="25">
        <f t="shared" si="24"/>
        <v>0</v>
      </c>
      <c r="BM54" s="29">
        <f t="shared" si="25"/>
        <v>0</v>
      </c>
    </row>
    <row r="55" spans="1:65" ht="18" thickTop="1" thickBot="1">
      <c r="A55" s="21" t="s">
        <v>24</v>
      </c>
      <c r="B55" s="166">
        <v>4</v>
      </c>
      <c r="C55" s="19"/>
      <c r="D55" s="15"/>
      <c r="E55" s="15"/>
      <c r="F55" s="15"/>
      <c r="G55" s="15"/>
      <c r="H55" s="15"/>
      <c r="I55" s="34"/>
      <c r="J55" s="33"/>
      <c r="K55" s="15"/>
      <c r="L55" s="15"/>
      <c r="M55" s="34"/>
      <c r="N55" s="33"/>
      <c r="O55" s="15"/>
      <c r="P55" s="34"/>
      <c r="Q55" s="33"/>
      <c r="R55" s="15"/>
      <c r="S55" s="34"/>
      <c r="T55" s="33"/>
      <c r="U55" s="34"/>
      <c r="V55" s="35"/>
      <c r="W55" s="33"/>
      <c r="X55" s="31"/>
      <c r="Y55" s="15"/>
      <c r="Z55" s="15"/>
      <c r="AA55" s="15"/>
      <c r="AB55" s="15"/>
      <c r="AC55" s="15"/>
      <c r="AD55" s="34"/>
      <c r="AE55" s="33"/>
      <c r="AF55" s="15"/>
      <c r="AG55" s="15"/>
      <c r="AH55" s="34"/>
      <c r="AI55" s="33"/>
      <c r="AJ55" s="15"/>
      <c r="AK55" s="15"/>
      <c r="AL55" s="34"/>
      <c r="AM55" s="33"/>
      <c r="AN55" s="15"/>
      <c r="AO55" s="15"/>
      <c r="AP55" s="31"/>
      <c r="AQ55" s="15"/>
      <c r="AR55" s="15"/>
      <c r="AS55" s="34"/>
      <c r="AT55" s="33"/>
      <c r="AU55" s="34"/>
      <c r="AV55" s="147"/>
      <c r="AW55" s="147"/>
      <c r="AX55" s="147"/>
      <c r="AY55" s="147"/>
      <c r="AZ55" s="20"/>
      <c r="BA55" s="24">
        <f t="shared" si="13"/>
        <v>0</v>
      </c>
      <c r="BB55" s="24">
        <f t="shared" si="14"/>
        <v>0</v>
      </c>
      <c r="BC55" s="25">
        <f t="shared" si="15"/>
        <v>0</v>
      </c>
      <c r="BD55" s="26">
        <f t="shared" si="16"/>
        <v>0</v>
      </c>
      <c r="BE55" s="26">
        <f t="shared" si="17"/>
        <v>0</v>
      </c>
      <c r="BF55" s="27">
        <f t="shared" si="18"/>
        <v>0</v>
      </c>
      <c r="BG55" s="28">
        <f t="shared" si="19"/>
        <v>0</v>
      </c>
      <c r="BH55" s="24">
        <f t="shared" si="20"/>
        <v>0</v>
      </c>
      <c r="BI55" s="25">
        <f t="shared" si="21"/>
        <v>0</v>
      </c>
      <c r="BJ55" s="28">
        <f t="shared" si="22"/>
        <v>0</v>
      </c>
      <c r="BK55" s="24">
        <f t="shared" si="23"/>
        <v>0</v>
      </c>
      <c r="BL55" s="25">
        <f t="shared" si="24"/>
        <v>0</v>
      </c>
      <c r="BM55" s="29">
        <f t="shared" si="25"/>
        <v>0</v>
      </c>
    </row>
    <row r="56" spans="1:65" ht="18" thickTop="1" thickBot="1">
      <c r="B56" s="167">
        <v>5</v>
      </c>
      <c r="C56" s="22"/>
      <c r="D56" s="15"/>
      <c r="E56" s="15"/>
      <c r="F56" s="15"/>
      <c r="G56" s="15"/>
      <c r="H56" s="15"/>
      <c r="I56" s="34"/>
      <c r="J56" s="33"/>
      <c r="K56" s="15"/>
      <c r="L56" s="15"/>
      <c r="M56" s="34"/>
      <c r="N56" s="33"/>
      <c r="O56" s="15"/>
      <c r="P56" s="34"/>
      <c r="Q56" s="33"/>
      <c r="R56" s="15"/>
      <c r="S56" s="34"/>
      <c r="T56" s="33"/>
      <c r="U56" s="34"/>
      <c r="V56" s="35"/>
      <c r="W56" s="33"/>
      <c r="X56" s="31"/>
      <c r="Y56" s="15"/>
      <c r="Z56" s="15"/>
      <c r="AA56" s="15"/>
      <c r="AB56" s="15"/>
      <c r="AC56" s="15"/>
      <c r="AD56" s="34"/>
      <c r="AE56" s="33"/>
      <c r="AF56" s="15"/>
      <c r="AG56" s="15"/>
      <c r="AH56" s="34"/>
      <c r="AI56" s="33"/>
      <c r="AJ56" s="15"/>
      <c r="AK56" s="15"/>
      <c r="AL56" s="34"/>
      <c r="AM56" s="33"/>
      <c r="AN56" s="15"/>
      <c r="AO56" s="15"/>
      <c r="AP56" s="31"/>
      <c r="AQ56" s="15"/>
      <c r="AR56" s="15"/>
      <c r="AS56" s="34"/>
      <c r="AT56" s="33"/>
      <c r="AU56" s="34"/>
      <c r="AV56" s="147"/>
      <c r="AW56" s="147"/>
      <c r="AX56" s="147"/>
      <c r="AY56" s="147"/>
      <c r="AZ56" s="17"/>
      <c r="BA56" s="24">
        <f t="shared" si="13"/>
        <v>0</v>
      </c>
      <c r="BB56" s="24">
        <f t="shared" si="14"/>
        <v>0</v>
      </c>
      <c r="BC56" s="25">
        <f t="shared" si="15"/>
        <v>0</v>
      </c>
      <c r="BD56" s="26">
        <f t="shared" si="16"/>
        <v>0</v>
      </c>
      <c r="BE56" s="26">
        <f t="shared" si="17"/>
        <v>0</v>
      </c>
      <c r="BF56" s="27">
        <f t="shared" si="18"/>
        <v>0</v>
      </c>
      <c r="BG56" s="28">
        <f t="shared" si="19"/>
        <v>0</v>
      </c>
      <c r="BH56" s="24">
        <f t="shared" si="20"/>
        <v>0</v>
      </c>
      <c r="BI56" s="25">
        <f t="shared" si="21"/>
        <v>0</v>
      </c>
      <c r="BJ56" s="28">
        <f t="shared" si="22"/>
        <v>0</v>
      </c>
      <c r="BK56" s="24">
        <f t="shared" si="23"/>
        <v>0</v>
      </c>
      <c r="BL56" s="25">
        <f t="shared" si="24"/>
        <v>0</v>
      </c>
      <c r="BM56" s="29">
        <f t="shared" si="25"/>
        <v>0</v>
      </c>
    </row>
    <row r="57" spans="1:65" ht="18" customHeight="1" thickTop="1" thickBot="1">
      <c r="B57" s="166">
        <v>6</v>
      </c>
      <c r="C57" s="19"/>
      <c r="D57" s="15"/>
      <c r="E57" s="15"/>
      <c r="F57" s="15"/>
      <c r="G57" s="15"/>
      <c r="H57" s="15"/>
      <c r="I57" s="34"/>
      <c r="J57" s="33"/>
      <c r="K57" s="15"/>
      <c r="L57" s="15"/>
      <c r="M57" s="34"/>
      <c r="N57" s="33"/>
      <c r="O57" s="15"/>
      <c r="P57" s="34"/>
      <c r="Q57" s="33"/>
      <c r="R57" s="15"/>
      <c r="S57" s="34"/>
      <c r="T57" s="33"/>
      <c r="U57" s="34"/>
      <c r="V57" s="35"/>
      <c r="W57" s="33"/>
      <c r="X57" s="31"/>
      <c r="Y57" s="15"/>
      <c r="Z57" s="15"/>
      <c r="AA57" s="15"/>
      <c r="AB57" s="15"/>
      <c r="AC57" s="15"/>
      <c r="AD57" s="34"/>
      <c r="AE57" s="33"/>
      <c r="AF57" s="15"/>
      <c r="AG57" s="15"/>
      <c r="AH57" s="34"/>
      <c r="AI57" s="33"/>
      <c r="AJ57" s="15"/>
      <c r="AK57" s="15"/>
      <c r="AL57" s="34"/>
      <c r="AM57" s="33"/>
      <c r="AN57" s="15"/>
      <c r="AO57" s="15"/>
      <c r="AP57" s="31"/>
      <c r="AQ57" s="15"/>
      <c r="AR57" s="15"/>
      <c r="AS57" s="34"/>
      <c r="AT57" s="33"/>
      <c r="AU57" s="34"/>
      <c r="AV57" s="147"/>
      <c r="AW57" s="147"/>
      <c r="AX57" s="147"/>
      <c r="AY57" s="147"/>
      <c r="AZ57" s="20"/>
      <c r="BA57" s="24">
        <f t="shared" si="13"/>
        <v>0</v>
      </c>
      <c r="BB57" s="24">
        <f t="shared" si="14"/>
        <v>0</v>
      </c>
      <c r="BC57" s="25">
        <f t="shared" si="15"/>
        <v>0</v>
      </c>
      <c r="BD57" s="26">
        <f t="shared" si="16"/>
        <v>0</v>
      </c>
      <c r="BE57" s="26">
        <f t="shared" si="17"/>
        <v>0</v>
      </c>
      <c r="BF57" s="27">
        <f t="shared" si="18"/>
        <v>0</v>
      </c>
      <c r="BG57" s="28">
        <f t="shared" si="19"/>
        <v>0</v>
      </c>
      <c r="BH57" s="24">
        <f t="shared" si="20"/>
        <v>0</v>
      </c>
      <c r="BI57" s="25">
        <f t="shared" si="21"/>
        <v>0</v>
      </c>
      <c r="BJ57" s="28">
        <f t="shared" si="22"/>
        <v>0</v>
      </c>
      <c r="BK57" s="24">
        <f t="shared" si="23"/>
        <v>0</v>
      </c>
      <c r="BL57" s="25">
        <f t="shared" si="24"/>
        <v>0</v>
      </c>
      <c r="BM57" s="29">
        <f t="shared" si="25"/>
        <v>0</v>
      </c>
    </row>
    <row r="58" spans="1:65" ht="18" thickTop="1" thickBot="1">
      <c r="B58" s="167">
        <v>7</v>
      </c>
      <c r="C58" s="23"/>
      <c r="D58" s="15"/>
      <c r="E58" s="15"/>
      <c r="F58" s="15"/>
      <c r="G58" s="15"/>
      <c r="H58" s="15"/>
      <c r="I58" s="34"/>
      <c r="J58" s="33"/>
      <c r="K58" s="15"/>
      <c r="L58" s="15"/>
      <c r="M58" s="34"/>
      <c r="N58" s="33"/>
      <c r="O58" s="15"/>
      <c r="P58" s="34"/>
      <c r="Q58" s="33"/>
      <c r="R58" s="15"/>
      <c r="S58" s="34"/>
      <c r="T58" s="33"/>
      <c r="U58" s="34"/>
      <c r="V58" s="35"/>
      <c r="W58" s="33"/>
      <c r="X58" s="31"/>
      <c r="Y58" s="15"/>
      <c r="Z58" s="15"/>
      <c r="AA58" s="15"/>
      <c r="AB58" s="15"/>
      <c r="AC58" s="15"/>
      <c r="AD58" s="34"/>
      <c r="AE58" s="33"/>
      <c r="AF58" s="15"/>
      <c r="AG58" s="15"/>
      <c r="AH58" s="34"/>
      <c r="AI58" s="33"/>
      <c r="AJ58" s="15"/>
      <c r="AK58" s="15"/>
      <c r="AL58" s="34"/>
      <c r="AM58" s="33"/>
      <c r="AN58" s="15"/>
      <c r="AO58" s="15"/>
      <c r="AP58" s="31"/>
      <c r="AQ58" s="15"/>
      <c r="AR58" s="15"/>
      <c r="AS58" s="34"/>
      <c r="AT58" s="33"/>
      <c r="AU58" s="34"/>
      <c r="AV58" s="147"/>
      <c r="AW58" s="147"/>
      <c r="AX58" s="147"/>
      <c r="AY58" s="147"/>
      <c r="AZ58" s="17"/>
      <c r="BA58" s="24">
        <f t="shared" si="13"/>
        <v>0</v>
      </c>
      <c r="BB58" s="24">
        <f t="shared" si="14"/>
        <v>0</v>
      </c>
      <c r="BC58" s="25">
        <f t="shared" si="15"/>
        <v>0</v>
      </c>
      <c r="BD58" s="26">
        <f t="shared" si="16"/>
        <v>0</v>
      </c>
      <c r="BE58" s="26">
        <f t="shared" si="17"/>
        <v>0</v>
      </c>
      <c r="BF58" s="27">
        <f t="shared" si="18"/>
        <v>0</v>
      </c>
      <c r="BG58" s="28">
        <f t="shared" si="19"/>
        <v>0</v>
      </c>
      <c r="BH58" s="24">
        <f t="shared" si="20"/>
        <v>0</v>
      </c>
      <c r="BI58" s="25">
        <f t="shared" si="21"/>
        <v>0</v>
      </c>
      <c r="BJ58" s="28">
        <f t="shared" si="22"/>
        <v>0</v>
      </c>
      <c r="BK58" s="24">
        <f t="shared" si="23"/>
        <v>0</v>
      </c>
      <c r="BL58" s="25">
        <f t="shared" si="24"/>
        <v>0</v>
      </c>
      <c r="BM58" s="29">
        <f t="shared" si="25"/>
        <v>0</v>
      </c>
    </row>
    <row r="59" spans="1:65" ht="18" thickTop="1" thickBot="1">
      <c r="B59" s="166">
        <v>8</v>
      </c>
      <c r="C59" s="19"/>
      <c r="D59" s="15"/>
      <c r="E59" s="15"/>
      <c r="F59" s="15"/>
      <c r="G59" s="15"/>
      <c r="H59" s="15"/>
      <c r="I59" s="34"/>
      <c r="J59" s="33"/>
      <c r="K59" s="15"/>
      <c r="L59" s="15"/>
      <c r="M59" s="34"/>
      <c r="N59" s="33"/>
      <c r="O59" s="15"/>
      <c r="P59" s="34"/>
      <c r="Q59" s="33"/>
      <c r="R59" s="15"/>
      <c r="S59" s="34"/>
      <c r="T59" s="33"/>
      <c r="U59" s="34"/>
      <c r="V59" s="35"/>
      <c r="W59" s="33"/>
      <c r="X59" s="31"/>
      <c r="Y59" s="15"/>
      <c r="Z59" s="15"/>
      <c r="AA59" s="15"/>
      <c r="AB59" s="15"/>
      <c r="AC59" s="15"/>
      <c r="AD59" s="34"/>
      <c r="AE59" s="33"/>
      <c r="AF59" s="15"/>
      <c r="AG59" s="15"/>
      <c r="AH59" s="34"/>
      <c r="AI59" s="33"/>
      <c r="AJ59" s="15"/>
      <c r="AK59" s="15"/>
      <c r="AL59" s="34"/>
      <c r="AM59" s="33"/>
      <c r="AN59" s="15"/>
      <c r="AO59" s="15"/>
      <c r="AP59" s="31"/>
      <c r="AQ59" s="15"/>
      <c r="AR59" s="15"/>
      <c r="AS59" s="34"/>
      <c r="AT59" s="33"/>
      <c r="AU59" s="34"/>
      <c r="AV59" s="147"/>
      <c r="AW59" s="147"/>
      <c r="AX59" s="147"/>
      <c r="AY59" s="147"/>
      <c r="AZ59" s="20"/>
      <c r="BA59" s="24">
        <f t="shared" si="13"/>
        <v>0</v>
      </c>
      <c r="BB59" s="24">
        <f t="shared" si="14"/>
        <v>0</v>
      </c>
      <c r="BC59" s="25">
        <f t="shared" si="15"/>
        <v>0</v>
      </c>
      <c r="BD59" s="26">
        <f t="shared" si="16"/>
        <v>0</v>
      </c>
      <c r="BE59" s="26">
        <f t="shared" si="17"/>
        <v>0</v>
      </c>
      <c r="BF59" s="27">
        <f t="shared" si="18"/>
        <v>0</v>
      </c>
      <c r="BG59" s="28">
        <f t="shared" si="19"/>
        <v>0</v>
      </c>
      <c r="BH59" s="24">
        <f t="shared" si="20"/>
        <v>0</v>
      </c>
      <c r="BI59" s="25">
        <f t="shared" si="21"/>
        <v>0</v>
      </c>
      <c r="BJ59" s="28">
        <f t="shared" si="22"/>
        <v>0</v>
      </c>
      <c r="BK59" s="24">
        <f t="shared" si="23"/>
        <v>0</v>
      </c>
      <c r="BL59" s="25">
        <f t="shared" si="24"/>
        <v>0</v>
      </c>
      <c r="BM59" s="29">
        <f t="shared" si="25"/>
        <v>0</v>
      </c>
    </row>
    <row r="60" spans="1:65" ht="18" thickTop="1" thickBot="1">
      <c r="B60" s="167">
        <v>9</v>
      </c>
      <c r="C60" s="23"/>
      <c r="D60" s="15"/>
      <c r="E60" s="15"/>
      <c r="F60" s="15"/>
      <c r="G60" s="15"/>
      <c r="H60" s="15"/>
      <c r="I60" s="34"/>
      <c r="J60" s="33"/>
      <c r="K60" s="15"/>
      <c r="L60" s="15"/>
      <c r="M60" s="34"/>
      <c r="N60" s="33"/>
      <c r="O60" s="15"/>
      <c r="P60" s="34"/>
      <c r="Q60" s="33"/>
      <c r="R60" s="15"/>
      <c r="S60" s="34"/>
      <c r="T60" s="33"/>
      <c r="U60" s="34"/>
      <c r="V60" s="35"/>
      <c r="W60" s="33"/>
      <c r="X60" s="31"/>
      <c r="Y60" s="15"/>
      <c r="Z60" s="15"/>
      <c r="AA60" s="15"/>
      <c r="AB60" s="15"/>
      <c r="AC60" s="15"/>
      <c r="AD60" s="34"/>
      <c r="AE60" s="33"/>
      <c r="AF60" s="15"/>
      <c r="AG60" s="15"/>
      <c r="AH60" s="34"/>
      <c r="AI60" s="33"/>
      <c r="AJ60" s="15"/>
      <c r="AK60" s="15"/>
      <c r="AL60" s="34"/>
      <c r="AM60" s="33"/>
      <c r="AN60" s="15"/>
      <c r="AO60" s="15"/>
      <c r="AP60" s="31"/>
      <c r="AQ60" s="15"/>
      <c r="AR60" s="15"/>
      <c r="AS60" s="34"/>
      <c r="AT60" s="33"/>
      <c r="AU60" s="34"/>
      <c r="AV60" s="147"/>
      <c r="AW60" s="147"/>
      <c r="AX60" s="147"/>
      <c r="AY60" s="147"/>
      <c r="AZ60" s="17"/>
      <c r="BA60" s="24">
        <f t="shared" si="13"/>
        <v>0</v>
      </c>
      <c r="BB60" s="24">
        <f t="shared" si="14"/>
        <v>0</v>
      </c>
      <c r="BC60" s="25">
        <f t="shared" si="15"/>
        <v>0</v>
      </c>
      <c r="BD60" s="26">
        <f t="shared" si="16"/>
        <v>0</v>
      </c>
      <c r="BE60" s="26">
        <f t="shared" si="17"/>
        <v>0</v>
      </c>
      <c r="BF60" s="27">
        <f t="shared" si="18"/>
        <v>0</v>
      </c>
      <c r="BG60" s="28">
        <f t="shared" si="19"/>
        <v>0</v>
      </c>
      <c r="BH60" s="24">
        <f t="shared" si="20"/>
        <v>0</v>
      </c>
      <c r="BI60" s="25">
        <f t="shared" si="21"/>
        <v>0</v>
      </c>
      <c r="BJ60" s="28">
        <f t="shared" si="22"/>
        <v>0</v>
      </c>
      <c r="BK60" s="24">
        <f t="shared" si="23"/>
        <v>0</v>
      </c>
      <c r="BL60" s="25">
        <f t="shared" si="24"/>
        <v>0</v>
      </c>
      <c r="BM60" s="29">
        <f t="shared" si="25"/>
        <v>0</v>
      </c>
    </row>
    <row r="61" spans="1:65" ht="18" thickTop="1" thickBot="1">
      <c r="B61" s="166">
        <v>10</v>
      </c>
      <c r="C61" s="19"/>
      <c r="D61" s="15"/>
      <c r="E61" s="15"/>
      <c r="F61" s="15"/>
      <c r="G61" s="15"/>
      <c r="H61" s="15"/>
      <c r="I61" s="34"/>
      <c r="J61" s="33"/>
      <c r="K61" s="15"/>
      <c r="L61" s="15"/>
      <c r="M61" s="34"/>
      <c r="N61" s="33"/>
      <c r="O61" s="15"/>
      <c r="P61" s="34"/>
      <c r="Q61" s="33"/>
      <c r="R61" s="15"/>
      <c r="S61" s="34"/>
      <c r="T61" s="33"/>
      <c r="U61" s="34"/>
      <c r="V61" s="35"/>
      <c r="W61" s="33"/>
      <c r="X61" s="31"/>
      <c r="Y61" s="15"/>
      <c r="Z61" s="15"/>
      <c r="AA61" s="15"/>
      <c r="AB61" s="15"/>
      <c r="AC61" s="15"/>
      <c r="AD61" s="34"/>
      <c r="AE61" s="33"/>
      <c r="AF61" s="15"/>
      <c r="AG61" s="15"/>
      <c r="AH61" s="34"/>
      <c r="AI61" s="33"/>
      <c r="AJ61" s="15"/>
      <c r="AK61" s="15"/>
      <c r="AL61" s="34"/>
      <c r="AM61" s="33"/>
      <c r="AN61" s="15"/>
      <c r="AO61" s="15"/>
      <c r="AP61" s="31"/>
      <c r="AQ61" s="15"/>
      <c r="AR61" s="15"/>
      <c r="AS61" s="34"/>
      <c r="AT61" s="33"/>
      <c r="AU61" s="34"/>
      <c r="AV61" s="147"/>
      <c r="AW61" s="147"/>
      <c r="AX61" s="147"/>
      <c r="AY61" s="147"/>
      <c r="AZ61" s="20"/>
      <c r="BA61" s="24">
        <f t="shared" si="13"/>
        <v>0</v>
      </c>
      <c r="BB61" s="24">
        <f t="shared" si="14"/>
        <v>0</v>
      </c>
      <c r="BC61" s="25">
        <f t="shared" si="15"/>
        <v>0</v>
      </c>
      <c r="BD61" s="26">
        <f t="shared" si="16"/>
        <v>0</v>
      </c>
      <c r="BE61" s="26">
        <f t="shared" si="17"/>
        <v>0</v>
      </c>
      <c r="BF61" s="27">
        <f t="shared" si="18"/>
        <v>0</v>
      </c>
      <c r="BG61" s="28">
        <f t="shared" si="19"/>
        <v>0</v>
      </c>
      <c r="BH61" s="24">
        <f t="shared" si="20"/>
        <v>0</v>
      </c>
      <c r="BI61" s="25">
        <f t="shared" si="21"/>
        <v>0</v>
      </c>
      <c r="BJ61" s="28">
        <f t="shared" si="22"/>
        <v>0</v>
      </c>
      <c r="BK61" s="24">
        <f t="shared" si="23"/>
        <v>0</v>
      </c>
      <c r="BL61" s="25">
        <f t="shared" si="24"/>
        <v>0</v>
      </c>
      <c r="BM61" s="29">
        <f t="shared" si="25"/>
        <v>0</v>
      </c>
    </row>
    <row r="62" spans="1:65" ht="18" thickTop="1" thickBot="1">
      <c r="B62" s="167">
        <v>11</v>
      </c>
      <c r="C62" s="22"/>
      <c r="D62" s="15"/>
      <c r="E62" s="15"/>
      <c r="F62" s="15"/>
      <c r="G62" s="15"/>
      <c r="H62" s="15"/>
      <c r="I62" s="34"/>
      <c r="J62" s="33"/>
      <c r="K62" s="15"/>
      <c r="L62" s="15"/>
      <c r="M62" s="34"/>
      <c r="N62" s="33"/>
      <c r="O62" s="15"/>
      <c r="P62" s="34"/>
      <c r="Q62" s="33"/>
      <c r="R62" s="15"/>
      <c r="S62" s="34"/>
      <c r="T62" s="33"/>
      <c r="U62" s="34"/>
      <c r="V62" s="35"/>
      <c r="W62" s="33"/>
      <c r="X62" s="31"/>
      <c r="Y62" s="15"/>
      <c r="Z62" s="15"/>
      <c r="AA62" s="15"/>
      <c r="AB62" s="15"/>
      <c r="AC62" s="15"/>
      <c r="AD62" s="34"/>
      <c r="AE62" s="33"/>
      <c r="AF62" s="15"/>
      <c r="AG62" s="15"/>
      <c r="AH62" s="34"/>
      <c r="AI62" s="33"/>
      <c r="AJ62" s="15"/>
      <c r="AK62" s="15"/>
      <c r="AL62" s="34"/>
      <c r="AM62" s="33"/>
      <c r="AN62" s="15"/>
      <c r="AO62" s="15"/>
      <c r="AP62" s="31"/>
      <c r="AQ62" s="15"/>
      <c r="AR62" s="15"/>
      <c r="AS62" s="34"/>
      <c r="AT62" s="33"/>
      <c r="AU62" s="34"/>
      <c r="AV62" s="147"/>
      <c r="AW62" s="147"/>
      <c r="AX62" s="147"/>
      <c r="AY62" s="147"/>
      <c r="AZ62" s="17"/>
      <c r="BA62" s="24">
        <f t="shared" si="13"/>
        <v>0</v>
      </c>
      <c r="BB62" s="24">
        <f t="shared" si="14"/>
        <v>0</v>
      </c>
      <c r="BC62" s="25">
        <f t="shared" si="15"/>
        <v>0</v>
      </c>
      <c r="BD62" s="26">
        <f t="shared" si="16"/>
        <v>0</v>
      </c>
      <c r="BE62" s="26">
        <f t="shared" si="17"/>
        <v>0</v>
      </c>
      <c r="BF62" s="27">
        <f t="shared" si="18"/>
        <v>0</v>
      </c>
      <c r="BG62" s="28">
        <f t="shared" si="19"/>
        <v>0</v>
      </c>
      <c r="BH62" s="24">
        <f t="shared" si="20"/>
        <v>0</v>
      </c>
      <c r="BI62" s="25">
        <f t="shared" si="21"/>
        <v>0</v>
      </c>
      <c r="BJ62" s="28">
        <f t="shared" si="22"/>
        <v>0</v>
      </c>
      <c r="BK62" s="24">
        <f t="shared" si="23"/>
        <v>0</v>
      </c>
      <c r="BL62" s="25">
        <f t="shared" si="24"/>
        <v>0</v>
      </c>
      <c r="BM62" s="29">
        <f t="shared" si="25"/>
        <v>0</v>
      </c>
    </row>
    <row r="63" spans="1:65" ht="18" thickTop="1" thickBot="1">
      <c r="B63" s="166">
        <v>12</v>
      </c>
      <c r="C63" s="19"/>
      <c r="D63" s="15"/>
      <c r="E63" s="15"/>
      <c r="F63" s="15"/>
      <c r="G63" s="15"/>
      <c r="H63" s="15"/>
      <c r="I63" s="34"/>
      <c r="J63" s="33"/>
      <c r="K63" s="15"/>
      <c r="L63" s="15"/>
      <c r="M63" s="34"/>
      <c r="N63" s="33"/>
      <c r="O63" s="15"/>
      <c r="P63" s="34"/>
      <c r="Q63" s="33"/>
      <c r="R63" s="15"/>
      <c r="S63" s="34"/>
      <c r="T63" s="33"/>
      <c r="U63" s="34"/>
      <c r="V63" s="35"/>
      <c r="W63" s="33"/>
      <c r="X63" s="31"/>
      <c r="Y63" s="15"/>
      <c r="Z63" s="15"/>
      <c r="AA63" s="15"/>
      <c r="AB63" s="15"/>
      <c r="AC63" s="15"/>
      <c r="AD63" s="34"/>
      <c r="AE63" s="33"/>
      <c r="AF63" s="15"/>
      <c r="AG63" s="15"/>
      <c r="AH63" s="34"/>
      <c r="AI63" s="33"/>
      <c r="AJ63" s="15"/>
      <c r="AK63" s="15"/>
      <c r="AL63" s="34"/>
      <c r="AM63" s="33"/>
      <c r="AN63" s="15"/>
      <c r="AO63" s="15"/>
      <c r="AP63" s="31"/>
      <c r="AQ63" s="15"/>
      <c r="AR63" s="15"/>
      <c r="AS63" s="34"/>
      <c r="AT63" s="33"/>
      <c r="AU63" s="34"/>
      <c r="AV63" s="147"/>
      <c r="AW63" s="147"/>
      <c r="AX63" s="147"/>
      <c r="AY63" s="147"/>
      <c r="AZ63" s="20"/>
      <c r="BA63" s="24">
        <f t="shared" si="13"/>
        <v>0</v>
      </c>
      <c r="BB63" s="24">
        <f t="shared" si="14"/>
        <v>0</v>
      </c>
      <c r="BC63" s="25">
        <f t="shared" si="15"/>
        <v>0</v>
      </c>
      <c r="BD63" s="26">
        <f t="shared" si="16"/>
        <v>0</v>
      </c>
      <c r="BE63" s="26">
        <f t="shared" si="17"/>
        <v>0</v>
      </c>
      <c r="BF63" s="27">
        <f t="shared" si="18"/>
        <v>0</v>
      </c>
      <c r="BG63" s="28">
        <f t="shared" si="19"/>
        <v>0</v>
      </c>
      <c r="BH63" s="24">
        <f t="shared" si="20"/>
        <v>0</v>
      </c>
      <c r="BI63" s="25">
        <f t="shared" si="21"/>
        <v>0</v>
      </c>
      <c r="BJ63" s="28">
        <f t="shared" si="22"/>
        <v>0</v>
      </c>
      <c r="BK63" s="24">
        <f t="shared" si="23"/>
        <v>0</v>
      </c>
      <c r="BL63" s="25">
        <f t="shared" si="24"/>
        <v>0</v>
      </c>
      <c r="BM63" s="29">
        <f t="shared" si="25"/>
        <v>0</v>
      </c>
    </row>
    <row r="64" spans="1:65" ht="18" thickTop="1" thickBot="1">
      <c r="B64" s="167">
        <v>13</v>
      </c>
      <c r="C64" s="23"/>
      <c r="D64" s="15"/>
      <c r="E64" s="15"/>
      <c r="F64" s="15"/>
      <c r="G64" s="15"/>
      <c r="H64" s="15"/>
      <c r="I64" s="34"/>
      <c r="J64" s="33"/>
      <c r="K64" s="15"/>
      <c r="L64" s="15"/>
      <c r="M64" s="34"/>
      <c r="N64" s="33"/>
      <c r="O64" s="15"/>
      <c r="P64" s="34"/>
      <c r="Q64" s="33"/>
      <c r="R64" s="15"/>
      <c r="S64" s="34"/>
      <c r="T64" s="33"/>
      <c r="U64" s="34"/>
      <c r="V64" s="35"/>
      <c r="W64" s="33"/>
      <c r="X64" s="31"/>
      <c r="Y64" s="15"/>
      <c r="Z64" s="15"/>
      <c r="AA64" s="15"/>
      <c r="AB64" s="15"/>
      <c r="AC64" s="15"/>
      <c r="AD64" s="34"/>
      <c r="AE64" s="33"/>
      <c r="AF64" s="15"/>
      <c r="AG64" s="15"/>
      <c r="AH64" s="34"/>
      <c r="AI64" s="33"/>
      <c r="AJ64" s="15"/>
      <c r="AK64" s="15"/>
      <c r="AL64" s="34"/>
      <c r="AM64" s="33"/>
      <c r="AN64" s="15"/>
      <c r="AO64" s="15"/>
      <c r="AP64" s="31"/>
      <c r="AQ64" s="15"/>
      <c r="AR64" s="15"/>
      <c r="AS64" s="34"/>
      <c r="AT64" s="33"/>
      <c r="AU64" s="34"/>
      <c r="AV64" s="147"/>
      <c r="AW64" s="147"/>
      <c r="AX64" s="147"/>
      <c r="AY64" s="147"/>
      <c r="AZ64" s="17"/>
      <c r="BA64" s="24">
        <f t="shared" si="13"/>
        <v>0</v>
      </c>
      <c r="BB64" s="24">
        <f t="shared" si="14"/>
        <v>0</v>
      </c>
      <c r="BC64" s="25">
        <f t="shared" si="15"/>
        <v>0</v>
      </c>
      <c r="BD64" s="26">
        <f t="shared" si="16"/>
        <v>0</v>
      </c>
      <c r="BE64" s="26">
        <f t="shared" si="17"/>
        <v>0</v>
      </c>
      <c r="BF64" s="27">
        <f t="shared" si="18"/>
        <v>0</v>
      </c>
      <c r="BG64" s="28">
        <f t="shared" si="19"/>
        <v>0</v>
      </c>
      <c r="BH64" s="24">
        <f t="shared" si="20"/>
        <v>0</v>
      </c>
      <c r="BI64" s="25">
        <f t="shared" si="21"/>
        <v>0</v>
      </c>
      <c r="BJ64" s="28">
        <f t="shared" si="22"/>
        <v>0</v>
      </c>
      <c r="BK64" s="24">
        <f t="shared" si="23"/>
        <v>0</v>
      </c>
      <c r="BL64" s="25">
        <f t="shared" si="24"/>
        <v>0</v>
      </c>
      <c r="BM64" s="29">
        <f t="shared" si="25"/>
        <v>0</v>
      </c>
    </row>
    <row r="65" spans="2:80" ht="18" thickTop="1" thickBot="1">
      <c r="B65" s="166">
        <v>14</v>
      </c>
      <c r="C65" s="19"/>
      <c r="D65" s="15"/>
      <c r="E65" s="15"/>
      <c r="F65" s="15"/>
      <c r="G65" s="15"/>
      <c r="H65" s="15"/>
      <c r="I65" s="34"/>
      <c r="J65" s="33"/>
      <c r="K65" s="15"/>
      <c r="L65" s="15"/>
      <c r="M65" s="34"/>
      <c r="N65" s="33"/>
      <c r="O65" s="15"/>
      <c r="P65" s="34"/>
      <c r="Q65" s="33"/>
      <c r="R65" s="15"/>
      <c r="S65" s="34"/>
      <c r="T65" s="33"/>
      <c r="U65" s="34"/>
      <c r="V65" s="35"/>
      <c r="W65" s="33"/>
      <c r="X65" s="31"/>
      <c r="Y65" s="15"/>
      <c r="Z65" s="15"/>
      <c r="AA65" s="15"/>
      <c r="AB65" s="15"/>
      <c r="AC65" s="15"/>
      <c r="AD65" s="34"/>
      <c r="AE65" s="33"/>
      <c r="AF65" s="15"/>
      <c r="AG65" s="15"/>
      <c r="AH65" s="34"/>
      <c r="AI65" s="33"/>
      <c r="AJ65" s="15"/>
      <c r="AK65" s="15"/>
      <c r="AL65" s="34"/>
      <c r="AM65" s="33"/>
      <c r="AN65" s="15"/>
      <c r="AO65" s="15"/>
      <c r="AP65" s="31"/>
      <c r="AQ65" s="15"/>
      <c r="AR65" s="15"/>
      <c r="AS65" s="34"/>
      <c r="AT65" s="33"/>
      <c r="AU65" s="34"/>
      <c r="AV65" s="147"/>
      <c r="AW65" s="147"/>
      <c r="AX65" s="147"/>
      <c r="AY65" s="147"/>
      <c r="AZ65" s="20"/>
      <c r="BA65" s="24">
        <f t="shared" si="13"/>
        <v>0</v>
      </c>
      <c r="BB65" s="24">
        <f t="shared" si="14"/>
        <v>0</v>
      </c>
      <c r="BC65" s="25">
        <f t="shared" si="15"/>
        <v>0</v>
      </c>
      <c r="BD65" s="26">
        <f t="shared" si="16"/>
        <v>0</v>
      </c>
      <c r="BE65" s="26">
        <f t="shared" si="17"/>
        <v>0</v>
      </c>
      <c r="BF65" s="27">
        <f t="shared" si="18"/>
        <v>0</v>
      </c>
      <c r="BG65" s="28">
        <f t="shared" si="19"/>
        <v>0</v>
      </c>
      <c r="BH65" s="24">
        <f t="shared" si="20"/>
        <v>0</v>
      </c>
      <c r="BI65" s="25">
        <f t="shared" si="21"/>
        <v>0</v>
      </c>
      <c r="BJ65" s="28">
        <f t="shared" si="22"/>
        <v>0</v>
      </c>
      <c r="BK65" s="24">
        <f t="shared" si="23"/>
        <v>0</v>
      </c>
      <c r="BL65" s="25">
        <f t="shared" si="24"/>
        <v>0</v>
      </c>
      <c r="BM65" s="29">
        <f t="shared" si="25"/>
        <v>0</v>
      </c>
    </row>
    <row r="66" spans="2:80" ht="18" thickTop="1" thickBot="1">
      <c r="B66" s="167">
        <v>15</v>
      </c>
      <c r="C66" s="22"/>
      <c r="D66" s="15"/>
      <c r="E66" s="15"/>
      <c r="F66" s="15"/>
      <c r="G66" s="15"/>
      <c r="H66" s="15"/>
      <c r="I66" s="34"/>
      <c r="J66" s="33"/>
      <c r="K66" s="15"/>
      <c r="L66" s="15"/>
      <c r="M66" s="34"/>
      <c r="N66" s="33"/>
      <c r="O66" s="15"/>
      <c r="P66" s="34"/>
      <c r="Q66" s="33"/>
      <c r="R66" s="15"/>
      <c r="S66" s="34"/>
      <c r="T66" s="33"/>
      <c r="U66" s="34"/>
      <c r="V66" s="35"/>
      <c r="W66" s="33"/>
      <c r="X66" s="31"/>
      <c r="Y66" s="15"/>
      <c r="Z66" s="15"/>
      <c r="AA66" s="15"/>
      <c r="AB66" s="15"/>
      <c r="AC66" s="15"/>
      <c r="AD66" s="34"/>
      <c r="AE66" s="33"/>
      <c r="AF66" s="15"/>
      <c r="AG66" s="15"/>
      <c r="AH66" s="34"/>
      <c r="AI66" s="33"/>
      <c r="AJ66" s="15"/>
      <c r="AK66" s="15"/>
      <c r="AL66" s="34"/>
      <c r="AM66" s="33"/>
      <c r="AN66" s="15"/>
      <c r="AO66" s="15"/>
      <c r="AP66" s="31"/>
      <c r="AQ66" s="15"/>
      <c r="AR66" s="15"/>
      <c r="AS66" s="34"/>
      <c r="AT66" s="33"/>
      <c r="AU66" s="34"/>
      <c r="AV66" s="147"/>
      <c r="AW66" s="147"/>
      <c r="AX66" s="147"/>
      <c r="AY66" s="147"/>
      <c r="AZ66" s="17"/>
      <c r="BA66" s="24">
        <f t="shared" si="13"/>
        <v>0</v>
      </c>
      <c r="BB66" s="24">
        <f t="shared" si="14"/>
        <v>0</v>
      </c>
      <c r="BC66" s="25">
        <f t="shared" si="15"/>
        <v>0</v>
      </c>
      <c r="BD66" s="26">
        <f t="shared" si="16"/>
        <v>0</v>
      </c>
      <c r="BE66" s="26">
        <f t="shared" si="17"/>
        <v>0</v>
      </c>
      <c r="BF66" s="27">
        <f t="shared" si="18"/>
        <v>0</v>
      </c>
      <c r="BG66" s="28">
        <f t="shared" si="19"/>
        <v>0</v>
      </c>
      <c r="BH66" s="24">
        <f t="shared" si="20"/>
        <v>0</v>
      </c>
      <c r="BI66" s="25">
        <f t="shared" si="21"/>
        <v>0</v>
      </c>
      <c r="BJ66" s="28">
        <f t="shared" si="22"/>
        <v>0</v>
      </c>
      <c r="BK66" s="24">
        <f t="shared" si="23"/>
        <v>0</v>
      </c>
      <c r="BL66" s="25">
        <f t="shared" si="24"/>
        <v>0</v>
      </c>
      <c r="BM66" s="29">
        <f t="shared" si="25"/>
        <v>0</v>
      </c>
    </row>
    <row r="67" spans="2:80" ht="18" thickTop="1" thickBot="1">
      <c r="B67" s="166">
        <v>16</v>
      </c>
      <c r="C67" s="19"/>
      <c r="D67" s="15"/>
      <c r="E67" s="15"/>
      <c r="F67" s="15"/>
      <c r="G67" s="15"/>
      <c r="H67" s="15"/>
      <c r="I67" s="34"/>
      <c r="J67" s="33"/>
      <c r="K67" s="15"/>
      <c r="L67" s="15"/>
      <c r="M67" s="34"/>
      <c r="N67" s="33"/>
      <c r="O67" s="15"/>
      <c r="P67" s="34"/>
      <c r="Q67" s="33"/>
      <c r="R67" s="15"/>
      <c r="S67" s="34"/>
      <c r="T67" s="33"/>
      <c r="U67" s="34"/>
      <c r="V67" s="35"/>
      <c r="W67" s="33"/>
      <c r="X67" s="31"/>
      <c r="Y67" s="15"/>
      <c r="Z67" s="15"/>
      <c r="AA67" s="15"/>
      <c r="AB67" s="15"/>
      <c r="AC67" s="15"/>
      <c r="AD67" s="34"/>
      <c r="AE67" s="33"/>
      <c r="AF67" s="15"/>
      <c r="AG67" s="15"/>
      <c r="AH67" s="34"/>
      <c r="AI67" s="33"/>
      <c r="AJ67" s="15"/>
      <c r="AK67" s="15"/>
      <c r="AL67" s="34"/>
      <c r="AM67" s="33"/>
      <c r="AN67" s="15"/>
      <c r="AO67" s="15"/>
      <c r="AP67" s="31"/>
      <c r="AQ67" s="15"/>
      <c r="AR67" s="15"/>
      <c r="AS67" s="34"/>
      <c r="AT67" s="33"/>
      <c r="AU67" s="34"/>
      <c r="AV67" s="147"/>
      <c r="AW67" s="147"/>
      <c r="AX67" s="147"/>
      <c r="AY67" s="147"/>
      <c r="AZ67" s="20"/>
      <c r="BA67" s="24">
        <f t="shared" si="13"/>
        <v>0</v>
      </c>
      <c r="BB67" s="24">
        <f t="shared" si="14"/>
        <v>0</v>
      </c>
      <c r="BC67" s="25">
        <f t="shared" si="15"/>
        <v>0</v>
      </c>
      <c r="BD67" s="26">
        <f t="shared" si="16"/>
        <v>0</v>
      </c>
      <c r="BE67" s="26">
        <f t="shared" si="17"/>
        <v>0</v>
      </c>
      <c r="BF67" s="27">
        <f t="shared" si="18"/>
        <v>0</v>
      </c>
      <c r="BG67" s="28">
        <f t="shared" si="19"/>
        <v>0</v>
      </c>
      <c r="BH67" s="24">
        <f t="shared" si="20"/>
        <v>0</v>
      </c>
      <c r="BI67" s="25">
        <f t="shared" si="21"/>
        <v>0</v>
      </c>
      <c r="BJ67" s="28">
        <f t="shared" si="22"/>
        <v>0</v>
      </c>
      <c r="BK67" s="24">
        <f t="shared" si="23"/>
        <v>0</v>
      </c>
      <c r="BL67" s="25">
        <f t="shared" si="24"/>
        <v>0</v>
      </c>
      <c r="BM67" s="29">
        <f t="shared" si="25"/>
        <v>0</v>
      </c>
    </row>
    <row r="68" spans="2:80" ht="18" thickTop="1" thickBot="1">
      <c r="B68" s="167">
        <v>17</v>
      </c>
      <c r="C68" s="22"/>
      <c r="D68" s="15"/>
      <c r="E68" s="15"/>
      <c r="F68" s="15"/>
      <c r="G68" s="15"/>
      <c r="H68" s="15"/>
      <c r="I68" s="34"/>
      <c r="J68" s="33"/>
      <c r="K68" s="15"/>
      <c r="L68" s="15"/>
      <c r="M68" s="34"/>
      <c r="N68" s="33"/>
      <c r="O68" s="15"/>
      <c r="P68" s="34"/>
      <c r="Q68" s="33"/>
      <c r="R68" s="15"/>
      <c r="S68" s="34"/>
      <c r="T68" s="33"/>
      <c r="U68" s="34"/>
      <c r="V68" s="35"/>
      <c r="W68" s="33"/>
      <c r="X68" s="31"/>
      <c r="Y68" s="15"/>
      <c r="Z68" s="15"/>
      <c r="AA68" s="15"/>
      <c r="AB68" s="15"/>
      <c r="AC68" s="15"/>
      <c r="AD68" s="34"/>
      <c r="AE68" s="33"/>
      <c r="AF68" s="15"/>
      <c r="AG68" s="15"/>
      <c r="AH68" s="34"/>
      <c r="AI68" s="33"/>
      <c r="AJ68" s="15"/>
      <c r="AK68" s="15"/>
      <c r="AL68" s="34"/>
      <c r="AM68" s="33"/>
      <c r="AN68" s="15"/>
      <c r="AO68" s="15"/>
      <c r="AP68" s="31"/>
      <c r="AQ68" s="15"/>
      <c r="AR68" s="15"/>
      <c r="AS68" s="34"/>
      <c r="AT68" s="33"/>
      <c r="AU68" s="34"/>
      <c r="AV68" s="147"/>
      <c r="AW68" s="147"/>
      <c r="AX68" s="147"/>
      <c r="AY68" s="147"/>
      <c r="AZ68" s="17"/>
      <c r="BA68" s="24">
        <f t="shared" si="13"/>
        <v>0</v>
      </c>
      <c r="BB68" s="24">
        <f t="shared" si="14"/>
        <v>0</v>
      </c>
      <c r="BC68" s="25">
        <f t="shared" si="15"/>
        <v>0</v>
      </c>
      <c r="BD68" s="26">
        <f t="shared" si="16"/>
        <v>0</v>
      </c>
      <c r="BE68" s="26">
        <f t="shared" si="17"/>
        <v>0</v>
      </c>
      <c r="BF68" s="27">
        <f t="shared" si="18"/>
        <v>0</v>
      </c>
      <c r="BG68" s="28">
        <f t="shared" si="19"/>
        <v>0</v>
      </c>
      <c r="BH68" s="24">
        <f t="shared" si="20"/>
        <v>0</v>
      </c>
      <c r="BI68" s="25">
        <f t="shared" si="21"/>
        <v>0</v>
      </c>
      <c r="BJ68" s="28">
        <f t="shared" si="22"/>
        <v>0</v>
      </c>
      <c r="BK68" s="24">
        <f t="shared" si="23"/>
        <v>0</v>
      </c>
      <c r="BL68" s="25">
        <f t="shared" si="24"/>
        <v>0</v>
      </c>
      <c r="BM68" s="29">
        <f t="shared" si="25"/>
        <v>0</v>
      </c>
      <c r="BT68"/>
      <c r="BU68"/>
      <c r="BV68"/>
      <c r="BW68"/>
      <c r="BX68"/>
      <c r="BY68"/>
      <c r="BZ68"/>
      <c r="CA68"/>
      <c r="CB68"/>
    </row>
    <row r="69" spans="2:80" ht="18" thickTop="1" thickBot="1">
      <c r="B69" s="166">
        <v>18</v>
      </c>
      <c r="C69" s="19"/>
      <c r="D69" s="15"/>
      <c r="E69" s="15"/>
      <c r="F69" s="15"/>
      <c r="G69" s="15"/>
      <c r="H69" s="15"/>
      <c r="I69" s="34"/>
      <c r="J69" s="33"/>
      <c r="K69" s="15"/>
      <c r="L69" s="15"/>
      <c r="M69" s="34"/>
      <c r="N69" s="33"/>
      <c r="O69" s="15"/>
      <c r="P69" s="34"/>
      <c r="Q69" s="33"/>
      <c r="R69" s="15"/>
      <c r="S69" s="34"/>
      <c r="T69" s="33"/>
      <c r="U69" s="34"/>
      <c r="V69" s="35"/>
      <c r="W69" s="33"/>
      <c r="X69" s="31"/>
      <c r="Y69" s="15"/>
      <c r="Z69" s="15"/>
      <c r="AA69" s="15"/>
      <c r="AB69" s="15"/>
      <c r="AC69" s="15"/>
      <c r="AD69" s="34"/>
      <c r="AE69" s="33"/>
      <c r="AF69" s="15"/>
      <c r="AG69" s="15"/>
      <c r="AH69" s="34"/>
      <c r="AI69" s="33"/>
      <c r="AJ69" s="15"/>
      <c r="AK69" s="15"/>
      <c r="AL69" s="34"/>
      <c r="AM69" s="33"/>
      <c r="AN69" s="15"/>
      <c r="AO69" s="15"/>
      <c r="AP69" s="31"/>
      <c r="AQ69" s="15"/>
      <c r="AR69" s="15"/>
      <c r="AS69" s="34"/>
      <c r="AT69" s="33"/>
      <c r="AU69" s="34"/>
      <c r="AV69" s="147"/>
      <c r="AW69" s="147"/>
      <c r="AX69" s="147"/>
      <c r="AY69" s="147"/>
      <c r="AZ69" s="20"/>
      <c r="BA69" s="24">
        <f t="shared" si="13"/>
        <v>0</v>
      </c>
      <c r="BB69" s="24">
        <f t="shared" si="14"/>
        <v>0</v>
      </c>
      <c r="BC69" s="25">
        <f t="shared" si="15"/>
        <v>0</v>
      </c>
      <c r="BD69" s="26">
        <f t="shared" si="16"/>
        <v>0</v>
      </c>
      <c r="BE69" s="26">
        <f t="shared" si="17"/>
        <v>0</v>
      </c>
      <c r="BF69" s="27">
        <f t="shared" si="18"/>
        <v>0</v>
      </c>
      <c r="BG69" s="28">
        <f t="shared" si="19"/>
        <v>0</v>
      </c>
      <c r="BH69" s="24">
        <f t="shared" si="20"/>
        <v>0</v>
      </c>
      <c r="BI69" s="25">
        <f t="shared" si="21"/>
        <v>0</v>
      </c>
      <c r="BJ69" s="28">
        <f t="shared" si="22"/>
        <v>0</v>
      </c>
      <c r="BK69" s="24">
        <f t="shared" si="23"/>
        <v>0</v>
      </c>
      <c r="BL69" s="25">
        <f t="shared" si="24"/>
        <v>0</v>
      </c>
      <c r="BM69" s="29">
        <f t="shared" si="25"/>
        <v>0</v>
      </c>
      <c r="BT69"/>
      <c r="BU69"/>
      <c r="BV69"/>
      <c r="BW69"/>
      <c r="BX69"/>
      <c r="BY69"/>
      <c r="BZ69"/>
      <c r="CA69"/>
      <c r="CB69"/>
    </row>
    <row r="70" spans="2:80" ht="18" thickTop="1" thickBot="1">
      <c r="B70" s="167">
        <v>19</v>
      </c>
      <c r="C70" s="22"/>
      <c r="D70" s="15"/>
      <c r="E70" s="15"/>
      <c r="F70" s="15"/>
      <c r="G70" s="15"/>
      <c r="H70" s="15"/>
      <c r="I70" s="34"/>
      <c r="J70" s="33"/>
      <c r="K70" s="15"/>
      <c r="L70" s="15"/>
      <c r="M70" s="34"/>
      <c r="N70" s="33"/>
      <c r="O70" s="15"/>
      <c r="P70" s="34"/>
      <c r="Q70" s="33"/>
      <c r="R70" s="15"/>
      <c r="S70" s="34"/>
      <c r="T70" s="33"/>
      <c r="U70" s="34"/>
      <c r="V70" s="35"/>
      <c r="W70" s="33"/>
      <c r="X70" s="31"/>
      <c r="Y70" s="15"/>
      <c r="Z70" s="15"/>
      <c r="AA70" s="15"/>
      <c r="AB70" s="15"/>
      <c r="AC70" s="15"/>
      <c r="AD70" s="34"/>
      <c r="AE70" s="33"/>
      <c r="AF70" s="15"/>
      <c r="AG70" s="15"/>
      <c r="AH70" s="34"/>
      <c r="AI70" s="33"/>
      <c r="AJ70" s="15"/>
      <c r="AK70" s="15"/>
      <c r="AL70" s="34"/>
      <c r="AM70" s="33"/>
      <c r="AN70" s="15"/>
      <c r="AO70" s="15"/>
      <c r="AP70" s="31"/>
      <c r="AQ70" s="15"/>
      <c r="AR70" s="15"/>
      <c r="AS70" s="34"/>
      <c r="AT70" s="33"/>
      <c r="AU70" s="34"/>
      <c r="AV70" s="147"/>
      <c r="AW70" s="147"/>
      <c r="AX70" s="147"/>
      <c r="AY70" s="147"/>
      <c r="AZ70" s="17"/>
      <c r="BA70" s="24">
        <f t="shared" si="13"/>
        <v>0</v>
      </c>
      <c r="BB70" s="24">
        <f t="shared" si="14"/>
        <v>0</v>
      </c>
      <c r="BC70" s="25">
        <f t="shared" si="15"/>
        <v>0</v>
      </c>
      <c r="BD70" s="26">
        <f t="shared" si="16"/>
        <v>0</v>
      </c>
      <c r="BE70" s="26">
        <f t="shared" si="17"/>
        <v>0</v>
      </c>
      <c r="BF70" s="27">
        <f t="shared" si="18"/>
        <v>0</v>
      </c>
      <c r="BG70" s="28">
        <f t="shared" si="19"/>
        <v>0</v>
      </c>
      <c r="BH70" s="24">
        <f t="shared" si="20"/>
        <v>0</v>
      </c>
      <c r="BI70" s="25">
        <f t="shared" si="21"/>
        <v>0</v>
      </c>
      <c r="BJ70" s="28">
        <f t="shared" si="22"/>
        <v>0</v>
      </c>
      <c r="BK70" s="24">
        <f t="shared" si="23"/>
        <v>0</v>
      </c>
      <c r="BL70" s="25">
        <f t="shared" si="24"/>
        <v>0</v>
      </c>
      <c r="BM70" s="29">
        <f t="shared" si="25"/>
        <v>0</v>
      </c>
      <c r="BT70"/>
      <c r="BU70"/>
      <c r="BV70"/>
      <c r="BW70"/>
      <c r="BX70"/>
      <c r="BY70"/>
      <c r="BZ70"/>
      <c r="CA70"/>
      <c r="CB70"/>
    </row>
    <row r="71" spans="2:80" ht="18" customHeight="1" thickTop="1" thickBot="1">
      <c r="B71" s="166">
        <v>20</v>
      </c>
      <c r="C71" s="19"/>
      <c r="D71" s="15"/>
      <c r="E71" s="15"/>
      <c r="F71" s="15"/>
      <c r="G71" s="15"/>
      <c r="H71" s="15"/>
      <c r="I71" s="34"/>
      <c r="J71" s="33"/>
      <c r="K71" s="15"/>
      <c r="L71" s="15"/>
      <c r="M71" s="34"/>
      <c r="N71" s="33"/>
      <c r="O71" s="15"/>
      <c r="P71" s="34"/>
      <c r="Q71" s="33"/>
      <c r="R71" s="15"/>
      <c r="S71" s="34"/>
      <c r="T71" s="33"/>
      <c r="U71" s="34"/>
      <c r="V71" s="35"/>
      <c r="W71" s="33"/>
      <c r="X71" s="31"/>
      <c r="Y71" s="15"/>
      <c r="Z71" s="15"/>
      <c r="AA71" s="15"/>
      <c r="AB71" s="15"/>
      <c r="AC71" s="15"/>
      <c r="AD71" s="34"/>
      <c r="AE71" s="33"/>
      <c r="AF71" s="15"/>
      <c r="AG71" s="15"/>
      <c r="AH71" s="34"/>
      <c r="AI71" s="33"/>
      <c r="AJ71" s="15"/>
      <c r="AK71" s="15"/>
      <c r="AL71" s="34"/>
      <c r="AM71" s="33"/>
      <c r="AN71" s="15"/>
      <c r="AO71" s="15"/>
      <c r="AP71" s="31"/>
      <c r="AQ71" s="15"/>
      <c r="AR71" s="15"/>
      <c r="AS71" s="34"/>
      <c r="AT71" s="33"/>
      <c r="AU71" s="34"/>
      <c r="AV71" s="147"/>
      <c r="AW71" s="147"/>
      <c r="AX71" s="147"/>
      <c r="AY71" s="147"/>
      <c r="AZ71" s="20"/>
      <c r="BA71" s="24">
        <f t="shared" si="13"/>
        <v>0</v>
      </c>
      <c r="BB71" s="24">
        <f t="shared" si="14"/>
        <v>0</v>
      </c>
      <c r="BC71" s="25">
        <f t="shared" si="15"/>
        <v>0</v>
      </c>
      <c r="BD71" s="26">
        <f t="shared" si="16"/>
        <v>0</v>
      </c>
      <c r="BE71" s="26">
        <f t="shared" si="17"/>
        <v>0</v>
      </c>
      <c r="BF71" s="27">
        <f t="shared" si="18"/>
        <v>0</v>
      </c>
      <c r="BG71" s="28">
        <f t="shared" si="19"/>
        <v>0</v>
      </c>
      <c r="BH71" s="24">
        <f t="shared" si="20"/>
        <v>0</v>
      </c>
      <c r="BI71" s="25">
        <f t="shared" si="21"/>
        <v>0</v>
      </c>
      <c r="BJ71" s="28">
        <f t="shared" si="22"/>
        <v>0</v>
      </c>
      <c r="BK71" s="24">
        <f t="shared" si="23"/>
        <v>0</v>
      </c>
      <c r="BL71" s="25">
        <f t="shared" si="24"/>
        <v>0</v>
      </c>
      <c r="BM71" s="29">
        <f t="shared" si="25"/>
        <v>0</v>
      </c>
      <c r="BT71"/>
      <c r="BU71"/>
      <c r="BV71"/>
      <c r="BW71"/>
      <c r="BX71"/>
      <c r="BY71"/>
      <c r="BZ71"/>
      <c r="CA71"/>
      <c r="CB71"/>
    </row>
    <row r="72" spans="2:80" ht="18" thickTop="1" thickBot="1">
      <c r="B72" s="167">
        <v>21</v>
      </c>
      <c r="C72" s="22"/>
      <c r="D72" s="15"/>
      <c r="E72" s="15"/>
      <c r="F72" s="15"/>
      <c r="G72" s="15"/>
      <c r="H72" s="15"/>
      <c r="I72" s="34"/>
      <c r="J72" s="33"/>
      <c r="K72" s="15"/>
      <c r="L72" s="15"/>
      <c r="M72" s="34"/>
      <c r="N72" s="33"/>
      <c r="O72" s="15"/>
      <c r="P72" s="34"/>
      <c r="Q72" s="33"/>
      <c r="R72" s="15"/>
      <c r="S72" s="34"/>
      <c r="T72" s="33"/>
      <c r="U72" s="34"/>
      <c r="V72" s="35"/>
      <c r="W72" s="33"/>
      <c r="X72" s="31"/>
      <c r="Y72" s="15"/>
      <c r="Z72" s="15"/>
      <c r="AA72" s="15"/>
      <c r="AB72" s="15"/>
      <c r="AC72" s="15"/>
      <c r="AD72" s="34"/>
      <c r="AE72" s="33"/>
      <c r="AF72" s="15"/>
      <c r="AG72" s="15"/>
      <c r="AH72" s="34"/>
      <c r="AI72" s="33"/>
      <c r="AJ72" s="15"/>
      <c r="AK72" s="15"/>
      <c r="AL72" s="34"/>
      <c r="AM72" s="33"/>
      <c r="AN72" s="15"/>
      <c r="AO72" s="15"/>
      <c r="AP72" s="31"/>
      <c r="AQ72" s="15"/>
      <c r="AR72" s="15"/>
      <c r="AS72" s="34"/>
      <c r="AT72" s="33"/>
      <c r="AU72" s="34"/>
      <c r="AV72" s="147"/>
      <c r="AW72" s="147"/>
      <c r="AX72" s="147"/>
      <c r="AY72" s="147"/>
      <c r="AZ72" s="17"/>
      <c r="BA72" s="24">
        <f t="shared" si="13"/>
        <v>0</v>
      </c>
      <c r="BB72" s="24">
        <f t="shared" si="14"/>
        <v>0</v>
      </c>
      <c r="BC72" s="25">
        <f t="shared" si="15"/>
        <v>0</v>
      </c>
      <c r="BD72" s="26">
        <f t="shared" si="16"/>
        <v>0</v>
      </c>
      <c r="BE72" s="26">
        <f t="shared" si="17"/>
        <v>0</v>
      </c>
      <c r="BF72" s="27">
        <f t="shared" si="18"/>
        <v>0</v>
      </c>
      <c r="BG72" s="28">
        <f t="shared" si="19"/>
        <v>0</v>
      </c>
      <c r="BH72" s="24">
        <f t="shared" si="20"/>
        <v>0</v>
      </c>
      <c r="BI72" s="25">
        <f t="shared" si="21"/>
        <v>0</v>
      </c>
      <c r="BJ72" s="28">
        <f t="shared" si="22"/>
        <v>0</v>
      </c>
      <c r="BK72" s="24">
        <f t="shared" si="23"/>
        <v>0</v>
      </c>
      <c r="BL72" s="25">
        <f t="shared" si="24"/>
        <v>0</v>
      </c>
      <c r="BM72" s="29">
        <f t="shared" si="25"/>
        <v>0</v>
      </c>
      <c r="BT72"/>
      <c r="BU72"/>
      <c r="BV72"/>
      <c r="BW72"/>
      <c r="BX72"/>
      <c r="BY72"/>
      <c r="BZ72"/>
      <c r="CA72"/>
      <c r="CB72"/>
    </row>
    <row r="73" spans="2:80" ht="18" thickTop="1" thickBot="1">
      <c r="B73" s="166">
        <v>22</v>
      </c>
      <c r="C73" s="19"/>
      <c r="D73" s="15"/>
      <c r="E73" s="15"/>
      <c r="F73" s="15"/>
      <c r="G73" s="15"/>
      <c r="H73" s="15"/>
      <c r="I73" s="34"/>
      <c r="J73" s="33"/>
      <c r="K73" s="15"/>
      <c r="L73" s="15"/>
      <c r="M73" s="34"/>
      <c r="N73" s="33"/>
      <c r="O73" s="15"/>
      <c r="P73" s="34"/>
      <c r="Q73" s="33"/>
      <c r="R73" s="15"/>
      <c r="S73" s="34"/>
      <c r="T73" s="33"/>
      <c r="U73" s="34"/>
      <c r="V73" s="35"/>
      <c r="W73" s="33"/>
      <c r="X73" s="31"/>
      <c r="Y73" s="15"/>
      <c r="Z73" s="15"/>
      <c r="AA73" s="15"/>
      <c r="AB73" s="15"/>
      <c r="AC73" s="15"/>
      <c r="AD73" s="34"/>
      <c r="AE73" s="33"/>
      <c r="AF73" s="15"/>
      <c r="AG73" s="15"/>
      <c r="AH73" s="34"/>
      <c r="AI73" s="33"/>
      <c r="AJ73" s="15"/>
      <c r="AK73" s="15"/>
      <c r="AL73" s="34"/>
      <c r="AM73" s="33"/>
      <c r="AN73" s="15"/>
      <c r="AO73" s="15"/>
      <c r="AP73" s="31"/>
      <c r="AQ73" s="15"/>
      <c r="AR73" s="15"/>
      <c r="AS73" s="34"/>
      <c r="AT73" s="33"/>
      <c r="AU73" s="34"/>
      <c r="AV73" s="147"/>
      <c r="AW73" s="147"/>
      <c r="AX73" s="147"/>
      <c r="AY73" s="147"/>
      <c r="AZ73" s="20"/>
      <c r="BA73" s="24">
        <f t="shared" si="13"/>
        <v>0</v>
      </c>
      <c r="BB73" s="24">
        <f t="shared" si="14"/>
        <v>0</v>
      </c>
      <c r="BC73" s="25">
        <f t="shared" si="15"/>
        <v>0</v>
      </c>
      <c r="BD73" s="26">
        <f t="shared" si="16"/>
        <v>0</v>
      </c>
      <c r="BE73" s="26">
        <f t="shared" si="17"/>
        <v>0</v>
      </c>
      <c r="BF73" s="27">
        <f t="shared" si="18"/>
        <v>0</v>
      </c>
      <c r="BG73" s="28">
        <f t="shared" si="19"/>
        <v>0</v>
      </c>
      <c r="BH73" s="24">
        <f t="shared" si="20"/>
        <v>0</v>
      </c>
      <c r="BI73" s="25">
        <f t="shared" si="21"/>
        <v>0</v>
      </c>
      <c r="BJ73" s="28">
        <f t="shared" si="22"/>
        <v>0</v>
      </c>
      <c r="BK73" s="24">
        <f t="shared" si="23"/>
        <v>0</v>
      </c>
      <c r="BL73" s="25">
        <f t="shared" si="24"/>
        <v>0</v>
      </c>
      <c r="BM73" s="29">
        <f t="shared" si="25"/>
        <v>0</v>
      </c>
      <c r="BT73"/>
      <c r="BU73"/>
      <c r="BV73"/>
      <c r="BW73"/>
      <c r="BX73"/>
      <c r="BY73"/>
      <c r="BZ73"/>
      <c r="CA73"/>
      <c r="CB73"/>
    </row>
    <row r="74" spans="2:80" ht="18" thickTop="1" thickBot="1">
      <c r="B74" s="167">
        <v>23</v>
      </c>
      <c r="C74" s="23"/>
      <c r="D74" s="15"/>
      <c r="E74" s="15"/>
      <c r="F74" s="15"/>
      <c r="G74" s="15"/>
      <c r="H74" s="15"/>
      <c r="I74" s="34"/>
      <c r="J74" s="33"/>
      <c r="K74" s="15"/>
      <c r="L74" s="15"/>
      <c r="M74" s="34"/>
      <c r="N74" s="33"/>
      <c r="O74" s="15"/>
      <c r="P74" s="34"/>
      <c r="Q74" s="33"/>
      <c r="R74" s="15"/>
      <c r="S74" s="34"/>
      <c r="T74" s="33"/>
      <c r="U74" s="34"/>
      <c r="V74" s="35"/>
      <c r="W74" s="33"/>
      <c r="X74" s="31"/>
      <c r="Y74" s="15"/>
      <c r="Z74" s="15"/>
      <c r="AA74" s="15"/>
      <c r="AB74" s="15"/>
      <c r="AC74" s="15"/>
      <c r="AD74" s="34"/>
      <c r="AE74" s="33"/>
      <c r="AF74" s="15"/>
      <c r="AG74" s="15"/>
      <c r="AH74" s="34"/>
      <c r="AI74" s="33"/>
      <c r="AJ74" s="15"/>
      <c r="AK74" s="15"/>
      <c r="AL74" s="34"/>
      <c r="AM74" s="33"/>
      <c r="AN74" s="15"/>
      <c r="AO74" s="15"/>
      <c r="AP74" s="31"/>
      <c r="AQ74" s="15"/>
      <c r="AR74" s="15"/>
      <c r="AS74" s="34"/>
      <c r="AT74" s="33"/>
      <c r="AU74" s="34"/>
      <c r="AV74" s="147"/>
      <c r="AW74" s="147"/>
      <c r="AX74" s="147"/>
      <c r="AY74" s="147"/>
      <c r="AZ74" s="17"/>
      <c r="BA74" s="24">
        <f t="shared" si="13"/>
        <v>0</v>
      </c>
      <c r="BB74" s="24">
        <f t="shared" si="14"/>
        <v>0</v>
      </c>
      <c r="BC74" s="25">
        <f t="shared" si="15"/>
        <v>0</v>
      </c>
      <c r="BD74" s="26">
        <f t="shared" si="16"/>
        <v>0</v>
      </c>
      <c r="BE74" s="26">
        <f t="shared" si="17"/>
        <v>0</v>
      </c>
      <c r="BF74" s="27">
        <f t="shared" si="18"/>
        <v>0</v>
      </c>
      <c r="BG74" s="28">
        <f t="shared" si="19"/>
        <v>0</v>
      </c>
      <c r="BH74" s="24">
        <f t="shared" si="20"/>
        <v>0</v>
      </c>
      <c r="BI74" s="25">
        <f t="shared" si="21"/>
        <v>0</v>
      </c>
      <c r="BJ74" s="28">
        <f t="shared" si="22"/>
        <v>0</v>
      </c>
      <c r="BK74" s="24">
        <f t="shared" si="23"/>
        <v>0</v>
      </c>
      <c r="BL74" s="25">
        <f t="shared" si="24"/>
        <v>0</v>
      </c>
      <c r="BM74" s="29">
        <f t="shared" si="25"/>
        <v>0</v>
      </c>
      <c r="BT74"/>
      <c r="BU74"/>
      <c r="BV74"/>
      <c r="BW74"/>
      <c r="BX74"/>
      <c r="BY74"/>
      <c r="BZ74"/>
      <c r="CA74"/>
      <c r="CB74"/>
    </row>
    <row r="75" spans="2:80" ht="18" thickTop="1" thickBot="1">
      <c r="B75" s="166">
        <v>24</v>
      </c>
      <c r="C75" s="19"/>
      <c r="D75" s="15"/>
      <c r="E75" s="15"/>
      <c r="F75" s="15"/>
      <c r="G75" s="15"/>
      <c r="H75" s="15"/>
      <c r="I75" s="34"/>
      <c r="J75" s="33"/>
      <c r="K75" s="15"/>
      <c r="L75" s="15"/>
      <c r="M75" s="34"/>
      <c r="N75" s="33"/>
      <c r="O75" s="15"/>
      <c r="P75" s="34"/>
      <c r="Q75" s="33"/>
      <c r="R75" s="15"/>
      <c r="S75" s="34"/>
      <c r="T75" s="33"/>
      <c r="U75" s="34"/>
      <c r="V75" s="35"/>
      <c r="W75" s="33"/>
      <c r="X75" s="31"/>
      <c r="Y75" s="15"/>
      <c r="Z75" s="15"/>
      <c r="AA75" s="15"/>
      <c r="AB75" s="15"/>
      <c r="AC75" s="15"/>
      <c r="AD75" s="34"/>
      <c r="AE75" s="33"/>
      <c r="AF75" s="15"/>
      <c r="AG75" s="15"/>
      <c r="AH75" s="34"/>
      <c r="AI75" s="33"/>
      <c r="AJ75" s="15"/>
      <c r="AK75" s="15"/>
      <c r="AL75" s="34"/>
      <c r="AM75" s="33"/>
      <c r="AN75" s="15"/>
      <c r="AO75" s="15"/>
      <c r="AP75" s="31"/>
      <c r="AQ75" s="15"/>
      <c r="AR75" s="15"/>
      <c r="AS75" s="34"/>
      <c r="AT75" s="33"/>
      <c r="AU75" s="34"/>
      <c r="AV75" s="147"/>
      <c r="AW75" s="147"/>
      <c r="AX75" s="147"/>
      <c r="AY75" s="147"/>
      <c r="AZ75" s="20"/>
      <c r="BA75" s="24">
        <f t="shared" si="13"/>
        <v>0</v>
      </c>
      <c r="BB75" s="24">
        <f t="shared" si="14"/>
        <v>0</v>
      </c>
      <c r="BC75" s="25">
        <f t="shared" si="15"/>
        <v>0</v>
      </c>
      <c r="BD75" s="26">
        <f t="shared" si="16"/>
        <v>0</v>
      </c>
      <c r="BE75" s="26">
        <f t="shared" si="17"/>
        <v>0</v>
      </c>
      <c r="BF75" s="27">
        <f t="shared" si="18"/>
        <v>0</v>
      </c>
      <c r="BG75" s="28">
        <f t="shared" si="19"/>
        <v>0</v>
      </c>
      <c r="BH75" s="24">
        <f t="shared" si="20"/>
        <v>0</v>
      </c>
      <c r="BI75" s="25">
        <f t="shared" si="21"/>
        <v>0</v>
      </c>
      <c r="BJ75" s="28">
        <f t="shared" si="22"/>
        <v>0</v>
      </c>
      <c r="BK75" s="24">
        <f t="shared" si="23"/>
        <v>0</v>
      </c>
      <c r="BL75" s="25">
        <f t="shared" si="24"/>
        <v>0</v>
      </c>
      <c r="BM75" s="29">
        <f t="shared" si="25"/>
        <v>0</v>
      </c>
      <c r="BT75"/>
      <c r="BU75"/>
      <c r="BV75"/>
      <c r="BW75"/>
      <c r="BX75"/>
      <c r="BY75"/>
      <c r="BZ75"/>
      <c r="CA75"/>
      <c r="CB75"/>
    </row>
    <row r="76" spans="2:80" ht="18" thickTop="1" thickBot="1">
      <c r="B76" s="167">
        <v>25</v>
      </c>
      <c r="C76" s="22"/>
      <c r="D76" s="15"/>
      <c r="E76" s="15"/>
      <c r="F76" s="15"/>
      <c r="G76" s="15"/>
      <c r="H76" s="15"/>
      <c r="I76" s="34"/>
      <c r="J76" s="33"/>
      <c r="K76" s="15"/>
      <c r="L76" s="15"/>
      <c r="M76" s="34"/>
      <c r="N76" s="33"/>
      <c r="O76" s="15"/>
      <c r="P76" s="34"/>
      <c r="Q76" s="33"/>
      <c r="R76" s="15"/>
      <c r="S76" s="34"/>
      <c r="T76" s="33"/>
      <c r="U76" s="34"/>
      <c r="V76" s="35"/>
      <c r="W76" s="33"/>
      <c r="X76" s="31"/>
      <c r="Y76" s="15"/>
      <c r="Z76" s="15"/>
      <c r="AA76" s="15"/>
      <c r="AB76" s="15"/>
      <c r="AC76" s="15"/>
      <c r="AD76" s="34"/>
      <c r="AE76" s="33"/>
      <c r="AF76" s="15"/>
      <c r="AG76" s="15"/>
      <c r="AH76" s="34"/>
      <c r="AI76" s="33"/>
      <c r="AJ76" s="15"/>
      <c r="AK76" s="15"/>
      <c r="AL76" s="34"/>
      <c r="AM76" s="33"/>
      <c r="AN76" s="15"/>
      <c r="AO76" s="15"/>
      <c r="AP76" s="31"/>
      <c r="AQ76" s="15"/>
      <c r="AR76" s="15"/>
      <c r="AS76" s="34"/>
      <c r="AT76" s="33"/>
      <c r="AU76" s="34"/>
      <c r="AV76" s="147"/>
      <c r="AW76" s="147"/>
      <c r="AX76" s="147"/>
      <c r="AY76" s="147"/>
      <c r="AZ76" s="17"/>
      <c r="BA76" s="24">
        <f t="shared" si="13"/>
        <v>0</v>
      </c>
      <c r="BB76" s="24">
        <f t="shared" si="14"/>
        <v>0</v>
      </c>
      <c r="BC76" s="25">
        <f t="shared" si="15"/>
        <v>0</v>
      </c>
      <c r="BD76" s="26">
        <f t="shared" si="16"/>
        <v>0</v>
      </c>
      <c r="BE76" s="26">
        <f t="shared" si="17"/>
        <v>0</v>
      </c>
      <c r="BF76" s="27">
        <f t="shared" si="18"/>
        <v>0</v>
      </c>
      <c r="BG76" s="28">
        <f t="shared" si="19"/>
        <v>0</v>
      </c>
      <c r="BH76" s="24">
        <f t="shared" si="20"/>
        <v>0</v>
      </c>
      <c r="BI76" s="25">
        <f t="shared" si="21"/>
        <v>0</v>
      </c>
      <c r="BJ76" s="28">
        <f t="shared" si="22"/>
        <v>0</v>
      </c>
      <c r="BK76" s="24">
        <f t="shared" si="23"/>
        <v>0</v>
      </c>
      <c r="BL76" s="25">
        <f t="shared" si="24"/>
        <v>0</v>
      </c>
      <c r="BM76" s="29">
        <f t="shared" si="25"/>
        <v>0</v>
      </c>
      <c r="BT76"/>
      <c r="BU76"/>
      <c r="BV76"/>
      <c r="BW76"/>
      <c r="BX76"/>
      <c r="BY76"/>
      <c r="BZ76"/>
      <c r="CA76"/>
      <c r="CB76"/>
    </row>
    <row r="77" spans="2:80" ht="18" thickTop="1" thickBot="1">
      <c r="B77" s="166">
        <v>26</v>
      </c>
      <c r="C77" s="19"/>
      <c r="D77" s="15"/>
      <c r="E77" s="15"/>
      <c r="F77" s="15"/>
      <c r="G77" s="15"/>
      <c r="H77" s="15"/>
      <c r="I77" s="34"/>
      <c r="J77" s="33"/>
      <c r="K77" s="15"/>
      <c r="L77" s="15"/>
      <c r="M77" s="34"/>
      <c r="N77" s="33"/>
      <c r="O77" s="15"/>
      <c r="P77" s="34"/>
      <c r="Q77" s="33"/>
      <c r="R77" s="15"/>
      <c r="S77" s="34"/>
      <c r="T77" s="33"/>
      <c r="U77" s="34"/>
      <c r="V77" s="35"/>
      <c r="W77" s="33"/>
      <c r="X77" s="31"/>
      <c r="Y77" s="15"/>
      <c r="Z77" s="15"/>
      <c r="AA77" s="15"/>
      <c r="AB77" s="15"/>
      <c r="AC77" s="15"/>
      <c r="AD77" s="34"/>
      <c r="AE77" s="33"/>
      <c r="AF77" s="15"/>
      <c r="AG77" s="15"/>
      <c r="AH77" s="34"/>
      <c r="AI77" s="33"/>
      <c r="AJ77" s="15"/>
      <c r="AK77" s="15"/>
      <c r="AL77" s="34"/>
      <c r="AM77" s="33"/>
      <c r="AN77" s="15"/>
      <c r="AO77" s="15"/>
      <c r="AP77" s="31"/>
      <c r="AQ77" s="15"/>
      <c r="AR77" s="15"/>
      <c r="AS77" s="34"/>
      <c r="AT77" s="33"/>
      <c r="AU77" s="34"/>
      <c r="AV77" s="147"/>
      <c r="AW77" s="147"/>
      <c r="AX77" s="147"/>
      <c r="AY77" s="147"/>
      <c r="AZ77" s="20"/>
      <c r="BA77" s="24">
        <f t="shared" si="13"/>
        <v>0</v>
      </c>
      <c r="BB77" s="24">
        <f t="shared" si="14"/>
        <v>0</v>
      </c>
      <c r="BC77" s="25">
        <f t="shared" si="15"/>
        <v>0</v>
      </c>
      <c r="BD77" s="26">
        <f t="shared" si="16"/>
        <v>0</v>
      </c>
      <c r="BE77" s="26">
        <f t="shared" si="17"/>
        <v>0</v>
      </c>
      <c r="BF77" s="27">
        <f t="shared" si="18"/>
        <v>0</v>
      </c>
      <c r="BG77" s="28">
        <f t="shared" si="19"/>
        <v>0</v>
      </c>
      <c r="BH77" s="24">
        <f t="shared" si="20"/>
        <v>0</v>
      </c>
      <c r="BI77" s="25">
        <f t="shared" si="21"/>
        <v>0</v>
      </c>
      <c r="BJ77" s="28">
        <f t="shared" si="22"/>
        <v>0</v>
      </c>
      <c r="BK77" s="24">
        <f t="shared" si="23"/>
        <v>0</v>
      </c>
      <c r="BL77" s="25">
        <f t="shared" si="24"/>
        <v>0</v>
      </c>
      <c r="BM77" s="29">
        <f t="shared" si="25"/>
        <v>0</v>
      </c>
      <c r="BT77"/>
      <c r="BU77"/>
      <c r="BV77"/>
      <c r="BW77"/>
      <c r="BX77"/>
      <c r="BY77"/>
      <c r="BZ77"/>
      <c r="CA77"/>
      <c r="CB77"/>
    </row>
    <row r="78" spans="2:80" ht="18" thickTop="1" thickBot="1">
      <c r="B78" s="167">
        <v>27</v>
      </c>
      <c r="C78" s="22"/>
      <c r="D78" s="37"/>
      <c r="E78" s="15"/>
      <c r="F78" s="15"/>
      <c r="G78" s="15"/>
      <c r="H78" s="15"/>
      <c r="I78" s="34"/>
      <c r="J78" s="46"/>
      <c r="K78" s="37"/>
      <c r="L78" s="37"/>
      <c r="M78" s="47"/>
      <c r="N78" s="33"/>
      <c r="O78" s="15"/>
      <c r="P78" s="34"/>
      <c r="Q78" s="33"/>
      <c r="R78" s="15"/>
      <c r="S78" s="34"/>
      <c r="T78" s="33"/>
      <c r="U78" s="34"/>
      <c r="V78" s="35"/>
      <c r="W78" s="33"/>
      <c r="X78" s="31"/>
      <c r="Y78" s="15"/>
      <c r="Z78" s="15"/>
      <c r="AA78" s="15"/>
      <c r="AB78" s="15"/>
      <c r="AC78" s="15"/>
      <c r="AD78" s="34"/>
      <c r="AE78" s="33"/>
      <c r="AF78" s="15"/>
      <c r="AG78" s="15"/>
      <c r="AH78" s="34"/>
      <c r="AI78" s="33"/>
      <c r="AJ78" s="15"/>
      <c r="AK78" s="15"/>
      <c r="AL78" s="34"/>
      <c r="AM78" s="33"/>
      <c r="AN78" s="15"/>
      <c r="AO78" s="15"/>
      <c r="AP78" s="31"/>
      <c r="AQ78" s="15"/>
      <c r="AR78" s="15"/>
      <c r="AS78" s="34"/>
      <c r="AT78" s="33"/>
      <c r="AU78" s="34"/>
      <c r="AV78" s="147"/>
      <c r="AW78" s="147"/>
      <c r="AX78" s="147"/>
      <c r="AY78" s="147"/>
      <c r="AZ78" s="17"/>
      <c r="BA78" s="26">
        <f t="shared" si="13"/>
        <v>0</v>
      </c>
      <c r="BB78" s="26">
        <f t="shared" si="14"/>
        <v>0</v>
      </c>
      <c r="BC78" s="27">
        <f t="shared" si="15"/>
        <v>0</v>
      </c>
      <c r="BD78" s="26">
        <f t="shared" si="16"/>
        <v>0</v>
      </c>
      <c r="BE78" s="26">
        <f t="shared" si="17"/>
        <v>0</v>
      </c>
      <c r="BF78" s="27">
        <f t="shared" si="18"/>
        <v>0</v>
      </c>
      <c r="BG78" s="39">
        <f t="shared" si="19"/>
        <v>0</v>
      </c>
      <c r="BH78" s="26">
        <f t="shared" si="20"/>
        <v>0</v>
      </c>
      <c r="BI78" s="27">
        <f t="shared" si="21"/>
        <v>0</v>
      </c>
      <c r="BJ78" s="39">
        <f t="shared" si="22"/>
        <v>0</v>
      </c>
      <c r="BK78" s="26">
        <f t="shared" si="23"/>
        <v>0</v>
      </c>
      <c r="BL78" s="27">
        <f t="shared" si="24"/>
        <v>0</v>
      </c>
      <c r="BM78" s="40">
        <f t="shared" si="25"/>
        <v>0</v>
      </c>
      <c r="BT78"/>
      <c r="BU78"/>
      <c r="BV78"/>
      <c r="BW78"/>
      <c r="BX78"/>
      <c r="BY78"/>
      <c r="BZ78"/>
      <c r="CA78"/>
      <c r="CB78"/>
    </row>
    <row r="79" spans="2:80" ht="30" customHeight="1" thickTop="1" thickBot="1">
      <c r="D79" s="44"/>
      <c r="E79" s="44"/>
      <c r="F79" s="44"/>
      <c r="G79" s="44"/>
      <c r="H79" s="44"/>
      <c r="I79" s="44"/>
      <c r="J79" s="50"/>
      <c r="K79" s="50"/>
      <c r="L79" s="50"/>
      <c r="M79" s="50"/>
      <c r="N79" s="60"/>
      <c r="O79" s="60"/>
      <c r="P79" s="60"/>
      <c r="Q79" s="56"/>
      <c r="R79" s="56"/>
      <c r="S79" s="56"/>
      <c r="T79" s="52"/>
      <c r="U79" s="52"/>
      <c r="V79" s="55"/>
      <c r="W79" s="59"/>
      <c r="X79" s="41"/>
      <c r="Y79" s="58"/>
      <c r="Z79" s="58"/>
      <c r="AA79" s="58"/>
      <c r="AB79" s="58"/>
      <c r="AC79" s="58"/>
      <c r="AD79" s="58"/>
      <c r="AE79" s="53"/>
      <c r="AF79" s="53"/>
      <c r="AG79" s="53"/>
      <c r="AH79" s="53"/>
      <c r="AI79" s="57"/>
      <c r="AJ79" s="57"/>
      <c r="AK79" s="57"/>
      <c r="AL79" s="57"/>
      <c r="AM79" s="48"/>
      <c r="AN79" s="48"/>
      <c r="AO79" s="48"/>
      <c r="AP79" s="41"/>
      <c r="AQ79" s="54"/>
      <c r="AR79" s="54"/>
      <c r="AS79" s="54"/>
      <c r="AT79" s="49"/>
      <c r="AU79" s="49"/>
      <c r="AV79" s="49"/>
      <c r="AW79" s="49"/>
      <c r="AX79" s="49"/>
      <c r="AY79" s="49"/>
      <c r="BT79"/>
      <c r="BU79"/>
      <c r="BV79"/>
      <c r="BW79"/>
      <c r="BX79"/>
      <c r="BY79"/>
      <c r="BZ79"/>
      <c r="CA79"/>
      <c r="CB79"/>
    </row>
    <row r="80" spans="2:80" ht="30" customHeight="1" thickTop="1" thickBot="1">
      <c r="D80" s="187" t="s">
        <v>50</v>
      </c>
      <c r="E80" s="188"/>
      <c r="F80" s="188"/>
      <c r="G80" s="188"/>
      <c r="H80" s="188"/>
      <c r="I80" s="189"/>
      <c r="J80" s="190" t="s">
        <v>51</v>
      </c>
      <c r="K80" s="191"/>
      <c r="L80" s="191"/>
      <c r="M80" s="192"/>
      <c r="N80" s="193" t="s">
        <v>16</v>
      </c>
      <c r="O80" s="194"/>
      <c r="P80" s="195"/>
      <c r="Q80" s="196" t="s">
        <v>59</v>
      </c>
      <c r="R80" s="197"/>
      <c r="S80" s="198"/>
      <c r="T80" s="199" t="s">
        <v>17</v>
      </c>
      <c r="U80" s="200"/>
      <c r="V80" s="45" t="s">
        <v>58</v>
      </c>
      <c r="W80" s="51" t="s">
        <v>57</v>
      </c>
      <c r="X80" s="42"/>
      <c r="Y80" s="201" t="s">
        <v>19</v>
      </c>
      <c r="Z80" s="201"/>
      <c r="AA80" s="201"/>
      <c r="AB80" s="201"/>
      <c r="AC80" s="201"/>
      <c r="AD80" s="202"/>
      <c r="AE80" s="203" t="s">
        <v>20</v>
      </c>
      <c r="AF80" s="204"/>
      <c r="AG80" s="204"/>
      <c r="AH80" s="205"/>
      <c r="AI80" s="206" t="s">
        <v>52</v>
      </c>
      <c r="AJ80" s="207"/>
      <c r="AK80" s="207"/>
      <c r="AL80" s="208"/>
      <c r="AM80" s="209" t="s">
        <v>60</v>
      </c>
      <c r="AN80" s="210"/>
      <c r="AO80" s="210"/>
      <c r="AP80" s="43"/>
      <c r="AQ80" s="211" t="s">
        <v>53</v>
      </c>
      <c r="AR80" s="211"/>
      <c r="AS80" s="212"/>
      <c r="AT80" s="213" t="s">
        <v>61</v>
      </c>
      <c r="AU80" s="214"/>
      <c r="AV80" s="172" t="s">
        <v>76</v>
      </c>
      <c r="AW80" s="173"/>
      <c r="AX80" s="173"/>
      <c r="AY80" s="174"/>
      <c r="BT80"/>
      <c r="BU80"/>
      <c r="BV80"/>
      <c r="BW80"/>
      <c r="BX80"/>
      <c r="BY80"/>
      <c r="BZ80"/>
      <c r="CA80"/>
      <c r="CB80"/>
    </row>
    <row r="81" spans="2:80" ht="15.75" thickTop="1">
      <c r="B81"/>
      <c r="AZ81"/>
      <c r="BT81"/>
      <c r="BU81"/>
      <c r="BV81"/>
      <c r="BW81"/>
      <c r="BX81"/>
      <c r="BY81"/>
      <c r="BZ81"/>
      <c r="CA81"/>
      <c r="CB81"/>
    </row>
    <row r="82" spans="2:80">
      <c r="BE82" s="3">
        <v>0</v>
      </c>
      <c r="BT82"/>
      <c r="BU82"/>
      <c r="BV82"/>
      <c r="BW82"/>
      <c r="BX82"/>
      <c r="BY82"/>
      <c r="BZ82"/>
      <c r="CA82"/>
      <c r="CB82"/>
    </row>
    <row r="83" spans="2:80">
      <c r="BT83"/>
      <c r="BU83"/>
      <c r="BV83"/>
      <c r="BW83"/>
      <c r="BX83"/>
      <c r="BY83"/>
      <c r="BZ83"/>
      <c r="CA83"/>
      <c r="CB83"/>
    </row>
    <row r="84" spans="2:80">
      <c r="BT84"/>
      <c r="BU84"/>
      <c r="BV84"/>
      <c r="BW84"/>
      <c r="BX84"/>
      <c r="BY84"/>
      <c r="BZ84"/>
      <c r="CA84"/>
      <c r="CB84"/>
    </row>
    <row r="85" spans="2:80">
      <c r="BT85"/>
      <c r="BU85"/>
      <c r="BV85"/>
      <c r="BW85"/>
      <c r="BX85"/>
      <c r="BY85"/>
      <c r="BZ85"/>
      <c r="CA85"/>
      <c r="CB85"/>
    </row>
    <row r="86" spans="2:80">
      <c r="BT86"/>
      <c r="BU86"/>
      <c r="BV86"/>
      <c r="BW86"/>
      <c r="BX86"/>
      <c r="BY86"/>
      <c r="BZ86"/>
      <c r="CA86"/>
      <c r="CB86"/>
    </row>
    <row r="87" spans="2:80">
      <c r="BT87"/>
      <c r="BU87"/>
      <c r="BV87"/>
      <c r="BW87"/>
      <c r="BX87"/>
      <c r="BY87"/>
      <c r="BZ87"/>
      <c r="CA87"/>
      <c r="CB87"/>
    </row>
    <row r="88" spans="2:80">
      <c r="BT88"/>
      <c r="BU88"/>
      <c r="BV88"/>
      <c r="BW88"/>
      <c r="BX88"/>
      <c r="BY88"/>
      <c r="BZ88"/>
      <c r="CA88"/>
      <c r="CB88"/>
    </row>
    <row r="89" spans="2:80">
      <c r="BT89"/>
      <c r="BU89"/>
      <c r="BV89"/>
      <c r="BW89"/>
      <c r="BX89"/>
      <c r="BY89"/>
      <c r="BZ89"/>
      <c r="CA89"/>
      <c r="CB89"/>
    </row>
    <row r="90" spans="2:80">
      <c r="BT90"/>
      <c r="BU90"/>
      <c r="BV90"/>
      <c r="BW90"/>
      <c r="BX90"/>
      <c r="BY90"/>
      <c r="BZ90"/>
      <c r="CA90"/>
      <c r="CB90"/>
    </row>
    <row r="91" spans="2:80">
      <c r="BT91"/>
      <c r="BU91"/>
      <c r="BV91"/>
      <c r="BW91"/>
      <c r="BX91"/>
      <c r="BY91"/>
      <c r="BZ91"/>
      <c r="CA91"/>
      <c r="CB91"/>
    </row>
    <row r="92" spans="2:80">
      <c r="BT92"/>
      <c r="BU92"/>
      <c r="BV92"/>
      <c r="BW92"/>
      <c r="BX92"/>
      <c r="BY92"/>
      <c r="BZ92"/>
      <c r="CA92"/>
      <c r="CB92"/>
    </row>
    <row r="93" spans="2:80">
      <c r="BT93"/>
      <c r="BU93"/>
      <c r="BV93"/>
      <c r="BW93"/>
      <c r="BX93"/>
      <c r="BY93"/>
      <c r="BZ93"/>
      <c r="CA93"/>
      <c r="CB93"/>
    </row>
    <row r="94" spans="2:80">
      <c r="BT94"/>
      <c r="BU94"/>
      <c r="BV94"/>
      <c r="BW94"/>
      <c r="BX94"/>
      <c r="BY94"/>
      <c r="BZ94"/>
      <c r="CA94"/>
      <c r="CB94"/>
    </row>
    <row r="95" spans="2:80">
      <c r="BT95"/>
      <c r="BU95"/>
      <c r="BV95"/>
      <c r="BW95"/>
      <c r="BX95"/>
      <c r="BY95"/>
      <c r="BZ95"/>
      <c r="CA95"/>
      <c r="CB95"/>
    </row>
  </sheetData>
  <sortState ref="B11:BM37">
    <sortCondition ref="B11:B37"/>
  </sortState>
  <mergeCells count="61">
    <mergeCell ref="AM6:AO10"/>
    <mergeCell ref="AQ6:AS10"/>
    <mergeCell ref="AT6:AU10"/>
    <mergeCell ref="T2:AJ3"/>
    <mergeCell ref="T6:U10"/>
    <mergeCell ref="Y6:AD10"/>
    <mergeCell ref="AE6:AH10"/>
    <mergeCell ref="AI6:AL10"/>
    <mergeCell ref="J39:M39"/>
    <mergeCell ref="AQ39:AS39"/>
    <mergeCell ref="AT39:AU39"/>
    <mergeCell ref="AM39:AO39"/>
    <mergeCell ref="AE39:AH39"/>
    <mergeCell ref="AI39:AL39"/>
    <mergeCell ref="Y47:AD51"/>
    <mergeCell ref="B6:B10"/>
    <mergeCell ref="C6:C10"/>
    <mergeCell ref="AZ6:AZ10"/>
    <mergeCell ref="V6:V10"/>
    <mergeCell ref="W6:W10"/>
    <mergeCell ref="D6:I10"/>
    <mergeCell ref="J6:M10"/>
    <mergeCell ref="N6:P10"/>
    <mergeCell ref="Q6:S10"/>
    <mergeCell ref="AV6:AY10"/>
    <mergeCell ref="Y39:AD39"/>
    <mergeCell ref="Q39:S39"/>
    <mergeCell ref="T39:U39"/>
    <mergeCell ref="N39:P39"/>
    <mergeCell ref="D39:I39"/>
    <mergeCell ref="N47:P51"/>
    <mergeCell ref="Q47:S51"/>
    <mergeCell ref="T47:U51"/>
    <mergeCell ref="V47:V51"/>
    <mergeCell ref="W47:W51"/>
    <mergeCell ref="B45:J46"/>
    <mergeCell ref="B47:B51"/>
    <mergeCell ref="C47:C51"/>
    <mergeCell ref="D47:I51"/>
    <mergeCell ref="J47:M51"/>
    <mergeCell ref="AE47:AH51"/>
    <mergeCell ref="AI47:AL51"/>
    <mergeCell ref="AM47:AO51"/>
    <mergeCell ref="AQ47:AS51"/>
    <mergeCell ref="AT47:AU51"/>
    <mergeCell ref="AV39:AY39"/>
    <mergeCell ref="AV47:AY51"/>
    <mergeCell ref="AV80:AY80"/>
    <mergeCell ref="B3:I5"/>
    <mergeCell ref="AZ47:AZ51"/>
    <mergeCell ref="D80:I80"/>
    <mergeCell ref="J80:M80"/>
    <mergeCell ref="N80:P80"/>
    <mergeCell ref="Q80:S80"/>
    <mergeCell ref="T80:U80"/>
    <mergeCell ref="Y80:AD80"/>
    <mergeCell ref="AE80:AH80"/>
    <mergeCell ref="AI80:AL80"/>
    <mergeCell ref="AM80:AO80"/>
    <mergeCell ref="AQ80:AS80"/>
    <mergeCell ref="AT80:AU80"/>
  </mergeCells>
  <conditionalFormatting sqref="AZ11:AZ37">
    <cfRule type="containsText" dxfId="481" priority="1559" operator="containsText" text="abs">
      <formula>NOT(ISERROR(SEARCH("abs",AZ11)))</formula>
    </cfRule>
  </conditionalFormatting>
  <conditionalFormatting sqref="A14">
    <cfRule type="containsText" dxfId="480" priority="1459" operator="containsText" text="abs">
      <formula>NOT(ISERROR(SEARCH("abs",A14)))</formula>
    </cfRule>
  </conditionalFormatting>
  <conditionalFormatting sqref="A14">
    <cfRule type="expression" dxfId="479" priority="1460">
      <formula>COUNTIF($D13,"D*")</formula>
    </cfRule>
    <cfRule type="expression" dxfId="478" priority="1461">
      <formula>COUNTIF($D13,"C*")</formula>
    </cfRule>
    <cfRule type="expression" dxfId="477" priority="1462">
      <formula>COUNTIF($D13,"B*")</formula>
    </cfRule>
    <cfRule type="expression" dxfId="476" priority="1463">
      <formula>COUNTIF($D13,"A*")</formula>
    </cfRule>
  </conditionalFormatting>
  <conditionalFormatting sqref="A14">
    <cfRule type="containsText" dxfId="475" priority="1458" operator="containsText" text="abs">
      <formula>NOT(ISERROR(SEARCH("abs",A14)))</formula>
    </cfRule>
  </conditionalFormatting>
  <conditionalFormatting sqref="D11:X37 AS11:AY37">
    <cfRule type="containsText" dxfId="474" priority="1251" operator="containsText" text="abs">
      <formula>NOT(ISERROR(SEARCH("abs",D11)))</formula>
    </cfRule>
    <cfRule type="containsText" dxfId="473" priority="1252" operator="containsText" text="A">
      <formula>NOT(ISERROR(SEARCH("A",D11)))</formula>
    </cfRule>
    <cfRule type="containsText" dxfId="472" priority="1253" operator="containsText" text="abs">
      <formula>NOT(ISERROR(SEARCH("abs",D11)))</formula>
    </cfRule>
    <cfRule type="containsText" dxfId="471" priority="1254" operator="containsText" text="abs">
      <formula>NOT(ISERROR(SEARCH("abs",D11)))</formula>
    </cfRule>
    <cfRule type="containsText" dxfId="470" priority="1255" operator="containsText" text="abc">
      <formula>NOT(ISERROR(SEARCH("abc",D11)))</formula>
    </cfRule>
    <cfRule type="containsText" dxfId="469" priority="1256" operator="containsText" text="D">
      <formula>NOT(ISERROR(SEARCH("D",D11)))</formula>
    </cfRule>
    <cfRule type="containsText" dxfId="468" priority="1257" operator="containsText" text="C">
      <formula>NOT(ISERROR(SEARCH("C",D11)))</formula>
    </cfRule>
    <cfRule type="containsText" priority="1258" operator="containsText" text="C">
      <formula>NOT(ISERROR(SEARCH("C",D11)))</formula>
    </cfRule>
    <cfRule type="containsText" dxfId="467" priority="1259" operator="containsText" text="B">
      <formula>NOT(ISERROR(SEARCH("B",D11)))</formula>
    </cfRule>
    <cfRule type="containsText" dxfId="466" priority="1260" operator="containsText" text="A">
      <formula>NOT(ISERROR(SEARCH("A",D11)))</formula>
    </cfRule>
  </conditionalFormatting>
  <conditionalFormatting sqref="BJ11:BL37">
    <cfRule type="cellIs" dxfId="465" priority="1223" operator="greaterThan">
      <formula>0</formula>
    </cfRule>
  </conditionalFormatting>
  <conditionalFormatting sqref="BG11:BI37">
    <cfRule type="cellIs" dxfId="464" priority="1222" operator="greaterThan">
      <formula>0</formula>
    </cfRule>
  </conditionalFormatting>
  <conditionalFormatting sqref="BD11:BF37">
    <cfRule type="cellIs" dxfId="463" priority="1221" operator="greaterThan">
      <formula>0</formula>
    </cfRule>
  </conditionalFormatting>
  <conditionalFormatting sqref="BA11:BC37">
    <cfRule type="cellIs" dxfId="462" priority="1219" operator="greaterThan">
      <formula>0</formula>
    </cfRule>
    <cfRule type="cellIs" priority="1220" operator="greaterThan">
      <formula>0</formula>
    </cfRule>
  </conditionalFormatting>
  <conditionalFormatting sqref="A55">
    <cfRule type="containsText" dxfId="461" priority="498" operator="containsText" text="abs">
      <formula>NOT(ISERROR(SEARCH("abs",A55)))</formula>
    </cfRule>
  </conditionalFormatting>
  <conditionalFormatting sqref="A55">
    <cfRule type="expression" dxfId="460" priority="499">
      <formula>COUNTIF($D54,"D*")</formula>
    </cfRule>
    <cfRule type="expression" dxfId="459" priority="500">
      <formula>COUNTIF($D54,"C*")</formula>
    </cfRule>
    <cfRule type="expression" dxfId="458" priority="501">
      <formula>COUNTIF($D54,"B*")</formula>
    </cfRule>
    <cfRule type="expression" dxfId="457" priority="502">
      <formula>COUNTIF($D54,"A*")</formula>
    </cfRule>
  </conditionalFormatting>
  <conditionalFormatting sqref="A55">
    <cfRule type="containsText" dxfId="456" priority="497" operator="containsText" text="abs">
      <formula>NOT(ISERROR(SEARCH("abs",A55)))</formula>
    </cfRule>
  </conditionalFormatting>
  <conditionalFormatting sqref="AZ52:AZ78">
    <cfRule type="containsText" dxfId="455" priority="496" operator="containsText" text="abs">
      <formula>NOT(ISERROR(SEARCH("abs",AZ52)))</formula>
    </cfRule>
  </conditionalFormatting>
  <conditionalFormatting sqref="AQ53 AS53 AU52:AU53 AQ54:AU78">
    <cfRule type="containsText" dxfId="454" priority="486" operator="containsText" text="abs">
      <formula>NOT(ISERROR(SEARCH("abs",AQ52)))</formula>
    </cfRule>
    <cfRule type="containsText" dxfId="453" priority="487" operator="containsText" text="A">
      <formula>NOT(ISERROR(SEARCH("A",AQ52)))</formula>
    </cfRule>
    <cfRule type="containsText" dxfId="452" priority="488" operator="containsText" text="abs">
      <formula>NOT(ISERROR(SEARCH("abs",AQ52)))</formula>
    </cfRule>
    <cfRule type="containsText" dxfId="451" priority="489" operator="containsText" text="abs">
      <formula>NOT(ISERROR(SEARCH("abs",AQ52)))</formula>
    </cfRule>
    <cfRule type="containsText" dxfId="450" priority="490" operator="containsText" text="abc">
      <formula>NOT(ISERROR(SEARCH("abc",AQ52)))</formula>
    </cfRule>
    <cfRule type="containsText" dxfId="449" priority="491" operator="containsText" text="D">
      <formula>NOT(ISERROR(SEARCH("D",AQ52)))</formula>
    </cfRule>
    <cfRule type="containsText" dxfId="448" priority="492" operator="containsText" text="C">
      <formula>NOT(ISERROR(SEARCH("C",AQ52)))</formula>
    </cfRule>
    <cfRule type="containsText" priority="493" operator="containsText" text="C">
      <formula>NOT(ISERROR(SEARCH("C",AQ52)))</formula>
    </cfRule>
    <cfRule type="containsText" dxfId="447" priority="494" operator="containsText" text="B">
      <formula>NOT(ISERROR(SEARCH("B",AQ52)))</formula>
    </cfRule>
    <cfRule type="containsText" dxfId="446" priority="495" operator="containsText" text="A">
      <formula>NOT(ISERROR(SEARCH("A",AQ52)))</formula>
    </cfRule>
  </conditionalFormatting>
  <conditionalFormatting sqref="BJ52:BL78">
    <cfRule type="cellIs" dxfId="445" priority="475" operator="greaterThan">
      <formula>0</formula>
    </cfRule>
  </conditionalFormatting>
  <conditionalFormatting sqref="BG52:BI78">
    <cfRule type="cellIs" dxfId="444" priority="474" operator="greaterThan">
      <formula>0</formula>
    </cfRule>
  </conditionalFormatting>
  <conditionalFormatting sqref="BD52:BF78">
    <cfRule type="cellIs" dxfId="443" priority="473" operator="greaterThan">
      <formula>0</formula>
    </cfRule>
  </conditionalFormatting>
  <conditionalFormatting sqref="BA52:BC78">
    <cfRule type="cellIs" dxfId="442" priority="471" operator="greaterThan">
      <formula>0</formula>
    </cfRule>
    <cfRule type="cellIs" priority="472" operator="greaterThan">
      <formula>0</formula>
    </cfRule>
  </conditionalFormatting>
  <conditionalFormatting sqref="AQ52:AT52">
    <cfRule type="containsText" dxfId="441" priority="451" operator="containsText" text="abs">
      <formula>NOT(ISERROR(SEARCH("abs",AQ52)))</formula>
    </cfRule>
    <cfRule type="containsText" dxfId="440" priority="452" operator="containsText" text="A">
      <formula>NOT(ISERROR(SEARCH("A",AQ52)))</formula>
    </cfRule>
    <cfRule type="containsText" dxfId="439" priority="453" operator="containsText" text="abs">
      <formula>NOT(ISERROR(SEARCH("abs",AQ52)))</formula>
    </cfRule>
    <cfRule type="containsText" dxfId="438" priority="454" operator="containsText" text="abs">
      <formula>NOT(ISERROR(SEARCH("abs",AQ52)))</formula>
    </cfRule>
    <cfRule type="containsText" dxfId="437" priority="455" operator="containsText" text="abc">
      <formula>NOT(ISERROR(SEARCH("abc",AQ52)))</formula>
    </cfRule>
    <cfRule type="containsText" dxfId="436" priority="456" operator="containsText" text="D">
      <formula>NOT(ISERROR(SEARCH("D",AQ52)))</formula>
    </cfRule>
    <cfRule type="containsText" dxfId="435" priority="457" operator="containsText" text="C">
      <formula>NOT(ISERROR(SEARCH("C",AQ52)))</formula>
    </cfRule>
    <cfRule type="containsText" priority="458" operator="containsText" text="C">
      <formula>NOT(ISERROR(SEARCH("C",AQ52)))</formula>
    </cfRule>
    <cfRule type="containsText" dxfId="434" priority="459" operator="containsText" text="B">
      <formula>NOT(ISERROR(SEARCH("B",AQ52)))</formula>
    </cfRule>
    <cfRule type="containsText" dxfId="433" priority="460" operator="containsText" text="A">
      <formula>NOT(ISERROR(SEARCH("A",AQ52)))</formula>
    </cfRule>
  </conditionalFormatting>
  <conditionalFormatting sqref="AP52:AP78">
    <cfRule type="containsText" dxfId="432" priority="441" operator="containsText" text="abs">
      <formula>NOT(ISERROR(SEARCH("abs",AP52)))</formula>
    </cfRule>
    <cfRule type="containsText" dxfId="431" priority="442" operator="containsText" text="A">
      <formula>NOT(ISERROR(SEARCH("A",AP52)))</formula>
    </cfRule>
    <cfRule type="containsText" dxfId="430" priority="443" operator="containsText" text="abs">
      <formula>NOT(ISERROR(SEARCH("abs",AP52)))</formula>
    </cfRule>
    <cfRule type="containsText" dxfId="429" priority="444" operator="containsText" text="abs">
      <formula>NOT(ISERROR(SEARCH("abs",AP52)))</formula>
    </cfRule>
    <cfRule type="containsText" dxfId="428" priority="445" operator="containsText" text="abc">
      <formula>NOT(ISERROR(SEARCH("abc",AP52)))</formula>
    </cfRule>
    <cfRule type="containsText" dxfId="427" priority="446" operator="containsText" text="D">
      <formula>NOT(ISERROR(SEARCH("D",AP52)))</formula>
    </cfRule>
    <cfRule type="containsText" dxfId="426" priority="447" operator="containsText" text="C">
      <formula>NOT(ISERROR(SEARCH("C",AP52)))</formula>
    </cfRule>
    <cfRule type="containsText" priority="448" operator="containsText" text="C">
      <formula>NOT(ISERROR(SEARCH("C",AP52)))</formula>
    </cfRule>
    <cfRule type="containsText" dxfId="425" priority="449" operator="containsText" text="B">
      <formula>NOT(ISERROR(SEARCH("B",AP52)))</formula>
    </cfRule>
    <cfRule type="containsText" dxfId="424" priority="450" operator="containsText" text="A">
      <formula>NOT(ISERROR(SEARCH("A",AP52)))</formula>
    </cfRule>
  </conditionalFormatting>
  <conditionalFormatting sqref="X52:X78">
    <cfRule type="containsText" dxfId="423" priority="431" operator="containsText" text="abs">
      <formula>NOT(ISERROR(SEARCH("abs",X52)))</formula>
    </cfRule>
    <cfRule type="containsText" dxfId="422" priority="432" operator="containsText" text="A">
      <formula>NOT(ISERROR(SEARCH("A",X52)))</formula>
    </cfRule>
    <cfRule type="containsText" dxfId="421" priority="433" operator="containsText" text="abs">
      <formula>NOT(ISERROR(SEARCH("abs",X52)))</formula>
    </cfRule>
    <cfRule type="containsText" dxfId="420" priority="434" operator="containsText" text="abs">
      <formula>NOT(ISERROR(SEARCH("abs",X52)))</formula>
    </cfRule>
    <cfRule type="containsText" dxfId="419" priority="435" operator="containsText" text="abc">
      <formula>NOT(ISERROR(SEARCH("abc",X52)))</formula>
    </cfRule>
    <cfRule type="containsText" dxfId="418" priority="436" operator="containsText" text="D">
      <formula>NOT(ISERROR(SEARCH("D",X52)))</formula>
    </cfRule>
    <cfRule type="containsText" dxfId="417" priority="437" operator="containsText" text="C">
      <formula>NOT(ISERROR(SEARCH("C",X52)))</formula>
    </cfRule>
    <cfRule type="containsText" priority="438" operator="containsText" text="C">
      <formula>NOT(ISERROR(SEARCH("C",X52)))</formula>
    </cfRule>
    <cfRule type="containsText" dxfId="416" priority="439" operator="containsText" text="B">
      <formula>NOT(ISERROR(SEARCH("B",X52)))</formula>
    </cfRule>
    <cfRule type="containsText" dxfId="415" priority="440" operator="containsText" text="A">
      <formula>NOT(ISERROR(SEARCH("A",X52)))</formula>
    </cfRule>
  </conditionalFormatting>
  <conditionalFormatting sqref="AR53">
    <cfRule type="containsText" dxfId="414" priority="361" operator="containsText" text="abs">
      <formula>NOT(ISERROR(SEARCH("abs",AR53)))</formula>
    </cfRule>
    <cfRule type="containsText" dxfId="413" priority="362" operator="containsText" text="A">
      <formula>NOT(ISERROR(SEARCH("A",AR53)))</formula>
    </cfRule>
    <cfRule type="containsText" dxfId="412" priority="363" operator="containsText" text="abs">
      <formula>NOT(ISERROR(SEARCH("abs",AR53)))</formula>
    </cfRule>
    <cfRule type="containsText" dxfId="411" priority="364" operator="containsText" text="abs">
      <formula>NOT(ISERROR(SEARCH("abs",AR53)))</formula>
    </cfRule>
    <cfRule type="containsText" dxfId="410" priority="365" operator="containsText" text="abc">
      <formula>NOT(ISERROR(SEARCH("abc",AR53)))</formula>
    </cfRule>
    <cfRule type="containsText" dxfId="409" priority="366" operator="containsText" text="D">
      <formula>NOT(ISERROR(SEARCH("D",AR53)))</formula>
    </cfRule>
    <cfRule type="containsText" dxfId="408" priority="367" operator="containsText" text="C">
      <formula>NOT(ISERROR(SEARCH("C",AR53)))</formula>
    </cfRule>
    <cfRule type="containsText" priority="368" operator="containsText" text="C">
      <formula>NOT(ISERROR(SEARCH("C",AR53)))</formula>
    </cfRule>
    <cfRule type="containsText" dxfId="407" priority="369" operator="containsText" text="B">
      <formula>NOT(ISERROR(SEARCH("B",AR53)))</formula>
    </cfRule>
    <cfRule type="containsText" dxfId="406" priority="370" operator="containsText" text="A">
      <formula>NOT(ISERROR(SEARCH("A",AR53)))</formula>
    </cfRule>
  </conditionalFormatting>
  <conditionalFormatting sqref="AT53">
    <cfRule type="containsText" dxfId="405" priority="351" operator="containsText" text="abs">
      <formula>NOT(ISERROR(SEARCH("abs",AT53)))</formula>
    </cfRule>
    <cfRule type="containsText" dxfId="404" priority="352" operator="containsText" text="A">
      <formula>NOT(ISERROR(SEARCH("A",AT53)))</formula>
    </cfRule>
    <cfRule type="containsText" dxfId="403" priority="353" operator="containsText" text="abs">
      <formula>NOT(ISERROR(SEARCH("abs",AT53)))</formula>
    </cfRule>
    <cfRule type="containsText" dxfId="402" priority="354" operator="containsText" text="abs">
      <formula>NOT(ISERROR(SEARCH("abs",AT53)))</formula>
    </cfRule>
    <cfRule type="containsText" dxfId="401" priority="355" operator="containsText" text="abc">
      <formula>NOT(ISERROR(SEARCH("abc",AT53)))</formula>
    </cfRule>
    <cfRule type="containsText" dxfId="400" priority="356" operator="containsText" text="D">
      <formula>NOT(ISERROR(SEARCH("D",AT53)))</formula>
    </cfRule>
    <cfRule type="containsText" dxfId="399" priority="357" operator="containsText" text="C">
      <formula>NOT(ISERROR(SEARCH("C",AT53)))</formula>
    </cfRule>
    <cfRule type="containsText" priority="358" operator="containsText" text="C">
      <formula>NOT(ISERROR(SEARCH("C",AT53)))</formula>
    </cfRule>
    <cfRule type="containsText" dxfId="398" priority="359" operator="containsText" text="B">
      <formula>NOT(ISERROR(SEARCH("B",AT53)))</formula>
    </cfRule>
    <cfRule type="containsText" dxfId="397" priority="360" operator="containsText" text="A">
      <formula>NOT(ISERROR(SEARCH("A",AT53)))</formula>
    </cfRule>
  </conditionalFormatting>
  <conditionalFormatting sqref="Q75:W78">
    <cfRule type="containsText" dxfId="396" priority="291" operator="containsText" text="abs">
      <formula>NOT(ISERROR(SEARCH("abs",Q75)))</formula>
    </cfRule>
    <cfRule type="containsText" dxfId="395" priority="292" operator="containsText" text="A">
      <formula>NOT(ISERROR(SEARCH("A",Q75)))</formula>
    </cfRule>
    <cfRule type="containsText" dxfId="394" priority="293" operator="containsText" text="abs">
      <formula>NOT(ISERROR(SEARCH("abs",Q75)))</formula>
    </cfRule>
    <cfRule type="containsText" dxfId="393" priority="294" operator="containsText" text="abs">
      <formula>NOT(ISERROR(SEARCH("abs",Q75)))</formula>
    </cfRule>
    <cfRule type="containsText" dxfId="392" priority="295" operator="containsText" text="abc">
      <formula>NOT(ISERROR(SEARCH("abc",Q75)))</formula>
    </cfRule>
    <cfRule type="containsText" dxfId="391" priority="296" operator="containsText" text="D">
      <formula>NOT(ISERROR(SEARCH("D",Q75)))</formula>
    </cfRule>
    <cfRule type="containsText" dxfId="390" priority="297" operator="containsText" text="C">
      <formula>NOT(ISERROR(SEARCH("C",Q75)))</formula>
    </cfRule>
    <cfRule type="containsText" priority="298" operator="containsText" text="C">
      <formula>NOT(ISERROR(SEARCH("C",Q75)))</formula>
    </cfRule>
    <cfRule type="containsText" dxfId="389" priority="299" operator="containsText" text="B">
      <formula>NOT(ISERROR(SEARCH("B",Q75)))</formula>
    </cfRule>
    <cfRule type="containsText" dxfId="388" priority="300" operator="containsText" text="A">
      <formula>NOT(ISERROR(SEARCH("A",Q75)))</formula>
    </cfRule>
  </conditionalFormatting>
  <conditionalFormatting sqref="Q72:W74">
    <cfRule type="containsText" dxfId="387" priority="281" operator="containsText" text="abs">
      <formula>NOT(ISERROR(SEARCH("abs",Q72)))</formula>
    </cfRule>
    <cfRule type="containsText" dxfId="386" priority="282" operator="containsText" text="A">
      <formula>NOT(ISERROR(SEARCH("A",Q72)))</formula>
    </cfRule>
    <cfRule type="containsText" dxfId="385" priority="283" operator="containsText" text="abs">
      <formula>NOT(ISERROR(SEARCH("abs",Q72)))</formula>
    </cfRule>
    <cfRule type="containsText" dxfId="384" priority="284" operator="containsText" text="abs">
      <formula>NOT(ISERROR(SEARCH("abs",Q72)))</formula>
    </cfRule>
    <cfRule type="containsText" dxfId="383" priority="285" operator="containsText" text="abc">
      <formula>NOT(ISERROR(SEARCH("abc",Q72)))</formula>
    </cfRule>
    <cfRule type="containsText" dxfId="382" priority="286" operator="containsText" text="D">
      <formula>NOT(ISERROR(SEARCH("D",Q72)))</formula>
    </cfRule>
    <cfRule type="containsText" dxfId="381" priority="287" operator="containsText" text="C">
      <formula>NOT(ISERROR(SEARCH("C",Q72)))</formula>
    </cfRule>
    <cfRule type="containsText" priority="288" operator="containsText" text="C">
      <formula>NOT(ISERROR(SEARCH("C",Q72)))</formula>
    </cfRule>
    <cfRule type="containsText" dxfId="380" priority="289" operator="containsText" text="B">
      <formula>NOT(ISERROR(SEARCH("B",Q72)))</formula>
    </cfRule>
    <cfRule type="containsText" dxfId="379" priority="290" operator="containsText" text="A">
      <formula>NOT(ISERROR(SEARCH("A",Q72)))</formula>
    </cfRule>
  </conditionalFormatting>
  <conditionalFormatting sqref="AQ11:AR37 Y11:AO37">
    <cfRule type="containsText" dxfId="378" priority="211" operator="containsText" text="abs">
      <formula>NOT(ISERROR(SEARCH("abs",Y11)))</formula>
    </cfRule>
    <cfRule type="containsText" dxfId="377" priority="212" operator="containsText" text="A">
      <formula>NOT(ISERROR(SEARCH("A",Y11)))</formula>
    </cfRule>
    <cfRule type="containsText" dxfId="376" priority="213" operator="containsText" text="abs">
      <formula>NOT(ISERROR(SEARCH("abs",Y11)))</formula>
    </cfRule>
    <cfRule type="containsText" dxfId="375" priority="214" operator="containsText" text="abs">
      <formula>NOT(ISERROR(SEARCH("abs",Y11)))</formula>
    </cfRule>
    <cfRule type="containsText" dxfId="374" priority="215" operator="containsText" text="abc">
      <formula>NOT(ISERROR(SEARCH("abc",Y11)))</formula>
    </cfRule>
    <cfRule type="containsText" dxfId="373" priority="216" operator="containsText" text="D">
      <formula>NOT(ISERROR(SEARCH("D",Y11)))</formula>
    </cfRule>
    <cfRule type="containsText" dxfId="372" priority="217" operator="containsText" text="C">
      <formula>NOT(ISERROR(SEARCH("C",Y11)))</formula>
    </cfRule>
    <cfRule type="containsText" priority="218" operator="containsText" text="C">
      <formula>NOT(ISERROR(SEARCH("C",Y11)))</formula>
    </cfRule>
    <cfRule type="containsText" dxfId="371" priority="219" operator="containsText" text="B">
      <formula>NOT(ISERROR(SEARCH("B",Y11)))</formula>
    </cfRule>
    <cfRule type="containsText" dxfId="370" priority="220" operator="containsText" text="A">
      <formula>NOT(ISERROR(SEARCH("A",Y11)))</formula>
    </cfRule>
  </conditionalFormatting>
  <conditionalFormatting sqref="AP11:AP37">
    <cfRule type="containsText" dxfId="369" priority="201" operator="containsText" text="abs">
      <formula>NOT(ISERROR(SEARCH("abs",AP11)))</formula>
    </cfRule>
    <cfRule type="containsText" dxfId="368" priority="202" operator="containsText" text="A">
      <formula>NOT(ISERROR(SEARCH("A",AP11)))</formula>
    </cfRule>
    <cfRule type="containsText" dxfId="367" priority="203" operator="containsText" text="abs">
      <formula>NOT(ISERROR(SEARCH("abs",AP11)))</formula>
    </cfRule>
    <cfRule type="containsText" dxfId="366" priority="204" operator="containsText" text="abs">
      <formula>NOT(ISERROR(SEARCH("abs",AP11)))</formula>
    </cfRule>
    <cfRule type="containsText" dxfId="365" priority="205" operator="containsText" text="abc">
      <formula>NOT(ISERROR(SEARCH("abc",AP11)))</formula>
    </cfRule>
    <cfRule type="containsText" dxfId="364" priority="206" operator="containsText" text="D">
      <formula>NOT(ISERROR(SEARCH("D",AP11)))</formula>
    </cfRule>
    <cfRule type="containsText" dxfId="363" priority="207" operator="containsText" text="C">
      <formula>NOT(ISERROR(SEARCH("C",AP11)))</formula>
    </cfRule>
    <cfRule type="containsText" priority="208" operator="containsText" text="C">
      <formula>NOT(ISERROR(SEARCH("C",AP11)))</formula>
    </cfRule>
    <cfRule type="containsText" dxfId="362" priority="209" operator="containsText" text="B">
      <formula>NOT(ISERROR(SEARCH("B",AP11)))</formula>
    </cfRule>
    <cfRule type="containsText" dxfId="361" priority="210" operator="containsText" text="A">
      <formula>NOT(ISERROR(SEARCH("A",AP11)))</formula>
    </cfRule>
  </conditionalFormatting>
  <conditionalFormatting sqref="Q52:W71">
    <cfRule type="containsText" dxfId="360" priority="131" operator="containsText" text="abs">
      <formula>NOT(ISERROR(SEARCH("abs",Q52)))</formula>
    </cfRule>
    <cfRule type="containsText" dxfId="359" priority="132" operator="containsText" text="A">
      <formula>NOT(ISERROR(SEARCH("A",Q52)))</formula>
    </cfRule>
    <cfRule type="containsText" dxfId="358" priority="133" operator="containsText" text="abs">
      <formula>NOT(ISERROR(SEARCH("abs",Q52)))</formula>
    </cfRule>
    <cfRule type="containsText" dxfId="357" priority="134" operator="containsText" text="abs">
      <formula>NOT(ISERROR(SEARCH("abs",Q52)))</formula>
    </cfRule>
    <cfRule type="containsText" dxfId="356" priority="135" operator="containsText" text="abc">
      <formula>NOT(ISERROR(SEARCH("abc",Q52)))</formula>
    </cfRule>
    <cfRule type="containsText" dxfId="355" priority="136" operator="containsText" text="D">
      <formula>NOT(ISERROR(SEARCH("D",Q52)))</formula>
    </cfRule>
    <cfRule type="containsText" dxfId="354" priority="137" operator="containsText" text="C">
      <formula>NOT(ISERROR(SEARCH("C",Q52)))</formula>
    </cfRule>
    <cfRule type="containsText" priority="138" operator="containsText" text="C">
      <formula>NOT(ISERROR(SEARCH("C",Q52)))</formula>
    </cfRule>
    <cfRule type="containsText" dxfId="353" priority="139" operator="containsText" text="B">
      <formula>NOT(ISERROR(SEARCH("B",Q52)))</formula>
    </cfRule>
    <cfRule type="containsText" dxfId="352" priority="140" operator="containsText" text="A">
      <formula>NOT(ISERROR(SEARCH("A",Q52)))</formula>
    </cfRule>
  </conditionalFormatting>
  <conditionalFormatting sqref="D52:P78">
    <cfRule type="containsText" dxfId="351" priority="91" operator="containsText" text="abs">
      <formula>NOT(ISERROR(SEARCH("abs",D52)))</formula>
    </cfRule>
    <cfRule type="containsText" dxfId="350" priority="92" operator="containsText" text="A">
      <formula>NOT(ISERROR(SEARCH("A",D52)))</formula>
    </cfRule>
    <cfRule type="containsText" dxfId="349" priority="93" operator="containsText" text="abs">
      <formula>NOT(ISERROR(SEARCH("abs",D52)))</formula>
    </cfRule>
    <cfRule type="containsText" dxfId="348" priority="94" operator="containsText" text="abs">
      <formula>NOT(ISERROR(SEARCH("abs",D52)))</formula>
    </cfRule>
    <cfRule type="containsText" dxfId="347" priority="95" operator="containsText" text="abc">
      <formula>NOT(ISERROR(SEARCH("abc",D52)))</formula>
    </cfRule>
    <cfRule type="containsText" dxfId="346" priority="96" operator="containsText" text="D">
      <formula>NOT(ISERROR(SEARCH("D",D52)))</formula>
    </cfRule>
    <cfRule type="containsText" dxfId="345" priority="97" operator="containsText" text="C">
      <formula>NOT(ISERROR(SEARCH("C",D52)))</formula>
    </cfRule>
    <cfRule type="containsText" priority="98" operator="containsText" text="C">
      <formula>NOT(ISERROR(SEARCH("C",D52)))</formula>
    </cfRule>
    <cfRule type="containsText" dxfId="344" priority="99" operator="containsText" text="B">
      <formula>NOT(ISERROR(SEARCH("B",D52)))</formula>
    </cfRule>
    <cfRule type="containsText" dxfId="343" priority="100" operator="containsText" text="A">
      <formula>NOT(ISERROR(SEARCH("A",D52)))</formula>
    </cfRule>
  </conditionalFormatting>
  <conditionalFormatting sqref="AH52:AO64">
    <cfRule type="containsText" dxfId="342" priority="81" operator="containsText" text="abs">
      <formula>NOT(ISERROR(SEARCH("abs",AH52)))</formula>
    </cfRule>
    <cfRule type="containsText" dxfId="341" priority="82" operator="containsText" text="A">
      <formula>NOT(ISERROR(SEARCH("A",AH52)))</formula>
    </cfRule>
    <cfRule type="containsText" dxfId="340" priority="83" operator="containsText" text="abs">
      <formula>NOT(ISERROR(SEARCH("abs",AH52)))</formula>
    </cfRule>
    <cfRule type="containsText" dxfId="339" priority="84" operator="containsText" text="abs">
      <formula>NOT(ISERROR(SEARCH("abs",AH52)))</formula>
    </cfRule>
    <cfRule type="containsText" dxfId="338" priority="85" operator="containsText" text="abc">
      <formula>NOT(ISERROR(SEARCH("abc",AH52)))</formula>
    </cfRule>
    <cfRule type="containsText" dxfId="337" priority="86" operator="containsText" text="D">
      <formula>NOT(ISERROR(SEARCH("D",AH52)))</formula>
    </cfRule>
    <cfRule type="containsText" dxfId="336" priority="87" operator="containsText" text="C">
      <formula>NOT(ISERROR(SEARCH("C",AH52)))</formula>
    </cfRule>
    <cfRule type="containsText" priority="88" operator="containsText" text="C">
      <formula>NOT(ISERROR(SEARCH("C",AH52)))</formula>
    </cfRule>
    <cfRule type="containsText" dxfId="335" priority="89" operator="containsText" text="B">
      <formula>NOT(ISERROR(SEARCH("B",AH52)))</formula>
    </cfRule>
    <cfRule type="containsText" dxfId="334" priority="90" operator="containsText" text="A">
      <formula>NOT(ISERROR(SEARCH("A",AH52)))</formula>
    </cfRule>
  </conditionalFormatting>
  <conditionalFormatting sqref="AH65:AO78">
    <cfRule type="containsText" dxfId="333" priority="71" operator="containsText" text="abs">
      <formula>NOT(ISERROR(SEARCH("abs",AH65)))</formula>
    </cfRule>
    <cfRule type="containsText" dxfId="332" priority="72" operator="containsText" text="A">
      <formula>NOT(ISERROR(SEARCH("A",AH65)))</formula>
    </cfRule>
    <cfRule type="containsText" dxfId="331" priority="73" operator="containsText" text="abs">
      <formula>NOT(ISERROR(SEARCH("abs",AH65)))</formula>
    </cfRule>
    <cfRule type="containsText" dxfId="330" priority="74" operator="containsText" text="abs">
      <formula>NOT(ISERROR(SEARCH("abs",AH65)))</formula>
    </cfRule>
    <cfRule type="containsText" dxfId="329" priority="75" operator="containsText" text="abc">
      <formula>NOT(ISERROR(SEARCH("abc",AH65)))</formula>
    </cfRule>
    <cfRule type="containsText" dxfId="328" priority="76" operator="containsText" text="D">
      <formula>NOT(ISERROR(SEARCH("D",AH65)))</formula>
    </cfRule>
    <cfRule type="containsText" dxfId="327" priority="77" operator="containsText" text="C">
      <formula>NOT(ISERROR(SEARCH("C",AH65)))</formula>
    </cfRule>
    <cfRule type="containsText" priority="78" operator="containsText" text="C">
      <formula>NOT(ISERROR(SEARCH("C",AH65)))</formula>
    </cfRule>
    <cfRule type="containsText" dxfId="326" priority="79" operator="containsText" text="B">
      <formula>NOT(ISERROR(SEARCH("B",AH65)))</formula>
    </cfRule>
    <cfRule type="containsText" dxfId="325" priority="80" operator="containsText" text="A">
      <formula>NOT(ISERROR(SEARCH("A",AH65)))</formula>
    </cfRule>
  </conditionalFormatting>
  <conditionalFormatting sqref="AV52:AY78">
    <cfRule type="containsText" dxfId="324" priority="61" operator="containsText" text="abs">
      <formula>NOT(ISERROR(SEARCH("abs",AV52)))</formula>
    </cfRule>
    <cfRule type="containsText" dxfId="323" priority="62" operator="containsText" text="A">
      <formula>NOT(ISERROR(SEARCH("A",AV52)))</formula>
    </cfRule>
    <cfRule type="containsText" dxfId="322" priority="63" operator="containsText" text="abs">
      <formula>NOT(ISERROR(SEARCH("abs",AV52)))</formula>
    </cfRule>
    <cfRule type="containsText" dxfId="321" priority="64" operator="containsText" text="abs">
      <formula>NOT(ISERROR(SEARCH("abs",AV52)))</formula>
    </cfRule>
    <cfRule type="containsText" dxfId="320" priority="65" operator="containsText" text="abc">
      <formula>NOT(ISERROR(SEARCH("abc",AV52)))</formula>
    </cfRule>
    <cfRule type="containsText" dxfId="319" priority="66" operator="containsText" text="D">
      <formula>NOT(ISERROR(SEARCH("D",AV52)))</formula>
    </cfRule>
    <cfRule type="containsText" dxfId="318" priority="67" operator="containsText" text="C">
      <formula>NOT(ISERROR(SEARCH("C",AV52)))</formula>
    </cfRule>
    <cfRule type="containsText" priority="68" operator="containsText" text="C">
      <formula>NOT(ISERROR(SEARCH("C",AV52)))</formula>
    </cfRule>
    <cfRule type="containsText" dxfId="317" priority="69" operator="containsText" text="B">
      <formula>NOT(ISERROR(SEARCH("B",AV52)))</formula>
    </cfRule>
    <cfRule type="containsText" dxfId="316" priority="70" operator="containsText" text="A">
      <formula>NOT(ISERROR(SEARCH("A",AV52)))</formula>
    </cfRule>
  </conditionalFormatting>
  <conditionalFormatting sqref="Y52:AG78">
    <cfRule type="containsText" dxfId="315" priority="51" operator="containsText" text="abs">
      <formula>NOT(ISERROR(SEARCH("abs",Y52)))</formula>
    </cfRule>
    <cfRule type="containsText" dxfId="314" priority="52" operator="containsText" text="A">
      <formula>NOT(ISERROR(SEARCH("A",Y52)))</formula>
    </cfRule>
    <cfRule type="containsText" dxfId="313" priority="53" operator="containsText" text="abs">
      <formula>NOT(ISERROR(SEARCH("abs",Y52)))</formula>
    </cfRule>
    <cfRule type="containsText" dxfId="312" priority="54" operator="containsText" text="abs">
      <formula>NOT(ISERROR(SEARCH("abs",Y52)))</formula>
    </cfRule>
    <cfRule type="containsText" dxfId="311" priority="55" operator="containsText" text="abc">
      <formula>NOT(ISERROR(SEARCH("abc",Y52)))</formula>
    </cfRule>
    <cfRule type="containsText" dxfId="310" priority="56" operator="containsText" text="D">
      <formula>NOT(ISERROR(SEARCH("D",Y52)))</formula>
    </cfRule>
    <cfRule type="containsText" dxfId="309" priority="57" operator="containsText" text="C">
      <formula>NOT(ISERROR(SEARCH("C",Y52)))</formula>
    </cfRule>
    <cfRule type="containsText" priority="58" operator="containsText" text="C">
      <formula>NOT(ISERROR(SEARCH("C",Y52)))</formula>
    </cfRule>
    <cfRule type="containsText" dxfId="308" priority="59" operator="containsText" text="B">
      <formula>NOT(ISERROR(SEARCH("B",Y52)))</formula>
    </cfRule>
    <cfRule type="containsText" dxfId="307" priority="60" operator="containsText" text="A">
      <formula>NOT(ISERROR(SEARCH("A",Y52)))</formula>
    </cfRule>
  </conditionalFormatting>
  <conditionalFormatting sqref="D11:S37">
    <cfRule type="containsText" dxfId="306" priority="31" operator="containsText" text="abs">
      <formula>NOT(ISERROR(SEARCH("abs",D11)))</formula>
    </cfRule>
    <cfRule type="containsText" dxfId="305" priority="32" operator="containsText" text="A">
      <formula>NOT(ISERROR(SEARCH("A",D11)))</formula>
    </cfRule>
    <cfRule type="containsText" dxfId="304" priority="33" operator="containsText" text="abs">
      <formula>NOT(ISERROR(SEARCH("abs",D11)))</formula>
    </cfRule>
    <cfRule type="containsText" dxfId="303" priority="34" operator="containsText" text="abs">
      <formula>NOT(ISERROR(SEARCH("abs",D11)))</formula>
    </cfRule>
    <cfRule type="containsText" dxfId="302" priority="35" operator="containsText" text="abc">
      <formula>NOT(ISERROR(SEARCH("abc",D11)))</formula>
    </cfRule>
    <cfRule type="containsText" dxfId="301" priority="36" operator="containsText" text="D">
      <formula>NOT(ISERROR(SEARCH("D",D11)))</formula>
    </cfRule>
    <cfRule type="containsText" dxfId="300" priority="37" operator="containsText" text="C">
      <formula>NOT(ISERROR(SEARCH("C",D11)))</formula>
    </cfRule>
    <cfRule type="containsText" priority="38" operator="containsText" text="C">
      <formula>NOT(ISERROR(SEARCH("C",D11)))</formula>
    </cfRule>
    <cfRule type="containsText" dxfId="299" priority="39" operator="containsText" text="B">
      <formula>NOT(ISERROR(SEARCH("B",D11)))</formula>
    </cfRule>
    <cfRule type="containsText" dxfId="298" priority="40" operator="containsText" text="A">
      <formula>NOT(ISERROR(SEARCH("A",D11)))</formula>
    </cfRule>
  </conditionalFormatting>
  <conditionalFormatting sqref="AS11:AV37">
    <cfRule type="containsText" dxfId="297" priority="21" operator="containsText" text="abs">
      <formula>NOT(ISERROR(SEARCH("abs",AS11)))</formula>
    </cfRule>
    <cfRule type="containsText" dxfId="296" priority="22" operator="containsText" text="A">
      <formula>NOT(ISERROR(SEARCH("A",AS11)))</formula>
    </cfRule>
    <cfRule type="containsText" dxfId="295" priority="23" operator="containsText" text="abs">
      <formula>NOT(ISERROR(SEARCH("abs",AS11)))</formula>
    </cfRule>
    <cfRule type="containsText" dxfId="294" priority="24" operator="containsText" text="abs">
      <formula>NOT(ISERROR(SEARCH("abs",AS11)))</formula>
    </cfRule>
    <cfRule type="containsText" dxfId="293" priority="25" operator="containsText" text="abc">
      <formula>NOT(ISERROR(SEARCH("abc",AS11)))</formula>
    </cfRule>
    <cfRule type="containsText" dxfId="292" priority="26" operator="containsText" text="D">
      <formula>NOT(ISERROR(SEARCH("D",AS11)))</formula>
    </cfRule>
    <cfRule type="containsText" dxfId="291" priority="27" operator="containsText" text="C">
      <formula>NOT(ISERROR(SEARCH("C",AS11)))</formula>
    </cfRule>
    <cfRule type="containsText" priority="28" operator="containsText" text="C">
      <formula>NOT(ISERROR(SEARCH("C",AS11)))</formula>
    </cfRule>
    <cfRule type="containsText" dxfId="290" priority="29" operator="containsText" text="B">
      <formula>NOT(ISERROR(SEARCH("B",AS11)))</formula>
    </cfRule>
    <cfRule type="containsText" dxfId="289" priority="30" operator="containsText" text="A">
      <formula>NOT(ISERROR(SEARCH("A",AS11)))</formula>
    </cfRule>
  </conditionalFormatting>
  <conditionalFormatting sqref="AQ11:AR37 Y11:AO37">
    <cfRule type="containsText" dxfId="288" priority="11" operator="containsText" text="abs">
      <formula>NOT(ISERROR(SEARCH("abs",Y11)))</formula>
    </cfRule>
    <cfRule type="containsText" dxfId="287" priority="12" operator="containsText" text="A">
      <formula>NOT(ISERROR(SEARCH("A",Y11)))</formula>
    </cfRule>
    <cfRule type="containsText" dxfId="286" priority="13" operator="containsText" text="abs">
      <formula>NOT(ISERROR(SEARCH("abs",Y11)))</formula>
    </cfRule>
    <cfRule type="containsText" dxfId="285" priority="14" operator="containsText" text="abs">
      <formula>NOT(ISERROR(SEARCH("abs",Y11)))</formula>
    </cfRule>
    <cfRule type="containsText" dxfId="284" priority="15" operator="containsText" text="abc">
      <formula>NOT(ISERROR(SEARCH("abc",Y11)))</formula>
    </cfRule>
    <cfRule type="containsText" dxfId="283" priority="16" operator="containsText" text="D">
      <formula>NOT(ISERROR(SEARCH("D",Y11)))</formula>
    </cfRule>
    <cfRule type="containsText" dxfId="282" priority="17" operator="containsText" text="C">
      <formula>NOT(ISERROR(SEARCH("C",Y11)))</formula>
    </cfRule>
    <cfRule type="containsText" priority="18" operator="containsText" text="C">
      <formula>NOT(ISERROR(SEARCH("C",Y11)))</formula>
    </cfRule>
    <cfRule type="containsText" dxfId="281" priority="19" operator="containsText" text="B">
      <formula>NOT(ISERROR(SEARCH("B",Y11)))</formula>
    </cfRule>
    <cfRule type="containsText" dxfId="280" priority="20" operator="containsText" text="A">
      <formula>NOT(ISERROR(SEARCH("A",Y11)))</formula>
    </cfRule>
  </conditionalFormatting>
  <conditionalFormatting sqref="AP11:AP37">
    <cfRule type="containsText" dxfId="279" priority="1" operator="containsText" text="abs">
      <formula>NOT(ISERROR(SEARCH("abs",AP11)))</formula>
    </cfRule>
    <cfRule type="containsText" dxfId="278" priority="2" operator="containsText" text="A">
      <formula>NOT(ISERROR(SEARCH("A",AP11)))</formula>
    </cfRule>
    <cfRule type="containsText" dxfId="277" priority="3" operator="containsText" text="abs">
      <formula>NOT(ISERROR(SEARCH("abs",AP11)))</formula>
    </cfRule>
    <cfRule type="containsText" dxfId="276" priority="4" operator="containsText" text="abs">
      <formula>NOT(ISERROR(SEARCH("abs",AP11)))</formula>
    </cfRule>
    <cfRule type="containsText" dxfId="275" priority="5" operator="containsText" text="abc">
      <formula>NOT(ISERROR(SEARCH("abc",AP11)))</formula>
    </cfRule>
    <cfRule type="containsText" dxfId="274" priority="6" operator="containsText" text="D">
      <formula>NOT(ISERROR(SEARCH("D",AP11)))</formula>
    </cfRule>
    <cfRule type="containsText" dxfId="273" priority="7" operator="containsText" text="C">
      <formula>NOT(ISERROR(SEARCH("C",AP11)))</formula>
    </cfRule>
    <cfRule type="containsText" priority="8" operator="containsText" text="C">
      <formula>NOT(ISERROR(SEARCH("C",AP11)))</formula>
    </cfRule>
    <cfRule type="containsText" dxfId="272" priority="9" operator="containsText" text="B">
      <formula>NOT(ISERROR(SEARCH("B",AP11)))</formula>
    </cfRule>
    <cfRule type="containsText" dxfId="271" priority="10" operator="containsText" text="A">
      <formula>NOT(ISERROR(SEARCH("A",AP11)))</formula>
    </cfRule>
  </conditionalFormatting>
  <dataValidations count="1">
    <dataValidation type="list" allowBlank="1" showInputMessage="1" showErrorMessage="1" sqref="A14 P78:Q78 P11:X36 T37:W37 D11:O37 A55 W52:AY78 Q52:W71 T78:W78 P52:V77 D52:O78 P37:Q37 W11:AY37">
      <formula1>nOTES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00B0F0"/>
  </sheetPr>
  <dimension ref="A1:DV150"/>
  <sheetViews>
    <sheetView showGridLines="0" tabSelected="1" topLeftCell="BP41" zoomScale="60" zoomScaleNormal="60" workbookViewId="0">
      <selection activeCell="BV58" sqref="BV58"/>
    </sheetView>
  </sheetViews>
  <sheetFormatPr baseColWidth="10" defaultRowHeight="15"/>
  <cols>
    <col min="1" max="1" width="21.28515625" bestFit="1" customWidth="1"/>
    <col min="2" max="4" width="6.42578125" bestFit="1" customWidth="1"/>
    <col min="5" max="5" width="6.42578125" customWidth="1"/>
    <col min="6" max="6" width="6.42578125" bestFit="1" customWidth="1"/>
    <col min="7" max="21" width="6.42578125" customWidth="1"/>
    <col min="22" max="22" width="0.85546875" customWidth="1"/>
    <col min="23" max="23" width="2.7109375" customWidth="1"/>
    <col min="24" max="24" width="5.5703125" bestFit="1" customWidth="1"/>
    <col min="25" max="25" width="4.140625" bestFit="1" customWidth="1"/>
    <col min="26" max="26" width="5.28515625" bestFit="1" customWidth="1"/>
    <col min="27" max="27" width="5.5703125" bestFit="1" customWidth="1"/>
    <col min="28" max="28" width="4.140625" bestFit="1" customWidth="1"/>
    <col min="29" max="29" width="5.28515625" bestFit="1" customWidth="1"/>
    <col min="30" max="30" width="5.5703125" bestFit="1" customWidth="1"/>
    <col min="31" max="31" width="4.140625" bestFit="1" customWidth="1"/>
    <col min="32" max="32" width="5.28515625" bestFit="1" customWidth="1"/>
    <col min="33" max="33" width="5.5703125" bestFit="1" customWidth="1"/>
    <col min="34" max="34" width="4.140625" bestFit="1" customWidth="1"/>
    <col min="35" max="36" width="5.28515625" bestFit="1" customWidth="1"/>
    <col min="37" max="37" width="4.7109375" customWidth="1"/>
    <col min="38" max="38" width="6.7109375" customWidth="1"/>
    <col min="39" max="42" width="6.42578125" customWidth="1"/>
    <col min="43" max="43" width="3" customWidth="1"/>
    <col min="44" max="47" width="6.42578125" customWidth="1"/>
    <col min="48" max="48" width="3" customWidth="1"/>
    <col min="49" max="52" width="6.42578125" customWidth="1"/>
    <col min="53" max="53" width="3" customWidth="1"/>
    <col min="54" max="57" width="6.42578125" customWidth="1"/>
    <col min="58" max="58" width="5.28515625" bestFit="1" customWidth="1"/>
    <col min="59" max="59" width="6.7109375" customWidth="1"/>
    <col min="61" max="61" width="5.140625" bestFit="1" customWidth="1"/>
    <col min="62" max="62" width="15.140625" bestFit="1" customWidth="1"/>
    <col min="63" max="63" width="5.140625" bestFit="1" customWidth="1"/>
    <col min="64" max="64" width="13" bestFit="1" customWidth="1"/>
    <col min="65" max="65" width="5.140625" bestFit="1" customWidth="1"/>
    <col min="66" max="66" width="13" bestFit="1" customWidth="1"/>
    <col min="67" max="67" width="5.140625" bestFit="1" customWidth="1"/>
    <col min="68" max="70" width="5.140625" customWidth="1"/>
    <col min="75" max="122" width="5.5703125" customWidth="1"/>
    <col min="123" max="123" width="10.85546875" customWidth="1"/>
  </cols>
  <sheetData>
    <row r="1" spans="1:74">
      <c r="A1" s="65"/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65"/>
      <c r="AI1" s="65"/>
      <c r="AJ1" s="65"/>
      <c r="AK1" s="65"/>
      <c r="AL1" s="65"/>
      <c r="AM1" s="65"/>
      <c r="AN1" s="65"/>
      <c r="AO1" s="65"/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  <c r="BB1" s="65"/>
      <c r="BC1" s="65"/>
      <c r="BD1" s="65"/>
      <c r="BE1" s="65"/>
      <c r="BF1" s="65"/>
      <c r="BG1" s="65"/>
    </row>
    <row r="2" spans="1:74" ht="15.75" thickBot="1">
      <c r="A2" s="65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/>
      <c r="AK2" s="65"/>
      <c r="AL2" s="65"/>
      <c r="AM2" s="65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/>
      <c r="BA2" s="65"/>
      <c r="BB2" s="65"/>
      <c r="BC2" s="65"/>
      <c r="BD2" s="65"/>
      <c r="BE2" s="65"/>
      <c r="BF2" s="65"/>
      <c r="BG2" s="65"/>
    </row>
    <row r="3" spans="1:74" ht="15.75" customHeight="1" thickTop="1">
      <c r="A3" s="267" t="s">
        <v>12</v>
      </c>
      <c r="B3" s="268"/>
      <c r="C3" s="268"/>
      <c r="D3" s="268"/>
      <c r="E3" s="269"/>
      <c r="F3" s="297" t="s">
        <v>65</v>
      </c>
      <c r="G3" s="298"/>
      <c r="H3" s="298"/>
      <c r="I3" s="298"/>
      <c r="J3" s="298"/>
      <c r="K3" s="298"/>
      <c r="L3" s="298"/>
      <c r="M3" s="65"/>
      <c r="N3" s="65"/>
      <c r="O3" s="65"/>
      <c r="P3" s="65"/>
      <c r="Q3" s="65"/>
      <c r="R3" s="65"/>
      <c r="S3" s="65"/>
      <c r="T3" s="65"/>
      <c r="U3" s="65"/>
      <c r="V3" s="65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6"/>
      <c r="AM3" s="66"/>
      <c r="AN3" s="66"/>
      <c r="AO3" s="66"/>
      <c r="AP3" s="66"/>
      <c r="AQ3" s="66"/>
      <c r="AR3" s="66"/>
      <c r="AS3" s="66"/>
      <c r="AT3" s="66"/>
      <c r="AU3" s="66"/>
      <c r="AV3" s="66"/>
      <c r="AW3" s="66"/>
      <c r="AX3" s="66"/>
      <c r="AY3" s="66"/>
      <c r="AZ3" s="66"/>
      <c r="BA3" s="66"/>
      <c r="BB3" s="66"/>
      <c r="BC3" s="66"/>
      <c r="BD3" s="66"/>
      <c r="BE3" s="66"/>
      <c r="BF3" s="66"/>
      <c r="BG3" s="66"/>
      <c r="BS3" s="3"/>
      <c r="BT3" s="3"/>
      <c r="BU3" s="3"/>
      <c r="BV3" s="3"/>
    </row>
    <row r="4" spans="1:74" ht="15.75" customHeight="1" thickBot="1">
      <c r="A4" s="270"/>
      <c r="B4" s="271"/>
      <c r="C4" s="271"/>
      <c r="D4" s="271"/>
      <c r="E4" s="272"/>
      <c r="F4" s="299"/>
      <c r="G4" s="300"/>
      <c r="H4" s="300"/>
      <c r="I4" s="300"/>
      <c r="J4" s="300"/>
      <c r="K4" s="300"/>
      <c r="L4" s="300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  <c r="AQ4" s="66"/>
      <c r="AR4" s="66"/>
      <c r="AS4" s="66"/>
      <c r="AT4" s="66"/>
      <c r="AU4" s="66"/>
      <c r="AV4" s="66"/>
      <c r="AW4" s="66"/>
      <c r="AX4" s="66"/>
      <c r="AY4" s="66"/>
      <c r="AZ4" s="66"/>
      <c r="BA4" s="66"/>
      <c r="BB4" s="66"/>
      <c r="BC4" s="66"/>
      <c r="BD4" s="66"/>
      <c r="BE4" s="66"/>
      <c r="BF4" s="66"/>
      <c r="BG4" s="66"/>
      <c r="BH4" s="3"/>
      <c r="BI4" s="3"/>
      <c r="BS4" s="3"/>
      <c r="BT4" s="3"/>
      <c r="BU4" s="3"/>
      <c r="BV4" s="3"/>
    </row>
    <row r="5" spans="1:74" ht="16.5" thickTop="1" thickBot="1">
      <c r="A5" s="287" t="s">
        <v>14</v>
      </c>
      <c r="B5" s="301" t="s">
        <v>50</v>
      </c>
      <c r="C5" s="302"/>
      <c r="D5" s="302"/>
      <c r="E5" s="302"/>
      <c r="F5" s="302"/>
      <c r="G5" s="302"/>
      <c r="H5" s="307" t="s">
        <v>51</v>
      </c>
      <c r="I5" s="307"/>
      <c r="J5" s="307"/>
      <c r="K5" s="307"/>
      <c r="L5" s="278" t="s">
        <v>16</v>
      </c>
      <c r="M5" s="278"/>
      <c r="N5" s="278"/>
      <c r="O5" s="281" t="s">
        <v>59</v>
      </c>
      <c r="P5" s="281"/>
      <c r="Q5" s="281"/>
      <c r="R5" s="310" t="s">
        <v>17</v>
      </c>
      <c r="S5" s="310"/>
      <c r="T5" s="275" t="s">
        <v>58</v>
      </c>
      <c r="U5" s="276" t="s">
        <v>62</v>
      </c>
      <c r="V5" s="67"/>
      <c r="W5" s="277"/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66"/>
      <c r="AL5" s="66"/>
      <c r="AM5" s="65"/>
      <c r="AN5" s="65"/>
      <c r="AO5" s="65"/>
      <c r="AP5" s="65"/>
      <c r="AQ5" s="65"/>
      <c r="AR5" s="65"/>
      <c r="AS5" s="65"/>
      <c r="AT5" s="65"/>
      <c r="AU5" s="65"/>
      <c r="AV5" s="65"/>
      <c r="AW5" s="65"/>
      <c r="AX5" s="65"/>
      <c r="AY5" s="65"/>
      <c r="AZ5" s="65"/>
      <c r="BA5" s="65"/>
      <c r="BB5" s="65"/>
      <c r="BC5" s="65"/>
      <c r="BD5" s="65"/>
      <c r="BE5" s="65"/>
      <c r="BF5" s="66"/>
      <c r="BG5" s="66"/>
      <c r="BH5" s="3"/>
      <c r="BI5" s="3"/>
      <c r="BS5" s="3"/>
      <c r="BT5" s="3"/>
      <c r="BU5" s="3"/>
      <c r="BV5" s="3"/>
    </row>
    <row r="6" spans="1:74" ht="15.75" customHeight="1" thickTop="1">
      <c r="A6" s="288"/>
      <c r="B6" s="303"/>
      <c r="C6" s="304"/>
      <c r="D6" s="304"/>
      <c r="E6" s="304"/>
      <c r="F6" s="304"/>
      <c r="G6" s="304"/>
      <c r="H6" s="308"/>
      <c r="I6" s="308"/>
      <c r="J6" s="308"/>
      <c r="K6" s="308"/>
      <c r="L6" s="279"/>
      <c r="M6" s="279"/>
      <c r="N6" s="279"/>
      <c r="O6" s="281"/>
      <c r="P6" s="281"/>
      <c r="Q6" s="281"/>
      <c r="R6" s="310"/>
      <c r="S6" s="310"/>
      <c r="T6" s="275"/>
      <c r="U6" s="276"/>
      <c r="V6" s="67"/>
      <c r="W6" s="277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5"/>
      <c r="AN6" s="65"/>
      <c r="AO6" s="65"/>
      <c r="AP6" s="65"/>
      <c r="AQ6" s="65"/>
      <c r="AR6" s="267" t="s">
        <v>12</v>
      </c>
      <c r="AS6" s="268"/>
      <c r="AT6" s="268"/>
      <c r="AU6" s="268"/>
      <c r="AV6" s="269"/>
      <c r="AW6" s="65"/>
      <c r="AX6" s="65"/>
      <c r="AY6" s="65"/>
      <c r="AZ6" s="65"/>
      <c r="BA6" s="65"/>
      <c r="BB6" s="65"/>
      <c r="BC6" s="65"/>
      <c r="BD6" s="65"/>
      <c r="BE6" s="65"/>
      <c r="BF6" s="66"/>
      <c r="BG6" s="66"/>
      <c r="BH6" s="3"/>
      <c r="BI6" s="3"/>
      <c r="BO6" s="3"/>
      <c r="BP6" s="3"/>
      <c r="BQ6" s="3"/>
      <c r="BR6" s="3"/>
      <c r="BS6" s="3"/>
      <c r="BT6" s="3"/>
      <c r="BU6" s="3"/>
      <c r="BV6" s="3"/>
    </row>
    <row r="7" spans="1:74" ht="15.75" customHeight="1" thickBot="1">
      <c r="A7" s="288"/>
      <c r="B7" s="303"/>
      <c r="C7" s="304"/>
      <c r="D7" s="304"/>
      <c r="E7" s="304"/>
      <c r="F7" s="304"/>
      <c r="G7" s="304"/>
      <c r="H7" s="308"/>
      <c r="I7" s="308"/>
      <c r="J7" s="308"/>
      <c r="K7" s="308"/>
      <c r="L7" s="279"/>
      <c r="M7" s="279"/>
      <c r="N7" s="279"/>
      <c r="O7" s="281"/>
      <c r="P7" s="281"/>
      <c r="Q7" s="281"/>
      <c r="R7" s="310"/>
      <c r="S7" s="310"/>
      <c r="T7" s="275"/>
      <c r="U7" s="276"/>
      <c r="V7" s="67"/>
      <c r="W7" s="277"/>
      <c r="X7" s="66"/>
      <c r="Y7" s="66"/>
      <c r="Z7" s="66"/>
      <c r="AA7" s="66"/>
      <c r="AB7" s="66"/>
      <c r="AC7" s="66"/>
      <c r="AD7" s="66"/>
      <c r="AE7" s="66"/>
      <c r="AF7" s="66"/>
      <c r="AG7" s="66"/>
      <c r="AH7" s="66"/>
      <c r="AI7" s="66"/>
      <c r="AJ7" s="66"/>
      <c r="AK7" s="66"/>
      <c r="AL7" s="66"/>
      <c r="AM7" s="65"/>
      <c r="AN7" s="65"/>
      <c r="AO7" s="65"/>
      <c r="AP7" s="65"/>
      <c r="AQ7" s="65"/>
      <c r="AR7" s="270"/>
      <c r="AS7" s="271"/>
      <c r="AT7" s="271"/>
      <c r="AU7" s="271"/>
      <c r="AV7" s="272"/>
      <c r="AW7" s="65"/>
      <c r="AX7" s="65"/>
      <c r="AY7" s="65"/>
      <c r="AZ7" s="65"/>
      <c r="BA7" s="65"/>
      <c r="BB7" s="65"/>
      <c r="BC7" s="65"/>
      <c r="BD7" s="65"/>
      <c r="BE7" s="65"/>
      <c r="BF7" s="66"/>
      <c r="BG7" s="66"/>
      <c r="BH7" s="3"/>
      <c r="BI7" s="3"/>
      <c r="BO7" s="3"/>
      <c r="BP7" s="3"/>
      <c r="BQ7" s="3"/>
      <c r="BR7" s="3"/>
      <c r="BS7" s="3"/>
      <c r="BT7" s="3"/>
      <c r="BU7" s="3"/>
      <c r="BV7" s="3"/>
    </row>
    <row r="8" spans="1:74" ht="15.75" thickTop="1">
      <c r="A8" s="288"/>
      <c r="B8" s="303"/>
      <c r="C8" s="304"/>
      <c r="D8" s="304"/>
      <c r="E8" s="304"/>
      <c r="F8" s="304"/>
      <c r="G8" s="304"/>
      <c r="H8" s="308"/>
      <c r="I8" s="308"/>
      <c r="J8" s="308"/>
      <c r="K8" s="308"/>
      <c r="L8" s="279"/>
      <c r="M8" s="279"/>
      <c r="N8" s="279"/>
      <c r="O8" s="281"/>
      <c r="P8" s="281"/>
      <c r="Q8" s="281"/>
      <c r="R8" s="310"/>
      <c r="S8" s="310"/>
      <c r="T8" s="275"/>
      <c r="U8" s="276"/>
      <c r="V8" s="67"/>
      <c r="W8" s="277"/>
      <c r="X8" s="66"/>
      <c r="Y8" s="66"/>
      <c r="Z8" s="66"/>
      <c r="AA8" s="66"/>
      <c r="AB8" s="66"/>
      <c r="AC8" s="66"/>
      <c r="AD8" s="66"/>
      <c r="AE8" s="66"/>
      <c r="AF8" s="66"/>
      <c r="AG8" s="66"/>
      <c r="AH8" s="66"/>
      <c r="AI8" s="66"/>
      <c r="AJ8" s="66"/>
      <c r="AK8" s="66"/>
      <c r="AL8" s="66"/>
      <c r="AM8" s="65"/>
      <c r="AN8" s="65"/>
      <c r="AO8" s="65"/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  <c r="BA8" s="65"/>
      <c r="BB8" s="65"/>
      <c r="BC8" s="65"/>
      <c r="BD8" s="65"/>
      <c r="BE8" s="65"/>
      <c r="BF8" s="66"/>
      <c r="BG8" s="66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</row>
    <row r="9" spans="1:74" ht="15.75" thickBot="1">
      <c r="A9" s="289"/>
      <c r="B9" s="305"/>
      <c r="C9" s="306"/>
      <c r="D9" s="306"/>
      <c r="E9" s="306"/>
      <c r="F9" s="306"/>
      <c r="G9" s="306"/>
      <c r="H9" s="309"/>
      <c r="I9" s="309"/>
      <c r="J9" s="309"/>
      <c r="K9" s="309"/>
      <c r="L9" s="280"/>
      <c r="M9" s="280"/>
      <c r="N9" s="280"/>
      <c r="O9" s="282"/>
      <c r="P9" s="282"/>
      <c r="Q9" s="282"/>
      <c r="R9" s="311"/>
      <c r="S9" s="311"/>
      <c r="T9" s="275"/>
      <c r="U9" s="276"/>
      <c r="V9" s="67"/>
      <c r="W9" s="277"/>
      <c r="X9" s="68" t="s">
        <v>1</v>
      </c>
      <c r="Y9" s="68" t="s">
        <v>0</v>
      </c>
      <c r="Z9" s="68" t="s">
        <v>2</v>
      </c>
      <c r="AA9" s="69" t="s">
        <v>4</v>
      </c>
      <c r="AB9" s="69" t="s">
        <v>3</v>
      </c>
      <c r="AC9" s="69" t="s">
        <v>5</v>
      </c>
      <c r="AD9" s="70" t="s">
        <v>7</v>
      </c>
      <c r="AE9" s="70" t="s">
        <v>6</v>
      </c>
      <c r="AF9" s="70" t="s">
        <v>8</v>
      </c>
      <c r="AG9" s="71" t="s">
        <v>10</v>
      </c>
      <c r="AH9" s="71" t="s">
        <v>9</v>
      </c>
      <c r="AI9" s="71" t="s">
        <v>56</v>
      </c>
      <c r="AJ9" s="66"/>
      <c r="AK9" s="66"/>
      <c r="AL9" s="66"/>
      <c r="AM9" s="65"/>
      <c r="AN9" s="65"/>
      <c r="AO9" s="65"/>
      <c r="AP9" s="65"/>
      <c r="AQ9" s="65"/>
      <c r="AR9" s="65"/>
      <c r="AS9" s="65"/>
      <c r="AT9" s="65"/>
      <c r="AU9" s="65"/>
      <c r="AV9" s="65"/>
      <c r="AW9" s="65"/>
      <c r="AX9" s="65"/>
      <c r="AY9" s="65"/>
      <c r="AZ9" s="65"/>
      <c r="BA9" s="65"/>
      <c r="BB9" s="65"/>
      <c r="BC9" s="65"/>
      <c r="BD9" s="65"/>
      <c r="BE9" s="65"/>
      <c r="BF9" s="66"/>
      <c r="BG9" s="66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</row>
    <row r="10" spans="1:74" ht="18" customHeight="1" thickTop="1" thickBot="1">
      <c r="A10" s="72" t="s">
        <v>21</v>
      </c>
      <c r="B10" s="73" t="str">
        <f>notes!D11</f>
        <v>A</v>
      </c>
      <c r="C10" s="73" t="str">
        <f>notes!E11</f>
        <v>A</v>
      </c>
      <c r="D10" s="73" t="str">
        <f>notes!F11</f>
        <v>A+</v>
      </c>
      <c r="E10" s="73" t="str">
        <f>notes!G11</f>
        <v>A</v>
      </c>
      <c r="F10" s="73" t="str">
        <f>notes!H11</f>
        <v>C+</v>
      </c>
      <c r="G10" s="74">
        <f>notes!I11</f>
        <v>0</v>
      </c>
      <c r="H10" s="75" t="str">
        <f>notes!J11</f>
        <v>C+</v>
      </c>
      <c r="I10" s="73" t="str">
        <f>notes!K11</f>
        <v>A+</v>
      </c>
      <c r="J10" s="73" t="str">
        <f>notes!L11</f>
        <v>B</v>
      </c>
      <c r="K10" s="74" t="str">
        <f>notes!M11</f>
        <v>A+</v>
      </c>
      <c r="L10" s="75" t="str">
        <f>notes!N11</f>
        <v>A+</v>
      </c>
      <c r="M10" s="73" t="str">
        <f>notes!O11</f>
        <v>A</v>
      </c>
      <c r="N10" s="74">
        <f>notes!P11</f>
        <v>0</v>
      </c>
      <c r="O10" s="75" t="str">
        <f>notes!Q11</f>
        <v>C-</v>
      </c>
      <c r="P10" s="73">
        <f>notes!R11</f>
        <v>0</v>
      </c>
      <c r="Q10" s="74">
        <f>notes!S11</f>
        <v>0</v>
      </c>
      <c r="R10" s="75">
        <f>notes!T11</f>
        <v>0</v>
      </c>
      <c r="S10" s="74">
        <f>notes!U11</f>
        <v>0</v>
      </c>
      <c r="T10" s="76">
        <f>notes!V11</f>
        <v>0</v>
      </c>
      <c r="U10" s="75" t="str">
        <f>notes!W11</f>
        <v>A</v>
      </c>
      <c r="V10" s="77"/>
      <c r="W10" s="78"/>
      <c r="X10" s="79">
        <f t="shared" ref="X10:X38" si="0">COUNTIF(B10:V10,"A+")</f>
        <v>4</v>
      </c>
      <c r="Y10" s="79">
        <f t="shared" ref="Y10:Y38" si="1">COUNTIF(B10:V10,"A")</f>
        <v>5</v>
      </c>
      <c r="Z10" s="80">
        <f t="shared" ref="Z10:Z38" si="2">COUNTIF(B10:V10,"A-")</f>
        <v>0</v>
      </c>
      <c r="AA10" s="81">
        <f t="shared" ref="AA10:AA38" si="3">COUNTIF(B10:V10,"B+")</f>
        <v>0</v>
      </c>
      <c r="AB10" s="81">
        <f t="shared" ref="AB10:AB38" si="4">COUNTIF(B10:V10,"B")</f>
        <v>1</v>
      </c>
      <c r="AC10" s="82">
        <f t="shared" ref="AC10:AC38" si="5">COUNTIF(B10:V10,"B-")</f>
        <v>0</v>
      </c>
      <c r="AD10" s="83">
        <f t="shared" ref="AD10:AD38" si="6">COUNTIF(B10:V10,"C+")</f>
        <v>2</v>
      </c>
      <c r="AE10" s="79">
        <f t="shared" ref="AE10:AE38" si="7">COUNTIF(B10:V10,"C")</f>
        <v>0</v>
      </c>
      <c r="AF10" s="80">
        <f t="shared" ref="AF10:AF38" si="8">COUNTIF(B10:V10,"C-")</f>
        <v>1</v>
      </c>
      <c r="AG10" s="83">
        <f t="shared" ref="AG10:AG38" si="9">COUNTIF(B10:V10,"D+")</f>
        <v>0</v>
      </c>
      <c r="AH10" s="79">
        <f t="shared" ref="AH10:AH38" si="10">COUNTIF(B10:V10,"D")</f>
        <v>0</v>
      </c>
      <c r="AI10" s="80">
        <f t="shared" ref="AI10:AI38" si="11">COUNTIF(B10:V10,"D-")</f>
        <v>0</v>
      </c>
      <c r="AJ10" s="84">
        <f t="shared" ref="AJ10:AJ38" si="12">(X10*8)+(Y10*7)+(Z10*6)+(AA10*6)+(AB10*5)+(AC10*4)+(AD10*3)+(AE10*2)+(AF10*1)-((AG10*1)+(AH10*2)+(AI10*3))</f>
        <v>79</v>
      </c>
      <c r="AK10" s="66"/>
      <c r="AL10" s="66" t="s">
        <v>21</v>
      </c>
      <c r="AM10" s="85">
        <f t="shared" ref="AM10:AM36" si="13">X10*8</f>
        <v>32</v>
      </c>
      <c r="AN10" s="85">
        <f t="shared" ref="AN10:AN36" si="14">Y10*7</f>
        <v>35</v>
      </c>
      <c r="AO10" s="85">
        <f t="shared" ref="AO10:AO36" si="15">Z10*6</f>
        <v>0</v>
      </c>
      <c r="AP10" s="86">
        <f>SUM(AM10:AO10)</f>
        <v>67</v>
      </c>
      <c r="AQ10" s="87"/>
      <c r="AR10" s="88">
        <f t="shared" ref="AR10:AR36" si="16">AA10*5</f>
        <v>0</v>
      </c>
      <c r="AS10" s="88">
        <f t="shared" ref="AS10:AS36" si="17">AB10*4</f>
        <v>4</v>
      </c>
      <c r="AT10" s="88">
        <f t="shared" ref="AT10:AT36" si="18">AC10*3</f>
        <v>0</v>
      </c>
      <c r="AU10" s="86">
        <f>SUM(AR10:AT10)</f>
        <v>4</v>
      </c>
      <c r="AV10" s="87"/>
      <c r="AW10" s="89">
        <f t="shared" ref="AW10:AW36" si="19">AD10*2</f>
        <v>4</v>
      </c>
      <c r="AX10" s="89">
        <f t="shared" ref="AX10:AX36" si="20">AE10*1</f>
        <v>0</v>
      </c>
      <c r="AY10" s="89">
        <f t="shared" ref="AY10:AY36" si="21">AF10</f>
        <v>1</v>
      </c>
      <c r="AZ10" s="86">
        <f>SUM(AW10:AY10)</f>
        <v>5</v>
      </c>
      <c r="BA10" s="87"/>
      <c r="BB10" s="90">
        <f t="shared" ref="BB10:BB36" si="22">AG10*1</f>
        <v>0</v>
      </c>
      <c r="BC10" s="90">
        <f t="shared" ref="BC10:BC36" si="23">AH10*2</f>
        <v>0</v>
      </c>
      <c r="BD10" s="90">
        <f t="shared" ref="BD10:BD36" si="24">AI10*3</f>
        <v>0</v>
      </c>
      <c r="BE10" s="86">
        <f>SUM(BB10:BD10)</f>
        <v>0</v>
      </c>
      <c r="BF10" s="91">
        <f t="shared" ref="BF10:BF36" si="25">AP10+AU10+AZ10+BE10</f>
        <v>76</v>
      </c>
      <c r="BG10" s="66"/>
      <c r="BH10" s="3"/>
      <c r="BI10" s="3"/>
      <c r="BO10" s="3"/>
      <c r="BP10" s="3"/>
      <c r="BQ10" s="3"/>
      <c r="BR10" s="3"/>
      <c r="BS10" s="3"/>
      <c r="BT10" s="3"/>
      <c r="BU10" s="3"/>
      <c r="BV10" s="3"/>
    </row>
    <row r="11" spans="1:74" ht="18" thickTop="1" thickBot="1">
      <c r="A11" s="92" t="s">
        <v>23</v>
      </c>
      <c r="B11" s="73" t="str">
        <f>notes!D12</f>
        <v>C</v>
      </c>
      <c r="C11" s="73" t="str">
        <f>notes!E12</f>
        <v>A</v>
      </c>
      <c r="D11" s="73" t="str">
        <f>notes!F12</f>
        <v>B+</v>
      </c>
      <c r="E11" s="73" t="str">
        <f>notes!G12</f>
        <v>B-</v>
      </c>
      <c r="F11" s="73" t="str">
        <f>notes!H12</f>
        <v>C-</v>
      </c>
      <c r="G11" s="74">
        <f>notes!I12</f>
        <v>0</v>
      </c>
      <c r="H11" s="75" t="str">
        <f>notes!J12</f>
        <v>abs</v>
      </c>
      <c r="I11" s="73" t="str">
        <f>notes!K12</f>
        <v>B</v>
      </c>
      <c r="J11" s="73" t="str">
        <f>notes!L12</f>
        <v>D</v>
      </c>
      <c r="K11" s="74" t="str">
        <f>notes!M12</f>
        <v>C</v>
      </c>
      <c r="L11" s="75" t="str">
        <f>notes!N12</f>
        <v>D+</v>
      </c>
      <c r="M11" s="73" t="str">
        <f>notes!O12</f>
        <v>B</v>
      </c>
      <c r="N11" s="74">
        <f>notes!P12</f>
        <v>0</v>
      </c>
      <c r="O11" s="75" t="str">
        <f>notes!Q12</f>
        <v>D</v>
      </c>
      <c r="P11" s="73">
        <f>notes!R12</f>
        <v>0</v>
      </c>
      <c r="Q11" s="74">
        <f>notes!S12</f>
        <v>0</v>
      </c>
      <c r="R11" s="75">
        <f>notes!T12</f>
        <v>0</v>
      </c>
      <c r="S11" s="74">
        <f>notes!U12</f>
        <v>0</v>
      </c>
      <c r="T11" s="76">
        <f>notes!V12</f>
        <v>0</v>
      </c>
      <c r="U11" s="75" t="str">
        <f>notes!W12</f>
        <v>B</v>
      </c>
      <c r="V11" s="77"/>
      <c r="W11" s="93"/>
      <c r="X11" s="79">
        <f t="shared" si="0"/>
        <v>0</v>
      </c>
      <c r="Y11" s="79">
        <f t="shared" si="1"/>
        <v>1</v>
      </c>
      <c r="Z11" s="80">
        <f t="shared" si="2"/>
        <v>0</v>
      </c>
      <c r="AA11" s="81">
        <f t="shared" si="3"/>
        <v>1</v>
      </c>
      <c r="AB11" s="81">
        <f t="shared" si="4"/>
        <v>3</v>
      </c>
      <c r="AC11" s="82">
        <f t="shared" si="5"/>
        <v>1</v>
      </c>
      <c r="AD11" s="83">
        <f t="shared" si="6"/>
        <v>0</v>
      </c>
      <c r="AE11" s="79">
        <f t="shared" si="7"/>
        <v>2</v>
      </c>
      <c r="AF11" s="80">
        <f t="shared" si="8"/>
        <v>1</v>
      </c>
      <c r="AG11" s="83">
        <f t="shared" si="9"/>
        <v>1</v>
      </c>
      <c r="AH11" s="79">
        <f t="shared" si="10"/>
        <v>2</v>
      </c>
      <c r="AI11" s="80">
        <f t="shared" si="11"/>
        <v>0</v>
      </c>
      <c r="AJ11" s="84">
        <f t="shared" si="12"/>
        <v>32</v>
      </c>
      <c r="AK11" s="66"/>
      <c r="AL11" s="66" t="s">
        <v>23</v>
      </c>
      <c r="AM11" s="85">
        <f t="shared" si="13"/>
        <v>0</v>
      </c>
      <c r="AN11" s="85">
        <f t="shared" si="14"/>
        <v>7</v>
      </c>
      <c r="AO11" s="85">
        <f t="shared" si="15"/>
        <v>0</v>
      </c>
      <c r="AP11" s="86">
        <f t="shared" ref="AP11:AP36" si="26">SUM(AM11:AO11)</f>
        <v>7</v>
      </c>
      <c r="AQ11" s="87"/>
      <c r="AR11" s="88">
        <f t="shared" si="16"/>
        <v>5</v>
      </c>
      <c r="AS11" s="88">
        <f t="shared" si="17"/>
        <v>12</v>
      </c>
      <c r="AT11" s="88">
        <f t="shared" si="18"/>
        <v>3</v>
      </c>
      <c r="AU11" s="86">
        <f t="shared" ref="AU11:AU36" si="27">SUM(AR11:AT11)</f>
        <v>20</v>
      </c>
      <c r="AV11" s="87"/>
      <c r="AW11" s="89">
        <f t="shared" si="19"/>
        <v>0</v>
      </c>
      <c r="AX11" s="89">
        <f t="shared" si="20"/>
        <v>2</v>
      </c>
      <c r="AY11" s="89">
        <f t="shared" si="21"/>
        <v>1</v>
      </c>
      <c r="AZ11" s="86">
        <f t="shared" ref="AZ11:AZ36" si="28">SUM(AW11:AY11)</f>
        <v>3</v>
      </c>
      <c r="BA11" s="87"/>
      <c r="BB11" s="90">
        <f t="shared" si="22"/>
        <v>1</v>
      </c>
      <c r="BC11" s="90">
        <f t="shared" si="23"/>
        <v>4</v>
      </c>
      <c r="BD11" s="90">
        <f t="shared" si="24"/>
        <v>0</v>
      </c>
      <c r="BE11" s="86">
        <f t="shared" ref="BE11:BE36" si="29">SUM(BB11:BD11)</f>
        <v>5</v>
      </c>
      <c r="BF11" s="91">
        <f t="shared" si="25"/>
        <v>35</v>
      </c>
      <c r="BG11" s="66"/>
      <c r="BH11" s="3"/>
      <c r="BI11" s="3"/>
      <c r="BO11" s="3"/>
      <c r="BP11" s="3"/>
      <c r="BQ11" s="3"/>
      <c r="BR11" s="3"/>
      <c r="BS11" s="3"/>
      <c r="BT11" s="3"/>
      <c r="BU11" s="3"/>
      <c r="BV11" s="3"/>
    </row>
    <row r="12" spans="1:74" ht="18" thickTop="1" thickBot="1">
      <c r="A12" s="94" t="s">
        <v>25</v>
      </c>
      <c r="B12" s="73" t="str">
        <f>notes!D13</f>
        <v>A+</v>
      </c>
      <c r="C12" s="73" t="str">
        <f>notes!E13</f>
        <v>A</v>
      </c>
      <c r="D12" s="73" t="str">
        <f>notes!F13</f>
        <v>A</v>
      </c>
      <c r="E12" s="73" t="str">
        <f>notes!G13</f>
        <v>A+</v>
      </c>
      <c r="F12" s="73" t="str">
        <f>notes!H13</f>
        <v>C+</v>
      </c>
      <c r="G12" s="74">
        <f>notes!I13</f>
        <v>0</v>
      </c>
      <c r="H12" s="75" t="str">
        <f>notes!J13</f>
        <v>A</v>
      </c>
      <c r="I12" s="73" t="str">
        <f>notes!K13</f>
        <v>A+</v>
      </c>
      <c r="J12" s="73" t="str">
        <f>notes!L13</f>
        <v>C</v>
      </c>
      <c r="K12" s="74" t="str">
        <f>notes!M13</f>
        <v>A+</v>
      </c>
      <c r="L12" s="75" t="str">
        <f>notes!N13</f>
        <v>A+</v>
      </c>
      <c r="M12" s="73" t="str">
        <f>notes!O13</f>
        <v>A-</v>
      </c>
      <c r="N12" s="74">
        <f>notes!P13</f>
        <v>0</v>
      </c>
      <c r="O12" s="75" t="str">
        <f>notes!Q13</f>
        <v>B</v>
      </c>
      <c r="P12" s="73">
        <f>notes!R13</f>
        <v>0</v>
      </c>
      <c r="Q12" s="74">
        <f>notes!S13</f>
        <v>0</v>
      </c>
      <c r="R12" s="75">
        <f>notes!T13</f>
        <v>0</v>
      </c>
      <c r="S12" s="74">
        <f>notes!U13</f>
        <v>0</v>
      </c>
      <c r="T12" s="76">
        <f>notes!V13</f>
        <v>0</v>
      </c>
      <c r="U12" s="75" t="str">
        <f>notes!W13</f>
        <v>A</v>
      </c>
      <c r="V12" s="77"/>
      <c r="W12" s="78"/>
      <c r="X12" s="79">
        <f t="shared" si="0"/>
        <v>5</v>
      </c>
      <c r="Y12" s="79">
        <f t="shared" si="1"/>
        <v>4</v>
      </c>
      <c r="Z12" s="80">
        <f t="shared" si="2"/>
        <v>1</v>
      </c>
      <c r="AA12" s="81">
        <f t="shared" si="3"/>
        <v>0</v>
      </c>
      <c r="AB12" s="81">
        <f t="shared" si="4"/>
        <v>1</v>
      </c>
      <c r="AC12" s="82">
        <f t="shared" si="5"/>
        <v>0</v>
      </c>
      <c r="AD12" s="83">
        <f t="shared" si="6"/>
        <v>1</v>
      </c>
      <c r="AE12" s="79">
        <f t="shared" si="7"/>
        <v>1</v>
      </c>
      <c r="AF12" s="80">
        <f t="shared" si="8"/>
        <v>0</v>
      </c>
      <c r="AG12" s="83">
        <f t="shared" si="9"/>
        <v>0</v>
      </c>
      <c r="AH12" s="79">
        <f t="shared" si="10"/>
        <v>0</v>
      </c>
      <c r="AI12" s="80">
        <f t="shared" si="11"/>
        <v>0</v>
      </c>
      <c r="AJ12" s="84">
        <f t="shared" si="12"/>
        <v>84</v>
      </c>
      <c r="AK12" s="66"/>
      <c r="AL12" s="66" t="s">
        <v>25</v>
      </c>
      <c r="AM12" s="85">
        <f t="shared" si="13"/>
        <v>40</v>
      </c>
      <c r="AN12" s="85">
        <f t="shared" si="14"/>
        <v>28</v>
      </c>
      <c r="AO12" s="85">
        <f t="shared" si="15"/>
        <v>6</v>
      </c>
      <c r="AP12" s="86">
        <f t="shared" si="26"/>
        <v>74</v>
      </c>
      <c r="AQ12" s="87"/>
      <c r="AR12" s="88">
        <f t="shared" si="16"/>
        <v>0</v>
      </c>
      <c r="AS12" s="88">
        <f t="shared" si="17"/>
        <v>4</v>
      </c>
      <c r="AT12" s="88">
        <f t="shared" si="18"/>
        <v>0</v>
      </c>
      <c r="AU12" s="86">
        <f t="shared" si="27"/>
        <v>4</v>
      </c>
      <c r="AV12" s="87"/>
      <c r="AW12" s="89">
        <f t="shared" si="19"/>
        <v>2</v>
      </c>
      <c r="AX12" s="89">
        <f t="shared" si="20"/>
        <v>1</v>
      </c>
      <c r="AY12" s="89">
        <f t="shared" si="21"/>
        <v>0</v>
      </c>
      <c r="AZ12" s="86">
        <f t="shared" si="28"/>
        <v>3</v>
      </c>
      <c r="BA12" s="87"/>
      <c r="BB12" s="90">
        <f t="shared" si="22"/>
        <v>0</v>
      </c>
      <c r="BC12" s="90">
        <f t="shared" si="23"/>
        <v>0</v>
      </c>
      <c r="BD12" s="90">
        <f t="shared" si="24"/>
        <v>0</v>
      </c>
      <c r="BE12" s="86">
        <f t="shared" si="29"/>
        <v>0</v>
      </c>
      <c r="BF12" s="91">
        <f t="shared" si="25"/>
        <v>81</v>
      </c>
      <c r="BG12" s="66"/>
      <c r="BH12" s="3"/>
      <c r="BI12" s="3"/>
      <c r="BO12" s="3"/>
      <c r="BP12" s="3"/>
      <c r="BQ12" s="3"/>
      <c r="BR12" s="3"/>
      <c r="BS12" s="3"/>
      <c r="BT12" s="3"/>
      <c r="BU12" s="3"/>
      <c r="BV12" s="3"/>
    </row>
    <row r="13" spans="1:74" ht="18" thickTop="1" thickBot="1">
      <c r="A13" s="92" t="s">
        <v>26</v>
      </c>
      <c r="B13" s="73" t="str">
        <f>notes!D14</f>
        <v>A+</v>
      </c>
      <c r="C13" s="73" t="str">
        <f>notes!E14</f>
        <v>A+</v>
      </c>
      <c r="D13" s="73" t="str">
        <f>notes!F14</f>
        <v>A-</v>
      </c>
      <c r="E13" s="73" t="str">
        <f>notes!G14</f>
        <v>A+</v>
      </c>
      <c r="F13" s="73" t="str">
        <f>notes!H14</f>
        <v>A+</v>
      </c>
      <c r="G13" s="74">
        <f>notes!I14</f>
        <v>0</v>
      </c>
      <c r="H13" s="75" t="str">
        <f>notes!J14</f>
        <v>A</v>
      </c>
      <c r="I13" s="73" t="str">
        <f>notes!K14</f>
        <v>A+</v>
      </c>
      <c r="J13" s="73" t="str">
        <f>notes!L14</f>
        <v>A+</v>
      </c>
      <c r="K13" s="74" t="str">
        <f>notes!M14</f>
        <v>A+</v>
      </c>
      <c r="L13" s="75" t="str">
        <f>notes!N14</f>
        <v>A+</v>
      </c>
      <c r="M13" s="73" t="str">
        <f>notes!O14</f>
        <v>A+</v>
      </c>
      <c r="N13" s="74">
        <f>notes!P14</f>
        <v>0</v>
      </c>
      <c r="O13" s="75" t="str">
        <f>notes!Q14</f>
        <v>A</v>
      </c>
      <c r="P13" s="73">
        <f>notes!R14</f>
        <v>0</v>
      </c>
      <c r="Q13" s="74">
        <f>notes!S14</f>
        <v>0</v>
      </c>
      <c r="R13" s="75">
        <f>notes!T14</f>
        <v>0</v>
      </c>
      <c r="S13" s="74">
        <f>notes!U14</f>
        <v>0</v>
      </c>
      <c r="T13" s="76">
        <f>notes!V14</f>
        <v>0</v>
      </c>
      <c r="U13" s="75" t="str">
        <f>notes!W14</f>
        <v>A</v>
      </c>
      <c r="V13" s="77"/>
      <c r="W13" s="93"/>
      <c r="X13" s="79">
        <f t="shared" si="0"/>
        <v>9</v>
      </c>
      <c r="Y13" s="79">
        <f t="shared" si="1"/>
        <v>3</v>
      </c>
      <c r="Z13" s="80">
        <f t="shared" si="2"/>
        <v>1</v>
      </c>
      <c r="AA13" s="81">
        <f t="shared" si="3"/>
        <v>0</v>
      </c>
      <c r="AB13" s="81">
        <f t="shared" si="4"/>
        <v>0</v>
      </c>
      <c r="AC13" s="82">
        <f t="shared" si="5"/>
        <v>0</v>
      </c>
      <c r="AD13" s="83">
        <f t="shared" si="6"/>
        <v>0</v>
      </c>
      <c r="AE13" s="79">
        <f t="shared" si="7"/>
        <v>0</v>
      </c>
      <c r="AF13" s="80">
        <f t="shared" si="8"/>
        <v>0</v>
      </c>
      <c r="AG13" s="83">
        <f t="shared" si="9"/>
        <v>0</v>
      </c>
      <c r="AH13" s="79">
        <f t="shared" si="10"/>
        <v>0</v>
      </c>
      <c r="AI13" s="80">
        <f t="shared" si="11"/>
        <v>0</v>
      </c>
      <c r="AJ13" s="84">
        <f t="shared" si="12"/>
        <v>99</v>
      </c>
      <c r="AK13" s="66"/>
      <c r="AL13" s="66" t="s">
        <v>26</v>
      </c>
      <c r="AM13" s="85">
        <f t="shared" si="13"/>
        <v>72</v>
      </c>
      <c r="AN13" s="85">
        <f t="shared" si="14"/>
        <v>21</v>
      </c>
      <c r="AO13" s="85">
        <f t="shared" si="15"/>
        <v>6</v>
      </c>
      <c r="AP13" s="86">
        <f t="shared" si="26"/>
        <v>99</v>
      </c>
      <c r="AQ13" s="87"/>
      <c r="AR13" s="88">
        <f t="shared" si="16"/>
        <v>0</v>
      </c>
      <c r="AS13" s="88">
        <f t="shared" si="17"/>
        <v>0</v>
      </c>
      <c r="AT13" s="88">
        <f t="shared" si="18"/>
        <v>0</v>
      </c>
      <c r="AU13" s="86">
        <f t="shared" si="27"/>
        <v>0</v>
      </c>
      <c r="AV13" s="87"/>
      <c r="AW13" s="89">
        <f t="shared" si="19"/>
        <v>0</v>
      </c>
      <c r="AX13" s="89">
        <f t="shared" si="20"/>
        <v>0</v>
      </c>
      <c r="AY13" s="89">
        <f t="shared" si="21"/>
        <v>0</v>
      </c>
      <c r="AZ13" s="86">
        <f t="shared" si="28"/>
        <v>0</v>
      </c>
      <c r="BA13" s="87"/>
      <c r="BB13" s="90">
        <f t="shared" si="22"/>
        <v>0</v>
      </c>
      <c r="BC13" s="90">
        <f t="shared" si="23"/>
        <v>0</v>
      </c>
      <c r="BD13" s="90">
        <f t="shared" si="24"/>
        <v>0</v>
      </c>
      <c r="BE13" s="86">
        <f t="shared" si="29"/>
        <v>0</v>
      </c>
      <c r="BF13" s="91">
        <f t="shared" si="25"/>
        <v>99</v>
      </c>
      <c r="BG13" s="66"/>
      <c r="BH13" s="3"/>
      <c r="BI13" s="3"/>
      <c r="BO13" s="3"/>
      <c r="BP13" s="3"/>
      <c r="BQ13" s="3"/>
      <c r="BR13" s="3"/>
      <c r="BS13" s="3"/>
      <c r="BT13" s="3"/>
      <c r="BU13" s="3"/>
      <c r="BV13" s="3"/>
    </row>
    <row r="14" spans="1:74" ht="18" thickTop="1" thickBot="1">
      <c r="A14" s="94" t="s">
        <v>27</v>
      </c>
      <c r="B14" s="73" t="str">
        <f>notes!D15</f>
        <v>C</v>
      </c>
      <c r="C14" s="73" t="str">
        <f>notes!E15</f>
        <v>C-</v>
      </c>
      <c r="D14" s="73" t="str">
        <f>notes!F15</f>
        <v>C+</v>
      </c>
      <c r="E14" s="73" t="str">
        <f>notes!G15</f>
        <v>C-</v>
      </c>
      <c r="F14" s="73" t="str">
        <f>notes!H15</f>
        <v>D</v>
      </c>
      <c r="G14" s="74">
        <f>notes!I15</f>
        <v>0</v>
      </c>
      <c r="H14" s="75" t="str">
        <f>notes!J15</f>
        <v>C</v>
      </c>
      <c r="I14" s="73" t="str">
        <f>notes!K15</f>
        <v>C+</v>
      </c>
      <c r="J14" s="73" t="str">
        <f>notes!L15</f>
        <v>C-</v>
      </c>
      <c r="K14" s="74" t="str">
        <f>notes!M15</f>
        <v>B</v>
      </c>
      <c r="L14" s="75" t="str">
        <f>notes!N15</f>
        <v>C</v>
      </c>
      <c r="M14" s="73" t="str">
        <f>notes!O15</f>
        <v>C</v>
      </c>
      <c r="N14" s="74">
        <f>notes!P15</f>
        <v>0</v>
      </c>
      <c r="O14" s="75" t="str">
        <f>notes!Q15</f>
        <v>C-</v>
      </c>
      <c r="P14" s="73">
        <f>notes!R15</f>
        <v>0</v>
      </c>
      <c r="Q14" s="74">
        <f>notes!S15</f>
        <v>0</v>
      </c>
      <c r="R14" s="75">
        <f>notes!T15</f>
        <v>0</v>
      </c>
      <c r="S14" s="74">
        <f>notes!U15</f>
        <v>0</v>
      </c>
      <c r="T14" s="76">
        <f>notes!V15</f>
        <v>0</v>
      </c>
      <c r="U14" s="75" t="str">
        <f>notes!W15</f>
        <v>B-</v>
      </c>
      <c r="V14" s="77"/>
      <c r="W14" s="78"/>
      <c r="X14" s="79">
        <f t="shared" si="0"/>
        <v>0</v>
      </c>
      <c r="Y14" s="79">
        <f t="shared" si="1"/>
        <v>0</v>
      </c>
      <c r="Z14" s="80">
        <f t="shared" si="2"/>
        <v>0</v>
      </c>
      <c r="AA14" s="81">
        <f t="shared" si="3"/>
        <v>0</v>
      </c>
      <c r="AB14" s="81">
        <f t="shared" si="4"/>
        <v>1</v>
      </c>
      <c r="AC14" s="82">
        <f t="shared" si="5"/>
        <v>1</v>
      </c>
      <c r="AD14" s="83">
        <f t="shared" si="6"/>
        <v>2</v>
      </c>
      <c r="AE14" s="79">
        <f t="shared" si="7"/>
        <v>4</v>
      </c>
      <c r="AF14" s="80">
        <f t="shared" si="8"/>
        <v>4</v>
      </c>
      <c r="AG14" s="83">
        <f t="shared" si="9"/>
        <v>0</v>
      </c>
      <c r="AH14" s="79">
        <f t="shared" si="10"/>
        <v>1</v>
      </c>
      <c r="AI14" s="80">
        <f t="shared" si="11"/>
        <v>0</v>
      </c>
      <c r="AJ14" s="84">
        <f t="shared" si="12"/>
        <v>25</v>
      </c>
      <c r="AK14" s="66"/>
      <c r="AL14" s="66" t="s">
        <v>27</v>
      </c>
      <c r="AM14" s="85">
        <f t="shared" si="13"/>
        <v>0</v>
      </c>
      <c r="AN14" s="85">
        <f t="shared" si="14"/>
        <v>0</v>
      </c>
      <c r="AO14" s="85">
        <f t="shared" si="15"/>
        <v>0</v>
      </c>
      <c r="AP14" s="86">
        <f t="shared" si="26"/>
        <v>0</v>
      </c>
      <c r="AQ14" s="87"/>
      <c r="AR14" s="88">
        <f t="shared" si="16"/>
        <v>0</v>
      </c>
      <c r="AS14" s="88">
        <f t="shared" si="17"/>
        <v>4</v>
      </c>
      <c r="AT14" s="88">
        <f t="shared" si="18"/>
        <v>3</v>
      </c>
      <c r="AU14" s="86">
        <f t="shared" si="27"/>
        <v>7</v>
      </c>
      <c r="AV14" s="87"/>
      <c r="AW14" s="89">
        <f t="shared" si="19"/>
        <v>4</v>
      </c>
      <c r="AX14" s="89">
        <f t="shared" si="20"/>
        <v>4</v>
      </c>
      <c r="AY14" s="89">
        <f t="shared" si="21"/>
        <v>4</v>
      </c>
      <c r="AZ14" s="86">
        <f t="shared" si="28"/>
        <v>12</v>
      </c>
      <c r="BA14" s="87"/>
      <c r="BB14" s="90">
        <f t="shared" si="22"/>
        <v>0</v>
      </c>
      <c r="BC14" s="90">
        <f t="shared" si="23"/>
        <v>2</v>
      </c>
      <c r="BD14" s="90">
        <f t="shared" si="24"/>
        <v>0</v>
      </c>
      <c r="BE14" s="86">
        <f t="shared" si="29"/>
        <v>2</v>
      </c>
      <c r="BF14" s="91">
        <f t="shared" si="25"/>
        <v>21</v>
      </c>
      <c r="BG14" s="66"/>
      <c r="BH14" s="3"/>
      <c r="BI14" s="3"/>
      <c r="BO14" s="3"/>
      <c r="BP14" s="3"/>
      <c r="BQ14" s="3"/>
      <c r="BR14" s="3"/>
      <c r="BS14" s="3"/>
      <c r="BT14" s="3"/>
      <c r="BU14" s="3"/>
      <c r="BV14" s="3"/>
    </row>
    <row r="15" spans="1:74" ht="18" thickTop="1" thickBot="1">
      <c r="A15" s="92" t="s">
        <v>28</v>
      </c>
      <c r="B15" s="73" t="str">
        <f>notes!D16</f>
        <v>C</v>
      </c>
      <c r="C15" s="73" t="str">
        <f>notes!E16</f>
        <v>C+</v>
      </c>
      <c r="D15" s="73" t="str">
        <f>notes!F16</f>
        <v>B+</v>
      </c>
      <c r="E15" s="73" t="str">
        <f>notes!G16</f>
        <v>C-</v>
      </c>
      <c r="F15" s="73" t="str">
        <f>notes!H16</f>
        <v>B-</v>
      </c>
      <c r="G15" s="74">
        <f>notes!I16</f>
        <v>0</v>
      </c>
      <c r="H15" s="75" t="str">
        <f>notes!J16</f>
        <v>B-</v>
      </c>
      <c r="I15" s="73" t="str">
        <f>notes!K16</f>
        <v>A+</v>
      </c>
      <c r="J15" s="73" t="str">
        <f>notes!L16</f>
        <v>C-</v>
      </c>
      <c r="K15" s="74" t="str">
        <f>notes!M16</f>
        <v>B</v>
      </c>
      <c r="L15" s="75" t="str">
        <f>notes!N16</f>
        <v>C</v>
      </c>
      <c r="M15" s="73" t="str">
        <f>notes!O16</f>
        <v>C</v>
      </c>
      <c r="N15" s="74">
        <f>notes!P16</f>
        <v>0</v>
      </c>
      <c r="O15" s="75" t="str">
        <f>notes!Q16</f>
        <v>C</v>
      </c>
      <c r="P15" s="73">
        <f>notes!R16</f>
        <v>0</v>
      </c>
      <c r="Q15" s="74">
        <f>notes!S16</f>
        <v>0</v>
      </c>
      <c r="R15" s="75">
        <f>notes!T16</f>
        <v>0</v>
      </c>
      <c r="S15" s="74">
        <f>notes!U16</f>
        <v>0</v>
      </c>
      <c r="T15" s="76">
        <f>notes!V16</f>
        <v>0</v>
      </c>
      <c r="U15" s="75" t="str">
        <f>notes!W16</f>
        <v>B</v>
      </c>
      <c r="V15" s="77"/>
      <c r="W15" s="93"/>
      <c r="X15" s="79">
        <f t="shared" si="0"/>
        <v>1</v>
      </c>
      <c r="Y15" s="79">
        <f t="shared" si="1"/>
        <v>0</v>
      </c>
      <c r="Z15" s="80">
        <f t="shared" si="2"/>
        <v>0</v>
      </c>
      <c r="AA15" s="81">
        <f t="shared" si="3"/>
        <v>1</v>
      </c>
      <c r="AB15" s="81">
        <f t="shared" si="4"/>
        <v>2</v>
      </c>
      <c r="AC15" s="82">
        <f t="shared" si="5"/>
        <v>2</v>
      </c>
      <c r="AD15" s="83">
        <f t="shared" si="6"/>
        <v>1</v>
      </c>
      <c r="AE15" s="79">
        <f t="shared" si="7"/>
        <v>4</v>
      </c>
      <c r="AF15" s="80">
        <f t="shared" si="8"/>
        <v>2</v>
      </c>
      <c r="AG15" s="83">
        <f t="shared" si="9"/>
        <v>0</v>
      </c>
      <c r="AH15" s="79">
        <f t="shared" si="10"/>
        <v>0</v>
      </c>
      <c r="AI15" s="80">
        <f t="shared" si="11"/>
        <v>0</v>
      </c>
      <c r="AJ15" s="84">
        <f t="shared" si="12"/>
        <v>45</v>
      </c>
      <c r="AK15" s="66"/>
      <c r="AL15" s="66" t="s">
        <v>28</v>
      </c>
      <c r="AM15" s="85">
        <f t="shared" si="13"/>
        <v>8</v>
      </c>
      <c r="AN15" s="85">
        <f t="shared" si="14"/>
        <v>0</v>
      </c>
      <c r="AO15" s="85">
        <f t="shared" si="15"/>
        <v>0</v>
      </c>
      <c r="AP15" s="86">
        <f t="shared" si="26"/>
        <v>8</v>
      </c>
      <c r="AQ15" s="95"/>
      <c r="AR15" s="88">
        <f t="shared" si="16"/>
        <v>5</v>
      </c>
      <c r="AS15" s="88">
        <f t="shared" si="17"/>
        <v>8</v>
      </c>
      <c r="AT15" s="88">
        <f t="shared" si="18"/>
        <v>6</v>
      </c>
      <c r="AU15" s="86">
        <f t="shared" si="27"/>
        <v>19</v>
      </c>
      <c r="AV15" s="95"/>
      <c r="AW15" s="89">
        <f t="shared" si="19"/>
        <v>2</v>
      </c>
      <c r="AX15" s="89">
        <f t="shared" si="20"/>
        <v>4</v>
      </c>
      <c r="AY15" s="89">
        <f t="shared" si="21"/>
        <v>2</v>
      </c>
      <c r="AZ15" s="86">
        <f t="shared" si="28"/>
        <v>8</v>
      </c>
      <c r="BA15" s="95"/>
      <c r="BB15" s="90">
        <f t="shared" si="22"/>
        <v>0</v>
      </c>
      <c r="BC15" s="90">
        <f t="shared" si="23"/>
        <v>0</v>
      </c>
      <c r="BD15" s="90">
        <f t="shared" si="24"/>
        <v>0</v>
      </c>
      <c r="BE15" s="86">
        <f t="shared" si="29"/>
        <v>0</v>
      </c>
      <c r="BF15" s="91">
        <f t="shared" si="25"/>
        <v>35</v>
      </c>
      <c r="BG15" s="66"/>
      <c r="BH15" s="3"/>
      <c r="BI15" s="3"/>
      <c r="BO15" s="3"/>
      <c r="BP15" s="3"/>
      <c r="BQ15" s="3"/>
      <c r="BR15" s="3"/>
      <c r="BS15" s="3"/>
      <c r="BT15" s="3"/>
      <c r="BU15" s="3"/>
      <c r="BV15" s="3"/>
    </row>
    <row r="16" spans="1:74" ht="18" thickTop="1" thickBot="1">
      <c r="A16" s="96" t="s">
        <v>29</v>
      </c>
      <c r="B16" s="73" t="str">
        <f>notes!D17</f>
        <v>C-</v>
      </c>
      <c r="C16" s="73" t="str">
        <f>notes!E17</f>
        <v>A+</v>
      </c>
      <c r="D16" s="73" t="str">
        <f>notes!F17</f>
        <v>C+</v>
      </c>
      <c r="E16" s="73" t="str">
        <f>notes!G17</f>
        <v>B-</v>
      </c>
      <c r="F16" s="73" t="str">
        <f>notes!H17</f>
        <v>A-</v>
      </c>
      <c r="G16" s="74">
        <f>notes!I17</f>
        <v>0</v>
      </c>
      <c r="H16" s="75" t="str">
        <f>notes!J17</f>
        <v>C+</v>
      </c>
      <c r="I16" s="73" t="str">
        <f>notes!K17</f>
        <v>A+</v>
      </c>
      <c r="J16" s="73" t="str">
        <f>notes!L17</f>
        <v>C-</v>
      </c>
      <c r="K16" s="74" t="str">
        <f>notes!M17</f>
        <v>B</v>
      </c>
      <c r="L16" s="75" t="str">
        <f>notes!N17</f>
        <v>C-</v>
      </c>
      <c r="M16" s="73" t="str">
        <f>notes!O17</f>
        <v>B-</v>
      </c>
      <c r="N16" s="74">
        <f>notes!P17</f>
        <v>0</v>
      </c>
      <c r="O16" s="75" t="str">
        <f>notes!Q17</f>
        <v>C-</v>
      </c>
      <c r="P16" s="73">
        <f>notes!R17</f>
        <v>0</v>
      </c>
      <c r="Q16" s="74">
        <f>notes!S17</f>
        <v>0</v>
      </c>
      <c r="R16" s="75">
        <f>notes!T17</f>
        <v>0</v>
      </c>
      <c r="S16" s="74">
        <f>notes!U17</f>
        <v>0</v>
      </c>
      <c r="T16" s="76">
        <f>notes!V17</f>
        <v>0</v>
      </c>
      <c r="U16" s="75" t="str">
        <f>notes!W17</f>
        <v>B</v>
      </c>
      <c r="V16" s="77"/>
      <c r="W16" s="78"/>
      <c r="X16" s="79">
        <f t="shared" si="0"/>
        <v>2</v>
      </c>
      <c r="Y16" s="79">
        <f t="shared" si="1"/>
        <v>0</v>
      </c>
      <c r="Z16" s="80">
        <f t="shared" si="2"/>
        <v>1</v>
      </c>
      <c r="AA16" s="81">
        <f t="shared" si="3"/>
        <v>0</v>
      </c>
      <c r="AB16" s="81">
        <f t="shared" si="4"/>
        <v>2</v>
      </c>
      <c r="AC16" s="82">
        <f t="shared" si="5"/>
        <v>2</v>
      </c>
      <c r="AD16" s="83">
        <f t="shared" si="6"/>
        <v>2</v>
      </c>
      <c r="AE16" s="79">
        <f t="shared" si="7"/>
        <v>0</v>
      </c>
      <c r="AF16" s="80">
        <f t="shared" si="8"/>
        <v>4</v>
      </c>
      <c r="AG16" s="83">
        <f t="shared" si="9"/>
        <v>0</v>
      </c>
      <c r="AH16" s="79">
        <f t="shared" si="10"/>
        <v>0</v>
      </c>
      <c r="AI16" s="80">
        <f t="shared" si="11"/>
        <v>0</v>
      </c>
      <c r="AJ16" s="84">
        <f t="shared" si="12"/>
        <v>50</v>
      </c>
      <c r="AK16" s="66"/>
      <c r="AL16" s="66" t="s">
        <v>29</v>
      </c>
      <c r="AM16" s="85">
        <f t="shared" si="13"/>
        <v>16</v>
      </c>
      <c r="AN16" s="85">
        <f t="shared" si="14"/>
        <v>0</v>
      </c>
      <c r="AO16" s="85">
        <f t="shared" si="15"/>
        <v>6</v>
      </c>
      <c r="AP16" s="86">
        <f t="shared" si="26"/>
        <v>22</v>
      </c>
      <c r="AQ16" s="95"/>
      <c r="AR16" s="88">
        <f t="shared" si="16"/>
        <v>0</v>
      </c>
      <c r="AS16" s="88">
        <f t="shared" si="17"/>
        <v>8</v>
      </c>
      <c r="AT16" s="88">
        <f t="shared" si="18"/>
        <v>6</v>
      </c>
      <c r="AU16" s="86">
        <f t="shared" si="27"/>
        <v>14</v>
      </c>
      <c r="AV16" s="95"/>
      <c r="AW16" s="89">
        <f t="shared" si="19"/>
        <v>4</v>
      </c>
      <c r="AX16" s="89">
        <f t="shared" si="20"/>
        <v>0</v>
      </c>
      <c r="AY16" s="89">
        <f t="shared" si="21"/>
        <v>4</v>
      </c>
      <c r="AZ16" s="86">
        <f t="shared" si="28"/>
        <v>8</v>
      </c>
      <c r="BA16" s="95"/>
      <c r="BB16" s="90">
        <f t="shared" si="22"/>
        <v>0</v>
      </c>
      <c r="BC16" s="90">
        <f t="shared" si="23"/>
        <v>0</v>
      </c>
      <c r="BD16" s="90">
        <f t="shared" si="24"/>
        <v>0</v>
      </c>
      <c r="BE16" s="86">
        <f t="shared" si="29"/>
        <v>0</v>
      </c>
      <c r="BF16" s="91">
        <f t="shared" si="25"/>
        <v>44</v>
      </c>
      <c r="BG16" s="66"/>
      <c r="BH16" s="3"/>
      <c r="BI16" s="3"/>
      <c r="BO16" s="3"/>
      <c r="BP16" s="3"/>
      <c r="BQ16" s="3"/>
      <c r="BR16" s="3"/>
      <c r="BS16" s="3"/>
      <c r="BT16" s="3"/>
      <c r="BU16" s="3"/>
      <c r="BV16" s="3"/>
    </row>
    <row r="17" spans="1:116" ht="18" thickTop="1" thickBot="1">
      <c r="A17" s="92" t="s">
        <v>30</v>
      </c>
      <c r="B17" s="73" t="str">
        <f>notes!D18</f>
        <v>D</v>
      </c>
      <c r="C17" s="73" t="str">
        <f>notes!E18</f>
        <v>C-</v>
      </c>
      <c r="D17" s="73" t="str">
        <f>notes!F18</f>
        <v>C</v>
      </c>
      <c r="E17" s="73" t="str">
        <f>notes!G18</f>
        <v>abs</v>
      </c>
      <c r="F17" s="73" t="str">
        <f>notes!H18</f>
        <v>abs</v>
      </c>
      <c r="G17" s="74">
        <f>notes!I18</f>
        <v>0</v>
      </c>
      <c r="H17" s="75" t="str">
        <f>notes!J18</f>
        <v>C</v>
      </c>
      <c r="I17" s="73" t="str">
        <f>notes!K18</f>
        <v>B</v>
      </c>
      <c r="J17" s="73" t="str">
        <f>notes!L18</f>
        <v>C-</v>
      </c>
      <c r="K17" s="74" t="str">
        <f>notes!M18</f>
        <v>C</v>
      </c>
      <c r="L17" s="75" t="str">
        <f>notes!N18</f>
        <v>B</v>
      </c>
      <c r="M17" s="73" t="str">
        <f>notes!O18</f>
        <v>C-</v>
      </c>
      <c r="N17" s="74">
        <f>notes!P18</f>
        <v>0</v>
      </c>
      <c r="O17" s="75" t="str">
        <f>notes!Q18</f>
        <v>C-</v>
      </c>
      <c r="P17" s="73">
        <f>notes!R18</f>
        <v>0</v>
      </c>
      <c r="Q17" s="74">
        <f>notes!S18</f>
        <v>0</v>
      </c>
      <c r="R17" s="75">
        <f>notes!T18</f>
        <v>0</v>
      </c>
      <c r="S17" s="74">
        <f>notes!U18</f>
        <v>0</v>
      </c>
      <c r="T17" s="76">
        <f>notes!V18</f>
        <v>0</v>
      </c>
      <c r="U17" s="75" t="str">
        <f>notes!W18</f>
        <v>A</v>
      </c>
      <c r="V17" s="77"/>
      <c r="W17" s="93"/>
      <c r="X17" s="79">
        <f t="shared" si="0"/>
        <v>0</v>
      </c>
      <c r="Y17" s="79">
        <f t="shared" si="1"/>
        <v>1</v>
      </c>
      <c r="Z17" s="80">
        <f t="shared" si="2"/>
        <v>0</v>
      </c>
      <c r="AA17" s="81">
        <f t="shared" si="3"/>
        <v>0</v>
      </c>
      <c r="AB17" s="81">
        <f t="shared" si="4"/>
        <v>2</v>
      </c>
      <c r="AC17" s="82">
        <f t="shared" si="5"/>
        <v>0</v>
      </c>
      <c r="AD17" s="83">
        <f t="shared" si="6"/>
        <v>0</v>
      </c>
      <c r="AE17" s="79">
        <f t="shared" si="7"/>
        <v>3</v>
      </c>
      <c r="AF17" s="80">
        <f t="shared" si="8"/>
        <v>4</v>
      </c>
      <c r="AG17" s="83">
        <f t="shared" si="9"/>
        <v>0</v>
      </c>
      <c r="AH17" s="79">
        <f t="shared" si="10"/>
        <v>1</v>
      </c>
      <c r="AI17" s="80">
        <f t="shared" si="11"/>
        <v>0</v>
      </c>
      <c r="AJ17" s="84">
        <f t="shared" si="12"/>
        <v>25</v>
      </c>
      <c r="AK17" s="66"/>
      <c r="AL17" s="66" t="s">
        <v>30</v>
      </c>
      <c r="AM17" s="85">
        <f t="shared" si="13"/>
        <v>0</v>
      </c>
      <c r="AN17" s="85">
        <f t="shared" si="14"/>
        <v>7</v>
      </c>
      <c r="AO17" s="85">
        <f t="shared" si="15"/>
        <v>0</v>
      </c>
      <c r="AP17" s="86">
        <f t="shared" si="26"/>
        <v>7</v>
      </c>
      <c r="AQ17" s="95"/>
      <c r="AR17" s="88">
        <f t="shared" si="16"/>
        <v>0</v>
      </c>
      <c r="AS17" s="88">
        <f t="shared" si="17"/>
        <v>8</v>
      </c>
      <c r="AT17" s="88">
        <f t="shared" si="18"/>
        <v>0</v>
      </c>
      <c r="AU17" s="86">
        <f t="shared" si="27"/>
        <v>8</v>
      </c>
      <c r="AV17" s="95"/>
      <c r="AW17" s="89">
        <f t="shared" si="19"/>
        <v>0</v>
      </c>
      <c r="AX17" s="89">
        <f t="shared" si="20"/>
        <v>3</v>
      </c>
      <c r="AY17" s="89">
        <f t="shared" si="21"/>
        <v>4</v>
      </c>
      <c r="AZ17" s="86">
        <f t="shared" si="28"/>
        <v>7</v>
      </c>
      <c r="BA17" s="95"/>
      <c r="BB17" s="90">
        <f t="shared" si="22"/>
        <v>0</v>
      </c>
      <c r="BC17" s="90">
        <f t="shared" si="23"/>
        <v>2</v>
      </c>
      <c r="BD17" s="90">
        <f t="shared" si="24"/>
        <v>0</v>
      </c>
      <c r="BE17" s="86">
        <f t="shared" si="29"/>
        <v>2</v>
      </c>
      <c r="BF17" s="91">
        <f t="shared" si="25"/>
        <v>24</v>
      </c>
      <c r="BG17" s="66"/>
      <c r="BH17" s="3"/>
      <c r="BI17" s="3"/>
      <c r="BO17" s="3"/>
      <c r="BP17" s="3"/>
      <c r="BQ17" s="3"/>
      <c r="BR17" s="3"/>
      <c r="BS17" s="3"/>
      <c r="BT17" s="3"/>
      <c r="BU17" s="3"/>
      <c r="BV17" s="3"/>
    </row>
    <row r="18" spans="1:116" ht="18" thickTop="1" thickBot="1">
      <c r="A18" s="96" t="s">
        <v>31</v>
      </c>
      <c r="B18" s="73" t="str">
        <f>notes!D19</f>
        <v>C</v>
      </c>
      <c r="C18" s="73" t="str">
        <f>notes!E19</f>
        <v>C</v>
      </c>
      <c r="D18" s="73" t="str">
        <f>notes!F19</f>
        <v>C+</v>
      </c>
      <c r="E18" s="73" t="str">
        <f>notes!G19</f>
        <v>A-</v>
      </c>
      <c r="F18" s="73" t="str">
        <f>notes!H19</f>
        <v>D</v>
      </c>
      <c r="G18" s="74">
        <f>notes!I19</f>
        <v>0</v>
      </c>
      <c r="H18" s="75" t="str">
        <f>notes!J19</f>
        <v>C</v>
      </c>
      <c r="I18" s="73" t="str">
        <f>notes!K19</f>
        <v>C+</v>
      </c>
      <c r="J18" s="73" t="str">
        <f>notes!L19</f>
        <v>D</v>
      </c>
      <c r="K18" s="74" t="str">
        <f>notes!M19</f>
        <v>C</v>
      </c>
      <c r="L18" s="75" t="str">
        <f>notes!N19</f>
        <v>C</v>
      </c>
      <c r="M18" s="73" t="str">
        <f>notes!O19</f>
        <v>A</v>
      </c>
      <c r="N18" s="74">
        <f>notes!P19</f>
        <v>0</v>
      </c>
      <c r="O18" s="75" t="str">
        <f>notes!Q19</f>
        <v>C</v>
      </c>
      <c r="P18" s="73">
        <f>notes!R19</f>
        <v>0</v>
      </c>
      <c r="Q18" s="74">
        <f>notes!S19</f>
        <v>0</v>
      </c>
      <c r="R18" s="75">
        <f>notes!T19</f>
        <v>0</v>
      </c>
      <c r="S18" s="74">
        <f>notes!U19</f>
        <v>0</v>
      </c>
      <c r="T18" s="76">
        <f>notes!V19</f>
        <v>0</v>
      </c>
      <c r="U18" s="75" t="str">
        <f>notes!W19</f>
        <v>B</v>
      </c>
      <c r="V18" s="77"/>
      <c r="W18" s="78"/>
      <c r="X18" s="79">
        <f t="shared" si="0"/>
        <v>0</v>
      </c>
      <c r="Y18" s="79">
        <f t="shared" si="1"/>
        <v>1</v>
      </c>
      <c r="Z18" s="80">
        <f t="shared" si="2"/>
        <v>1</v>
      </c>
      <c r="AA18" s="81">
        <f t="shared" si="3"/>
        <v>0</v>
      </c>
      <c r="AB18" s="81">
        <f t="shared" si="4"/>
        <v>1</v>
      </c>
      <c r="AC18" s="82">
        <f t="shared" si="5"/>
        <v>0</v>
      </c>
      <c r="AD18" s="83">
        <f t="shared" si="6"/>
        <v>2</v>
      </c>
      <c r="AE18" s="79">
        <f t="shared" si="7"/>
        <v>6</v>
      </c>
      <c r="AF18" s="80">
        <f t="shared" si="8"/>
        <v>0</v>
      </c>
      <c r="AG18" s="83">
        <f t="shared" si="9"/>
        <v>0</v>
      </c>
      <c r="AH18" s="79">
        <f t="shared" si="10"/>
        <v>2</v>
      </c>
      <c r="AI18" s="80">
        <f t="shared" si="11"/>
        <v>0</v>
      </c>
      <c r="AJ18" s="84">
        <f t="shared" si="12"/>
        <v>32</v>
      </c>
      <c r="AK18" s="66"/>
      <c r="AL18" s="66" t="s">
        <v>31</v>
      </c>
      <c r="AM18" s="85">
        <f t="shared" si="13"/>
        <v>0</v>
      </c>
      <c r="AN18" s="85">
        <f t="shared" si="14"/>
        <v>7</v>
      </c>
      <c r="AO18" s="85">
        <f t="shared" si="15"/>
        <v>6</v>
      </c>
      <c r="AP18" s="86">
        <f t="shared" si="26"/>
        <v>13</v>
      </c>
      <c r="AQ18" s="95"/>
      <c r="AR18" s="88">
        <f t="shared" si="16"/>
        <v>0</v>
      </c>
      <c r="AS18" s="88">
        <f t="shared" si="17"/>
        <v>4</v>
      </c>
      <c r="AT18" s="88">
        <f t="shared" si="18"/>
        <v>0</v>
      </c>
      <c r="AU18" s="86">
        <f t="shared" si="27"/>
        <v>4</v>
      </c>
      <c r="AV18" s="95"/>
      <c r="AW18" s="89">
        <f t="shared" si="19"/>
        <v>4</v>
      </c>
      <c r="AX18" s="89">
        <f t="shared" si="20"/>
        <v>6</v>
      </c>
      <c r="AY18" s="89">
        <f t="shared" si="21"/>
        <v>0</v>
      </c>
      <c r="AZ18" s="86">
        <f t="shared" si="28"/>
        <v>10</v>
      </c>
      <c r="BA18" s="95"/>
      <c r="BB18" s="90">
        <f t="shared" si="22"/>
        <v>0</v>
      </c>
      <c r="BC18" s="90">
        <f t="shared" si="23"/>
        <v>4</v>
      </c>
      <c r="BD18" s="90">
        <f t="shared" si="24"/>
        <v>0</v>
      </c>
      <c r="BE18" s="86">
        <f t="shared" si="29"/>
        <v>4</v>
      </c>
      <c r="BF18" s="91">
        <f t="shared" si="25"/>
        <v>31</v>
      </c>
      <c r="BG18" s="66"/>
      <c r="BH18" s="3"/>
      <c r="BI18" s="3"/>
      <c r="BO18" s="3"/>
      <c r="BP18" s="3"/>
      <c r="BQ18" s="3"/>
      <c r="BR18" s="3"/>
      <c r="BS18" s="3"/>
      <c r="BT18" s="3"/>
      <c r="BU18" s="3"/>
      <c r="BV18" s="3"/>
    </row>
    <row r="19" spans="1:116" ht="18" thickTop="1" thickBot="1">
      <c r="A19" s="92" t="s">
        <v>32</v>
      </c>
      <c r="B19" s="73" t="str">
        <f>notes!D20</f>
        <v>abs</v>
      </c>
      <c r="C19" s="73" t="str">
        <f>notes!E20</f>
        <v>abs</v>
      </c>
      <c r="D19" s="73" t="str">
        <f>notes!F20</f>
        <v>B+</v>
      </c>
      <c r="E19" s="73" t="str">
        <f>notes!G20</f>
        <v>A+</v>
      </c>
      <c r="F19" s="73" t="str">
        <f>notes!H20</f>
        <v>A</v>
      </c>
      <c r="G19" s="74">
        <f>notes!I20</f>
        <v>0</v>
      </c>
      <c r="H19" s="75" t="str">
        <f>notes!J20</f>
        <v>A-</v>
      </c>
      <c r="I19" s="73" t="str">
        <f>notes!K20</f>
        <v>A-</v>
      </c>
      <c r="J19" s="73" t="str">
        <f>notes!L20</f>
        <v>C</v>
      </c>
      <c r="K19" s="74" t="str">
        <f>notes!M20</f>
        <v>A+</v>
      </c>
      <c r="L19" s="75" t="str">
        <f>notes!N20</f>
        <v>B+</v>
      </c>
      <c r="M19" s="73" t="str">
        <f>notes!O20</f>
        <v>A-</v>
      </c>
      <c r="N19" s="74">
        <f>notes!P20</f>
        <v>0</v>
      </c>
      <c r="O19" s="75" t="str">
        <f>notes!Q20</f>
        <v>A</v>
      </c>
      <c r="P19" s="73">
        <f>notes!R20</f>
        <v>0</v>
      </c>
      <c r="Q19" s="74">
        <f>notes!S20</f>
        <v>0</v>
      </c>
      <c r="R19" s="75">
        <f>notes!T20</f>
        <v>0</v>
      </c>
      <c r="S19" s="74">
        <f>notes!U20</f>
        <v>0</v>
      </c>
      <c r="T19" s="76">
        <f>notes!V20</f>
        <v>0</v>
      </c>
      <c r="U19" s="75" t="str">
        <f>notes!W20</f>
        <v>B+</v>
      </c>
      <c r="V19" s="77"/>
      <c r="W19" s="93"/>
      <c r="X19" s="79">
        <f t="shared" si="0"/>
        <v>2</v>
      </c>
      <c r="Y19" s="79">
        <f t="shared" si="1"/>
        <v>2</v>
      </c>
      <c r="Z19" s="80">
        <f t="shared" si="2"/>
        <v>3</v>
      </c>
      <c r="AA19" s="81">
        <f t="shared" si="3"/>
        <v>3</v>
      </c>
      <c r="AB19" s="81">
        <f t="shared" si="4"/>
        <v>0</v>
      </c>
      <c r="AC19" s="82">
        <f t="shared" si="5"/>
        <v>0</v>
      </c>
      <c r="AD19" s="83">
        <f t="shared" si="6"/>
        <v>0</v>
      </c>
      <c r="AE19" s="79">
        <f t="shared" si="7"/>
        <v>1</v>
      </c>
      <c r="AF19" s="80">
        <f t="shared" si="8"/>
        <v>0</v>
      </c>
      <c r="AG19" s="83">
        <f t="shared" si="9"/>
        <v>0</v>
      </c>
      <c r="AH19" s="79">
        <f t="shared" si="10"/>
        <v>0</v>
      </c>
      <c r="AI19" s="80">
        <f t="shared" si="11"/>
        <v>0</v>
      </c>
      <c r="AJ19" s="84">
        <f t="shared" si="12"/>
        <v>68</v>
      </c>
      <c r="AK19" s="66"/>
      <c r="AL19" s="66" t="s">
        <v>32</v>
      </c>
      <c r="AM19" s="85">
        <f t="shared" si="13"/>
        <v>16</v>
      </c>
      <c r="AN19" s="85">
        <f t="shared" si="14"/>
        <v>14</v>
      </c>
      <c r="AO19" s="85">
        <f t="shared" si="15"/>
        <v>18</v>
      </c>
      <c r="AP19" s="86">
        <f t="shared" si="26"/>
        <v>48</v>
      </c>
      <c r="AQ19" s="95"/>
      <c r="AR19" s="88">
        <f t="shared" si="16"/>
        <v>15</v>
      </c>
      <c r="AS19" s="88">
        <f t="shared" si="17"/>
        <v>0</v>
      </c>
      <c r="AT19" s="88">
        <f t="shared" si="18"/>
        <v>0</v>
      </c>
      <c r="AU19" s="86">
        <f t="shared" si="27"/>
        <v>15</v>
      </c>
      <c r="AV19" s="95"/>
      <c r="AW19" s="89">
        <f t="shared" si="19"/>
        <v>0</v>
      </c>
      <c r="AX19" s="89">
        <f t="shared" si="20"/>
        <v>1</v>
      </c>
      <c r="AY19" s="89">
        <f t="shared" si="21"/>
        <v>0</v>
      </c>
      <c r="AZ19" s="86">
        <f t="shared" si="28"/>
        <v>1</v>
      </c>
      <c r="BA19" s="95"/>
      <c r="BB19" s="90">
        <f t="shared" si="22"/>
        <v>0</v>
      </c>
      <c r="BC19" s="90">
        <f t="shared" si="23"/>
        <v>0</v>
      </c>
      <c r="BD19" s="90">
        <f t="shared" si="24"/>
        <v>0</v>
      </c>
      <c r="BE19" s="86">
        <f t="shared" si="29"/>
        <v>0</v>
      </c>
      <c r="BF19" s="91">
        <f t="shared" si="25"/>
        <v>64</v>
      </c>
      <c r="BG19" s="66"/>
      <c r="BH19" s="3"/>
      <c r="BI19" s="3"/>
      <c r="BS19" s="3"/>
      <c r="BT19" s="3"/>
      <c r="BU19" s="3"/>
      <c r="BV19" s="3"/>
    </row>
    <row r="20" spans="1:116" ht="18" thickTop="1" thickBot="1">
      <c r="A20" s="94" t="s">
        <v>33</v>
      </c>
      <c r="B20" s="73" t="str">
        <f>notes!D21</f>
        <v>A</v>
      </c>
      <c r="C20" s="73" t="str">
        <f>notes!E21</f>
        <v>A+</v>
      </c>
      <c r="D20" s="73" t="str">
        <f>notes!F21</f>
        <v>A-</v>
      </c>
      <c r="E20" s="73" t="str">
        <f>notes!G21</f>
        <v>B-</v>
      </c>
      <c r="F20" s="73" t="str">
        <f>notes!H21</f>
        <v>C</v>
      </c>
      <c r="G20" s="74">
        <f>notes!I21</f>
        <v>0</v>
      </c>
      <c r="H20" s="75" t="str">
        <f>notes!J21</f>
        <v>A</v>
      </c>
      <c r="I20" s="73" t="str">
        <f>notes!K21</f>
        <v>A</v>
      </c>
      <c r="J20" s="73" t="str">
        <f>notes!L21</f>
        <v>C</v>
      </c>
      <c r="K20" s="74" t="str">
        <f>notes!M21</f>
        <v>B</v>
      </c>
      <c r="L20" s="75" t="str">
        <f>notes!N21</f>
        <v>A</v>
      </c>
      <c r="M20" s="73" t="str">
        <f>notes!O21</f>
        <v>A</v>
      </c>
      <c r="N20" s="74">
        <f>notes!P21</f>
        <v>0</v>
      </c>
      <c r="O20" s="75" t="str">
        <f>notes!Q21</f>
        <v>A</v>
      </c>
      <c r="P20" s="73">
        <f>notes!R21</f>
        <v>0</v>
      </c>
      <c r="Q20" s="74">
        <f>notes!S21</f>
        <v>0</v>
      </c>
      <c r="R20" s="75">
        <f>notes!T21</f>
        <v>0</v>
      </c>
      <c r="S20" s="74">
        <f>notes!U21</f>
        <v>0</v>
      </c>
      <c r="T20" s="76">
        <f>notes!V21</f>
        <v>0</v>
      </c>
      <c r="U20" s="75" t="str">
        <f>notes!W21</f>
        <v>A-</v>
      </c>
      <c r="V20" s="77"/>
      <c r="W20" s="78"/>
      <c r="X20" s="79">
        <f t="shared" si="0"/>
        <v>1</v>
      </c>
      <c r="Y20" s="79">
        <f t="shared" si="1"/>
        <v>6</v>
      </c>
      <c r="Z20" s="80">
        <f t="shared" si="2"/>
        <v>2</v>
      </c>
      <c r="AA20" s="81">
        <f t="shared" si="3"/>
        <v>0</v>
      </c>
      <c r="AB20" s="81">
        <f t="shared" si="4"/>
        <v>1</v>
      </c>
      <c r="AC20" s="82">
        <f t="shared" si="5"/>
        <v>1</v>
      </c>
      <c r="AD20" s="83">
        <f t="shared" si="6"/>
        <v>0</v>
      </c>
      <c r="AE20" s="79">
        <f t="shared" si="7"/>
        <v>2</v>
      </c>
      <c r="AF20" s="80">
        <f t="shared" si="8"/>
        <v>0</v>
      </c>
      <c r="AG20" s="83">
        <f t="shared" si="9"/>
        <v>0</v>
      </c>
      <c r="AH20" s="79">
        <f t="shared" si="10"/>
        <v>0</v>
      </c>
      <c r="AI20" s="80">
        <f t="shared" si="11"/>
        <v>0</v>
      </c>
      <c r="AJ20" s="84">
        <f t="shared" si="12"/>
        <v>75</v>
      </c>
      <c r="AK20" s="66"/>
      <c r="AL20" s="66" t="s">
        <v>33</v>
      </c>
      <c r="AM20" s="85">
        <f t="shared" si="13"/>
        <v>8</v>
      </c>
      <c r="AN20" s="85">
        <f t="shared" si="14"/>
        <v>42</v>
      </c>
      <c r="AO20" s="85">
        <f t="shared" si="15"/>
        <v>12</v>
      </c>
      <c r="AP20" s="86">
        <f t="shared" si="26"/>
        <v>62</v>
      </c>
      <c r="AQ20" s="95"/>
      <c r="AR20" s="88">
        <f t="shared" si="16"/>
        <v>0</v>
      </c>
      <c r="AS20" s="88">
        <f t="shared" si="17"/>
        <v>4</v>
      </c>
      <c r="AT20" s="88">
        <f t="shared" si="18"/>
        <v>3</v>
      </c>
      <c r="AU20" s="86">
        <f t="shared" si="27"/>
        <v>7</v>
      </c>
      <c r="AV20" s="95"/>
      <c r="AW20" s="89">
        <f t="shared" si="19"/>
        <v>0</v>
      </c>
      <c r="AX20" s="89">
        <f t="shared" si="20"/>
        <v>2</v>
      </c>
      <c r="AY20" s="89">
        <f t="shared" si="21"/>
        <v>0</v>
      </c>
      <c r="AZ20" s="86">
        <f t="shared" si="28"/>
        <v>2</v>
      </c>
      <c r="BA20" s="95"/>
      <c r="BB20" s="90">
        <f t="shared" si="22"/>
        <v>0</v>
      </c>
      <c r="BC20" s="90">
        <f t="shared" si="23"/>
        <v>0</v>
      </c>
      <c r="BD20" s="90">
        <f t="shared" si="24"/>
        <v>0</v>
      </c>
      <c r="BE20" s="86">
        <f t="shared" si="29"/>
        <v>0</v>
      </c>
      <c r="BF20" s="91">
        <f t="shared" si="25"/>
        <v>71</v>
      </c>
      <c r="BG20" s="66"/>
      <c r="BH20" s="3"/>
      <c r="BI20" s="3"/>
      <c r="BO20" s="3"/>
      <c r="BP20" s="3"/>
      <c r="BQ20" s="3"/>
      <c r="BR20" s="3"/>
      <c r="BS20" s="3"/>
      <c r="BT20" s="3"/>
      <c r="BU20" s="3"/>
      <c r="BV20" s="3"/>
    </row>
    <row r="21" spans="1:116" ht="18" thickTop="1" thickBot="1">
      <c r="A21" s="92" t="s">
        <v>34</v>
      </c>
      <c r="B21" s="73" t="str">
        <f>notes!D22</f>
        <v>C-</v>
      </c>
      <c r="C21" s="73" t="str">
        <f>notes!E22</f>
        <v>C-</v>
      </c>
      <c r="D21" s="73" t="str">
        <f>notes!F22</f>
        <v>C</v>
      </c>
      <c r="E21" s="73" t="str">
        <f>notes!G22</f>
        <v>B-</v>
      </c>
      <c r="F21" s="73" t="str">
        <f>notes!H22</f>
        <v>C-</v>
      </c>
      <c r="G21" s="74">
        <f>notes!I22</f>
        <v>0</v>
      </c>
      <c r="H21" s="75" t="str">
        <f>notes!J22</f>
        <v>C</v>
      </c>
      <c r="I21" s="73" t="str">
        <f>notes!K22</f>
        <v>C+</v>
      </c>
      <c r="J21" s="73" t="str">
        <f>notes!L22</f>
        <v>C</v>
      </c>
      <c r="K21" s="74" t="str">
        <f>notes!M22</f>
        <v>B</v>
      </c>
      <c r="L21" s="75" t="str">
        <f>notes!N22</f>
        <v>A+</v>
      </c>
      <c r="M21" s="73" t="str">
        <f>notes!O22</f>
        <v>C+</v>
      </c>
      <c r="N21" s="74">
        <f>notes!P22</f>
        <v>0</v>
      </c>
      <c r="O21" s="75" t="str">
        <f>notes!Q22</f>
        <v>C-</v>
      </c>
      <c r="P21" s="73">
        <f>notes!R22</f>
        <v>0</v>
      </c>
      <c r="Q21" s="74">
        <f>notes!S22</f>
        <v>0</v>
      </c>
      <c r="R21" s="75">
        <f>notes!T22</f>
        <v>0</v>
      </c>
      <c r="S21" s="74">
        <f>notes!U22</f>
        <v>0</v>
      </c>
      <c r="T21" s="76">
        <f>notes!V22</f>
        <v>0</v>
      </c>
      <c r="U21" s="75" t="str">
        <f>notes!W22</f>
        <v>A-</v>
      </c>
      <c r="V21" s="77"/>
      <c r="W21" s="93"/>
      <c r="X21" s="79">
        <f t="shared" si="0"/>
        <v>1</v>
      </c>
      <c r="Y21" s="79">
        <f t="shared" si="1"/>
        <v>0</v>
      </c>
      <c r="Z21" s="80">
        <f t="shared" si="2"/>
        <v>1</v>
      </c>
      <c r="AA21" s="81">
        <f t="shared" si="3"/>
        <v>0</v>
      </c>
      <c r="AB21" s="81">
        <f t="shared" si="4"/>
        <v>1</v>
      </c>
      <c r="AC21" s="82">
        <f t="shared" si="5"/>
        <v>1</v>
      </c>
      <c r="AD21" s="83">
        <f t="shared" si="6"/>
        <v>2</v>
      </c>
      <c r="AE21" s="79">
        <f t="shared" si="7"/>
        <v>3</v>
      </c>
      <c r="AF21" s="80">
        <f t="shared" si="8"/>
        <v>4</v>
      </c>
      <c r="AG21" s="83">
        <f t="shared" si="9"/>
        <v>0</v>
      </c>
      <c r="AH21" s="79">
        <f t="shared" si="10"/>
        <v>0</v>
      </c>
      <c r="AI21" s="80">
        <f t="shared" si="11"/>
        <v>0</v>
      </c>
      <c r="AJ21" s="84">
        <f t="shared" si="12"/>
        <v>39</v>
      </c>
      <c r="AK21" s="66"/>
      <c r="AL21" s="66" t="s">
        <v>34</v>
      </c>
      <c r="AM21" s="85">
        <f t="shared" si="13"/>
        <v>8</v>
      </c>
      <c r="AN21" s="85">
        <f t="shared" si="14"/>
        <v>0</v>
      </c>
      <c r="AO21" s="85">
        <f t="shared" si="15"/>
        <v>6</v>
      </c>
      <c r="AP21" s="86">
        <f t="shared" si="26"/>
        <v>14</v>
      </c>
      <c r="AQ21" s="95"/>
      <c r="AR21" s="88">
        <f t="shared" si="16"/>
        <v>0</v>
      </c>
      <c r="AS21" s="88">
        <f t="shared" si="17"/>
        <v>4</v>
      </c>
      <c r="AT21" s="88">
        <f t="shared" si="18"/>
        <v>3</v>
      </c>
      <c r="AU21" s="86">
        <f t="shared" si="27"/>
        <v>7</v>
      </c>
      <c r="AV21" s="95"/>
      <c r="AW21" s="89">
        <f t="shared" si="19"/>
        <v>4</v>
      </c>
      <c r="AX21" s="89">
        <f t="shared" si="20"/>
        <v>3</v>
      </c>
      <c r="AY21" s="89">
        <f t="shared" si="21"/>
        <v>4</v>
      </c>
      <c r="AZ21" s="86">
        <f t="shared" si="28"/>
        <v>11</v>
      </c>
      <c r="BA21" s="95"/>
      <c r="BB21" s="90">
        <f t="shared" si="22"/>
        <v>0</v>
      </c>
      <c r="BC21" s="90">
        <f t="shared" si="23"/>
        <v>0</v>
      </c>
      <c r="BD21" s="90">
        <f t="shared" si="24"/>
        <v>0</v>
      </c>
      <c r="BE21" s="86">
        <f t="shared" si="29"/>
        <v>0</v>
      </c>
      <c r="BF21" s="91">
        <f t="shared" si="25"/>
        <v>32</v>
      </c>
      <c r="BG21" s="66"/>
      <c r="BS21" s="3"/>
      <c r="BT21" s="3"/>
      <c r="BU21" s="3"/>
      <c r="BV21" s="3"/>
    </row>
    <row r="22" spans="1:116" ht="18" thickTop="1" thickBot="1">
      <c r="A22" s="96" t="s">
        <v>35</v>
      </c>
      <c r="B22" s="73" t="str">
        <f>notes!D23</f>
        <v>B</v>
      </c>
      <c r="C22" s="73" t="str">
        <f>notes!E23</f>
        <v>A</v>
      </c>
      <c r="D22" s="73" t="str">
        <f>notes!F23</f>
        <v>B</v>
      </c>
      <c r="E22" s="73" t="str">
        <f>notes!G23</f>
        <v>B</v>
      </c>
      <c r="F22" s="73" t="str">
        <f>notes!H23</f>
        <v>C-</v>
      </c>
      <c r="G22" s="74">
        <f>notes!I23</f>
        <v>0</v>
      </c>
      <c r="H22" s="75" t="str">
        <f>notes!J23</f>
        <v>C</v>
      </c>
      <c r="I22" s="73" t="str">
        <f>notes!K23</f>
        <v>B+</v>
      </c>
      <c r="J22" s="73" t="str">
        <f>notes!L23</f>
        <v>D</v>
      </c>
      <c r="K22" s="74" t="str">
        <f>notes!M23</f>
        <v>C</v>
      </c>
      <c r="L22" s="75" t="str">
        <f>notes!N23</f>
        <v>B-</v>
      </c>
      <c r="M22" s="73" t="str">
        <f>notes!O23</f>
        <v>C-</v>
      </c>
      <c r="N22" s="74">
        <f>notes!P23</f>
        <v>0</v>
      </c>
      <c r="O22" s="75" t="str">
        <f>notes!Q23</f>
        <v>C-</v>
      </c>
      <c r="P22" s="73">
        <f>notes!R23</f>
        <v>0</v>
      </c>
      <c r="Q22" s="74">
        <f>notes!S23</f>
        <v>0</v>
      </c>
      <c r="R22" s="75">
        <f>notes!T23</f>
        <v>0</v>
      </c>
      <c r="S22" s="74">
        <f>notes!U23</f>
        <v>0</v>
      </c>
      <c r="T22" s="76">
        <f>notes!V23</f>
        <v>0</v>
      </c>
      <c r="U22" s="75" t="str">
        <f>notes!W23</f>
        <v>A</v>
      </c>
      <c r="V22" s="77"/>
      <c r="W22" s="78"/>
      <c r="X22" s="79">
        <f t="shared" si="0"/>
        <v>0</v>
      </c>
      <c r="Y22" s="79">
        <f t="shared" si="1"/>
        <v>2</v>
      </c>
      <c r="Z22" s="80">
        <f t="shared" si="2"/>
        <v>0</v>
      </c>
      <c r="AA22" s="81">
        <f t="shared" si="3"/>
        <v>1</v>
      </c>
      <c r="AB22" s="81">
        <f t="shared" si="4"/>
        <v>3</v>
      </c>
      <c r="AC22" s="82">
        <f t="shared" si="5"/>
        <v>1</v>
      </c>
      <c r="AD22" s="83">
        <f t="shared" si="6"/>
        <v>0</v>
      </c>
      <c r="AE22" s="79">
        <f t="shared" si="7"/>
        <v>2</v>
      </c>
      <c r="AF22" s="80">
        <f t="shared" si="8"/>
        <v>3</v>
      </c>
      <c r="AG22" s="83">
        <f t="shared" si="9"/>
        <v>0</v>
      </c>
      <c r="AH22" s="79">
        <f t="shared" si="10"/>
        <v>1</v>
      </c>
      <c r="AI22" s="80">
        <f t="shared" si="11"/>
        <v>0</v>
      </c>
      <c r="AJ22" s="84">
        <f t="shared" si="12"/>
        <v>44</v>
      </c>
      <c r="AK22" s="66"/>
      <c r="AL22" s="66" t="s">
        <v>35</v>
      </c>
      <c r="AM22" s="85">
        <f t="shared" si="13"/>
        <v>0</v>
      </c>
      <c r="AN22" s="85">
        <f t="shared" si="14"/>
        <v>14</v>
      </c>
      <c r="AO22" s="85">
        <f t="shared" si="15"/>
        <v>0</v>
      </c>
      <c r="AP22" s="86">
        <f t="shared" si="26"/>
        <v>14</v>
      </c>
      <c r="AQ22" s="95"/>
      <c r="AR22" s="88">
        <f t="shared" si="16"/>
        <v>5</v>
      </c>
      <c r="AS22" s="88">
        <f t="shared" si="17"/>
        <v>12</v>
      </c>
      <c r="AT22" s="88">
        <f t="shared" si="18"/>
        <v>3</v>
      </c>
      <c r="AU22" s="86">
        <f t="shared" si="27"/>
        <v>20</v>
      </c>
      <c r="AV22" s="95"/>
      <c r="AW22" s="89">
        <f t="shared" si="19"/>
        <v>0</v>
      </c>
      <c r="AX22" s="89">
        <f t="shared" si="20"/>
        <v>2</v>
      </c>
      <c r="AY22" s="89">
        <f t="shared" si="21"/>
        <v>3</v>
      </c>
      <c r="AZ22" s="86">
        <f t="shared" si="28"/>
        <v>5</v>
      </c>
      <c r="BA22" s="95"/>
      <c r="BB22" s="90">
        <f t="shared" si="22"/>
        <v>0</v>
      </c>
      <c r="BC22" s="90">
        <f t="shared" si="23"/>
        <v>2</v>
      </c>
      <c r="BD22" s="90">
        <f t="shared" si="24"/>
        <v>0</v>
      </c>
      <c r="BE22" s="86">
        <f t="shared" si="29"/>
        <v>2</v>
      </c>
      <c r="BF22" s="91">
        <f t="shared" si="25"/>
        <v>41</v>
      </c>
      <c r="BG22" s="66"/>
      <c r="BS22" s="3"/>
      <c r="BT22" s="3"/>
      <c r="BU22" s="3"/>
      <c r="BV22" s="3"/>
    </row>
    <row r="23" spans="1:116" ht="18" thickTop="1" thickBot="1">
      <c r="A23" s="92" t="s">
        <v>36</v>
      </c>
      <c r="B23" s="73" t="str">
        <f>notes!D24</f>
        <v>C+</v>
      </c>
      <c r="C23" s="73" t="str">
        <f>notes!E24</f>
        <v>C+</v>
      </c>
      <c r="D23" s="73" t="str">
        <f>notes!F24</f>
        <v>A</v>
      </c>
      <c r="E23" s="73" t="str">
        <f>notes!G24</f>
        <v>A+</v>
      </c>
      <c r="F23" s="73" t="str">
        <f>notes!H24</f>
        <v>C</v>
      </c>
      <c r="G23" s="74">
        <f>notes!I24</f>
        <v>0</v>
      </c>
      <c r="H23" s="75" t="str">
        <f>notes!J24</f>
        <v>A</v>
      </c>
      <c r="I23" s="73" t="str">
        <f>notes!K24</f>
        <v>A-</v>
      </c>
      <c r="J23" s="73" t="str">
        <f>notes!L24</f>
        <v>C</v>
      </c>
      <c r="K23" s="74" t="str">
        <f>notes!M24</f>
        <v>A+</v>
      </c>
      <c r="L23" s="75" t="str">
        <f>notes!N24</f>
        <v>A</v>
      </c>
      <c r="M23" s="73" t="str">
        <f>notes!O24</f>
        <v>C-</v>
      </c>
      <c r="N23" s="74">
        <f>notes!P24</f>
        <v>0</v>
      </c>
      <c r="O23" s="75" t="str">
        <f>notes!Q24</f>
        <v>C-</v>
      </c>
      <c r="P23" s="73">
        <f>notes!R24</f>
        <v>0</v>
      </c>
      <c r="Q23" s="74">
        <f>notes!S24</f>
        <v>0</v>
      </c>
      <c r="R23" s="75">
        <f>notes!T24</f>
        <v>0</v>
      </c>
      <c r="S23" s="74">
        <f>notes!U24</f>
        <v>0</v>
      </c>
      <c r="T23" s="76">
        <f>notes!V24</f>
        <v>0</v>
      </c>
      <c r="U23" s="75" t="str">
        <f>notes!W24</f>
        <v>A</v>
      </c>
      <c r="V23" s="77"/>
      <c r="W23" s="93"/>
      <c r="X23" s="79">
        <f t="shared" si="0"/>
        <v>2</v>
      </c>
      <c r="Y23" s="79">
        <f t="shared" si="1"/>
        <v>4</v>
      </c>
      <c r="Z23" s="80">
        <f t="shared" si="2"/>
        <v>1</v>
      </c>
      <c r="AA23" s="81">
        <f t="shared" si="3"/>
        <v>0</v>
      </c>
      <c r="AB23" s="81">
        <f t="shared" si="4"/>
        <v>0</v>
      </c>
      <c r="AC23" s="82">
        <f t="shared" si="5"/>
        <v>0</v>
      </c>
      <c r="AD23" s="83">
        <f t="shared" si="6"/>
        <v>2</v>
      </c>
      <c r="AE23" s="79">
        <f t="shared" si="7"/>
        <v>2</v>
      </c>
      <c r="AF23" s="80">
        <f t="shared" si="8"/>
        <v>2</v>
      </c>
      <c r="AG23" s="83">
        <f t="shared" si="9"/>
        <v>0</v>
      </c>
      <c r="AH23" s="79">
        <f t="shared" si="10"/>
        <v>0</v>
      </c>
      <c r="AI23" s="80">
        <f t="shared" si="11"/>
        <v>0</v>
      </c>
      <c r="AJ23" s="84">
        <f t="shared" si="12"/>
        <v>62</v>
      </c>
      <c r="AK23" s="66"/>
      <c r="AL23" s="66" t="s">
        <v>36</v>
      </c>
      <c r="AM23" s="85">
        <f t="shared" si="13"/>
        <v>16</v>
      </c>
      <c r="AN23" s="85">
        <f t="shared" si="14"/>
        <v>28</v>
      </c>
      <c r="AO23" s="85">
        <f t="shared" si="15"/>
        <v>6</v>
      </c>
      <c r="AP23" s="86">
        <f t="shared" si="26"/>
        <v>50</v>
      </c>
      <c r="AQ23" s="95"/>
      <c r="AR23" s="88">
        <f t="shared" si="16"/>
        <v>0</v>
      </c>
      <c r="AS23" s="88">
        <f t="shared" si="17"/>
        <v>0</v>
      </c>
      <c r="AT23" s="88">
        <f t="shared" si="18"/>
        <v>0</v>
      </c>
      <c r="AU23" s="86">
        <f t="shared" si="27"/>
        <v>0</v>
      </c>
      <c r="AV23" s="95"/>
      <c r="AW23" s="89">
        <f t="shared" si="19"/>
        <v>4</v>
      </c>
      <c r="AX23" s="89">
        <f t="shared" si="20"/>
        <v>2</v>
      </c>
      <c r="AY23" s="89">
        <f t="shared" si="21"/>
        <v>2</v>
      </c>
      <c r="AZ23" s="86">
        <f t="shared" si="28"/>
        <v>8</v>
      </c>
      <c r="BA23" s="95"/>
      <c r="BB23" s="90">
        <f t="shared" si="22"/>
        <v>0</v>
      </c>
      <c r="BC23" s="90">
        <f t="shared" si="23"/>
        <v>0</v>
      </c>
      <c r="BD23" s="90">
        <f t="shared" si="24"/>
        <v>0</v>
      </c>
      <c r="BE23" s="86">
        <f t="shared" si="29"/>
        <v>0</v>
      </c>
      <c r="BF23" s="91">
        <f t="shared" si="25"/>
        <v>58</v>
      </c>
      <c r="BG23" s="66"/>
      <c r="BS23" s="3"/>
      <c r="BT23" s="3"/>
      <c r="BU23" s="3"/>
      <c r="BV23" s="3"/>
    </row>
    <row r="24" spans="1:116" ht="18" thickTop="1" thickBot="1">
      <c r="A24" s="94" t="s">
        <v>37</v>
      </c>
      <c r="B24" s="73" t="str">
        <f>notes!D25</f>
        <v>A</v>
      </c>
      <c r="C24" s="73" t="str">
        <f>notes!E25</f>
        <v>A+</v>
      </c>
      <c r="D24" s="73" t="str">
        <f>notes!F25</f>
        <v>C+</v>
      </c>
      <c r="E24" s="73" t="str">
        <f>notes!G25</f>
        <v>B-</v>
      </c>
      <c r="F24" s="73" t="str">
        <f>notes!H25</f>
        <v>C</v>
      </c>
      <c r="G24" s="74">
        <f>notes!I25</f>
        <v>0</v>
      </c>
      <c r="H24" s="75" t="str">
        <f>notes!J25</f>
        <v>B-</v>
      </c>
      <c r="I24" s="73" t="str">
        <f>notes!K25</f>
        <v>B+</v>
      </c>
      <c r="J24" s="73" t="str">
        <f>notes!L25</f>
        <v>C</v>
      </c>
      <c r="K24" s="74" t="str">
        <f>notes!M25</f>
        <v>B</v>
      </c>
      <c r="L24" s="75" t="str">
        <f>notes!N25</f>
        <v>A</v>
      </c>
      <c r="M24" s="73" t="str">
        <f>notes!O25</f>
        <v>A+</v>
      </c>
      <c r="N24" s="74">
        <f>notes!P25</f>
        <v>0</v>
      </c>
      <c r="O24" s="75" t="str">
        <f>notes!Q25</f>
        <v>C-</v>
      </c>
      <c r="P24" s="73">
        <f>notes!R25</f>
        <v>0</v>
      </c>
      <c r="Q24" s="74">
        <f>notes!S25</f>
        <v>0</v>
      </c>
      <c r="R24" s="75">
        <f>notes!T25</f>
        <v>0</v>
      </c>
      <c r="S24" s="74">
        <f>notes!U25</f>
        <v>0</v>
      </c>
      <c r="T24" s="76">
        <f>notes!V25</f>
        <v>0</v>
      </c>
      <c r="U24" s="75" t="str">
        <f>notes!W25</f>
        <v>A</v>
      </c>
      <c r="V24" s="77"/>
      <c r="W24" s="78"/>
      <c r="X24" s="79">
        <f t="shared" si="0"/>
        <v>2</v>
      </c>
      <c r="Y24" s="79">
        <f t="shared" si="1"/>
        <v>3</v>
      </c>
      <c r="Z24" s="80">
        <f t="shared" si="2"/>
        <v>0</v>
      </c>
      <c r="AA24" s="81">
        <f t="shared" si="3"/>
        <v>1</v>
      </c>
      <c r="AB24" s="81">
        <f t="shared" si="4"/>
        <v>1</v>
      </c>
      <c r="AC24" s="82">
        <f t="shared" si="5"/>
        <v>2</v>
      </c>
      <c r="AD24" s="83">
        <f t="shared" si="6"/>
        <v>1</v>
      </c>
      <c r="AE24" s="79">
        <f t="shared" si="7"/>
        <v>2</v>
      </c>
      <c r="AF24" s="80">
        <f t="shared" si="8"/>
        <v>1</v>
      </c>
      <c r="AG24" s="83">
        <f t="shared" si="9"/>
        <v>0</v>
      </c>
      <c r="AH24" s="79">
        <f t="shared" si="10"/>
        <v>0</v>
      </c>
      <c r="AI24" s="80">
        <f t="shared" si="11"/>
        <v>0</v>
      </c>
      <c r="AJ24" s="84">
        <f t="shared" si="12"/>
        <v>64</v>
      </c>
      <c r="AK24" s="66"/>
      <c r="AL24" s="66" t="s">
        <v>37</v>
      </c>
      <c r="AM24" s="85">
        <f t="shared" si="13"/>
        <v>16</v>
      </c>
      <c r="AN24" s="85">
        <f t="shared" si="14"/>
        <v>21</v>
      </c>
      <c r="AO24" s="85">
        <f t="shared" si="15"/>
        <v>0</v>
      </c>
      <c r="AP24" s="86">
        <f t="shared" si="26"/>
        <v>37</v>
      </c>
      <c r="AQ24" s="95"/>
      <c r="AR24" s="88">
        <f t="shared" si="16"/>
        <v>5</v>
      </c>
      <c r="AS24" s="88">
        <f t="shared" si="17"/>
        <v>4</v>
      </c>
      <c r="AT24" s="88">
        <f t="shared" si="18"/>
        <v>6</v>
      </c>
      <c r="AU24" s="86">
        <f t="shared" si="27"/>
        <v>15</v>
      </c>
      <c r="AV24" s="95"/>
      <c r="AW24" s="89">
        <f t="shared" si="19"/>
        <v>2</v>
      </c>
      <c r="AX24" s="89">
        <f t="shared" si="20"/>
        <v>2</v>
      </c>
      <c r="AY24" s="89">
        <f t="shared" si="21"/>
        <v>1</v>
      </c>
      <c r="AZ24" s="86">
        <f t="shared" si="28"/>
        <v>5</v>
      </c>
      <c r="BA24" s="95"/>
      <c r="BB24" s="90">
        <f t="shared" si="22"/>
        <v>0</v>
      </c>
      <c r="BC24" s="90">
        <f t="shared" si="23"/>
        <v>0</v>
      </c>
      <c r="BD24" s="90">
        <f t="shared" si="24"/>
        <v>0</v>
      </c>
      <c r="BE24" s="86">
        <f t="shared" si="29"/>
        <v>0</v>
      </c>
      <c r="BF24" s="91">
        <f t="shared" si="25"/>
        <v>57</v>
      </c>
      <c r="BG24" s="66"/>
      <c r="BH24" s="110"/>
      <c r="BI24" s="110"/>
      <c r="BJ24" s="110"/>
      <c r="BK24" s="110"/>
      <c r="BL24" s="110"/>
      <c r="BM24" s="110"/>
      <c r="BN24" s="110"/>
      <c r="BS24" s="3"/>
      <c r="BT24" s="3"/>
      <c r="BU24" s="3"/>
      <c r="BV24" s="3"/>
    </row>
    <row r="25" spans="1:116" ht="18" thickTop="1" thickBot="1">
      <c r="A25" s="92" t="s">
        <v>38</v>
      </c>
      <c r="B25" s="73" t="str">
        <f>notes!D26</f>
        <v>C</v>
      </c>
      <c r="C25" s="73" t="str">
        <f>notes!E26</f>
        <v>B-</v>
      </c>
      <c r="D25" s="73" t="str">
        <f>notes!F26</f>
        <v>B+</v>
      </c>
      <c r="E25" s="73" t="str">
        <f>notes!G26</f>
        <v>B</v>
      </c>
      <c r="F25" s="73" t="str">
        <f>notes!H26</f>
        <v>C-</v>
      </c>
      <c r="G25" s="74">
        <f>notes!I26</f>
        <v>0</v>
      </c>
      <c r="H25" s="75" t="str">
        <f>notes!J26</f>
        <v>B</v>
      </c>
      <c r="I25" s="73" t="str">
        <f>notes!K26</f>
        <v>A-</v>
      </c>
      <c r="J25" s="73" t="str">
        <f>notes!L26</f>
        <v>C</v>
      </c>
      <c r="K25" s="74" t="str">
        <f>notes!M26</f>
        <v>A+</v>
      </c>
      <c r="L25" s="75" t="str">
        <f>notes!N26</f>
        <v>B+</v>
      </c>
      <c r="M25" s="73" t="str">
        <f>notes!O26</f>
        <v>B+</v>
      </c>
      <c r="N25" s="74">
        <f>notes!P26</f>
        <v>0</v>
      </c>
      <c r="O25" s="75" t="str">
        <f>notes!Q26</f>
        <v>C-</v>
      </c>
      <c r="P25" s="73">
        <f>notes!R26</f>
        <v>0</v>
      </c>
      <c r="Q25" s="74">
        <f>notes!S26</f>
        <v>0</v>
      </c>
      <c r="R25" s="75">
        <f>notes!T26</f>
        <v>0</v>
      </c>
      <c r="S25" s="74">
        <f>notes!U26</f>
        <v>0</v>
      </c>
      <c r="T25" s="76">
        <f>notes!V26</f>
        <v>0</v>
      </c>
      <c r="U25" s="75" t="str">
        <f>notes!W26</f>
        <v>A</v>
      </c>
      <c r="V25" s="77"/>
      <c r="W25" s="93"/>
      <c r="X25" s="79">
        <f t="shared" si="0"/>
        <v>1</v>
      </c>
      <c r="Y25" s="79">
        <f t="shared" si="1"/>
        <v>1</v>
      </c>
      <c r="Z25" s="80">
        <f t="shared" si="2"/>
        <v>1</v>
      </c>
      <c r="AA25" s="81">
        <f t="shared" si="3"/>
        <v>3</v>
      </c>
      <c r="AB25" s="81">
        <f t="shared" si="4"/>
        <v>2</v>
      </c>
      <c r="AC25" s="82">
        <f t="shared" si="5"/>
        <v>1</v>
      </c>
      <c r="AD25" s="83">
        <f t="shared" si="6"/>
        <v>0</v>
      </c>
      <c r="AE25" s="79">
        <f t="shared" si="7"/>
        <v>2</v>
      </c>
      <c r="AF25" s="80">
        <f t="shared" si="8"/>
        <v>2</v>
      </c>
      <c r="AG25" s="83">
        <f t="shared" si="9"/>
        <v>0</v>
      </c>
      <c r="AH25" s="79">
        <f t="shared" si="10"/>
        <v>0</v>
      </c>
      <c r="AI25" s="80">
        <f t="shared" si="11"/>
        <v>0</v>
      </c>
      <c r="AJ25" s="84">
        <f t="shared" si="12"/>
        <v>59</v>
      </c>
      <c r="AK25" s="66"/>
      <c r="AL25" s="66" t="s">
        <v>38</v>
      </c>
      <c r="AM25" s="85">
        <f t="shared" si="13"/>
        <v>8</v>
      </c>
      <c r="AN25" s="85">
        <f t="shared" si="14"/>
        <v>7</v>
      </c>
      <c r="AO25" s="85">
        <f t="shared" si="15"/>
        <v>6</v>
      </c>
      <c r="AP25" s="86">
        <f t="shared" si="26"/>
        <v>21</v>
      </c>
      <c r="AQ25" s="95"/>
      <c r="AR25" s="88">
        <f t="shared" si="16"/>
        <v>15</v>
      </c>
      <c r="AS25" s="88">
        <f t="shared" si="17"/>
        <v>8</v>
      </c>
      <c r="AT25" s="88">
        <f t="shared" si="18"/>
        <v>3</v>
      </c>
      <c r="AU25" s="86">
        <f t="shared" si="27"/>
        <v>26</v>
      </c>
      <c r="AV25" s="95"/>
      <c r="AW25" s="89">
        <f t="shared" si="19"/>
        <v>0</v>
      </c>
      <c r="AX25" s="89">
        <f t="shared" si="20"/>
        <v>2</v>
      </c>
      <c r="AY25" s="89">
        <f t="shared" si="21"/>
        <v>2</v>
      </c>
      <c r="AZ25" s="86">
        <f t="shared" si="28"/>
        <v>4</v>
      </c>
      <c r="BA25" s="95"/>
      <c r="BB25" s="90">
        <f t="shared" si="22"/>
        <v>0</v>
      </c>
      <c r="BC25" s="90">
        <f t="shared" si="23"/>
        <v>0</v>
      </c>
      <c r="BD25" s="90">
        <f t="shared" si="24"/>
        <v>0</v>
      </c>
      <c r="BE25" s="86">
        <f t="shared" si="29"/>
        <v>0</v>
      </c>
      <c r="BF25" s="91">
        <f t="shared" si="25"/>
        <v>51</v>
      </c>
      <c r="BG25" s="66"/>
      <c r="BS25" s="3"/>
      <c r="BT25" s="3"/>
      <c r="BU25" s="3"/>
      <c r="BV25" s="3"/>
    </row>
    <row r="26" spans="1:116" ht="18" thickTop="1" thickBot="1">
      <c r="A26" s="94" t="s">
        <v>39</v>
      </c>
      <c r="B26" s="73" t="str">
        <f>notes!D27</f>
        <v>C-</v>
      </c>
      <c r="C26" s="73" t="str">
        <f>notes!E27</f>
        <v>C-</v>
      </c>
      <c r="D26" s="73" t="str">
        <f>notes!F27</f>
        <v>C+</v>
      </c>
      <c r="E26" s="73" t="str">
        <f>notes!G27</f>
        <v>C-</v>
      </c>
      <c r="F26" s="73" t="str">
        <f>notes!H27</f>
        <v>C+</v>
      </c>
      <c r="G26" s="74">
        <f>notes!I27</f>
        <v>0</v>
      </c>
      <c r="H26" s="75" t="str">
        <f>notes!J27</f>
        <v>C+</v>
      </c>
      <c r="I26" s="73" t="str">
        <f>notes!K27</f>
        <v>A</v>
      </c>
      <c r="J26" s="73" t="str">
        <f>notes!L27</f>
        <v>C</v>
      </c>
      <c r="K26" s="74" t="str">
        <f>notes!M27</f>
        <v>A+</v>
      </c>
      <c r="L26" s="75" t="str">
        <f>notes!N27</f>
        <v>abs</v>
      </c>
      <c r="M26" s="73" t="str">
        <f>notes!O27</f>
        <v>C-</v>
      </c>
      <c r="N26" s="74">
        <f>notes!P27</f>
        <v>0</v>
      </c>
      <c r="O26" s="75" t="str">
        <f>notes!Q27</f>
        <v>C-</v>
      </c>
      <c r="P26" s="73">
        <f>notes!R27</f>
        <v>0</v>
      </c>
      <c r="Q26" s="74">
        <f>notes!S27</f>
        <v>0</v>
      </c>
      <c r="R26" s="75">
        <f>notes!T27</f>
        <v>0</v>
      </c>
      <c r="S26" s="74">
        <f>notes!U27</f>
        <v>0</v>
      </c>
      <c r="T26" s="76">
        <f>notes!V27</f>
        <v>0</v>
      </c>
      <c r="U26" s="75" t="str">
        <f>notes!W27</f>
        <v>A</v>
      </c>
      <c r="V26" s="77"/>
      <c r="W26" s="78"/>
      <c r="X26" s="79">
        <f t="shared" si="0"/>
        <v>1</v>
      </c>
      <c r="Y26" s="79">
        <f t="shared" si="1"/>
        <v>2</v>
      </c>
      <c r="Z26" s="80">
        <f t="shared" si="2"/>
        <v>0</v>
      </c>
      <c r="AA26" s="81">
        <f t="shared" si="3"/>
        <v>0</v>
      </c>
      <c r="AB26" s="81">
        <f t="shared" si="4"/>
        <v>0</v>
      </c>
      <c r="AC26" s="82">
        <f t="shared" si="5"/>
        <v>0</v>
      </c>
      <c r="AD26" s="83">
        <f t="shared" si="6"/>
        <v>3</v>
      </c>
      <c r="AE26" s="79">
        <f t="shared" si="7"/>
        <v>1</v>
      </c>
      <c r="AF26" s="80">
        <f t="shared" si="8"/>
        <v>5</v>
      </c>
      <c r="AG26" s="83">
        <f t="shared" si="9"/>
        <v>0</v>
      </c>
      <c r="AH26" s="79">
        <f t="shared" si="10"/>
        <v>0</v>
      </c>
      <c r="AI26" s="80">
        <f t="shared" si="11"/>
        <v>0</v>
      </c>
      <c r="AJ26" s="84">
        <f t="shared" si="12"/>
        <v>38</v>
      </c>
      <c r="AK26" s="66"/>
      <c r="AL26" s="66" t="s">
        <v>39</v>
      </c>
      <c r="AM26" s="85">
        <f t="shared" si="13"/>
        <v>8</v>
      </c>
      <c r="AN26" s="85">
        <f t="shared" si="14"/>
        <v>14</v>
      </c>
      <c r="AO26" s="85">
        <f t="shared" si="15"/>
        <v>0</v>
      </c>
      <c r="AP26" s="86">
        <f t="shared" si="26"/>
        <v>22</v>
      </c>
      <c r="AQ26" s="95"/>
      <c r="AR26" s="88">
        <f t="shared" si="16"/>
        <v>0</v>
      </c>
      <c r="AS26" s="88">
        <f t="shared" si="17"/>
        <v>0</v>
      </c>
      <c r="AT26" s="88">
        <f t="shared" si="18"/>
        <v>0</v>
      </c>
      <c r="AU26" s="86">
        <f t="shared" si="27"/>
        <v>0</v>
      </c>
      <c r="AV26" s="95"/>
      <c r="AW26" s="89">
        <f t="shared" si="19"/>
        <v>6</v>
      </c>
      <c r="AX26" s="89">
        <f t="shared" si="20"/>
        <v>1</v>
      </c>
      <c r="AY26" s="89">
        <f t="shared" si="21"/>
        <v>5</v>
      </c>
      <c r="AZ26" s="86">
        <f t="shared" si="28"/>
        <v>12</v>
      </c>
      <c r="BA26" s="95"/>
      <c r="BB26" s="90">
        <f t="shared" si="22"/>
        <v>0</v>
      </c>
      <c r="BC26" s="90">
        <f t="shared" si="23"/>
        <v>0</v>
      </c>
      <c r="BD26" s="90">
        <f t="shared" si="24"/>
        <v>0</v>
      </c>
      <c r="BE26" s="86">
        <f t="shared" si="29"/>
        <v>0</v>
      </c>
      <c r="BF26" s="91">
        <f t="shared" si="25"/>
        <v>34</v>
      </c>
      <c r="BG26" s="66"/>
      <c r="BS26" s="3"/>
      <c r="BT26" s="3"/>
      <c r="BU26" s="3"/>
      <c r="BV26" s="3"/>
    </row>
    <row r="27" spans="1:116" ht="18" thickTop="1" thickBot="1">
      <c r="A27" s="92" t="s">
        <v>40</v>
      </c>
      <c r="B27" s="73" t="str">
        <f>notes!D28</f>
        <v>C</v>
      </c>
      <c r="C27" s="73" t="str">
        <f>notes!E28</f>
        <v>A+</v>
      </c>
      <c r="D27" s="73" t="str">
        <f>notes!F28</f>
        <v>C</v>
      </c>
      <c r="E27" s="73" t="str">
        <f>notes!G28</f>
        <v>D</v>
      </c>
      <c r="F27" s="73" t="str">
        <f>notes!H28</f>
        <v>C</v>
      </c>
      <c r="G27" s="74">
        <f>notes!I28</f>
        <v>0</v>
      </c>
      <c r="H27" s="75" t="str">
        <f>notes!J28</f>
        <v>A-</v>
      </c>
      <c r="I27" s="73" t="str">
        <f>notes!K28</f>
        <v>C+</v>
      </c>
      <c r="J27" s="73" t="str">
        <f>notes!L28</f>
        <v>C-</v>
      </c>
      <c r="K27" s="74" t="str">
        <f>notes!M28</f>
        <v>C</v>
      </c>
      <c r="L27" s="75" t="str">
        <f>notes!N28</f>
        <v>B+</v>
      </c>
      <c r="M27" s="73" t="str">
        <f>notes!O28</f>
        <v>B</v>
      </c>
      <c r="N27" s="74">
        <f>notes!P28</f>
        <v>0</v>
      </c>
      <c r="O27" s="75" t="str">
        <f>notes!Q28</f>
        <v>C-</v>
      </c>
      <c r="P27" s="73">
        <f>notes!R28</f>
        <v>0</v>
      </c>
      <c r="Q27" s="74">
        <f>notes!S28</f>
        <v>0</v>
      </c>
      <c r="R27" s="75">
        <f>notes!T28</f>
        <v>0</v>
      </c>
      <c r="S27" s="74">
        <f>notes!U28</f>
        <v>0</v>
      </c>
      <c r="T27" s="76">
        <f>notes!V28</f>
        <v>0</v>
      </c>
      <c r="U27" s="75" t="str">
        <f>notes!W28</f>
        <v>A</v>
      </c>
      <c r="V27" s="77"/>
      <c r="W27" s="93"/>
      <c r="X27" s="79">
        <f t="shared" si="0"/>
        <v>1</v>
      </c>
      <c r="Y27" s="79">
        <f t="shared" si="1"/>
        <v>1</v>
      </c>
      <c r="Z27" s="80">
        <f t="shared" si="2"/>
        <v>1</v>
      </c>
      <c r="AA27" s="81">
        <f t="shared" si="3"/>
        <v>1</v>
      </c>
      <c r="AB27" s="81">
        <f t="shared" si="4"/>
        <v>1</v>
      </c>
      <c r="AC27" s="82">
        <f t="shared" si="5"/>
        <v>0</v>
      </c>
      <c r="AD27" s="83">
        <f t="shared" si="6"/>
        <v>1</v>
      </c>
      <c r="AE27" s="79">
        <f t="shared" si="7"/>
        <v>4</v>
      </c>
      <c r="AF27" s="80">
        <f t="shared" si="8"/>
        <v>2</v>
      </c>
      <c r="AG27" s="83">
        <f t="shared" si="9"/>
        <v>0</v>
      </c>
      <c r="AH27" s="79">
        <f t="shared" si="10"/>
        <v>1</v>
      </c>
      <c r="AI27" s="80">
        <f t="shared" si="11"/>
        <v>0</v>
      </c>
      <c r="AJ27" s="84">
        <f t="shared" si="12"/>
        <v>43</v>
      </c>
      <c r="AK27" s="66"/>
      <c r="AL27" s="66" t="s">
        <v>40</v>
      </c>
      <c r="AM27" s="85">
        <f t="shared" si="13"/>
        <v>8</v>
      </c>
      <c r="AN27" s="85">
        <f t="shared" si="14"/>
        <v>7</v>
      </c>
      <c r="AO27" s="85">
        <f t="shared" si="15"/>
        <v>6</v>
      </c>
      <c r="AP27" s="86">
        <f t="shared" si="26"/>
        <v>21</v>
      </c>
      <c r="AQ27" s="95"/>
      <c r="AR27" s="88">
        <f t="shared" si="16"/>
        <v>5</v>
      </c>
      <c r="AS27" s="88">
        <f t="shared" si="17"/>
        <v>4</v>
      </c>
      <c r="AT27" s="88">
        <f t="shared" si="18"/>
        <v>0</v>
      </c>
      <c r="AU27" s="86">
        <f t="shared" si="27"/>
        <v>9</v>
      </c>
      <c r="AV27" s="95"/>
      <c r="AW27" s="89">
        <f t="shared" si="19"/>
        <v>2</v>
      </c>
      <c r="AX27" s="89">
        <f t="shared" si="20"/>
        <v>4</v>
      </c>
      <c r="AY27" s="89">
        <f t="shared" si="21"/>
        <v>2</v>
      </c>
      <c r="AZ27" s="86">
        <f t="shared" si="28"/>
        <v>8</v>
      </c>
      <c r="BA27" s="95"/>
      <c r="BB27" s="90">
        <f t="shared" si="22"/>
        <v>0</v>
      </c>
      <c r="BC27" s="90">
        <f t="shared" si="23"/>
        <v>2</v>
      </c>
      <c r="BD27" s="90">
        <f t="shared" si="24"/>
        <v>0</v>
      </c>
      <c r="BE27" s="86">
        <f t="shared" si="29"/>
        <v>2</v>
      </c>
      <c r="BF27" s="91">
        <f t="shared" si="25"/>
        <v>40</v>
      </c>
      <c r="BG27" s="66"/>
      <c r="BO27" s="3"/>
      <c r="BP27" s="3"/>
      <c r="BQ27" s="3"/>
      <c r="BR27" s="3"/>
      <c r="BS27" s="3"/>
      <c r="BT27" s="3"/>
      <c r="BU27" s="3"/>
      <c r="BV27" s="3"/>
    </row>
    <row r="28" spans="1:116" ht="18" thickTop="1" thickBot="1">
      <c r="A28" s="94" t="s">
        <v>41</v>
      </c>
      <c r="B28" s="73" t="str">
        <f>notes!D29</f>
        <v>A+</v>
      </c>
      <c r="C28" s="73" t="str">
        <f>notes!E29</f>
        <v>A</v>
      </c>
      <c r="D28" s="73" t="str">
        <f>notes!F29</f>
        <v>A</v>
      </c>
      <c r="E28" s="73" t="str">
        <f>notes!G29</f>
        <v>A+</v>
      </c>
      <c r="F28" s="73" t="str">
        <f>notes!H29</f>
        <v>B-</v>
      </c>
      <c r="G28" s="74">
        <f>notes!I29</f>
        <v>0</v>
      </c>
      <c r="H28" s="75" t="str">
        <f>notes!J29</f>
        <v>A</v>
      </c>
      <c r="I28" s="73" t="str">
        <f>notes!K29</f>
        <v>A+</v>
      </c>
      <c r="J28" s="73" t="str">
        <f>notes!L29</f>
        <v>C</v>
      </c>
      <c r="K28" s="74" t="str">
        <f>notes!M29</f>
        <v>A+</v>
      </c>
      <c r="L28" s="75" t="str">
        <f>notes!N29</f>
        <v>A+</v>
      </c>
      <c r="M28" s="73" t="str">
        <f>notes!O29</f>
        <v>C</v>
      </c>
      <c r="N28" s="74">
        <f>notes!P29</f>
        <v>0</v>
      </c>
      <c r="O28" s="75" t="str">
        <f>notes!Q29</f>
        <v>B</v>
      </c>
      <c r="P28" s="73">
        <f>notes!R29</f>
        <v>0</v>
      </c>
      <c r="Q28" s="74">
        <f>notes!S29</f>
        <v>0</v>
      </c>
      <c r="R28" s="75">
        <f>notes!T29</f>
        <v>0</v>
      </c>
      <c r="S28" s="74">
        <f>notes!U29</f>
        <v>0</v>
      </c>
      <c r="T28" s="76">
        <f>notes!V29</f>
        <v>0</v>
      </c>
      <c r="U28" s="75" t="str">
        <f>notes!W29</f>
        <v>A</v>
      </c>
      <c r="V28" s="77"/>
      <c r="W28" s="78"/>
      <c r="X28" s="79">
        <f t="shared" si="0"/>
        <v>5</v>
      </c>
      <c r="Y28" s="79">
        <f t="shared" si="1"/>
        <v>4</v>
      </c>
      <c r="Z28" s="80">
        <f t="shared" si="2"/>
        <v>0</v>
      </c>
      <c r="AA28" s="81">
        <f t="shared" si="3"/>
        <v>0</v>
      </c>
      <c r="AB28" s="81">
        <f t="shared" si="4"/>
        <v>1</v>
      </c>
      <c r="AC28" s="82">
        <f t="shared" si="5"/>
        <v>1</v>
      </c>
      <c r="AD28" s="83">
        <f t="shared" si="6"/>
        <v>0</v>
      </c>
      <c r="AE28" s="79">
        <f t="shared" si="7"/>
        <v>2</v>
      </c>
      <c r="AF28" s="80">
        <f t="shared" si="8"/>
        <v>0</v>
      </c>
      <c r="AG28" s="83">
        <f t="shared" si="9"/>
        <v>0</v>
      </c>
      <c r="AH28" s="79">
        <f t="shared" si="10"/>
        <v>0</v>
      </c>
      <c r="AI28" s="80">
        <f t="shared" si="11"/>
        <v>0</v>
      </c>
      <c r="AJ28" s="84">
        <f t="shared" si="12"/>
        <v>81</v>
      </c>
      <c r="AK28" s="66"/>
      <c r="AL28" s="66" t="s">
        <v>41</v>
      </c>
      <c r="AM28" s="85">
        <f t="shared" si="13"/>
        <v>40</v>
      </c>
      <c r="AN28" s="85">
        <f t="shared" si="14"/>
        <v>28</v>
      </c>
      <c r="AO28" s="85">
        <f t="shared" si="15"/>
        <v>0</v>
      </c>
      <c r="AP28" s="86">
        <f t="shared" si="26"/>
        <v>68</v>
      </c>
      <c r="AQ28" s="95"/>
      <c r="AR28" s="88">
        <f t="shared" si="16"/>
        <v>0</v>
      </c>
      <c r="AS28" s="88">
        <f t="shared" si="17"/>
        <v>4</v>
      </c>
      <c r="AT28" s="88">
        <f t="shared" si="18"/>
        <v>3</v>
      </c>
      <c r="AU28" s="86">
        <f t="shared" si="27"/>
        <v>7</v>
      </c>
      <c r="AV28" s="95"/>
      <c r="AW28" s="89">
        <f t="shared" si="19"/>
        <v>0</v>
      </c>
      <c r="AX28" s="89">
        <f t="shared" si="20"/>
        <v>2</v>
      </c>
      <c r="AY28" s="89">
        <f t="shared" si="21"/>
        <v>0</v>
      </c>
      <c r="AZ28" s="86">
        <f t="shared" si="28"/>
        <v>2</v>
      </c>
      <c r="BA28" s="95"/>
      <c r="BB28" s="90">
        <f t="shared" si="22"/>
        <v>0</v>
      </c>
      <c r="BC28" s="90">
        <f t="shared" si="23"/>
        <v>0</v>
      </c>
      <c r="BD28" s="90">
        <f t="shared" si="24"/>
        <v>0</v>
      </c>
      <c r="BE28" s="86">
        <f t="shared" si="29"/>
        <v>0</v>
      </c>
      <c r="BF28" s="91">
        <f t="shared" si="25"/>
        <v>77</v>
      </c>
      <c r="BG28" s="66"/>
      <c r="BH28" s="3"/>
      <c r="BI28" s="3"/>
      <c r="BO28" s="3"/>
      <c r="BP28" s="3"/>
      <c r="BQ28" s="3"/>
      <c r="BR28" s="3"/>
      <c r="BS28" s="3"/>
      <c r="BT28" s="3"/>
      <c r="BU28" s="3"/>
      <c r="BV28" s="3"/>
    </row>
    <row r="29" spans="1:116" ht="18" thickTop="1" thickBot="1">
      <c r="A29" s="92" t="s">
        <v>42</v>
      </c>
      <c r="B29" s="73" t="str">
        <f>notes!D30</f>
        <v>C</v>
      </c>
      <c r="C29" s="73" t="str">
        <f>notes!E30</f>
        <v>B</v>
      </c>
      <c r="D29" s="73" t="str">
        <f>notes!F30</f>
        <v>B-</v>
      </c>
      <c r="E29" s="73" t="str">
        <f>notes!G30</f>
        <v>B-</v>
      </c>
      <c r="F29" s="73" t="str">
        <f>notes!H30</f>
        <v>C+</v>
      </c>
      <c r="G29" s="74">
        <f>notes!I30</f>
        <v>0</v>
      </c>
      <c r="H29" s="75" t="str">
        <f>notes!J30</f>
        <v>C</v>
      </c>
      <c r="I29" s="73" t="str">
        <f>notes!K30</f>
        <v>A</v>
      </c>
      <c r="J29" s="73" t="str">
        <f>notes!L30</f>
        <v>C</v>
      </c>
      <c r="K29" s="74" t="str">
        <f>notes!M30</f>
        <v>C-</v>
      </c>
      <c r="L29" s="75" t="str">
        <f>notes!N30</f>
        <v>C-</v>
      </c>
      <c r="M29" s="73" t="str">
        <f>notes!O30</f>
        <v>A-</v>
      </c>
      <c r="N29" s="74">
        <f>notes!P30</f>
        <v>0</v>
      </c>
      <c r="O29" s="75" t="str">
        <f>notes!Q30</f>
        <v>C</v>
      </c>
      <c r="P29" s="73">
        <f>notes!R30</f>
        <v>0</v>
      </c>
      <c r="Q29" s="74">
        <f>notes!S30</f>
        <v>0</v>
      </c>
      <c r="R29" s="75">
        <f>notes!T30</f>
        <v>0</v>
      </c>
      <c r="S29" s="74">
        <f>notes!U30</f>
        <v>0</v>
      </c>
      <c r="T29" s="76">
        <f>notes!V30</f>
        <v>0</v>
      </c>
      <c r="U29" s="75" t="str">
        <f>notes!W30</f>
        <v>C</v>
      </c>
      <c r="V29" s="77"/>
      <c r="W29" s="93"/>
      <c r="X29" s="79">
        <f t="shared" si="0"/>
        <v>0</v>
      </c>
      <c r="Y29" s="79">
        <f t="shared" si="1"/>
        <v>1</v>
      </c>
      <c r="Z29" s="80">
        <f t="shared" si="2"/>
        <v>1</v>
      </c>
      <c r="AA29" s="81">
        <f t="shared" si="3"/>
        <v>0</v>
      </c>
      <c r="AB29" s="81">
        <f t="shared" si="4"/>
        <v>1</v>
      </c>
      <c r="AC29" s="82">
        <f t="shared" si="5"/>
        <v>2</v>
      </c>
      <c r="AD29" s="83">
        <f t="shared" si="6"/>
        <v>1</v>
      </c>
      <c r="AE29" s="79">
        <f t="shared" si="7"/>
        <v>5</v>
      </c>
      <c r="AF29" s="80">
        <f t="shared" si="8"/>
        <v>2</v>
      </c>
      <c r="AG29" s="83">
        <f t="shared" si="9"/>
        <v>0</v>
      </c>
      <c r="AH29" s="79">
        <f t="shared" si="10"/>
        <v>0</v>
      </c>
      <c r="AI29" s="80">
        <f t="shared" si="11"/>
        <v>0</v>
      </c>
      <c r="AJ29" s="84">
        <f t="shared" si="12"/>
        <v>41</v>
      </c>
      <c r="AK29" s="66"/>
      <c r="AL29" s="66" t="s">
        <v>42</v>
      </c>
      <c r="AM29" s="85">
        <f t="shared" si="13"/>
        <v>0</v>
      </c>
      <c r="AN29" s="85">
        <f t="shared" si="14"/>
        <v>7</v>
      </c>
      <c r="AO29" s="85">
        <f t="shared" si="15"/>
        <v>6</v>
      </c>
      <c r="AP29" s="86">
        <f t="shared" si="26"/>
        <v>13</v>
      </c>
      <c r="AQ29" s="95"/>
      <c r="AR29" s="88">
        <f t="shared" si="16"/>
        <v>0</v>
      </c>
      <c r="AS29" s="88">
        <f t="shared" si="17"/>
        <v>4</v>
      </c>
      <c r="AT29" s="88">
        <f t="shared" si="18"/>
        <v>6</v>
      </c>
      <c r="AU29" s="86">
        <f t="shared" si="27"/>
        <v>10</v>
      </c>
      <c r="AV29" s="95"/>
      <c r="AW29" s="89">
        <f t="shared" si="19"/>
        <v>2</v>
      </c>
      <c r="AX29" s="89">
        <f t="shared" si="20"/>
        <v>5</v>
      </c>
      <c r="AY29" s="89">
        <f t="shared" si="21"/>
        <v>2</v>
      </c>
      <c r="AZ29" s="86">
        <f t="shared" si="28"/>
        <v>9</v>
      </c>
      <c r="BA29" s="95"/>
      <c r="BB29" s="90">
        <f t="shared" si="22"/>
        <v>0</v>
      </c>
      <c r="BC29" s="90">
        <f t="shared" si="23"/>
        <v>0</v>
      </c>
      <c r="BD29" s="90">
        <f t="shared" si="24"/>
        <v>0</v>
      </c>
      <c r="BE29" s="86">
        <f t="shared" si="29"/>
        <v>0</v>
      </c>
      <c r="BF29" s="91">
        <f t="shared" si="25"/>
        <v>32</v>
      </c>
      <c r="BG29" s="66"/>
      <c r="BH29" s="3"/>
      <c r="BI29" s="3"/>
      <c r="BO29" s="3"/>
      <c r="BP29" s="3"/>
      <c r="BQ29" s="3"/>
      <c r="BR29" s="3"/>
      <c r="BS29" s="3"/>
      <c r="BT29" s="3"/>
      <c r="BU29" s="3"/>
      <c r="BV29" s="3"/>
    </row>
    <row r="30" spans="1:116" ht="18" thickTop="1" thickBot="1">
      <c r="A30" s="94" t="s">
        <v>43</v>
      </c>
      <c r="B30" s="73" t="str">
        <f>notes!D31</f>
        <v>A</v>
      </c>
      <c r="C30" s="73" t="str">
        <f>notes!E31</f>
        <v>A+</v>
      </c>
      <c r="D30" s="73" t="str">
        <f>notes!F31</f>
        <v>A</v>
      </c>
      <c r="E30" s="73" t="str">
        <f>notes!G31</f>
        <v>A+</v>
      </c>
      <c r="F30" s="73" t="str">
        <f>notes!H31</f>
        <v>A</v>
      </c>
      <c r="G30" s="74">
        <f>notes!I31</f>
        <v>0</v>
      </c>
      <c r="H30" s="75" t="str">
        <f>notes!J31</f>
        <v>abs</v>
      </c>
      <c r="I30" s="73" t="str">
        <f>notes!K31</f>
        <v>A</v>
      </c>
      <c r="J30" s="73" t="str">
        <f>notes!L31</f>
        <v>A+</v>
      </c>
      <c r="K30" s="74" t="str">
        <f>notes!M31</f>
        <v>A+</v>
      </c>
      <c r="L30" s="75" t="str">
        <f>notes!N31</f>
        <v>A</v>
      </c>
      <c r="M30" s="73" t="str">
        <f>notes!O31</f>
        <v>A+</v>
      </c>
      <c r="N30" s="74">
        <f>notes!P31</f>
        <v>0</v>
      </c>
      <c r="O30" s="75" t="str">
        <f>notes!Q31</f>
        <v>A</v>
      </c>
      <c r="P30" s="73">
        <f>notes!R31</f>
        <v>0</v>
      </c>
      <c r="Q30" s="74">
        <f>notes!S31</f>
        <v>0</v>
      </c>
      <c r="R30" s="75">
        <f>notes!T31</f>
        <v>0</v>
      </c>
      <c r="S30" s="74">
        <f>notes!U31</f>
        <v>0</v>
      </c>
      <c r="T30" s="76">
        <f>notes!V31</f>
        <v>0</v>
      </c>
      <c r="U30" s="75" t="str">
        <f>notes!W31</f>
        <v>B-</v>
      </c>
      <c r="V30" s="77"/>
      <c r="W30" s="78"/>
      <c r="X30" s="79">
        <f t="shared" si="0"/>
        <v>5</v>
      </c>
      <c r="Y30" s="79">
        <f t="shared" si="1"/>
        <v>6</v>
      </c>
      <c r="Z30" s="80">
        <f t="shared" si="2"/>
        <v>0</v>
      </c>
      <c r="AA30" s="81">
        <f t="shared" si="3"/>
        <v>0</v>
      </c>
      <c r="AB30" s="81">
        <f t="shared" si="4"/>
        <v>0</v>
      </c>
      <c r="AC30" s="82">
        <f t="shared" si="5"/>
        <v>1</v>
      </c>
      <c r="AD30" s="83">
        <f t="shared" si="6"/>
        <v>0</v>
      </c>
      <c r="AE30" s="79">
        <f t="shared" si="7"/>
        <v>0</v>
      </c>
      <c r="AF30" s="80">
        <f t="shared" si="8"/>
        <v>0</v>
      </c>
      <c r="AG30" s="83">
        <f t="shared" si="9"/>
        <v>0</v>
      </c>
      <c r="AH30" s="79">
        <f t="shared" si="10"/>
        <v>0</v>
      </c>
      <c r="AI30" s="80">
        <f t="shared" si="11"/>
        <v>0</v>
      </c>
      <c r="AJ30" s="84">
        <f t="shared" si="12"/>
        <v>86</v>
      </c>
      <c r="AK30" s="66"/>
      <c r="AL30" s="66" t="s">
        <v>43</v>
      </c>
      <c r="AM30" s="85">
        <f t="shared" si="13"/>
        <v>40</v>
      </c>
      <c r="AN30" s="85">
        <f t="shared" si="14"/>
        <v>42</v>
      </c>
      <c r="AO30" s="85">
        <f t="shared" si="15"/>
        <v>0</v>
      </c>
      <c r="AP30" s="86">
        <f t="shared" si="26"/>
        <v>82</v>
      </c>
      <c r="AQ30" s="95"/>
      <c r="AR30" s="88">
        <f t="shared" si="16"/>
        <v>0</v>
      </c>
      <c r="AS30" s="88">
        <f t="shared" si="17"/>
        <v>0</v>
      </c>
      <c r="AT30" s="88">
        <f t="shared" si="18"/>
        <v>3</v>
      </c>
      <c r="AU30" s="86">
        <f t="shared" si="27"/>
        <v>3</v>
      </c>
      <c r="AV30" s="95"/>
      <c r="AW30" s="89">
        <f t="shared" si="19"/>
        <v>0</v>
      </c>
      <c r="AX30" s="89">
        <f t="shared" si="20"/>
        <v>0</v>
      </c>
      <c r="AY30" s="89">
        <f t="shared" si="21"/>
        <v>0</v>
      </c>
      <c r="AZ30" s="86">
        <f t="shared" si="28"/>
        <v>0</v>
      </c>
      <c r="BA30" s="95"/>
      <c r="BB30" s="90">
        <f t="shared" si="22"/>
        <v>0</v>
      </c>
      <c r="BC30" s="90">
        <f t="shared" si="23"/>
        <v>0</v>
      </c>
      <c r="BD30" s="90">
        <f t="shared" si="24"/>
        <v>0</v>
      </c>
      <c r="BE30" s="86">
        <f t="shared" si="29"/>
        <v>0</v>
      </c>
      <c r="BF30" s="91">
        <f t="shared" si="25"/>
        <v>85</v>
      </c>
      <c r="BG30" s="66"/>
      <c r="BH30" s="3"/>
      <c r="BI30" s="3"/>
      <c r="BO30" s="3"/>
      <c r="BP30" s="3"/>
      <c r="BQ30" s="3"/>
      <c r="BR30" s="3"/>
      <c r="BS30" s="3"/>
      <c r="BT30" s="3"/>
      <c r="BU30" s="3"/>
      <c r="BV30" s="3"/>
    </row>
    <row r="31" spans="1:116" ht="18" thickTop="1" thickBot="1">
      <c r="A31" s="92" t="s">
        <v>44</v>
      </c>
      <c r="B31" s="73" t="str">
        <f>notes!D32</f>
        <v>A</v>
      </c>
      <c r="C31" s="73" t="str">
        <f>notes!E32</f>
        <v>A</v>
      </c>
      <c r="D31" s="73" t="str">
        <f>notes!F32</f>
        <v>A</v>
      </c>
      <c r="E31" s="73" t="str">
        <f>notes!G32</f>
        <v>A+</v>
      </c>
      <c r="F31" s="73" t="str">
        <f>notes!H32</f>
        <v>A+</v>
      </c>
      <c r="G31" s="74">
        <f>notes!I32</f>
        <v>0</v>
      </c>
      <c r="H31" s="75" t="str">
        <f>notes!J32</f>
        <v>A</v>
      </c>
      <c r="I31" s="73" t="str">
        <f>notes!K32</f>
        <v>A+</v>
      </c>
      <c r="J31" s="73" t="str">
        <f>notes!L32</f>
        <v>B</v>
      </c>
      <c r="K31" s="74" t="str">
        <f>notes!M32</f>
        <v>A+</v>
      </c>
      <c r="L31" s="75" t="str">
        <f>notes!N32</f>
        <v>A+</v>
      </c>
      <c r="M31" s="73" t="str">
        <f>notes!O32</f>
        <v>A-</v>
      </c>
      <c r="N31" s="74">
        <f>notes!P32</f>
        <v>0</v>
      </c>
      <c r="O31" s="75" t="str">
        <f>notes!Q32</f>
        <v>A</v>
      </c>
      <c r="P31" s="73">
        <f>notes!R32</f>
        <v>0</v>
      </c>
      <c r="Q31" s="74">
        <f>notes!S32</f>
        <v>0</v>
      </c>
      <c r="R31" s="75">
        <f>notes!T32</f>
        <v>0</v>
      </c>
      <c r="S31" s="74">
        <f>notes!U32</f>
        <v>0</v>
      </c>
      <c r="T31" s="76">
        <f>notes!V32</f>
        <v>0</v>
      </c>
      <c r="U31" s="75" t="str">
        <f>notes!W32</f>
        <v>A</v>
      </c>
      <c r="V31" s="77"/>
      <c r="W31" s="93"/>
      <c r="X31" s="79">
        <f t="shared" si="0"/>
        <v>5</v>
      </c>
      <c r="Y31" s="79">
        <f t="shared" si="1"/>
        <v>6</v>
      </c>
      <c r="Z31" s="80">
        <f t="shared" si="2"/>
        <v>1</v>
      </c>
      <c r="AA31" s="81">
        <f t="shared" si="3"/>
        <v>0</v>
      </c>
      <c r="AB31" s="81">
        <f t="shared" si="4"/>
        <v>1</v>
      </c>
      <c r="AC31" s="82">
        <f t="shared" si="5"/>
        <v>0</v>
      </c>
      <c r="AD31" s="83">
        <f t="shared" si="6"/>
        <v>0</v>
      </c>
      <c r="AE31" s="79">
        <f t="shared" si="7"/>
        <v>0</v>
      </c>
      <c r="AF31" s="80">
        <f t="shared" si="8"/>
        <v>0</v>
      </c>
      <c r="AG31" s="83">
        <f t="shared" si="9"/>
        <v>0</v>
      </c>
      <c r="AH31" s="79">
        <f t="shared" si="10"/>
        <v>0</v>
      </c>
      <c r="AI31" s="80">
        <f t="shared" si="11"/>
        <v>0</v>
      </c>
      <c r="AJ31" s="84">
        <f t="shared" si="12"/>
        <v>93</v>
      </c>
      <c r="AK31" s="66"/>
      <c r="AL31" s="66" t="s">
        <v>44</v>
      </c>
      <c r="AM31" s="85">
        <f t="shared" si="13"/>
        <v>40</v>
      </c>
      <c r="AN31" s="85">
        <f t="shared" si="14"/>
        <v>42</v>
      </c>
      <c r="AO31" s="85">
        <f t="shared" si="15"/>
        <v>6</v>
      </c>
      <c r="AP31" s="86">
        <f t="shared" si="26"/>
        <v>88</v>
      </c>
      <c r="AQ31" s="95"/>
      <c r="AR31" s="88">
        <f t="shared" si="16"/>
        <v>0</v>
      </c>
      <c r="AS31" s="88">
        <f t="shared" si="17"/>
        <v>4</v>
      </c>
      <c r="AT31" s="88">
        <f t="shared" si="18"/>
        <v>0</v>
      </c>
      <c r="AU31" s="86">
        <f t="shared" si="27"/>
        <v>4</v>
      </c>
      <c r="AV31" s="95"/>
      <c r="AW31" s="89">
        <f t="shared" si="19"/>
        <v>0</v>
      </c>
      <c r="AX31" s="89">
        <f t="shared" si="20"/>
        <v>0</v>
      </c>
      <c r="AY31" s="89">
        <f t="shared" si="21"/>
        <v>0</v>
      </c>
      <c r="AZ31" s="86">
        <f t="shared" si="28"/>
        <v>0</v>
      </c>
      <c r="BA31" s="95"/>
      <c r="BB31" s="90">
        <f t="shared" si="22"/>
        <v>0</v>
      </c>
      <c r="BC31" s="90">
        <f t="shared" si="23"/>
        <v>0</v>
      </c>
      <c r="BD31" s="90">
        <f t="shared" si="24"/>
        <v>0</v>
      </c>
      <c r="BE31" s="86">
        <f t="shared" si="29"/>
        <v>0</v>
      </c>
      <c r="BF31" s="91">
        <f t="shared" si="25"/>
        <v>92</v>
      </c>
      <c r="BG31" s="66"/>
      <c r="BH31" s="3"/>
      <c r="BI31" s="3"/>
      <c r="BO31" s="3"/>
      <c r="BP31" s="3"/>
      <c r="BQ31" s="3"/>
      <c r="BR31" s="3"/>
      <c r="BS31" s="3"/>
      <c r="BT31" s="3"/>
      <c r="BU31" s="3"/>
      <c r="BV31" s="3"/>
      <c r="DH31" s="164"/>
      <c r="DI31" s="164"/>
      <c r="DJ31" s="164"/>
      <c r="DK31" s="164"/>
      <c r="DL31" s="164"/>
    </row>
    <row r="32" spans="1:116" ht="18" thickTop="1" thickBot="1">
      <c r="A32" s="96" t="s">
        <v>45</v>
      </c>
      <c r="B32" s="73" t="str">
        <f>notes!D33</f>
        <v>A</v>
      </c>
      <c r="C32" s="73" t="str">
        <f>notes!E33</f>
        <v>B</v>
      </c>
      <c r="D32" s="73" t="str">
        <f>notes!F33</f>
        <v>C+</v>
      </c>
      <c r="E32" s="73" t="str">
        <f>notes!G33</f>
        <v>A-</v>
      </c>
      <c r="F32" s="73" t="str">
        <f>notes!H33</f>
        <v>C</v>
      </c>
      <c r="G32" s="74">
        <f>notes!I33</f>
        <v>0</v>
      </c>
      <c r="H32" s="75" t="str">
        <f>notes!J33</f>
        <v>C+</v>
      </c>
      <c r="I32" s="73" t="str">
        <f>notes!K33</f>
        <v>A-</v>
      </c>
      <c r="J32" s="73" t="str">
        <f>notes!L33</f>
        <v>C-</v>
      </c>
      <c r="K32" s="74" t="str">
        <f>notes!M33</f>
        <v>B</v>
      </c>
      <c r="L32" s="75" t="str">
        <f>notes!N33</f>
        <v>A</v>
      </c>
      <c r="M32" s="73" t="str">
        <f>notes!O33</f>
        <v>A-</v>
      </c>
      <c r="N32" s="74">
        <f>notes!P33</f>
        <v>0</v>
      </c>
      <c r="O32" s="75" t="str">
        <f>notes!Q33</f>
        <v>D</v>
      </c>
      <c r="P32" s="73">
        <f>notes!R33</f>
        <v>0</v>
      </c>
      <c r="Q32" s="74">
        <f>notes!S33</f>
        <v>0</v>
      </c>
      <c r="R32" s="75">
        <f>notes!T33</f>
        <v>0</v>
      </c>
      <c r="S32" s="74">
        <f>notes!U33</f>
        <v>0</v>
      </c>
      <c r="T32" s="76">
        <f>notes!V33</f>
        <v>0</v>
      </c>
      <c r="U32" s="75" t="str">
        <f>notes!W33</f>
        <v>A-</v>
      </c>
      <c r="V32" s="77"/>
      <c r="W32" s="78"/>
      <c r="X32" s="79">
        <f t="shared" si="0"/>
        <v>0</v>
      </c>
      <c r="Y32" s="79">
        <f t="shared" si="1"/>
        <v>2</v>
      </c>
      <c r="Z32" s="80">
        <f t="shared" si="2"/>
        <v>4</v>
      </c>
      <c r="AA32" s="81">
        <f t="shared" si="3"/>
        <v>0</v>
      </c>
      <c r="AB32" s="81">
        <f t="shared" si="4"/>
        <v>2</v>
      </c>
      <c r="AC32" s="82">
        <f t="shared" si="5"/>
        <v>0</v>
      </c>
      <c r="AD32" s="83">
        <f t="shared" si="6"/>
        <v>2</v>
      </c>
      <c r="AE32" s="79">
        <f t="shared" si="7"/>
        <v>1</v>
      </c>
      <c r="AF32" s="80">
        <f t="shared" si="8"/>
        <v>1</v>
      </c>
      <c r="AG32" s="83">
        <f t="shared" si="9"/>
        <v>0</v>
      </c>
      <c r="AH32" s="79">
        <f t="shared" si="10"/>
        <v>1</v>
      </c>
      <c r="AI32" s="80">
        <f t="shared" si="11"/>
        <v>0</v>
      </c>
      <c r="AJ32" s="84">
        <f t="shared" si="12"/>
        <v>55</v>
      </c>
      <c r="AK32" s="66"/>
      <c r="AL32" s="66" t="s">
        <v>45</v>
      </c>
      <c r="AM32" s="85">
        <f t="shared" si="13"/>
        <v>0</v>
      </c>
      <c r="AN32" s="85">
        <f t="shared" si="14"/>
        <v>14</v>
      </c>
      <c r="AO32" s="85">
        <f t="shared" si="15"/>
        <v>24</v>
      </c>
      <c r="AP32" s="86">
        <f t="shared" si="26"/>
        <v>38</v>
      </c>
      <c r="AQ32" s="95"/>
      <c r="AR32" s="88">
        <f t="shared" si="16"/>
        <v>0</v>
      </c>
      <c r="AS32" s="88">
        <f t="shared" si="17"/>
        <v>8</v>
      </c>
      <c r="AT32" s="88">
        <f t="shared" si="18"/>
        <v>0</v>
      </c>
      <c r="AU32" s="86">
        <f t="shared" si="27"/>
        <v>8</v>
      </c>
      <c r="AV32" s="95"/>
      <c r="AW32" s="89">
        <f t="shared" si="19"/>
        <v>4</v>
      </c>
      <c r="AX32" s="89">
        <f t="shared" si="20"/>
        <v>1</v>
      </c>
      <c r="AY32" s="89">
        <f t="shared" si="21"/>
        <v>1</v>
      </c>
      <c r="AZ32" s="86">
        <f t="shared" si="28"/>
        <v>6</v>
      </c>
      <c r="BA32" s="95"/>
      <c r="BB32" s="90">
        <f t="shared" si="22"/>
        <v>0</v>
      </c>
      <c r="BC32" s="90">
        <f t="shared" si="23"/>
        <v>2</v>
      </c>
      <c r="BD32" s="90">
        <f t="shared" si="24"/>
        <v>0</v>
      </c>
      <c r="BE32" s="86">
        <f t="shared" si="29"/>
        <v>2</v>
      </c>
      <c r="BF32" s="91">
        <f t="shared" si="25"/>
        <v>54</v>
      </c>
      <c r="BG32" s="66"/>
      <c r="BH32" s="3"/>
      <c r="BI32" s="3"/>
      <c r="BO32" s="3"/>
      <c r="BP32" s="3"/>
      <c r="BQ32" s="3"/>
      <c r="BR32" s="3"/>
      <c r="BS32" s="3"/>
      <c r="BT32" s="3"/>
      <c r="BU32" s="3"/>
      <c r="BV32" s="3"/>
    </row>
    <row r="33" spans="1:126" ht="18" thickTop="1" thickBot="1">
      <c r="A33" s="92" t="s">
        <v>46</v>
      </c>
      <c r="B33" s="73" t="str">
        <f>notes!D34</f>
        <v>A+</v>
      </c>
      <c r="C33" s="73" t="str">
        <f>notes!E34</f>
        <v>B-</v>
      </c>
      <c r="D33" s="73" t="str">
        <f>notes!F34</f>
        <v>A</v>
      </c>
      <c r="E33" s="73" t="str">
        <f>notes!G34</f>
        <v>A+</v>
      </c>
      <c r="F33" s="73" t="str">
        <f>notes!H34</f>
        <v>C+</v>
      </c>
      <c r="G33" s="74">
        <f>notes!I34</f>
        <v>0</v>
      </c>
      <c r="H33" s="75" t="str">
        <f>notes!J34</f>
        <v>A</v>
      </c>
      <c r="I33" s="73" t="str">
        <f>notes!K34</f>
        <v>A</v>
      </c>
      <c r="J33" s="73" t="str">
        <f>notes!L34</f>
        <v>B</v>
      </c>
      <c r="K33" s="74" t="str">
        <f>notes!M34</f>
        <v>A+</v>
      </c>
      <c r="L33" s="75" t="str">
        <f>notes!N34</f>
        <v>A+</v>
      </c>
      <c r="M33" s="73" t="str">
        <f>notes!O34</f>
        <v>abs</v>
      </c>
      <c r="N33" s="74">
        <f>notes!P34</f>
        <v>0</v>
      </c>
      <c r="O33" s="75" t="str">
        <f>notes!Q34</f>
        <v>A</v>
      </c>
      <c r="P33" s="73">
        <f>notes!R34</f>
        <v>0</v>
      </c>
      <c r="Q33" s="74">
        <f>notes!S34</f>
        <v>0</v>
      </c>
      <c r="R33" s="75">
        <f>notes!T34</f>
        <v>0</v>
      </c>
      <c r="S33" s="74">
        <f>notes!U34</f>
        <v>0</v>
      </c>
      <c r="T33" s="76">
        <f>notes!V34</f>
        <v>0</v>
      </c>
      <c r="U33" s="75" t="str">
        <f>notes!W34</f>
        <v>A</v>
      </c>
      <c r="V33" s="77"/>
      <c r="W33" s="93"/>
      <c r="X33" s="79">
        <f t="shared" si="0"/>
        <v>4</v>
      </c>
      <c r="Y33" s="79">
        <f t="shared" si="1"/>
        <v>5</v>
      </c>
      <c r="Z33" s="80">
        <f t="shared" si="2"/>
        <v>0</v>
      </c>
      <c r="AA33" s="81">
        <f t="shared" si="3"/>
        <v>0</v>
      </c>
      <c r="AB33" s="81">
        <f t="shared" si="4"/>
        <v>1</v>
      </c>
      <c r="AC33" s="82">
        <f t="shared" si="5"/>
        <v>1</v>
      </c>
      <c r="AD33" s="83">
        <f t="shared" si="6"/>
        <v>1</v>
      </c>
      <c r="AE33" s="79">
        <f t="shared" si="7"/>
        <v>0</v>
      </c>
      <c r="AF33" s="80">
        <f t="shared" si="8"/>
        <v>0</v>
      </c>
      <c r="AG33" s="83">
        <f t="shared" si="9"/>
        <v>0</v>
      </c>
      <c r="AH33" s="79">
        <f t="shared" si="10"/>
        <v>0</v>
      </c>
      <c r="AI33" s="80">
        <f t="shared" si="11"/>
        <v>0</v>
      </c>
      <c r="AJ33" s="84">
        <f t="shared" si="12"/>
        <v>79</v>
      </c>
      <c r="AK33" s="66"/>
      <c r="AL33" s="66" t="s">
        <v>46</v>
      </c>
      <c r="AM33" s="85">
        <f t="shared" si="13"/>
        <v>32</v>
      </c>
      <c r="AN33" s="85">
        <f t="shared" si="14"/>
        <v>35</v>
      </c>
      <c r="AO33" s="85">
        <f t="shared" si="15"/>
        <v>0</v>
      </c>
      <c r="AP33" s="86">
        <f t="shared" si="26"/>
        <v>67</v>
      </c>
      <c r="AQ33" s="95"/>
      <c r="AR33" s="88">
        <f t="shared" si="16"/>
        <v>0</v>
      </c>
      <c r="AS33" s="88">
        <f t="shared" si="17"/>
        <v>4</v>
      </c>
      <c r="AT33" s="88">
        <f t="shared" si="18"/>
        <v>3</v>
      </c>
      <c r="AU33" s="86">
        <f t="shared" si="27"/>
        <v>7</v>
      </c>
      <c r="AV33" s="95"/>
      <c r="AW33" s="89">
        <f t="shared" si="19"/>
        <v>2</v>
      </c>
      <c r="AX33" s="89">
        <f t="shared" si="20"/>
        <v>0</v>
      </c>
      <c r="AY33" s="89">
        <f t="shared" si="21"/>
        <v>0</v>
      </c>
      <c r="AZ33" s="86">
        <f t="shared" si="28"/>
        <v>2</v>
      </c>
      <c r="BA33" s="95"/>
      <c r="BB33" s="90">
        <f t="shared" si="22"/>
        <v>0</v>
      </c>
      <c r="BC33" s="90">
        <f t="shared" si="23"/>
        <v>0</v>
      </c>
      <c r="BD33" s="90">
        <f t="shared" si="24"/>
        <v>0</v>
      </c>
      <c r="BE33" s="86">
        <f t="shared" si="29"/>
        <v>0</v>
      </c>
      <c r="BF33" s="91">
        <f t="shared" si="25"/>
        <v>76</v>
      </c>
      <c r="BG33" s="66"/>
      <c r="BH33" s="3"/>
      <c r="BI33" s="3"/>
      <c r="BO33" s="3"/>
      <c r="BP33" s="3"/>
      <c r="BQ33" s="3"/>
      <c r="BR33" s="3"/>
      <c r="BS33" s="3"/>
      <c r="BT33" s="3"/>
      <c r="BU33" s="3"/>
      <c r="BV33" s="3"/>
    </row>
    <row r="34" spans="1:126" ht="18" thickTop="1" thickBot="1">
      <c r="A34" s="94" t="s">
        <v>47</v>
      </c>
      <c r="B34" s="73" t="str">
        <f>notes!D35</f>
        <v>C-</v>
      </c>
      <c r="C34" s="73" t="str">
        <f>notes!E35</f>
        <v>C-</v>
      </c>
      <c r="D34" s="73" t="str">
        <f>notes!F35</f>
        <v>B</v>
      </c>
      <c r="E34" s="73" t="str">
        <f>notes!G35</f>
        <v>A</v>
      </c>
      <c r="F34" s="73" t="str">
        <f>notes!H35</f>
        <v>C</v>
      </c>
      <c r="G34" s="74">
        <f>notes!I35</f>
        <v>0</v>
      </c>
      <c r="H34" s="75" t="str">
        <f>notes!J35</f>
        <v>C+</v>
      </c>
      <c r="I34" s="73" t="str">
        <f>notes!K35</f>
        <v>C+</v>
      </c>
      <c r="J34" s="73" t="str">
        <f>notes!L35</f>
        <v>C</v>
      </c>
      <c r="K34" s="74" t="str">
        <f>notes!M35</f>
        <v>C</v>
      </c>
      <c r="L34" s="75" t="str">
        <f>notes!N35</f>
        <v>B+</v>
      </c>
      <c r="M34" s="73" t="str">
        <f>notes!O35</f>
        <v>C-</v>
      </c>
      <c r="N34" s="74">
        <f>notes!P35</f>
        <v>0</v>
      </c>
      <c r="O34" s="75" t="str">
        <f>notes!Q35</f>
        <v>C+</v>
      </c>
      <c r="P34" s="73">
        <f>notes!R35</f>
        <v>0</v>
      </c>
      <c r="Q34" s="74">
        <f>notes!S35</f>
        <v>0</v>
      </c>
      <c r="R34" s="75">
        <f>notes!T35</f>
        <v>0</v>
      </c>
      <c r="S34" s="74">
        <f>notes!U35</f>
        <v>0</v>
      </c>
      <c r="T34" s="76">
        <f>notes!V35</f>
        <v>0</v>
      </c>
      <c r="U34" s="75" t="str">
        <f>notes!W35</f>
        <v>A</v>
      </c>
      <c r="V34" s="77"/>
      <c r="W34" s="78"/>
      <c r="X34" s="79">
        <f t="shared" si="0"/>
        <v>0</v>
      </c>
      <c r="Y34" s="79">
        <f t="shared" si="1"/>
        <v>2</v>
      </c>
      <c r="Z34" s="80">
        <f t="shared" si="2"/>
        <v>0</v>
      </c>
      <c r="AA34" s="81">
        <f t="shared" si="3"/>
        <v>1</v>
      </c>
      <c r="AB34" s="81">
        <f t="shared" si="4"/>
        <v>1</v>
      </c>
      <c r="AC34" s="82">
        <f t="shared" si="5"/>
        <v>0</v>
      </c>
      <c r="AD34" s="83">
        <f t="shared" si="6"/>
        <v>3</v>
      </c>
      <c r="AE34" s="79">
        <f t="shared" si="7"/>
        <v>3</v>
      </c>
      <c r="AF34" s="80">
        <f t="shared" si="8"/>
        <v>3</v>
      </c>
      <c r="AG34" s="83">
        <f t="shared" si="9"/>
        <v>0</v>
      </c>
      <c r="AH34" s="79">
        <f t="shared" si="10"/>
        <v>0</v>
      </c>
      <c r="AI34" s="80">
        <f t="shared" si="11"/>
        <v>0</v>
      </c>
      <c r="AJ34" s="84">
        <f t="shared" si="12"/>
        <v>43</v>
      </c>
      <c r="AK34" s="66"/>
      <c r="AL34" s="66" t="s">
        <v>47</v>
      </c>
      <c r="AM34" s="85">
        <f t="shared" si="13"/>
        <v>0</v>
      </c>
      <c r="AN34" s="85">
        <f t="shared" si="14"/>
        <v>14</v>
      </c>
      <c r="AO34" s="85">
        <f t="shared" si="15"/>
        <v>0</v>
      </c>
      <c r="AP34" s="86">
        <f t="shared" si="26"/>
        <v>14</v>
      </c>
      <c r="AQ34" s="95"/>
      <c r="AR34" s="88">
        <f t="shared" si="16"/>
        <v>5</v>
      </c>
      <c r="AS34" s="88">
        <f t="shared" si="17"/>
        <v>4</v>
      </c>
      <c r="AT34" s="88">
        <f t="shared" si="18"/>
        <v>0</v>
      </c>
      <c r="AU34" s="86">
        <f t="shared" si="27"/>
        <v>9</v>
      </c>
      <c r="AV34" s="95"/>
      <c r="AW34" s="89">
        <f t="shared" si="19"/>
        <v>6</v>
      </c>
      <c r="AX34" s="89">
        <f t="shared" si="20"/>
        <v>3</v>
      </c>
      <c r="AY34" s="89">
        <f t="shared" si="21"/>
        <v>3</v>
      </c>
      <c r="AZ34" s="86">
        <f t="shared" si="28"/>
        <v>12</v>
      </c>
      <c r="BA34" s="95"/>
      <c r="BB34" s="90">
        <f t="shared" si="22"/>
        <v>0</v>
      </c>
      <c r="BC34" s="90">
        <f t="shared" si="23"/>
        <v>0</v>
      </c>
      <c r="BD34" s="90">
        <f t="shared" si="24"/>
        <v>0</v>
      </c>
      <c r="BE34" s="86">
        <f t="shared" si="29"/>
        <v>0</v>
      </c>
      <c r="BF34" s="91">
        <f t="shared" si="25"/>
        <v>35</v>
      </c>
      <c r="BG34" s="66"/>
      <c r="BH34" s="3"/>
      <c r="BI34" s="3"/>
      <c r="BO34" s="3"/>
      <c r="BP34" s="3"/>
      <c r="BQ34" s="3"/>
      <c r="BR34" s="3"/>
      <c r="BS34" s="3"/>
      <c r="BT34" s="3"/>
      <c r="BU34" s="3"/>
      <c r="BV34" s="3"/>
    </row>
    <row r="35" spans="1:126" ht="18" thickTop="1" thickBot="1">
      <c r="A35" s="92" t="s">
        <v>48</v>
      </c>
      <c r="B35" s="73" t="str">
        <f>notes!D36</f>
        <v>B</v>
      </c>
      <c r="C35" s="73" t="str">
        <f>notes!E36</f>
        <v>A-</v>
      </c>
      <c r="D35" s="73" t="str">
        <f>notes!F36</f>
        <v>A</v>
      </c>
      <c r="E35" s="73" t="str">
        <f>notes!G36</f>
        <v>A-</v>
      </c>
      <c r="F35" s="73" t="str">
        <f>notes!H36</f>
        <v>B-</v>
      </c>
      <c r="G35" s="74">
        <f>notes!I36</f>
        <v>0</v>
      </c>
      <c r="H35" s="75" t="str">
        <f>notes!J36</f>
        <v>A</v>
      </c>
      <c r="I35" s="73" t="str">
        <f>notes!K36</f>
        <v>A</v>
      </c>
      <c r="J35" s="73" t="str">
        <f>notes!L36</f>
        <v>C</v>
      </c>
      <c r="K35" s="74" t="str">
        <f>notes!M36</f>
        <v>A+</v>
      </c>
      <c r="L35" s="75" t="str">
        <f>notes!N36</f>
        <v>A</v>
      </c>
      <c r="M35" s="73" t="str">
        <f>notes!O36</f>
        <v>A</v>
      </c>
      <c r="N35" s="74">
        <f>notes!P36</f>
        <v>0</v>
      </c>
      <c r="O35" s="75" t="str">
        <f>notes!Q36</f>
        <v>B</v>
      </c>
      <c r="P35" s="73">
        <f>notes!R36</f>
        <v>0</v>
      </c>
      <c r="Q35" s="74">
        <f>notes!S36</f>
        <v>0</v>
      </c>
      <c r="R35" s="75">
        <f>notes!T36</f>
        <v>0</v>
      </c>
      <c r="S35" s="74">
        <f>notes!U36</f>
        <v>0</v>
      </c>
      <c r="T35" s="76">
        <f>notes!V36</f>
        <v>0</v>
      </c>
      <c r="U35" s="75" t="str">
        <f>notes!W36</f>
        <v>A</v>
      </c>
      <c r="V35" s="77"/>
      <c r="W35" s="93"/>
      <c r="X35" s="79">
        <f t="shared" si="0"/>
        <v>1</v>
      </c>
      <c r="Y35" s="79">
        <f t="shared" si="1"/>
        <v>6</v>
      </c>
      <c r="Z35" s="80">
        <f t="shared" si="2"/>
        <v>2</v>
      </c>
      <c r="AA35" s="81">
        <f t="shared" si="3"/>
        <v>0</v>
      </c>
      <c r="AB35" s="81">
        <f t="shared" si="4"/>
        <v>2</v>
      </c>
      <c r="AC35" s="82">
        <f t="shared" si="5"/>
        <v>1</v>
      </c>
      <c r="AD35" s="83">
        <f t="shared" si="6"/>
        <v>0</v>
      </c>
      <c r="AE35" s="79">
        <f t="shared" si="7"/>
        <v>1</v>
      </c>
      <c r="AF35" s="80">
        <f t="shared" si="8"/>
        <v>0</v>
      </c>
      <c r="AG35" s="83">
        <f t="shared" si="9"/>
        <v>0</v>
      </c>
      <c r="AH35" s="79">
        <f t="shared" si="10"/>
        <v>0</v>
      </c>
      <c r="AI35" s="80">
        <f t="shared" si="11"/>
        <v>0</v>
      </c>
      <c r="AJ35" s="84">
        <f t="shared" si="12"/>
        <v>78</v>
      </c>
      <c r="AK35" s="66"/>
      <c r="AL35" s="66" t="s">
        <v>48</v>
      </c>
      <c r="AM35" s="85">
        <f t="shared" si="13"/>
        <v>8</v>
      </c>
      <c r="AN35" s="85">
        <f t="shared" si="14"/>
        <v>42</v>
      </c>
      <c r="AO35" s="85">
        <f t="shared" si="15"/>
        <v>12</v>
      </c>
      <c r="AP35" s="86">
        <f t="shared" si="26"/>
        <v>62</v>
      </c>
      <c r="AQ35" s="95"/>
      <c r="AR35" s="88">
        <f t="shared" si="16"/>
        <v>0</v>
      </c>
      <c r="AS35" s="88">
        <f t="shared" si="17"/>
        <v>8</v>
      </c>
      <c r="AT35" s="88">
        <f t="shared" si="18"/>
        <v>3</v>
      </c>
      <c r="AU35" s="86">
        <f t="shared" si="27"/>
        <v>11</v>
      </c>
      <c r="AV35" s="95"/>
      <c r="AW35" s="89">
        <f t="shared" si="19"/>
        <v>0</v>
      </c>
      <c r="AX35" s="89">
        <f t="shared" si="20"/>
        <v>1</v>
      </c>
      <c r="AY35" s="89">
        <f t="shared" si="21"/>
        <v>0</v>
      </c>
      <c r="AZ35" s="86">
        <f t="shared" si="28"/>
        <v>1</v>
      </c>
      <c r="BA35" s="95"/>
      <c r="BB35" s="90">
        <f t="shared" si="22"/>
        <v>0</v>
      </c>
      <c r="BC35" s="90">
        <f t="shared" si="23"/>
        <v>0</v>
      </c>
      <c r="BD35" s="90">
        <f t="shared" si="24"/>
        <v>0</v>
      </c>
      <c r="BE35" s="86">
        <f t="shared" si="29"/>
        <v>0</v>
      </c>
      <c r="BF35" s="91">
        <f t="shared" si="25"/>
        <v>74</v>
      </c>
      <c r="BG35" s="66"/>
      <c r="BH35" s="3"/>
      <c r="BI35" s="3"/>
      <c r="BO35" s="3"/>
      <c r="BP35" s="3"/>
      <c r="BQ35" s="3"/>
      <c r="BR35" s="3"/>
      <c r="BS35" s="3"/>
      <c r="BT35" s="3"/>
      <c r="BU35" s="3"/>
    </row>
    <row r="36" spans="1:126" ht="18" thickTop="1" thickBot="1">
      <c r="A36" s="94" t="s">
        <v>49</v>
      </c>
      <c r="B36" s="97" t="str">
        <f>notes!D37</f>
        <v>C-</v>
      </c>
      <c r="C36" s="73" t="str">
        <f>notes!E37</f>
        <v>D</v>
      </c>
      <c r="D36" s="73" t="str">
        <f>notes!F37</f>
        <v>B-</v>
      </c>
      <c r="E36" s="73" t="str">
        <f>notes!G37</f>
        <v>B-</v>
      </c>
      <c r="F36" s="73" t="str">
        <f>notes!H37</f>
        <v>A+</v>
      </c>
      <c r="G36" s="74">
        <f>notes!I37</f>
        <v>0</v>
      </c>
      <c r="H36" s="98" t="str">
        <f>notes!J37</f>
        <v>C</v>
      </c>
      <c r="I36" s="97" t="str">
        <f>notes!K37</f>
        <v>C+</v>
      </c>
      <c r="J36" s="97" t="str">
        <f>notes!L37</f>
        <v>C</v>
      </c>
      <c r="K36" s="99" t="str">
        <f>notes!M37</f>
        <v>C</v>
      </c>
      <c r="L36" s="75" t="str">
        <f>notes!N37</f>
        <v>B+</v>
      </c>
      <c r="M36" s="73" t="str">
        <f>notes!O37</f>
        <v>C+</v>
      </c>
      <c r="N36" s="74">
        <f>notes!P37</f>
        <v>0</v>
      </c>
      <c r="O36" s="75" t="str">
        <f>notes!Q37</f>
        <v>C-</v>
      </c>
      <c r="P36" s="73">
        <f>notes!R37</f>
        <v>0</v>
      </c>
      <c r="Q36" s="74">
        <f>notes!S37</f>
        <v>0</v>
      </c>
      <c r="R36" s="75">
        <f>notes!T37</f>
        <v>0</v>
      </c>
      <c r="S36" s="74">
        <f>notes!U37</f>
        <v>0</v>
      </c>
      <c r="T36" s="76">
        <f>notes!V37</f>
        <v>0</v>
      </c>
      <c r="U36" s="75" t="str">
        <f>notes!W37</f>
        <v>A</v>
      </c>
      <c r="V36" s="77"/>
      <c r="W36" s="78"/>
      <c r="X36" s="79">
        <f t="shared" si="0"/>
        <v>1</v>
      </c>
      <c r="Y36" s="79">
        <f t="shared" si="1"/>
        <v>1</v>
      </c>
      <c r="Z36" s="80">
        <f t="shared" si="2"/>
        <v>0</v>
      </c>
      <c r="AA36" s="81">
        <f t="shared" si="3"/>
        <v>1</v>
      </c>
      <c r="AB36" s="81">
        <f t="shared" si="4"/>
        <v>0</v>
      </c>
      <c r="AC36" s="82">
        <f t="shared" si="5"/>
        <v>2</v>
      </c>
      <c r="AD36" s="83">
        <f t="shared" si="6"/>
        <v>2</v>
      </c>
      <c r="AE36" s="79">
        <f t="shared" si="7"/>
        <v>3</v>
      </c>
      <c r="AF36" s="80">
        <f t="shared" si="8"/>
        <v>2</v>
      </c>
      <c r="AG36" s="83">
        <f t="shared" si="9"/>
        <v>0</v>
      </c>
      <c r="AH36" s="79">
        <f t="shared" si="10"/>
        <v>1</v>
      </c>
      <c r="AI36" s="80">
        <f t="shared" si="11"/>
        <v>0</v>
      </c>
      <c r="AJ36" s="84">
        <f t="shared" si="12"/>
        <v>41</v>
      </c>
      <c r="AK36" s="66"/>
      <c r="AL36" s="66" t="s">
        <v>49</v>
      </c>
      <c r="AM36" s="85">
        <f t="shared" si="13"/>
        <v>8</v>
      </c>
      <c r="AN36" s="85">
        <f t="shared" si="14"/>
        <v>7</v>
      </c>
      <c r="AO36" s="85">
        <f t="shared" si="15"/>
        <v>0</v>
      </c>
      <c r="AP36" s="86">
        <f t="shared" si="26"/>
        <v>15</v>
      </c>
      <c r="AQ36" s="95"/>
      <c r="AR36" s="88">
        <f t="shared" si="16"/>
        <v>5</v>
      </c>
      <c r="AS36" s="88">
        <f t="shared" si="17"/>
        <v>0</v>
      </c>
      <c r="AT36" s="88">
        <f t="shared" si="18"/>
        <v>6</v>
      </c>
      <c r="AU36" s="86">
        <f t="shared" si="27"/>
        <v>11</v>
      </c>
      <c r="AV36" s="95"/>
      <c r="AW36" s="89">
        <f t="shared" si="19"/>
        <v>4</v>
      </c>
      <c r="AX36" s="89">
        <f t="shared" si="20"/>
        <v>3</v>
      </c>
      <c r="AY36" s="89">
        <f t="shared" si="21"/>
        <v>2</v>
      </c>
      <c r="AZ36" s="86">
        <f t="shared" si="28"/>
        <v>9</v>
      </c>
      <c r="BA36" s="95"/>
      <c r="BB36" s="90">
        <f t="shared" si="22"/>
        <v>0</v>
      </c>
      <c r="BC36" s="90">
        <f t="shared" si="23"/>
        <v>2</v>
      </c>
      <c r="BD36" s="90">
        <f t="shared" si="24"/>
        <v>0</v>
      </c>
      <c r="BE36" s="86">
        <f t="shared" si="29"/>
        <v>2</v>
      </c>
      <c r="BF36" s="91">
        <f t="shared" si="25"/>
        <v>37</v>
      </c>
      <c r="BG36" s="66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</row>
    <row r="37" spans="1:126" ht="18" thickTop="1" thickBot="1">
      <c r="A37" s="92"/>
      <c r="B37" s="66"/>
      <c r="C37" s="73"/>
      <c r="D37" s="73"/>
      <c r="E37" s="73"/>
      <c r="F37" s="73"/>
      <c r="G37" s="74"/>
      <c r="H37" s="66"/>
      <c r="I37" s="73"/>
      <c r="J37" s="73"/>
      <c r="K37" s="74"/>
      <c r="L37" s="75"/>
      <c r="M37" s="75"/>
      <c r="N37" s="74"/>
      <c r="O37" s="66"/>
      <c r="P37" s="73"/>
      <c r="Q37" s="74"/>
      <c r="R37" s="75"/>
      <c r="S37" s="74"/>
      <c r="T37" s="76"/>
      <c r="U37" s="75"/>
      <c r="V37" s="77"/>
      <c r="W37" s="93"/>
      <c r="X37" s="79">
        <f t="shared" si="0"/>
        <v>0</v>
      </c>
      <c r="Y37" s="79">
        <f t="shared" si="1"/>
        <v>0</v>
      </c>
      <c r="Z37" s="80">
        <f t="shared" si="2"/>
        <v>0</v>
      </c>
      <c r="AA37" s="81">
        <f t="shared" si="3"/>
        <v>0</v>
      </c>
      <c r="AB37" s="81">
        <f t="shared" si="4"/>
        <v>0</v>
      </c>
      <c r="AC37" s="82">
        <f t="shared" si="5"/>
        <v>0</v>
      </c>
      <c r="AD37" s="83">
        <f t="shared" si="6"/>
        <v>0</v>
      </c>
      <c r="AE37" s="79">
        <f t="shared" si="7"/>
        <v>0</v>
      </c>
      <c r="AF37" s="80">
        <f t="shared" si="8"/>
        <v>0</v>
      </c>
      <c r="AG37" s="83">
        <f t="shared" si="9"/>
        <v>0</v>
      </c>
      <c r="AH37" s="79">
        <f t="shared" si="10"/>
        <v>0</v>
      </c>
      <c r="AI37" s="80">
        <f t="shared" si="11"/>
        <v>0</v>
      </c>
      <c r="AJ37" s="84">
        <f t="shared" si="12"/>
        <v>0</v>
      </c>
      <c r="AK37" s="66"/>
      <c r="AL37" s="66"/>
      <c r="AM37" s="66"/>
      <c r="AN37" s="66"/>
      <c r="AO37" s="66"/>
      <c r="AP37" s="66"/>
      <c r="AQ37" s="66"/>
      <c r="AR37" s="66"/>
      <c r="AS37" s="66"/>
      <c r="AT37" s="66"/>
      <c r="AU37" s="66"/>
      <c r="AV37" s="66"/>
      <c r="AW37" s="66"/>
      <c r="AX37" s="66"/>
      <c r="AY37" s="66"/>
      <c r="AZ37" s="66"/>
      <c r="BA37" s="66"/>
      <c r="BB37" s="66"/>
      <c r="BC37" s="66"/>
      <c r="BD37" s="66"/>
      <c r="BE37" s="66"/>
      <c r="BF37" s="66"/>
      <c r="BG37" s="66"/>
      <c r="BN37" s="3"/>
    </row>
    <row r="38" spans="1:126" ht="18" thickTop="1" thickBot="1">
      <c r="A38" s="94"/>
      <c r="B38" s="73"/>
      <c r="C38" s="73"/>
      <c r="D38" s="73"/>
      <c r="E38" s="73"/>
      <c r="F38" s="73"/>
      <c r="G38" s="74"/>
      <c r="H38" s="73"/>
      <c r="I38" s="73"/>
      <c r="J38" s="73"/>
      <c r="K38" s="74"/>
      <c r="L38" s="75"/>
      <c r="M38" s="75"/>
      <c r="N38" s="74"/>
      <c r="O38" s="75"/>
      <c r="P38" s="73"/>
      <c r="Q38" s="74"/>
      <c r="R38" s="75"/>
      <c r="S38" s="74"/>
      <c r="T38" s="76"/>
      <c r="U38" s="75"/>
      <c r="V38" s="77"/>
      <c r="W38" s="78"/>
      <c r="X38" s="100">
        <f t="shared" si="0"/>
        <v>0</v>
      </c>
      <c r="Y38" s="100">
        <f t="shared" si="1"/>
        <v>0</v>
      </c>
      <c r="Z38" s="101">
        <f t="shared" si="2"/>
        <v>0</v>
      </c>
      <c r="AA38" s="100">
        <f t="shared" si="3"/>
        <v>0</v>
      </c>
      <c r="AB38" s="100">
        <f t="shared" si="4"/>
        <v>0</v>
      </c>
      <c r="AC38" s="101">
        <f t="shared" si="5"/>
        <v>0</v>
      </c>
      <c r="AD38" s="102">
        <f t="shared" si="6"/>
        <v>0</v>
      </c>
      <c r="AE38" s="100">
        <f t="shared" si="7"/>
        <v>0</v>
      </c>
      <c r="AF38" s="101">
        <f t="shared" si="8"/>
        <v>0</v>
      </c>
      <c r="AG38" s="102">
        <f t="shared" si="9"/>
        <v>0</v>
      </c>
      <c r="AH38" s="100">
        <f t="shared" si="10"/>
        <v>0</v>
      </c>
      <c r="AI38" s="101">
        <f t="shared" si="11"/>
        <v>0</v>
      </c>
      <c r="AJ38" s="103">
        <f t="shared" si="12"/>
        <v>0</v>
      </c>
      <c r="AK38" s="66"/>
      <c r="AL38" s="66"/>
      <c r="AM38" s="66"/>
      <c r="AN38" s="66"/>
      <c r="AO38" s="66"/>
      <c r="AP38" s="66"/>
      <c r="AQ38" s="66"/>
      <c r="AR38" s="66"/>
      <c r="AS38" s="66"/>
      <c r="AT38" s="66"/>
      <c r="AU38" s="66"/>
      <c r="AV38" s="66"/>
      <c r="AW38" s="66"/>
      <c r="AX38" s="66"/>
      <c r="AY38" s="66"/>
      <c r="AZ38" s="66"/>
      <c r="BA38" s="66"/>
      <c r="BB38" s="66"/>
      <c r="BC38" s="66"/>
      <c r="BD38" s="66"/>
      <c r="BE38" s="66"/>
      <c r="BF38" s="66"/>
      <c r="BG38" s="66"/>
      <c r="BN38" s="3"/>
    </row>
    <row r="39" spans="1:126" ht="16.5" thickTop="1" thickBot="1">
      <c r="A39" s="104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4"/>
      <c r="Y39" s="104"/>
      <c r="Z39" s="104"/>
      <c r="AA39" s="104"/>
      <c r="AB39" s="104"/>
      <c r="AC39" s="104"/>
      <c r="AD39" s="104"/>
      <c r="AE39" s="104"/>
      <c r="AF39" s="104"/>
      <c r="AG39" s="104"/>
      <c r="AH39" s="104"/>
      <c r="AI39" s="104"/>
      <c r="AJ39" s="104"/>
      <c r="AK39" s="104"/>
      <c r="AL39" s="104"/>
      <c r="AM39" s="104"/>
      <c r="AN39" s="104"/>
      <c r="AO39" s="104"/>
      <c r="AP39" s="104"/>
      <c r="AQ39" s="104"/>
      <c r="AR39" s="104"/>
      <c r="AS39" s="104"/>
      <c r="AT39" s="104"/>
      <c r="AU39" s="104"/>
      <c r="AV39" s="104"/>
      <c r="AW39" s="104"/>
      <c r="AX39" s="104"/>
      <c r="AY39" s="104"/>
      <c r="AZ39" s="104"/>
      <c r="BA39" s="104"/>
      <c r="BB39" s="104"/>
      <c r="BC39" s="104"/>
      <c r="BD39" s="104"/>
      <c r="BE39" s="104"/>
      <c r="BF39" s="104"/>
      <c r="BG39" s="66"/>
      <c r="BN39" s="3"/>
    </row>
    <row r="40" spans="1:126" ht="15.75" customHeight="1" thickTop="1">
      <c r="A40" s="267" t="s">
        <v>13</v>
      </c>
      <c r="B40" s="268"/>
      <c r="C40" s="268"/>
      <c r="D40" s="268"/>
      <c r="E40" s="269"/>
      <c r="F40" s="297" t="s">
        <v>65</v>
      </c>
      <c r="G40" s="298"/>
      <c r="H40" s="298"/>
      <c r="I40" s="298"/>
      <c r="J40" s="298"/>
      <c r="K40" s="298"/>
      <c r="L40" s="298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297" t="s">
        <v>65</v>
      </c>
      <c r="AR40" s="298"/>
      <c r="AS40" s="298"/>
      <c r="AT40" s="298"/>
      <c r="AU40" s="298"/>
      <c r="AV40" s="298"/>
      <c r="AW40" s="298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N40" s="3"/>
    </row>
    <row r="41" spans="1:126" ht="15.75" customHeight="1" thickBot="1">
      <c r="A41" s="270"/>
      <c r="B41" s="271"/>
      <c r="C41" s="271"/>
      <c r="D41" s="271"/>
      <c r="E41" s="272"/>
      <c r="F41" s="299"/>
      <c r="G41" s="300"/>
      <c r="H41" s="300"/>
      <c r="I41" s="300"/>
      <c r="J41" s="300"/>
      <c r="K41" s="300"/>
      <c r="L41" s="300"/>
      <c r="M41" s="66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6"/>
      <c r="AC41" s="66"/>
      <c r="AD41" s="66"/>
      <c r="AE41" s="66"/>
      <c r="AF41" s="66"/>
      <c r="AG41" s="66"/>
      <c r="AH41" s="66"/>
      <c r="AI41" s="66"/>
      <c r="AJ41" s="66"/>
      <c r="AK41" s="66"/>
      <c r="AL41" s="66"/>
      <c r="AM41" s="66"/>
      <c r="AN41" s="66"/>
      <c r="AO41" s="66"/>
      <c r="AP41" s="66"/>
      <c r="AQ41" s="299"/>
      <c r="AR41" s="300"/>
      <c r="AS41" s="300"/>
      <c r="AT41" s="300"/>
      <c r="AU41" s="300"/>
      <c r="AV41" s="300"/>
      <c r="AW41" s="300"/>
      <c r="AX41" s="66"/>
      <c r="AY41" s="66"/>
      <c r="AZ41" s="66"/>
      <c r="BA41" s="66"/>
      <c r="BB41" s="66"/>
      <c r="BC41" s="66"/>
      <c r="BD41" s="66"/>
      <c r="BE41" s="66"/>
      <c r="BF41" s="66"/>
      <c r="BG41" s="66"/>
      <c r="BW41" s="260" t="s">
        <v>83</v>
      </c>
      <c r="BX41" s="260"/>
      <c r="BY41" s="260"/>
      <c r="BZ41" s="260"/>
      <c r="CA41" s="312" t="s">
        <v>12</v>
      </c>
      <c r="CB41" s="313"/>
      <c r="CC41" s="313"/>
      <c r="CD41" s="313"/>
      <c r="CE41" s="313"/>
      <c r="CF41" s="313"/>
      <c r="CG41" s="313"/>
      <c r="CM41" s="156"/>
      <c r="CN41" s="156"/>
      <c r="CO41" s="156"/>
      <c r="CP41" s="156"/>
      <c r="CQ41" s="156"/>
      <c r="CR41" s="156"/>
      <c r="CS41" s="160" t="s">
        <v>74</v>
      </c>
      <c r="CT41" s="160"/>
      <c r="CU41" s="160"/>
      <c r="CV41" s="160"/>
      <c r="CW41" s="160"/>
      <c r="CX41" s="160"/>
      <c r="CY41" s="160"/>
      <c r="CZ41" s="160"/>
      <c r="DD41" s="312" t="s">
        <v>13</v>
      </c>
      <c r="DE41" s="313"/>
      <c r="DF41" s="313"/>
      <c r="DG41" s="313"/>
      <c r="DH41" s="313"/>
      <c r="DI41" s="313"/>
      <c r="DJ41" s="313"/>
      <c r="DK41" s="260" t="s">
        <v>83</v>
      </c>
      <c r="DL41" s="260"/>
      <c r="DM41" s="260"/>
      <c r="DN41" s="260"/>
    </row>
    <row r="42" spans="1:126" ht="16.5" customHeight="1" thickTop="1" thickBot="1">
      <c r="A42" s="287" t="s">
        <v>14</v>
      </c>
      <c r="B42" s="301" t="s">
        <v>50</v>
      </c>
      <c r="C42" s="302"/>
      <c r="D42" s="302"/>
      <c r="E42" s="302"/>
      <c r="F42" s="302"/>
      <c r="G42" s="302"/>
      <c r="H42" s="307" t="s">
        <v>51</v>
      </c>
      <c r="I42" s="307"/>
      <c r="J42" s="307"/>
      <c r="K42" s="307"/>
      <c r="L42" s="278" t="s">
        <v>16</v>
      </c>
      <c r="M42" s="278"/>
      <c r="N42" s="278"/>
      <c r="O42" s="281" t="s">
        <v>59</v>
      </c>
      <c r="P42" s="281"/>
      <c r="Q42" s="281"/>
      <c r="R42" s="310" t="s">
        <v>17</v>
      </c>
      <c r="S42" s="310"/>
      <c r="T42" s="275" t="s">
        <v>58</v>
      </c>
      <c r="U42" s="276" t="s">
        <v>62</v>
      </c>
      <c r="V42" s="67"/>
      <c r="W42" s="277"/>
      <c r="X42" s="66"/>
      <c r="Y42" s="66"/>
      <c r="Z42" s="66"/>
      <c r="AA42" s="66"/>
      <c r="AB42" s="66"/>
      <c r="AC42" s="66"/>
      <c r="AD42" s="66"/>
      <c r="AE42" s="66"/>
      <c r="AF42" s="66"/>
      <c r="AG42" s="66"/>
      <c r="AH42" s="66"/>
      <c r="AI42" s="66"/>
      <c r="AJ42" s="66"/>
      <c r="AK42" s="66"/>
      <c r="AL42" s="66"/>
      <c r="AM42" s="65"/>
      <c r="AN42" s="65"/>
      <c r="AO42" s="65"/>
      <c r="AP42" s="65"/>
      <c r="AQ42" s="65"/>
      <c r="AR42" s="65"/>
      <c r="AS42" s="65"/>
      <c r="AT42" s="65"/>
      <c r="AU42" s="65"/>
      <c r="AV42" s="65"/>
      <c r="AW42" s="65"/>
      <c r="AX42" s="65"/>
      <c r="AY42" s="65"/>
      <c r="AZ42" s="65"/>
      <c r="BA42" s="65"/>
      <c r="BB42" s="65"/>
      <c r="BC42" s="65"/>
      <c r="BD42" s="65"/>
      <c r="BE42" s="65"/>
      <c r="BF42" s="66"/>
      <c r="BG42" s="66"/>
      <c r="BW42" s="260"/>
      <c r="BX42" s="260"/>
      <c r="BY42" s="260"/>
      <c r="BZ42" s="260"/>
      <c r="CA42" s="313"/>
      <c r="CB42" s="313"/>
      <c r="CC42" s="313"/>
      <c r="CD42" s="313"/>
      <c r="CE42" s="313"/>
      <c r="CF42" s="313"/>
      <c r="CG42" s="313"/>
      <c r="DD42" s="313"/>
      <c r="DE42" s="313"/>
      <c r="DF42" s="313"/>
      <c r="DG42" s="313"/>
      <c r="DH42" s="313"/>
      <c r="DI42" s="313"/>
      <c r="DJ42" s="313"/>
      <c r="DK42" s="260"/>
      <c r="DL42" s="260"/>
      <c r="DM42" s="260"/>
      <c r="DN42" s="260"/>
    </row>
    <row r="43" spans="1:126" ht="15.75" customHeight="1" thickTop="1">
      <c r="A43" s="288"/>
      <c r="B43" s="303"/>
      <c r="C43" s="304"/>
      <c r="D43" s="304"/>
      <c r="E43" s="304"/>
      <c r="F43" s="304"/>
      <c r="G43" s="304"/>
      <c r="H43" s="308"/>
      <c r="I43" s="308"/>
      <c r="J43" s="308"/>
      <c r="K43" s="308"/>
      <c r="L43" s="279"/>
      <c r="M43" s="279"/>
      <c r="N43" s="279"/>
      <c r="O43" s="281"/>
      <c r="P43" s="281"/>
      <c r="Q43" s="281"/>
      <c r="R43" s="310"/>
      <c r="S43" s="310"/>
      <c r="T43" s="275"/>
      <c r="U43" s="276"/>
      <c r="V43" s="67"/>
      <c r="W43" s="277"/>
      <c r="X43" s="66"/>
      <c r="Y43" s="66"/>
      <c r="Z43" s="66"/>
      <c r="AA43" s="66"/>
      <c r="AB43" s="66"/>
      <c r="AC43" s="66"/>
      <c r="AD43" s="66"/>
      <c r="AE43" s="66"/>
      <c r="AF43" s="66"/>
      <c r="AG43" s="66"/>
      <c r="AH43" s="66"/>
      <c r="AI43" s="66"/>
      <c r="AJ43" s="66"/>
      <c r="AK43" s="66"/>
      <c r="AL43" s="66"/>
      <c r="AM43" s="65"/>
      <c r="AN43" s="65"/>
      <c r="AO43" s="65"/>
      <c r="AP43" s="65"/>
      <c r="AQ43" s="65"/>
      <c r="AR43" s="267" t="s">
        <v>13</v>
      </c>
      <c r="AS43" s="268"/>
      <c r="AT43" s="268"/>
      <c r="AU43" s="268"/>
      <c r="AV43" s="269"/>
      <c r="AW43" s="65"/>
      <c r="AX43" s="65"/>
      <c r="AY43" s="65"/>
      <c r="AZ43" s="65"/>
      <c r="BA43" s="65"/>
      <c r="BB43" s="65"/>
      <c r="BC43" s="65"/>
      <c r="BD43" s="65"/>
      <c r="BE43" s="65"/>
      <c r="BF43" s="66"/>
      <c r="BG43" s="66"/>
      <c r="BV43" s="315" t="str">
        <f>VLOOKUP(CQ49,Tableau1[],2,FALSE)</f>
        <v>TRAVAIL:                      ATTITUDE:</v>
      </c>
      <c r="BW43" s="315"/>
      <c r="BX43" s="315"/>
      <c r="BY43" s="315"/>
      <c r="BZ43" s="315"/>
      <c r="CA43" s="315"/>
      <c r="CB43" s="315"/>
      <c r="CC43" s="315"/>
      <c r="CD43" s="315"/>
      <c r="CE43" s="315"/>
      <c r="CF43" s="315"/>
      <c r="CG43" s="315"/>
      <c r="CH43" s="315"/>
      <c r="CI43" s="315"/>
      <c r="CJ43" s="315"/>
      <c r="CK43" s="315"/>
      <c r="CL43" s="315"/>
      <c r="CM43" s="315"/>
      <c r="CN43" s="315"/>
      <c r="CO43" s="315"/>
      <c r="CP43" s="315"/>
      <c r="CW43" s="314" t="str">
        <f>VLOOKUP(CQ49,Appréciations!F2:G28,2,FALSE)</f>
        <v>TRAVAIL:                      ATTITUDE:</v>
      </c>
      <c r="CX43" s="314"/>
      <c r="CY43" s="314"/>
      <c r="CZ43" s="314"/>
      <c r="DA43" s="314"/>
      <c r="DB43" s="314"/>
      <c r="DC43" s="314"/>
      <c r="DD43" s="314"/>
      <c r="DE43" s="314"/>
      <c r="DF43" s="314"/>
      <c r="DG43" s="314"/>
      <c r="DH43" s="314"/>
      <c r="DI43" s="314"/>
      <c r="DJ43" s="314"/>
      <c r="DK43" s="314"/>
      <c r="DL43" s="314"/>
      <c r="DM43" s="314"/>
      <c r="DN43" s="314"/>
      <c r="DO43" s="314"/>
      <c r="DP43" s="314"/>
      <c r="DQ43" s="314"/>
      <c r="DR43" s="314"/>
      <c r="DS43" s="314"/>
      <c r="DV43" s="158"/>
    </row>
    <row r="44" spans="1:126" ht="15.75" customHeight="1" thickBot="1">
      <c r="A44" s="288"/>
      <c r="B44" s="303"/>
      <c r="C44" s="304"/>
      <c r="D44" s="304"/>
      <c r="E44" s="304"/>
      <c r="F44" s="304"/>
      <c r="G44" s="304"/>
      <c r="H44" s="308"/>
      <c r="I44" s="308"/>
      <c r="J44" s="308"/>
      <c r="K44" s="308"/>
      <c r="L44" s="279"/>
      <c r="M44" s="279"/>
      <c r="N44" s="279"/>
      <c r="O44" s="281"/>
      <c r="P44" s="281"/>
      <c r="Q44" s="281"/>
      <c r="R44" s="310"/>
      <c r="S44" s="310"/>
      <c r="T44" s="275"/>
      <c r="U44" s="276"/>
      <c r="V44" s="67"/>
      <c r="W44" s="277"/>
      <c r="X44" s="66"/>
      <c r="Y44" s="66"/>
      <c r="Z44" s="66"/>
      <c r="AA44" s="66"/>
      <c r="AB44" s="66"/>
      <c r="AC44" s="66"/>
      <c r="AD44" s="66"/>
      <c r="AE44" s="66"/>
      <c r="AF44" s="66"/>
      <c r="AG44" s="66"/>
      <c r="AH44" s="66"/>
      <c r="AI44" s="66"/>
      <c r="AJ44" s="66"/>
      <c r="AK44" s="66"/>
      <c r="AL44" s="66"/>
      <c r="AM44" s="65"/>
      <c r="AN44" s="65"/>
      <c r="AO44" s="65"/>
      <c r="AP44" s="65"/>
      <c r="AQ44" s="65"/>
      <c r="AR44" s="270"/>
      <c r="AS44" s="271"/>
      <c r="AT44" s="271"/>
      <c r="AU44" s="271"/>
      <c r="AV44" s="272"/>
      <c r="AW44" s="65"/>
      <c r="AX44" s="65"/>
      <c r="AY44" s="65"/>
      <c r="AZ44" s="65"/>
      <c r="BA44" s="65"/>
      <c r="BB44" s="65"/>
      <c r="BC44" s="65"/>
      <c r="BD44" s="65"/>
      <c r="BE44" s="65"/>
      <c r="BF44" s="66"/>
      <c r="BG44" s="66"/>
      <c r="BS44" s="158"/>
      <c r="BV44" s="315"/>
      <c r="BW44" s="315"/>
      <c r="BX44" s="315"/>
      <c r="BY44" s="315"/>
      <c r="BZ44" s="315"/>
      <c r="CA44" s="315"/>
      <c r="CB44" s="315"/>
      <c r="CC44" s="315"/>
      <c r="CD44" s="315"/>
      <c r="CE44" s="315"/>
      <c r="CF44" s="315"/>
      <c r="CG44" s="315"/>
      <c r="CH44" s="315"/>
      <c r="CI44" s="315"/>
      <c r="CJ44" s="315"/>
      <c r="CK44" s="315"/>
      <c r="CL44" s="315"/>
      <c r="CM44" s="315"/>
      <c r="CN44" s="315"/>
      <c r="CO44" s="315"/>
      <c r="CP44" s="315"/>
      <c r="CW44" s="314"/>
      <c r="CX44" s="314"/>
      <c r="CY44" s="314"/>
      <c r="CZ44" s="314"/>
      <c r="DA44" s="314"/>
      <c r="DB44" s="314"/>
      <c r="DC44" s="314"/>
      <c r="DD44" s="314"/>
      <c r="DE44" s="314"/>
      <c r="DF44" s="314"/>
      <c r="DG44" s="314"/>
      <c r="DH44" s="314"/>
      <c r="DI44" s="314"/>
      <c r="DJ44" s="314"/>
      <c r="DK44" s="314"/>
      <c r="DL44" s="314"/>
      <c r="DM44" s="314"/>
      <c r="DN44" s="314"/>
      <c r="DO44" s="314"/>
      <c r="DP44" s="314"/>
      <c r="DQ44" s="314"/>
      <c r="DR44" s="314"/>
      <c r="DS44" s="314"/>
      <c r="DV44" s="158"/>
    </row>
    <row r="45" spans="1:126" ht="15.75" customHeight="1" thickTop="1">
      <c r="A45" s="288"/>
      <c r="B45" s="303"/>
      <c r="C45" s="304"/>
      <c r="D45" s="304"/>
      <c r="E45" s="304"/>
      <c r="F45" s="304"/>
      <c r="G45" s="304"/>
      <c r="H45" s="308"/>
      <c r="I45" s="308"/>
      <c r="J45" s="308"/>
      <c r="K45" s="308"/>
      <c r="L45" s="279"/>
      <c r="M45" s="279"/>
      <c r="N45" s="279"/>
      <c r="O45" s="281"/>
      <c r="P45" s="281"/>
      <c r="Q45" s="281"/>
      <c r="R45" s="310"/>
      <c r="S45" s="310"/>
      <c r="T45" s="275"/>
      <c r="U45" s="276"/>
      <c r="V45" s="67"/>
      <c r="W45" s="277"/>
      <c r="X45" s="66"/>
      <c r="Y45" s="66"/>
      <c r="Z45" s="66"/>
      <c r="AA45" s="66"/>
      <c r="AB45" s="66"/>
      <c r="AC45" s="66"/>
      <c r="AD45" s="66"/>
      <c r="AE45" s="66"/>
      <c r="AF45" s="66"/>
      <c r="AG45" s="66"/>
      <c r="AH45" s="66"/>
      <c r="AI45" s="66"/>
      <c r="AJ45" s="66"/>
      <c r="AK45" s="66"/>
      <c r="AL45" s="66"/>
      <c r="AM45" s="65"/>
      <c r="AN45" s="65"/>
      <c r="AO45" s="65"/>
      <c r="AP45" s="65"/>
      <c r="AQ45" s="65"/>
      <c r="AR45" s="65"/>
      <c r="AS45" s="65"/>
      <c r="AT45" s="65"/>
      <c r="AU45" s="65"/>
      <c r="AV45" s="65"/>
      <c r="AW45" s="65"/>
      <c r="AX45" s="65"/>
      <c r="AY45" s="65"/>
      <c r="AZ45" s="65"/>
      <c r="BA45" s="65"/>
      <c r="BB45" s="65"/>
      <c r="BC45" s="65"/>
      <c r="BD45" s="65"/>
      <c r="BE45" s="65"/>
      <c r="BF45" s="66"/>
      <c r="BS45" s="158"/>
      <c r="BV45" s="315"/>
      <c r="BW45" s="315"/>
      <c r="BX45" s="315"/>
      <c r="BY45" s="315"/>
      <c r="BZ45" s="315"/>
      <c r="CA45" s="315"/>
      <c r="CB45" s="315"/>
      <c r="CC45" s="315"/>
      <c r="CD45" s="315"/>
      <c r="CE45" s="315"/>
      <c r="CF45" s="315"/>
      <c r="CG45" s="315"/>
      <c r="CH45" s="315"/>
      <c r="CI45" s="315"/>
      <c r="CJ45" s="315"/>
      <c r="CK45" s="315"/>
      <c r="CL45" s="315"/>
      <c r="CM45" s="315"/>
      <c r="CN45" s="315"/>
      <c r="CO45" s="315"/>
      <c r="CP45" s="315"/>
      <c r="CW45" s="314"/>
      <c r="CX45" s="314"/>
      <c r="CY45" s="314"/>
      <c r="CZ45" s="314"/>
      <c r="DA45" s="314"/>
      <c r="DB45" s="314"/>
      <c r="DC45" s="314"/>
      <c r="DD45" s="314"/>
      <c r="DE45" s="314"/>
      <c r="DF45" s="314"/>
      <c r="DG45" s="314"/>
      <c r="DH45" s="314"/>
      <c r="DI45" s="314"/>
      <c r="DJ45" s="314"/>
      <c r="DK45" s="314"/>
      <c r="DL45" s="314"/>
      <c r="DM45" s="314"/>
      <c r="DN45" s="314"/>
      <c r="DO45" s="314"/>
      <c r="DP45" s="314"/>
      <c r="DQ45" s="314"/>
      <c r="DR45" s="314"/>
      <c r="DS45" s="314"/>
      <c r="DV45" s="158"/>
    </row>
    <row r="46" spans="1:126" ht="15.75" customHeight="1" thickBot="1">
      <c r="A46" s="289"/>
      <c r="B46" s="305"/>
      <c r="C46" s="306"/>
      <c r="D46" s="306"/>
      <c r="E46" s="306"/>
      <c r="F46" s="306"/>
      <c r="G46" s="306"/>
      <c r="H46" s="309"/>
      <c r="I46" s="309"/>
      <c r="J46" s="309"/>
      <c r="K46" s="309"/>
      <c r="L46" s="280"/>
      <c r="M46" s="280"/>
      <c r="N46" s="280"/>
      <c r="O46" s="282"/>
      <c r="P46" s="282"/>
      <c r="Q46" s="282"/>
      <c r="R46" s="311"/>
      <c r="S46" s="311"/>
      <c r="T46" s="275"/>
      <c r="U46" s="276"/>
      <c r="V46" s="67"/>
      <c r="W46" s="277"/>
      <c r="X46" s="68" t="s">
        <v>1</v>
      </c>
      <c r="Y46" s="68" t="s">
        <v>0</v>
      </c>
      <c r="Z46" s="68" t="s">
        <v>2</v>
      </c>
      <c r="AA46" s="69" t="s">
        <v>4</v>
      </c>
      <c r="AB46" s="69" t="s">
        <v>3</v>
      </c>
      <c r="AC46" s="69" t="s">
        <v>5</v>
      </c>
      <c r="AD46" s="70" t="s">
        <v>7</v>
      </c>
      <c r="AE46" s="70" t="s">
        <v>6</v>
      </c>
      <c r="AF46" s="70" t="s">
        <v>8</v>
      </c>
      <c r="AG46" s="71" t="s">
        <v>10</v>
      </c>
      <c r="AH46" s="71" t="s">
        <v>9</v>
      </c>
      <c r="AI46" s="71" t="s">
        <v>56</v>
      </c>
      <c r="AJ46" s="66"/>
      <c r="AK46" s="66"/>
      <c r="AL46" s="66"/>
      <c r="AM46" s="65"/>
      <c r="AN46" s="65"/>
      <c r="AO46" s="65"/>
      <c r="AP46" s="65"/>
      <c r="AQ46" s="65"/>
      <c r="AR46" s="65"/>
      <c r="AS46" s="65"/>
      <c r="AT46" s="65"/>
      <c r="AU46" s="65"/>
      <c r="AV46" s="65"/>
      <c r="AW46" s="65"/>
      <c r="AX46" s="65"/>
      <c r="AY46" s="65"/>
      <c r="AZ46" s="65"/>
      <c r="BA46" s="65"/>
      <c r="BB46" s="65"/>
      <c r="BC46" s="65"/>
      <c r="BD46" s="65"/>
      <c r="BE46" s="65"/>
      <c r="BF46" s="66"/>
      <c r="BS46" s="158"/>
      <c r="BV46" s="315"/>
      <c r="BW46" s="315"/>
      <c r="BX46" s="315"/>
      <c r="BY46" s="315"/>
      <c r="BZ46" s="315"/>
      <c r="CA46" s="315"/>
      <c r="CB46" s="315"/>
      <c r="CC46" s="315"/>
      <c r="CD46" s="315"/>
      <c r="CE46" s="315"/>
      <c r="CF46" s="315"/>
      <c r="CG46" s="315"/>
      <c r="CH46" s="315"/>
      <c r="CI46" s="315"/>
      <c r="CJ46" s="315"/>
      <c r="CK46" s="315"/>
      <c r="CL46" s="315"/>
      <c r="CM46" s="315"/>
      <c r="CN46" s="315"/>
      <c r="CO46" s="315"/>
      <c r="CP46" s="315"/>
      <c r="CW46" s="314"/>
      <c r="CX46" s="314"/>
      <c r="CY46" s="314"/>
      <c r="CZ46" s="314"/>
      <c r="DA46" s="314"/>
      <c r="DB46" s="314"/>
      <c r="DC46" s="314"/>
      <c r="DD46" s="314"/>
      <c r="DE46" s="314"/>
      <c r="DF46" s="314"/>
      <c r="DG46" s="314"/>
      <c r="DH46" s="314"/>
      <c r="DI46" s="314"/>
      <c r="DJ46" s="314"/>
      <c r="DK46" s="314"/>
      <c r="DL46" s="314"/>
      <c r="DM46" s="314"/>
      <c r="DN46" s="314"/>
      <c r="DO46" s="314"/>
      <c r="DP46" s="314"/>
      <c r="DQ46" s="314"/>
      <c r="DR46" s="314"/>
      <c r="DS46" s="314"/>
      <c r="DV46" s="158"/>
    </row>
    <row r="47" spans="1:126" ht="18" customHeight="1" thickTop="1" thickBot="1">
      <c r="A47" s="168">
        <v>1</v>
      </c>
      <c r="B47" s="73">
        <f>notes!D52</f>
        <v>0</v>
      </c>
      <c r="C47" s="73">
        <f>notes!E52</f>
        <v>0</v>
      </c>
      <c r="D47" s="73">
        <f>notes!F52</f>
        <v>0</v>
      </c>
      <c r="E47" s="73">
        <f>notes!G52</f>
        <v>0</v>
      </c>
      <c r="F47" s="73">
        <f>notes!H52</f>
        <v>0</v>
      </c>
      <c r="G47" s="74">
        <f>notes!I52</f>
        <v>0</v>
      </c>
      <c r="H47" s="75">
        <f>notes!J52</f>
        <v>0</v>
      </c>
      <c r="I47" s="73">
        <f>notes!K52</f>
        <v>0</v>
      </c>
      <c r="J47" s="73">
        <f>notes!L52</f>
        <v>0</v>
      </c>
      <c r="K47" s="74">
        <f>notes!M52</f>
        <v>0</v>
      </c>
      <c r="L47" s="75">
        <f>notes!N52</f>
        <v>0</v>
      </c>
      <c r="M47" s="73">
        <f>notes!O52</f>
        <v>0</v>
      </c>
      <c r="N47" s="74">
        <f>notes!P52</f>
        <v>0</v>
      </c>
      <c r="O47" s="75">
        <f>notes!Q52</f>
        <v>0</v>
      </c>
      <c r="P47" s="73">
        <f>notes!R52</f>
        <v>0</v>
      </c>
      <c r="Q47" s="74">
        <f>notes!S52</f>
        <v>0</v>
      </c>
      <c r="R47" s="75">
        <f>notes!T52</f>
        <v>0</v>
      </c>
      <c r="S47" s="74">
        <f>notes!U52</f>
        <v>0</v>
      </c>
      <c r="T47" s="76">
        <f>notes!V52</f>
        <v>0</v>
      </c>
      <c r="U47" s="75">
        <f>notes!W52</f>
        <v>0</v>
      </c>
      <c r="V47" s="77"/>
      <c r="W47" s="78"/>
      <c r="X47" s="79">
        <f t="shared" ref="X47:X74" si="30">COUNTIF(B47:V47,"A+")</f>
        <v>0</v>
      </c>
      <c r="Y47" s="79">
        <f t="shared" ref="Y47:Y74" si="31">COUNTIF(B47:V47,"A")</f>
        <v>0</v>
      </c>
      <c r="Z47" s="80">
        <f t="shared" ref="Z47:Z74" si="32">COUNTIF(B47:V47,"A-")</f>
        <v>0</v>
      </c>
      <c r="AA47" s="81">
        <f t="shared" ref="AA47:AA74" si="33">COUNTIF(B47:V47,"B+")</f>
        <v>0</v>
      </c>
      <c r="AB47" s="81">
        <f t="shared" ref="AB47:AB74" si="34">COUNTIF(B47:V47,"B")</f>
        <v>0</v>
      </c>
      <c r="AC47" s="82">
        <f t="shared" ref="AC47:AC74" si="35">COUNTIF(B47:V47,"B-")</f>
        <v>0</v>
      </c>
      <c r="AD47" s="83">
        <f t="shared" ref="AD47:AD74" si="36">COUNTIF(B47:V47,"C+")</f>
        <v>0</v>
      </c>
      <c r="AE47" s="79">
        <f t="shared" ref="AE47:AE74" si="37">COUNTIF(B47:V47,"C")</f>
        <v>0</v>
      </c>
      <c r="AF47" s="80">
        <f t="shared" ref="AF47:AF74" si="38">COUNTIF(B47:V47,"C-")</f>
        <v>0</v>
      </c>
      <c r="AG47" s="83">
        <f t="shared" ref="AG47:AG74" si="39">COUNTIF(B47:V47,"D+")</f>
        <v>0</v>
      </c>
      <c r="AH47" s="79">
        <f t="shared" ref="AH47:AH74" si="40">COUNTIF(B47:V47,"D")</f>
        <v>0</v>
      </c>
      <c r="AI47" s="80">
        <f t="shared" ref="AI47:AI74" si="41">COUNTIF(B47:V47,"D-")</f>
        <v>0</v>
      </c>
      <c r="AJ47" s="84">
        <f t="shared" ref="AJ47:AJ74" si="42">(X47*8)+(Y47*7)+(Z47*6)+(AA47*6)+(AB47*5)+(AC47*4)+(AD47*3)+(AE47*2)+(AF47*1)-((AG47*1)+(AH47*2)+(AI47*3))</f>
        <v>0</v>
      </c>
      <c r="AK47" s="66"/>
      <c r="AL47" s="66">
        <v>1</v>
      </c>
      <c r="AM47" s="85">
        <f t="shared" ref="AM47:AM73" si="43">X47*8</f>
        <v>0</v>
      </c>
      <c r="AN47" s="85">
        <f t="shared" ref="AN47:AN73" si="44">Y47*7</f>
        <v>0</v>
      </c>
      <c r="AO47" s="85">
        <f t="shared" ref="AO47:AO73" si="45">Z47*6</f>
        <v>0</v>
      </c>
      <c r="AP47" s="86">
        <f>SUM(AM47:AO47)</f>
        <v>0</v>
      </c>
      <c r="AQ47" s="87"/>
      <c r="AR47" s="88">
        <f t="shared" ref="AR47:AR73" si="46">AA47*5</f>
        <v>0</v>
      </c>
      <c r="AS47" s="88">
        <f t="shared" ref="AS47:AS73" si="47">AB47*4</f>
        <v>0</v>
      </c>
      <c r="AT47" s="88">
        <f t="shared" ref="AT47:AT73" si="48">AC47*3</f>
        <v>0</v>
      </c>
      <c r="AU47" s="86">
        <f>SUM(AR47:AT47)</f>
        <v>0</v>
      </c>
      <c r="AV47" s="87"/>
      <c r="AW47" s="89">
        <f t="shared" ref="AW47:AW73" si="49">AD47*2</f>
        <v>0</v>
      </c>
      <c r="AX47" s="89">
        <f t="shared" ref="AX47:AX73" si="50">AE47*1</f>
        <v>0</v>
      </c>
      <c r="AY47" s="89">
        <f t="shared" ref="AY47:AY73" si="51">AF47</f>
        <v>0</v>
      </c>
      <c r="AZ47" s="86">
        <f>SUM(AW47:AY47)</f>
        <v>0</v>
      </c>
      <c r="BA47" s="87"/>
      <c r="BB47" s="90">
        <f t="shared" ref="BB47:BB73" si="52">AG47*1</f>
        <v>0</v>
      </c>
      <c r="BC47" s="90">
        <f t="shared" ref="BC47:BC73" si="53">AH47*2</f>
        <v>0</v>
      </c>
      <c r="BD47" s="90">
        <f t="shared" ref="BD47:BD73" si="54">AI47*3</f>
        <v>0</v>
      </c>
      <c r="BE47" s="86">
        <f>SUM(BB47:BD47)</f>
        <v>0</v>
      </c>
      <c r="BF47" s="91">
        <f>AP47+AU47+AZ47-BE47</f>
        <v>0</v>
      </c>
      <c r="BS47" s="158"/>
      <c r="BV47" s="315"/>
      <c r="BW47" s="315"/>
      <c r="BX47" s="315"/>
      <c r="BY47" s="315"/>
      <c r="BZ47" s="315"/>
      <c r="CA47" s="315"/>
      <c r="CB47" s="315"/>
      <c r="CC47" s="315"/>
      <c r="CD47" s="315"/>
      <c r="CE47" s="315"/>
      <c r="CF47" s="315"/>
      <c r="CG47" s="315"/>
      <c r="CH47" s="315"/>
      <c r="CI47" s="315"/>
      <c r="CJ47" s="315"/>
      <c r="CK47" s="315"/>
      <c r="CL47" s="315"/>
      <c r="CM47" s="315"/>
      <c r="CN47" s="315"/>
      <c r="CO47" s="315"/>
      <c r="CP47" s="315"/>
      <c r="CQ47" s="261" t="s">
        <v>82</v>
      </c>
      <c r="CR47" s="261"/>
      <c r="CS47" s="261"/>
      <c r="CT47" s="261"/>
      <c r="CU47" s="261"/>
      <c r="CV47" s="261"/>
      <c r="CW47" s="314"/>
      <c r="CX47" s="314"/>
      <c r="CY47" s="314"/>
      <c r="CZ47" s="314"/>
      <c r="DA47" s="314"/>
      <c r="DB47" s="314"/>
      <c r="DC47" s="314"/>
      <c r="DD47" s="314"/>
      <c r="DE47" s="314"/>
      <c r="DF47" s="314"/>
      <c r="DG47" s="314"/>
      <c r="DH47" s="314"/>
      <c r="DI47" s="314"/>
      <c r="DJ47" s="314"/>
      <c r="DK47" s="314"/>
      <c r="DL47" s="314"/>
      <c r="DM47" s="314"/>
      <c r="DN47" s="314"/>
      <c r="DO47" s="314"/>
      <c r="DP47" s="314"/>
      <c r="DQ47" s="314"/>
      <c r="DR47" s="314"/>
      <c r="DS47" s="314"/>
      <c r="DV47" s="158"/>
    </row>
    <row r="48" spans="1:126" ht="18" customHeight="1" thickTop="1" thickBot="1">
      <c r="A48" s="169">
        <v>2</v>
      </c>
      <c r="B48" s="73">
        <f>notes!D53</f>
        <v>0</v>
      </c>
      <c r="C48" s="73">
        <f>notes!E53</f>
        <v>0</v>
      </c>
      <c r="D48" s="73">
        <f>notes!F53</f>
        <v>0</v>
      </c>
      <c r="E48" s="73">
        <f>notes!G53</f>
        <v>0</v>
      </c>
      <c r="F48" s="73">
        <f>notes!H53</f>
        <v>0</v>
      </c>
      <c r="G48" s="74">
        <f>notes!I53</f>
        <v>0</v>
      </c>
      <c r="H48" s="75">
        <f>notes!J53</f>
        <v>0</v>
      </c>
      <c r="I48" s="73">
        <f>notes!K53</f>
        <v>0</v>
      </c>
      <c r="J48" s="73">
        <f>notes!L53</f>
        <v>0</v>
      </c>
      <c r="K48" s="74">
        <f>notes!M53</f>
        <v>0</v>
      </c>
      <c r="L48" s="75">
        <f>notes!N53</f>
        <v>0</v>
      </c>
      <c r="M48" s="73">
        <f>notes!O53</f>
        <v>0</v>
      </c>
      <c r="N48" s="74">
        <f>notes!P53</f>
        <v>0</v>
      </c>
      <c r="O48" s="75">
        <f>notes!Q53</f>
        <v>0</v>
      </c>
      <c r="P48" s="73">
        <f>notes!R53</f>
        <v>0</v>
      </c>
      <c r="Q48" s="74">
        <f>notes!S53</f>
        <v>0</v>
      </c>
      <c r="R48" s="75">
        <f>notes!T53</f>
        <v>0</v>
      </c>
      <c r="S48" s="74">
        <f>notes!U53</f>
        <v>0</v>
      </c>
      <c r="T48" s="76">
        <f>notes!V53</f>
        <v>0</v>
      </c>
      <c r="U48" s="75">
        <f>notes!W53</f>
        <v>0</v>
      </c>
      <c r="V48" s="77"/>
      <c r="W48" s="93"/>
      <c r="X48" s="79">
        <f t="shared" si="30"/>
        <v>0</v>
      </c>
      <c r="Y48" s="79">
        <f t="shared" si="31"/>
        <v>0</v>
      </c>
      <c r="Z48" s="80">
        <f t="shared" si="32"/>
        <v>0</v>
      </c>
      <c r="AA48" s="81">
        <f t="shared" si="33"/>
        <v>0</v>
      </c>
      <c r="AB48" s="81">
        <f t="shared" si="34"/>
        <v>0</v>
      </c>
      <c r="AC48" s="82">
        <f t="shared" si="35"/>
        <v>0</v>
      </c>
      <c r="AD48" s="83">
        <f t="shared" si="36"/>
        <v>0</v>
      </c>
      <c r="AE48" s="79">
        <f t="shared" si="37"/>
        <v>0</v>
      </c>
      <c r="AF48" s="80">
        <f t="shared" si="38"/>
        <v>0</v>
      </c>
      <c r="AG48" s="83">
        <f t="shared" si="39"/>
        <v>0</v>
      </c>
      <c r="AH48" s="79">
        <f t="shared" si="40"/>
        <v>0</v>
      </c>
      <c r="AI48" s="80">
        <f t="shared" si="41"/>
        <v>0</v>
      </c>
      <c r="AJ48" s="84">
        <f t="shared" si="42"/>
        <v>0</v>
      </c>
      <c r="AK48" s="66"/>
      <c r="AL48" s="66">
        <v>2</v>
      </c>
      <c r="AM48" s="85">
        <f t="shared" si="43"/>
        <v>0</v>
      </c>
      <c r="AN48" s="85">
        <f t="shared" si="44"/>
        <v>0</v>
      </c>
      <c r="AO48" s="85">
        <f t="shared" si="45"/>
        <v>0</v>
      </c>
      <c r="AP48" s="86">
        <f t="shared" ref="AP48:AP73" si="55">SUM(AM48:AO48)</f>
        <v>0</v>
      </c>
      <c r="AQ48" s="87"/>
      <c r="AR48" s="88">
        <f t="shared" si="46"/>
        <v>0</v>
      </c>
      <c r="AS48" s="88">
        <f t="shared" si="47"/>
        <v>0</v>
      </c>
      <c r="AT48" s="88">
        <f t="shared" si="48"/>
        <v>0</v>
      </c>
      <c r="AU48" s="86">
        <f t="shared" ref="AU48:AU73" si="56">SUM(AR48:AT48)</f>
        <v>0</v>
      </c>
      <c r="AV48" s="87"/>
      <c r="AW48" s="89">
        <f t="shared" si="49"/>
        <v>0</v>
      </c>
      <c r="AX48" s="89">
        <f t="shared" si="50"/>
        <v>0</v>
      </c>
      <c r="AY48" s="89">
        <f t="shared" si="51"/>
        <v>0</v>
      </c>
      <c r="AZ48" s="86">
        <f t="shared" ref="AZ48:AZ73" si="57">SUM(AW48:AY48)</f>
        <v>0</v>
      </c>
      <c r="BA48" s="87"/>
      <c r="BB48" s="90">
        <f t="shared" si="52"/>
        <v>0</v>
      </c>
      <c r="BC48" s="90">
        <f t="shared" si="53"/>
        <v>0</v>
      </c>
      <c r="BD48" s="90">
        <f t="shared" si="54"/>
        <v>0</v>
      </c>
      <c r="BE48" s="86">
        <f t="shared" ref="BE48:BE73" si="58">SUM(BB48:BD48)</f>
        <v>0</v>
      </c>
      <c r="BF48" s="91">
        <f t="shared" ref="BF48:BF73" si="59">AP48+AU48+AZ48+BE48</f>
        <v>0</v>
      </c>
      <c r="BS48" s="158"/>
      <c r="BV48" s="315"/>
      <c r="BW48" s="315"/>
      <c r="BX48" s="315"/>
      <c r="BY48" s="315"/>
      <c r="BZ48" s="315"/>
      <c r="CA48" s="315"/>
      <c r="CB48" s="315"/>
      <c r="CC48" s="315"/>
      <c r="CD48" s="315"/>
      <c r="CE48" s="315"/>
      <c r="CF48" s="315"/>
      <c r="CG48" s="315"/>
      <c r="CH48" s="315"/>
      <c r="CI48" s="315"/>
      <c r="CJ48" s="315"/>
      <c r="CK48" s="315"/>
      <c r="CL48" s="315"/>
      <c r="CM48" s="315"/>
      <c r="CN48" s="315"/>
      <c r="CO48" s="315"/>
      <c r="CP48" s="315"/>
      <c r="CQ48" s="261"/>
      <c r="CR48" s="261"/>
      <c r="CS48" s="261"/>
      <c r="CT48" s="261"/>
      <c r="CU48" s="261"/>
      <c r="CV48" s="261"/>
      <c r="CW48" s="314"/>
      <c r="CX48" s="314"/>
      <c r="CY48" s="314"/>
      <c r="CZ48" s="314"/>
      <c r="DA48" s="314"/>
      <c r="DB48" s="314"/>
      <c r="DC48" s="314"/>
      <c r="DD48" s="314"/>
      <c r="DE48" s="314"/>
      <c r="DF48" s="314"/>
      <c r="DG48" s="314"/>
      <c r="DH48" s="314"/>
      <c r="DI48" s="314"/>
      <c r="DJ48" s="314"/>
      <c r="DK48" s="314"/>
      <c r="DL48" s="314"/>
      <c r="DM48" s="314"/>
      <c r="DN48" s="314"/>
      <c r="DO48" s="314"/>
      <c r="DP48" s="314"/>
      <c r="DQ48" s="314"/>
      <c r="DR48" s="314"/>
      <c r="DS48" s="314"/>
      <c r="DV48" s="158"/>
    </row>
    <row r="49" spans="1:126" ht="18" customHeight="1" thickTop="1" thickBot="1">
      <c r="A49" s="170">
        <v>3</v>
      </c>
      <c r="B49" s="73">
        <f>notes!D54</f>
        <v>0</v>
      </c>
      <c r="C49" s="73">
        <f>notes!E54</f>
        <v>0</v>
      </c>
      <c r="D49" s="73">
        <f>notes!F54</f>
        <v>0</v>
      </c>
      <c r="E49" s="73">
        <f>notes!G54</f>
        <v>0</v>
      </c>
      <c r="F49" s="73">
        <f>notes!H54</f>
        <v>0</v>
      </c>
      <c r="G49" s="74">
        <f>notes!I54</f>
        <v>0</v>
      </c>
      <c r="H49" s="75">
        <f>notes!J54</f>
        <v>0</v>
      </c>
      <c r="I49" s="73">
        <f>notes!K54</f>
        <v>0</v>
      </c>
      <c r="J49" s="73">
        <f>notes!L54</f>
        <v>0</v>
      </c>
      <c r="K49" s="74">
        <f>notes!M54</f>
        <v>0</v>
      </c>
      <c r="L49" s="75">
        <f>notes!N54</f>
        <v>0</v>
      </c>
      <c r="M49" s="73">
        <f>notes!O54</f>
        <v>0</v>
      </c>
      <c r="N49" s="74">
        <f>notes!P54</f>
        <v>0</v>
      </c>
      <c r="O49" s="75">
        <f>notes!Q54</f>
        <v>0</v>
      </c>
      <c r="P49" s="73">
        <f>notes!R54</f>
        <v>0</v>
      </c>
      <c r="Q49" s="74">
        <f>notes!S54</f>
        <v>0</v>
      </c>
      <c r="R49" s="75">
        <f>notes!T54</f>
        <v>0</v>
      </c>
      <c r="S49" s="74">
        <f>notes!U54</f>
        <v>0</v>
      </c>
      <c r="T49" s="76">
        <f>notes!V54</f>
        <v>0</v>
      </c>
      <c r="U49" s="75">
        <f>notes!W54</f>
        <v>0</v>
      </c>
      <c r="V49" s="77"/>
      <c r="W49" s="78"/>
      <c r="X49" s="79">
        <f t="shared" si="30"/>
        <v>0</v>
      </c>
      <c r="Y49" s="79">
        <f t="shared" si="31"/>
        <v>0</v>
      </c>
      <c r="Z49" s="80">
        <f t="shared" si="32"/>
        <v>0</v>
      </c>
      <c r="AA49" s="81">
        <f t="shared" si="33"/>
        <v>0</v>
      </c>
      <c r="AB49" s="81">
        <f t="shared" si="34"/>
        <v>0</v>
      </c>
      <c r="AC49" s="82">
        <f t="shared" si="35"/>
        <v>0</v>
      </c>
      <c r="AD49" s="83">
        <f t="shared" si="36"/>
        <v>0</v>
      </c>
      <c r="AE49" s="79">
        <f t="shared" si="37"/>
        <v>0</v>
      </c>
      <c r="AF49" s="80">
        <f t="shared" si="38"/>
        <v>0</v>
      </c>
      <c r="AG49" s="83">
        <f t="shared" si="39"/>
        <v>0</v>
      </c>
      <c r="AH49" s="79">
        <f t="shared" si="40"/>
        <v>0</v>
      </c>
      <c r="AI49" s="80">
        <f t="shared" si="41"/>
        <v>0</v>
      </c>
      <c r="AJ49" s="84">
        <f t="shared" si="42"/>
        <v>0</v>
      </c>
      <c r="AK49" s="66"/>
      <c r="AL49" s="66">
        <v>3</v>
      </c>
      <c r="AM49" s="85">
        <f t="shared" si="43"/>
        <v>0</v>
      </c>
      <c r="AN49" s="85">
        <f t="shared" si="44"/>
        <v>0</v>
      </c>
      <c r="AO49" s="85">
        <f t="shared" si="45"/>
        <v>0</v>
      </c>
      <c r="AP49" s="86">
        <f t="shared" si="55"/>
        <v>0</v>
      </c>
      <c r="AQ49" s="87"/>
      <c r="AR49" s="88">
        <f t="shared" si="46"/>
        <v>0</v>
      </c>
      <c r="AS49" s="88">
        <f t="shared" si="47"/>
        <v>0</v>
      </c>
      <c r="AT49" s="88">
        <f t="shared" si="48"/>
        <v>0</v>
      </c>
      <c r="AU49" s="86">
        <f t="shared" si="56"/>
        <v>0</v>
      </c>
      <c r="AV49" s="87"/>
      <c r="AW49" s="89">
        <f t="shared" si="49"/>
        <v>0</v>
      </c>
      <c r="AX49" s="89">
        <f t="shared" si="50"/>
        <v>0</v>
      </c>
      <c r="AY49" s="89">
        <f t="shared" si="51"/>
        <v>0</v>
      </c>
      <c r="AZ49" s="86">
        <f t="shared" si="57"/>
        <v>0</v>
      </c>
      <c r="BA49" s="87"/>
      <c r="BB49" s="90">
        <f t="shared" si="52"/>
        <v>0</v>
      </c>
      <c r="BC49" s="90">
        <f t="shared" si="53"/>
        <v>0</v>
      </c>
      <c r="BD49" s="90">
        <f t="shared" si="54"/>
        <v>0</v>
      </c>
      <c r="BE49" s="86">
        <f t="shared" si="58"/>
        <v>0</v>
      </c>
      <c r="BF49" s="91">
        <f t="shared" si="59"/>
        <v>0</v>
      </c>
      <c r="BS49" s="158"/>
      <c r="BV49" s="315"/>
      <c r="BW49" s="315"/>
      <c r="BX49" s="315"/>
      <c r="BY49" s="315"/>
      <c r="BZ49" s="315"/>
      <c r="CA49" s="315"/>
      <c r="CB49" s="315"/>
      <c r="CC49" s="315"/>
      <c r="CD49" s="315"/>
      <c r="CE49" s="315"/>
      <c r="CF49" s="315"/>
      <c r="CG49" s="315"/>
      <c r="CH49" s="315"/>
      <c r="CI49" s="315"/>
      <c r="CJ49" s="315"/>
      <c r="CK49" s="315"/>
      <c r="CL49" s="315"/>
      <c r="CM49" s="315"/>
      <c r="CN49" s="315"/>
      <c r="CO49" s="315"/>
      <c r="CP49" s="315"/>
      <c r="CQ49" s="316">
        <v>8</v>
      </c>
      <c r="CR49" s="316"/>
      <c r="CS49" s="316"/>
      <c r="CT49" s="316"/>
      <c r="CU49" s="316"/>
      <c r="CV49" s="316"/>
      <c r="CW49" s="314"/>
      <c r="CX49" s="314"/>
      <c r="CY49" s="314"/>
      <c r="CZ49" s="314"/>
      <c r="DA49" s="314"/>
      <c r="DB49" s="314"/>
      <c r="DC49" s="314"/>
      <c r="DD49" s="314"/>
      <c r="DE49" s="314"/>
      <c r="DF49" s="314"/>
      <c r="DG49" s="314"/>
      <c r="DH49" s="314"/>
      <c r="DI49" s="314"/>
      <c r="DJ49" s="314"/>
      <c r="DK49" s="314"/>
      <c r="DL49" s="314"/>
      <c r="DM49" s="314"/>
      <c r="DN49" s="314"/>
      <c r="DO49" s="314"/>
      <c r="DP49" s="314"/>
      <c r="DQ49" s="314"/>
      <c r="DR49" s="314"/>
      <c r="DS49" s="314"/>
      <c r="DV49" s="158"/>
    </row>
    <row r="50" spans="1:126" ht="18" customHeight="1" thickTop="1" thickBot="1">
      <c r="A50" s="169">
        <v>4</v>
      </c>
      <c r="B50" s="73">
        <f>notes!D55</f>
        <v>0</v>
      </c>
      <c r="C50" s="73">
        <f>notes!E55</f>
        <v>0</v>
      </c>
      <c r="D50" s="73">
        <f>notes!F55</f>
        <v>0</v>
      </c>
      <c r="E50" s="73">
        <f>notes!G55</f>
        <v>0</v>
      </c>
      <c r="F50" s="73">
        <f>notes!H55</f>
        <v>0</v>
      </c>
      <c r="G50" s="74">
        <f>notes!I55</f>
        <v>0</v>
      </c>
      <c r="H50" s="75">
        <f>notes!J55</f>
        <v>0</v>
      </c>
      <c r="I50" s="73">
        <f>notes!K55</f>
        <v>0</v>
      </c>
      <c r="J50" s="73">
        <f>notes!L55</f>
        <v>0</v>
      </c>
      <c r="K50" s="74">
        <f>notes!M55</f>
        <v>0</v>
      </c>
      <c r="L50" s="75">
        <f>notes!N55</f>
        <v>0</v>
      </c>
      <c r="M50" s="73">
        <f>notes!O55</f>
        <v>0</v>
      </c>
      <c r="N50" s="74">
        <f>notes!P55</f>
        <v>0</v>
      </c>
      <c r="O50" s="75">
        <f>notes!Q55</f>
        <v>0</v>
      </c>
      <c r="P50" s="73">
        <f>notes!R55</f>
        <v>0</v>
      </c>
      <c r="Q50" s="74">
        <f>notes!S55</f>
        <v>0</v>
      </c>
      <c r="R50" s="75">
        <f>notes!T55</f>
        <v>0</v>
      </c>
      <c r="S50" s="74">
        <f>notes!U55</f>
        <v>0</v>
      </c>
      <c r="T50" s="76">
        <f>notes!V55</f>
        <v>0</v>
      </c>
      <c r="U50" s="75">
        <f>notes!W55</f>
        <v>0</v>
      </c>
      <c r="V50" s="77"/>
      <c r="W50" s="93"/>
      <c r="X50" s="79">
        <f t="shared" si="30"/>
        <v>0</v>
      </c>
      <c r="Y50" s="79">
        <f t="shared" si="31"/>
        <v>0</v>
      </c>
      <c r="Z50" s="80">
        <f t="shared" si="32"/>
        <v>0</v>
      </c>
      <c r="AA50" s="81">
        <f t="shared" si="33"/>
        <v>0</v>
      </c>
      <c r="AB50" s="81">
        <f t="shared" si="34"/>
        <v>0</v>
      </c>
      <c r="AC50" s="82">
        <f t="shared" si="35"/>
        <v>0</v>
      </c>
      <c r="AD50" s="83">
        <f t="shared" si="36"/>
        <v>0</v>
      </c>
      <c r="AE50" s="79">
        <f t="shared" si="37"/>
        <v>0</v>
      </c>
      <c r="AF50" s="80">
        <f t="shared" si="38"/>
        <v>0</v>
      </c>
      <c r="AG50" s="83">
        <f t="shared" si="39"/>
        <v>0</v>
      </c>
      <c r="AH50" s="79">
        <f t="shared" si="40"/>
        <v>0</v>
      </c>
      <c r="AI50" s="80">
        <f t="shared" si="41"/>
        <v>0</v>
      </c>
      <c r="AJ50" s="84">
        <f t="shared" si="42"/>
        <v>0</v>
      </c>
      <c r="AK50" s="66"/>
      <c r="AL50" s="66">
        <v>4</v>
      </c>
      <c r="AM50" s="85">
        <f t="shared" si="43"/>
        <v>0</v>
      </c>
      <c r="AN50" s="85">
        <f t="shared" si="44"/>
        <v>0</v>
      </c>
      <c r="AO50" s="85">
        <f t="shared" si="45"/>
        <v>0</v>
      </c>
      <c r="AP50" s="86">
        <f t="shared" si="55"/>
        <v>0</v>
      </c>
      <c r="AQ50" s="87"/>
      <c r="AR50" s="88">
        <f t="shared" si="46"/>
        <v>0</v>
      </c>
      <c r="AS50" s="88">
        <f t="shared" si="47"/>
        <v>0</v>
      </c>
      <c r="AT50" s="88">
        <f t="shared" si="48"/>
        <v>0</v>
      </c>
      <c r="AU50" s="86">
        <f t="shared" si="56"/>
        <v>0</v>
      </c>
      <c r="AV50" s="87"/>
      <c r="AW50" s="89">
        <f t="shared" si="49"/>
        <v>0</v>
      </c>
      <c r="AX50" s="89">
        <f t="shared" si="50"/>
        <v>0</v>
      </c>
      <c r="AY50" s="89">
        <f t="shared" si="51"/>
        <v>0</v>
      </c>
      <c r="AZ50" s="86">
        <f t="shared" si="57"/>
        <v>0</v>
      </c>
      <c r="BA50" s="87"/>
      <c r="BB50" s="90">
        <f t="shared" si="52"/>
        <v>0</v>
      </c>
      <c r="BC50" s="90">
        <f t="shared" si="53"/>
        <v>0</v>
      </c>
      <c r="BD50" s="90">
        <f t="shared" si="54"/>
        <v>0</v>
      </c>
      <c r="BE50" s="86">
        <f t="shared" si="58"/>
        <v>0</v>
      </c>
      <c r="BF50" s="91">
        <f t="shared" si="59"/>
        <v>0</v>
      </c>
      <c r="BS50" s="158"/>
      <c r="BV50" s="315"/>
      <c r="BW50" s="315"/>
      <c r="BX50" s="315"/>
      <c r="BY50" s="315"/>
      <c r="BZ50" s="315"/>
      <c r="CA50" s="315"/>
      <c r="CB50" s="315"/>
      <c r="CC50" s="315"/>
      <c r="CD50" s="315"/>
      <c r="CE50" s="315"/>
      <c r="CF50" s="315"/>
      <c r="CG50" s="315"/>
      <c r="CH50" s="315"/>
      <c r="CI50" s="315"/>
      <c r="CJ50" s="315"/>
      <c r="CK50" s="315"/>
      <c r="CL50" s="315"/>
      <c r="CM50" s="315"/>
      <c r="CN50" s="315"/>
      <c r="CO50" s="315"/>
      <c r="CP50" s="315"/>
      <c r="CQ50" s="316"/>
      <c r="CR50" s="316"/>
      <c r="CS50" s="316"/>
      <c r="CT50" s="316"/>
      <c r="CU50" s="316"/>
      <c r="CV50" s="316"/>
      <c r="CW50" s="314"/>
      <c r="CX50" s="314"/>
      <c r="CY50" s="314"/>
      <c r="CZ50" s="314"/>
      <c r="DA50" s="314"/>
      <c r="DB50" s="314"/>
      <c r="DC50" s="314"/>
      <c r="DD50" s="314"/>
      <c r="DE50" s="314"/>
      <c r="DF50" s="314"/>
      <c r="DG50" s="314"/>
      <c r="DH50" s="314"/>
      <c r="DI50" s="314"/>
      <c r="DJ50" s="314"/>
      <c r="DK50" s="314"/>
      <c r="DL50" s="314"/>
      <c r="DM50" s="314"/>
      <c r="DN50" s="314"/>
      <c r="DO50" s="314"/>
      <c r="DP50" s="314"/>
      <c r="DQ50" s="314"/>
      <c r="DR50" s="314"/>
      <c r="DS50" s="314"/>
      <c r="DV50" s="158"/>
    </row>
    <row r="51" spans="1:126" ht="18" customHeight="1" thickTop="1" thickBot="1">
      <c r="A51" s="170">
        <v>5</v>
      </c>
      <c r="B51" s="73">
        <f>notes!D56</f>
        <v>0</v>
      </c>
      <c r="C51" s="73">
        <f>notes!E56</f>
        <v>0</v>
      </c>
      <c r="D51" s="73">
        <f>notes!F56</f>
        <v>0</v>
      </c>
      <c r="E51" s="73">
        <f>notes!G56</f>
        <v>0</v>
      </c>
      <c r="F51" s="73">
        <f>notes!H56</f>
        <v>0</v>
      </c>
      <c r="G51" s="74">
        <f>notes!I56</f>
        <v>0</v>
      </c>
      <c r="H51" s="75">
        <f>notes!J56</f>
        <v>0</v>
      </c>
      <c r="I51" s="73">
        <f>notes!K56</f>
        <v>0</v>
      </c>
      <c r="J51" s="73">
        <f>notes!L56</f>
        <v>0</v>
      </c>
      <c r="K51" s="74">
        <f>notes!M56</f>
        <v>0</v>
      </c>
      <c r="L51" s="75">
        <f>notes!N56</f>
        <v>0</v>
      </c>
      <c r="M51" s="73">
        <f>notes!O56</f>
        <v>0</v>
      </c>
      <c r="N51" s="74">
        <f>notes!P56</f>
        <v>0</v>
      </c>
      <c r="O51" s="75">
        <f>notes!Q56</f>
        <v>0</v>
      </c>
      <c r="P51" s="73">
        <f>notes!R56</f>
        <v>0</v>
      </c>
      <c r="Q51" s="74">
        <f>notes!S56</f>
        <v>0</v>
      </c>
      <c r="R51" s="75">
        <f>notes!T56</f>
        <v>0</v>
      </c>
      <c r="S51" s="74">
        <f>notes!U56</f>
        <v>0</v>
      </c>
      <c r="T51" s="76">
        <f>notes!V56</f>
        <v>0</v>
      </c>
      <c r="U51" s="75">
        <f>notes!W56</f>
        <v>0</v>
      </c>
      <c r="V51" s="77"/>
      <c r="W51" s="78"/>
      <c r="X51" s="79">
        <f t="shared" si="30"/>
        <v>0</v>
      </c>
      <c r="Y51" s="79">
        <f t="shared" si="31"/>
        <v>0</v>
      </c>
      <c r="Z51" s="80">
        <f t="shared" si="32"/>
        <v>0</v>
      </c>
      <c r="AA51" s="81">
        <f t="shared" si="33"/>
        <v>0</v>
      </c>
      <c r="AB51" s="81">
        <f t="shared" si="34"/>
        <v>0</v>
      </c>
      <c r="AC51" s="82">
        <f t="shared" si="35"/>
        <v>0</v>
      </c>
      <c r="AD51" s="83">
        <f t="shared" si="36"/>
        <v>0</v>
      </c>
      <c r="AE51" s="79">
        <f t="shared" si="37"/>
        <v>0</v>
      </c>
      <c r="AF51" s="80">
        <f t="shared" si="38"/>
        <v>0</v>
      </c>
      <c r="AG51" s="83">
        <f t="shared" si="39"/>
        <v>0</v>
      </c>
      <c r="AH51" s="79">
        <f t="shared" si="40"/>
        <v>0</v>
      </c>
      <c r="AI51" s="80">
        <f t="shared" si="41"/>
        <v>0</v>
      </c>
      <c r="AJ51" s="84">
        <f t="shared" si="42"/>
        <v>0</v>
      </c>
      <c r="AK51" s="66"/>
      <c r="AL51" s="66">
        <v>5</v>
      </c>
      <c r="AM51" s="85">
        <f t="shared" si="43"/>
        <v>0</v>
      </c>
      <c r="AN51" s="85">
        <f t="shared" si="44"/>
        <v>0</v>
      </c>
      <c r="AO51" s="85">
        <f t="shared" si="45"/>
        <v>0</v>
      </c>
      <c r="AP51" s="86">
        <f t="shared" si="55"/>
        <v>0</v>
      </c>
      <c r="AQ51" s="87"/>
      <c r="AR51" s="88">
        <f t="shared" si="46"/>
        <v>0</v>
      </c>
      <c r="AS51" s="88">
        <f t="shared" si="47"/>
        <v>0</v>
      </c>
      <c r="AT51" s="88">
        <f t="shared" si="48"/>
        <v>0</v>
      </c>
      <c r="AU51" s="86">
        <f t="shared" si="56"/>
        <v>0</v>
      </c>
      <c r="AV51" s="87"/>
      <c r="AW51" s="89">
        <f t="shared" si="49"/>
        <v>0</v>
      </c>
      <c r="AX51" s="89">
        <f t="shared" si="50"/>
        <v>0</v>
      </c>
      <c r="AY51" s="89">
        <f t="shared" si="51"/>
        <v>0</v>
      </c>
      <c r="AZ51" s="86">
        <f t="shared" si="57"/>
        <v>0</v>
      </c>
      <c r="BA51" s="87"/>
      <c r="BB51" s="90">
        <f t="shared" si="52"/>
        <v>0</v>
      </c>
      <c r="BC51" s="90">
        <f t="shared" si="53"/>
        <v>0</v>
      </c>
      <c r="BD51" s="90">
        <f t="shared" si="54"/>
        <v>0</v>
      </c>
      <c r="BE51" s="86">
        <f t="shared" si="58"/>
        <v>0</v>
      </c>
      <c r="BF51" s="91">
        <f t="shared" si="59"/>
        <v>0</v>
      </c>
      <c r="BS51" s="158"/>
      <c r="BV51" s="315"/>
      <c r="BW51" s="315"/>
      <c r="BX51" s="315"/>
      <c r="BY51" s="315"/>
      <c r="BZ51" s="315"/>
      <c r="CA51" s="315"/>
      <c r="CB51" s="315"/>
      <c r="CC51" s="315"/>
      <c r="CD51" s="315"/>
      <c r="CE51" s="315"/>
      <c r="CF51" s="315"/>
      <c r="CG51" s="315"/>
      <c r="CH51" s="315"/>
      <c r="CI51" s="315"/>
      <c r="CJ51" s="315"/>
      <c r="CK51" s="315"/>
      <c r="CL51" s="315"/>
      <c r="CM51" s="315"/>
      <c r="CN51" s="315"/>
      <c r="CO51" s="315"/>
      <c r="CP51" s="315"/>
      <c r="CW51" s="314"/>
      <c r="CX51" s="314"/>
      <c r="CY51" s="314"/>
      <c r="CZ51" s="314"/>
      <c r="DA51" s="314"/>
      <c r="DB51" s="314"/>
      <c r="DC51" s="314"/>
      <c r="DD51" s="314"/>
      <c r="DE51" s="314"/>
      <c r="DF51" s="314"/>
      <c r="DG51" s="314"/>
      <c r="DH51" s="314"/>
      <c r="DI51" s="314"/>
      <c r="DJ51" s="314"/>
      <c r="DK51" s="314"/>
      <c r="DL51" s="314"/>
      <c r="DM51" s="314"/>
      <c r="DN51" s="314"/>
      <c r="DO51" s="314"/>
      <c r="DP51" s="314"/>
      <c r="DQ51" s="314"/>
      <c r="DR51" s="314"/>
      <c r="DS51" s="314"/>
      <c r="DV51" s="158"/>
    </row>
    <row r="52" spans="1:126" ht="18" customHeight="1" thickTop="1" thickBot="1">
      <c r="A52" s="169">
        <v>6</v>
      </c>
      <c r="B52" s="73">
        <f>notes!D57</f>
        <v>0</v>
      </c>
      <c r="C52" s="73">
        <f>notes!E57</f>
        <v>0</v>
      </c>
      <c r="D52" s="73">
        <f>notes!F57</f>
        <v>0</v>
      </c>
      <c r="E52" s="73">
        <f>notes!G57</f>
        <v>0</v>
      </c>
      <c r="F52" s="73">
        <f>notes!H57</f>
        <v>0</v>
      </c>
      <c r="G52" s="74">
        <f>notes!I57</f>
        <v>0</v>
      </c>
      <c r="H52" s="75">
        <f>notes!J57</f>
        <v>0</v>
      </c>
      <c r="I52" s="73">
        <f>notes!K57</f>
        <v>0</v>
      </c>
      <c r="J52" s="73">
        <f>notes!L57</f>
        <v>0</v>
      </c>
      <c r="K52" s="74">
        <f>notes!M57</f>
        <v>0</v>
      </c>
      <c r="L52" s="75">
        <f>notes!N57</f>
        <v>0</v>
      </c>
      <c r="M52" s="73">
        <f>notes!O57</f>
        <v>0</v>
      </c>
      <c r="N52" s="74">
        <f>notes!P57</f>
        <v>0</v>
      </c>
      <c r="O52" s="75">
        <f>notes!Q57</f>
        <v>0</v>
      </c>
      <c r="P52" s="73">
        <f>notes!R57</f>
        <v>0</v>
      </c>
      <c r="Q52" s="74">
        <f>notes!S57</f>
        <v>0</v>
      </c>
      <c r="R52" s="75">
        <f>notes!T57</f>
        <v>0</v>
      </c>
      <c r="S52" s="74">
        <f>notes!U57</f>
        <v>0</v>
      </c>
      <c r="T52" s="76">
        <f>notes!V57</f>
        <v>0</v>
      </c>
      <c r="U52" s="75">
        <f>notes!W57</f>
        <v>0</v>
      </c>
      <c r="V52" s="77"/>
      <c r="W52" s="93"/>
      <c r="X52" s="79">
        <f t="shared" si="30"/>
        <v>0</v>
      </c>
      <c r="Y52" s="79">
        <f t="shared" si="31"/>
        <v>0</v>
      </c>
      <c r="Z52" s="80">
        <f t="shared" si="32"/>
        <v>0</v>
      </c>
      <c r="AA52" s="81">
        <f t="shared" si="33"/>
        <v>0</v>
      </c>
      <c r="AB52" s="81">
        <f t="shared" si="34"/>
        <v>0</v>
      </c>
      <c r="AC52" s="82">
        <f t="shared" si="35"/>
        <v>0</v>
      </c>
      <c r="AD52" s="83">
        <f t="shared" si="36"/>
        <v>0</v>
      </c>
      <c r="AE52" s="79">
        <f t="shared" si="37"/>
        <v>0</v>
      </c>
      <c r="AF52" s="80">
        <f t="shared" si="38"/>
        <v>0</v>
      </c>
      <c r="AG52" s="83">
        <f t="shared" si="39"/>
        <v>0</v>
      </c>
      <c r="AH52" s="79">
        <f t="shared" si="40"/>
        <v>0</v>
      </c>
      <c r="AI52" s="80">
        <f t="shared" si="41"/>
        <v>0</v>
      </c>
      <c r="AJ52" s="84">
        <f t="shared" si="42"/>
        <v>0</v>
      </c>
      <c r="AK52" s="66"/>
      <c r="AL52" s="66">
        <v>6</v>
      </c>
      <c r="AM52" s="85">
        <f t="shared" si="43"/>
        <v>0</v>
      </c>
      <c r="AN52" s="85">
        <f t="shared" si="44"/>
        <v>0</v>
      </c>
      <c r="AO52" s="85">
        <f t="shared" si="45"/>
        <v>0</v>
      </c>
      <c r="AP52" s="86">
        <f t="shared" si="55"/>
        <v>0</v>
      </c>
      <c r="AQ52" s="95"/>
      <c r="AR52" s="88">
        <f t="shared" si="46"/>
        <v>0</v>
      </c>
      <c r="AS52" s="88">
        <f t="shared" si="47"/>
        <v>0</v>
      </c>
      <c r="AT52" s="88">
        <f t="shared" si="48"/>
        <v>0</v>
      </c>
      <c r="AU52" s="86">
        <f t="shared" si="56"/>
        <v>0</v>
      </c>
      <c r="AV52" s="95"/>
      <c r="AW52" s="89">
        <f t="shared" si="49"/>
        <v>0</v>
      </c>
      <c r="AX52" s="89">
        <f t="shared" si="50"/>
        <v>0</v>
      </c>
      <c r="AY52" s="89">
        <f t="shared" si="51"/>
        <v>0</v>
      </c>
      <c r="AZ52" s="86">
        <f t="shared" si="57"/>
        <v>0</v>
      </c>
      <c r="BA52" s="95"/>
      <c r="BB52" s="90">
        <f t="shared" si="52"/>
        <v>0</v>
      </c>
      <c r="BC52" s="90">
        <f t="shared" si="53"/>
        <v>0</v>
      </c>
      <c r="BD52" s="90">
        <f t="shared" si="54"/>
        <v>0</v>
      </c>
      <c r="BE52" s="86">
        <f t="shared" si="58"/>
        <v>0</v>
      </c>
      <c r="BF52" s="91">
        <f t="shared" si="59"/>
        <v>0</v>
      </c>
      <c r="BS52" s="158"/>
      <c r="BV52" s="315"/>
      <c r="BW52" s="315"/>
      <c r="BX52" s="315"/>
      <c r="BY52" s="315"/>
      <c r="BZ52" s="315"/>
      <c r="CA52" s="315"/>
      <c r="CB52" s="315"/>
      <c r="CC52" s="315"/>
      <c r="CD52" s="315"/>
      <c r="CE52" s="315"/>
      <c r="CF52" s="315"/>
      <c r="CG52" s="315"/>
      <c r="CH52" s="315"/>
      <c r="CI52" s="315"/>
      <c r="CJ52" s="315"/>
      <c r="CK52" s="315"/>
      <c r="CL52" s="315"/>
      <c r="CM52" s="315"/>
      <c r="CN52" s="315"/>
      <c r="CO52" s="315"/>
      <c r="CP52" s="315"/>
      <c r="CW52" s="314"/>
      <c r="CX52" s="314"/>
      <c r="CY52" s="314"/>
      <c r="CZ52" s="314"/>
      <c r="DA52" s="314"/>
      <c r="DB52" s="314"/>
      <c r="DC52" s="314"/>
      <c r="DD52" s="314"/>
      <c r="DE52" s="314"/>
      <c r="DF52" s="314"/>
      <c r="DG52" s="314"/>
      <c r="DH52" s="314"/>
      <c r="DI52" s="314"/>
      <c r="DJ52" s="314"/>
      <c r="DK52" s="314"/>
      <c r="DL52" s="314"/>
      <c r="DM52" s="314"/>
      <c r="DN52" s="314"/>
      <c r="DO52" s="314"/>
      <c r="DP52" s="314"/>
      <c r="DQ52" s="314"/>
      <c r="DR52" s="314"/>
      <c r="DS52" s="314"/>
      <c r="DV52" s="158"/>
    </row>
    <row r="53" spans="1:126" ht="18" customHeight="1" thickTop="1" thickBot="1">
      <c r="A53" s="170">
        <v>7</v>
      </c>
      <c r="B53" s="73">
        <f>notes!D58</f>
        <v>0</v>
      </c>
      <c r="C53" s="73">
        <f>notes!E58</f>
        <v>0</v>
      </c>
      <c r="D53" s="73">
        <f>notes!F58</f>
        <v>0</v>
      </c>
      <c r="E53" s="73">
        <f>notes!G58</f>
        <v>0</v>
      </c>
      <c r="F53" s="73">
        <f>notes!H58</f>
        <v>0</v>
      </c>
      <c r="G53" s="74">
        <f>notes!I58</f>
        <v>0</v>
      </c>
      <c r="H53" s="75">
        <f>notes!J58</f>
        <v>0</v>
      </c>
      <c r="I53" s="73">
        <f>notes!K58</f>
        <v>0</v>
      </c>
      <c r="J53" s="73">
        <f>notes!L58</f>
        <v>0</v>
      </c>
      <c r="K53" s="74">
        <f>notes!M58</f>
        <v>0</v>
      </c>
      <c r="L53" s="75">
        <f>notes!N58</f>
        <v>0</v>
      </c>
      <c r="M53" s="73">
        <f>notes!O58</f>
        <v>0</v>
      </c>
      <c r="N53" s="74">
        <f>notes!P58</f>
        <v>0</v>
      </c>
      <c r="O53" s="75">
        <f>notes!Q58</f>
        <v>0</v>
      </c>
      <c r="P53" s="73">
        <f>notes!R58</f>
        <v>0</v>
      </c>
      <c r="Q53" s="74">
        <f>notes!S58</f>
        <v>0</v>
      </c>
      <c r="R53" s="75">
        <f>notes!T58</f>
        <v>0</v>
      </c>
      <c r="S53" s="74">
        <f>notes!U58</f>
        <v>0</v>
      </c>
      <c r="T53" s="76">
        <f>notes!V58</f>
        <v>0</v>
      </c>
      <c r="U53" s="75">
        <f>notes!W58</f>
        <v>0</v>
      </c>
      <c r="V53" s="77"/>
      <c r="W53" s="78"/>
      <c r="X53" s="79">
        <f t="shared" si="30"/>
        <v>0</v>
      </c>
      <c r="Y53" s="79">
        <f t="shared" si="31"/>
        <v>0</v>
      </c>
      <c r="Z53" s="80">
        <f t="shared" si="32"/>
        <v>0</v>
      </c>
      <c r="AA53" s="81">
        <f t="shared" si="33"/>
        <v>0</v>
      </c>
      <c r="AB53" s="81">
        <f t="shared" si="34"/>
        <v>0</v>
      </c>
      <c r="AC53" s="82">
        <f t="shared" si="35"/>
        <v>0</v>
      </c>
      <c r="AD53" s="83">
        <f t="shared" si="36"/>
        <v>0</v>
      </c>
      <c r="AE53" s="79">
        <f t="shared" si="37"/>
        <v>0</v>
      </c>
      <c r="AF53" s="80">
        <f t="shared" si="38"/>
        <v>0</v>
      </c>
      <c r="AG53" s="83">
        <f t="shared" si="39"/>
        <v>0</v>
      </c>
      <c r="AH53" s="79">
        <f t="shared" si="40"/>
        <v>0</v>
      </c>
      <c r="AI53" s="80">
        <f t="shared" si="41"/>
        <v>0</v>
      </c>
      <c r="AJ53" s="84">
        <f t="shared" si="42"/>
        <v>0</v>
      </c>
      <c r="AK53" s="66"/>
      <c r="AL53" s="66">
        <v>7</v>
      </c>
      <c r="AM53" s="85">
        <f t="shared" si="43"/>
        <v>0</v>
      </c>
      <c r="AN53" s="85">
        <f t="shared" si="44"/>
        <v>0</v>
      </c>
      <c r="AO53" s="85">
        <f t="shared" si="45"/>
        <v>0</v>
      </c>
      <c r="AP53" s="86">
        <f t="shared" si="55"/>
        <v>0</v>
      </c>
      <c r="AQ53" s="95"/>
      <c r="AR53" s="88">
        <f t="shared" si="46"/>
        <v>0</v>
      </c>
      <c r="AS53" s="88">
        <f t="shared" si="47"/>
        <v>0</v>
      </c>
      <c r="AT53" s="88">
        <f t="shared" si="48"/>
        <v>0</v>
      </c>
      <c r="AU53" s="86">
        <f t="shared" si="56"/>
        <v>0</v>
      </c>
      <c r="AV53" s="95"/>
      <c r="AW53" s="89">
        <f t="shared" si="49"/>
        <v>0</v>
      </c>
      <c r="AX53" s="89">
        <f t="shared" si="50"/>
        <v>0</v>
      </c>
      <c r="AY53" s="89">
        <f t="shared" si="51"/>
        <v>0</v>
      </c>
      <c r="AZ53" s="86">
        <f t="shared" si="57"/>
        <v>0</v>
      </c>
      <c r="BA53" s="95"/>
      <c r="BB53" s="90">
        <f t="shared" si="52"/>
        <v>0</v>
      </c>
      <c r="BC53" s="90">
        <f t="shared" si="53"/>
        <v>0</v>
      </c>
      <c r="BD53" s="90">
        <f t="shared" si="54"/>
        <v>0</v>
      </c>
      <c r="BE53" s="86">
        <f t="shared" si="58"/>
        <v>0</v>
      </c>
      <c r="BF53" s="91">
        <f t="shared" si="59"/>
        <v>0</v>
      </c>
      <c r="BH53" s="135"/>
      <c r="BI53" s="136"/>
      <c r="BJ53" s="136"/>
      <c r="BK53" s="136"/>
      <c r="BL53" s="137"/>
      <c r="BS53" s="158"/>
      <c r="BV53" s="315"/>
      <c r="BW53" s="315"/>
      <c r="BX53" s="315"/>
      <c r="BY53" s="315"/>
      <c r="BZ53" s="315"/>
      <c r="CA53" s="315"/>
      <c r="CB53" s="315"/>
      <c r="CC53" s="315"/>
      <c r="CD53" s="315"/>
      <c r="CE53" s="315"/>
      <c r="CF53" s="315"/>
      <c r="CG53" s="315"/>
      <c r="CH53" s="315"/>
      <c r="CI53" s="315"/>
      <c r="CJ53" s="315"/>
      <c r="CK53" s="315"/>
      <c r="CL53" s="315"/>
      <c r="CM53" s="315"/>
      <c r="CN53" s="315"/>
      <c r="CO53" s="315"/>
      <c r="CP53" s="315"/>
      <c r="CW53" s="314"/>
      <c r="CX53" s="314"/>
      <c r="CY53" s="314"/>
      <c r="CZ53" s="314"/>
      <c r="DA53" s="314"/>
      <c r="DB53" s="314"/>
      <c r="DC53" s="314"/>
      <c r="DD53" s="314"/>
      <c r="DE53" s="314"/>
      <c r="DF53" s="314"/>
      <c r="DG53" s="314"/>
      <c r="DH53" s="314"/>
      <c r="DI53" s="314"/>
      <c r="DJ53" s="314"/>
      <c r="DK53" s="314"/>
      <c r="DL53" s="314"/>
      <c r="DM53" s="314"/>
      <c r="DN53" s="314"/>
      <c r="DO53" s="314"/>
      <c r="DP53" s="314"/>
      <c r="DQ53" s="314"/>
      <c r="DR53" s="314"/>
      <c r="DS53" s="314"/>
      <c r="DV53" s="158"/>
    </row>
    <row r="54" spans="1:126" ht="18" customHeight="1" thickTop="1" thickBot="1">
      <c r="A54" s="169">
        <v>8</v>
      </c>
      <c r="B54" s="73">
        <f>notes!D59</f>
        <v>0</v>
      </c>
      <c r="C54" s="73">
        <f>notes!E59</f>
        <v>0</v>
      </c>
      <c r="D54" s="73">
        <f>notes!F59</f>
        <v>0</v>
      </c>
      <c r="E54" s="73">
        <f>notes!G59</f>
        <v>0</v>
      </c>
      <c r="F54" s="73">
        <f>notes!H59</f>
        <v>0</v>
      </c>
      <c r="G54" s="74">
        <f>notes!I59</f>
        <v>0</v>
      </c>
      <c r="H54" s="75">
        <f>notes!J59</f>
        <v>0</v>
      </c>
      <c r="I54" s="73">
        <f>notes!K59</f>
        <v>0</v>
      </c>
      <c r="J54" s="73">
        <f>notes!L59</f>
        <v>0</v>
      </c>
      <c r="K54" s="74">
        <f>notes!M59</f>
        <v>0</v>
      </c>
      <c r="L54" s="75">
        <f>notes!N59</f>
        <v>0</v>
      </c>
      <c r="M54" s="73">
        <f>notes!O59</f>
        <v>0</v>
      </c>
      <c r="N54" s="74">
        <f>notes!P59</f>
        <v>0</v>
      </c>
      <c r="O54" s="75">
        <f>notes!Q59</f>
        <v>0</v>
      </c>
      <c r="P54" s="73">
        <f>notes!R59</f>
        <v>0</v>
      </c>
      <c r="Q54" s="74">
        <f>notes!S59</f>
        <v>0</v>
      </c>
      <c r="R54" s="75">
        <f>notes!T59</f>
        <v>0</v>
      </c>
      <c r="S54" s="74">
        <f>notes!U59</f>
        <v>0</v>
      </c>
      <c r="T54" s="76">
        <f>notes!V59</f>
        <v>0</v>
      </c>
      <c r="U54" s="75">
        <f>notes!W59</f>
        <v>0</v>
      </c>
      <c r="V54" s="77"/>
      <c r="W54" s="93"/>
      <c r="X54" s="79">
        <f t="shared" si="30"/>
        <v>0</v>
      </c>
      <c r="Y54" s="79">
        <f t="shared" si="31"/>
        <v>0</v>
      </c>
      <c r="Z54" s="80">
        <f t="shared" si="32"/>
        <v>0</v>
      </c>
      <c r="AA54" s="81">
        <f t="shared" si="33"/>
        <v>0</v>
      </c>
      <c r="AB54" s="81">
        <f t="shared" si="34"/>
        <v>0</v>
      </c>
      <c r="AC54" s="82">
        <f t="shared" si="35"/>
        <v>0</v>
      </c>
      <c r="AD54" s="83">
        <f t="shared" si="36"/>
        <v>0</v>
      </c>
      <c r="AE54" s="79">
        <f t="shared" si="37"/>
        <v>0</v>
      </c>
      <c r="AF54" s="80">
        <f t="shared" si="38"/>
        <v>0</v>
      </c>
      <c r="AG54" s="83">
        <f t="shared" si="39"/>
        <v>0</v>
      </c>
      <c r="AH54" s="79">
        <f t="shared" si="40"/>
        <v>0</v>
      </c>
      <c r="AI54" s="80">
        <f t="shared" si="41"/>
        <v>0</v>
      </c>
      <c r="AJ54" s="84">
        <f t="shared" si="42"/>
        <v>0</v>
      </c>
      <c r="AK54" s="66"/>
      <c r="AL54" s="66">
        <v>8</v>
      </c>
      <c r="AM54" s="85">
        <f t="shared" si="43"/>
        <v>0</v>
      </c>
      <c r="AN54" s="85">
        <f t="shared" si="44"/>
        <v>0</v>
      </c>
      <c r="AO54" s="85">
        <f t="shared" si="45"/>
        <v>0</v>
      </c>
      <c r="AP54" s="86">
        <f t="shared" si="55"/>
        <v>0</v>
      </c>
      <c r="AQ54" s="95"/>
      <c r="AR54" s="88">
        <f t="shared" si="46"/>
        <v>0</v>
      </c>
      <c r="AS54" s="88">
        <f t="shared" si="47"/>
        <v>0</v>
      </c>
      <c r="AT54" s="88">
        <f t="shared" si="48"/>
        <v>0</v>
      </c>
      <c r="AU54" s="86">
        <f t="shared" si="56"/>
        <v>0</v>
      </c>
      <c r="AV54" s="95"/>
      <c r="AW54" s="89">
        <f t="shared" si="49"/>
        <v>0</v>
      </c>
      <c r="AX54" s="89">
        <f t="shared" si="50"/>
        <v>0</v>
      </c>
      <c r="AY54" s="89">
        <f t="shared" si="51"/>
        <v>0</v>
      </c>
      <c r="AZ54" s="86">
        <f t="shared" si="57"/>
        <v>0</v>
      </c>
      <c r="BA54" s="95"/>
      <c r="BB54" s="90">
        <f t="shared" si="52"/>
        <v>0</v>
      </c>
      <c r="BC54" s="90">
        <f t="shared" si="53"/>
        <v>0</v>
      </c>
      <c r="BD54" s="90">
        <f t="shared" si="54"/>
        <v>0</v>
      </c>
      <c r="BE54" s="86">
        <f t="shared" si="58"/>
        <v>0</v>
      </c>
      <c r="BF54" s="91">
        <f t="shared" si="59"/>
        <v>0</v>
      </c>
      <c r="BH54" s="138"/>
      <c r="BI54" s="126" t="s">
        <v>67</v>
      </c>
      <c r="BJ54" s="125" t="s">
        <v>68</v>
      </c>
      <c r="BK54" s="125" t="s">
        <v>69</v>
      </c>
      <c r="BL54" s="139" t="s">
        <v>70</v>
      </c>
      <c r="BS54" s="158"/>
      <c r="BV54" s="315"/>
      <c r="BW54" s="315"/>
      <c r="BX54" s="315"/>
      <c r="BY54" s="315"/>
      <c r="BZ54" s="315"/>
      <c r="CA54" s="315"/>
      <c r="CB54" s="315"/>
      <c r="CC54" s="315"/>
      <c r="CD54" s="315"/>
      <c r="CE54" s="315"/>
      <c r="CF54" s="315"/>
      <c r="CG54" s="315"/>
      <c r="CH54" s="315"/>
      <c r="CI54" s="315"/>
      <c r="CJ54" s="315"/>
      <c r="CK54" s="315"/>
      <c r="CL54" s="315"/>
      <c r="CM54" s="315"/>
      <c r="CN54" s="315"/>
      <c r="CO54" s="315"/>
      <c r="CP54" s="315"/>
      <c r="CW54" s="314"/>
      <c r="CX54" s="314"/>
      <c r="CY54" s="314"/>
      <c r="CZ54" s="314"/>
      <c r="DA54" s="314"/>
      <c r="DB54" s="314"/>
      <c r="DC54" s="314"/>
      <c r="DD54" s="314"/>
      <c r="DE54" s="314"/>
      <c r="DF54" s="314"/>
      <c r="DG54" s="314"/>
      <c r="DH54" s="314"/>
      <c r="DI54" s="314"/>
      <c r="DJ54" s="314"/>
      <c r="DK54" s="314"/>
      <c r="DL54" s="314"/>
      <c r="DM54" s="314"/>
      <c r="DN54" s="314"/>
      <c r="DO54" s="314"/>
      <c r="DP54" s="314"/>
      <c r="DQ54" s="314"/>
      <c r="DR54" s="314"/>
      <c r="DS54" s="314"/>
      <c r="DV54" s="158"/>
    </row>
    <row r="55" spans="1:126" ht="18" customHeight="1" thickTop="1" thickBot="1">
      <c r="A55" s="170">
        <v>9</v>
      </c>
      <c r="B55" s="73">
        <f>notes!D60</f>
        <v>0</v>
      </c>
      <c r="C55" s="73">
        <f>notes!E60</f>
        <v>0</v>
      </c>
      <c r="D55" s="73">
        <f>notes!F60</f>
        <v>0</v>
      </c>
      <c r="E55" s="73">
        <f>notes!G60</f>
        <v>0</v>
      </c>
      <c r="F55" s="73">
        <f>notes!H60</f>
        <v>0</v>
      </c>
      <c r="G55" s="74">
        <f>notes!I60</f>
        <v>0</v>
      </c>
      <c r="H55" s="75">
        <f>notes!J60</f>
        <v>0</v>
      </c>
      <c r="I55" s="73">
        <f>notes!K60</f>
        <v>0</v>
      </c>
      <c r="J55" s="73">
        <f>notes!L60</f>
        <v>0</v>
      </c>
      <c r="K55" s="74">
        <f>notes!M60</f>
        <v>0</v>
      </c>
      <c r="L55" s="75">
        <f>notes!N60</f>
        <v>0</v>
      </c>
      <c r="M55" s="73">
        <f>notes!O60</f>
        <v>0</v>
      </c>
      <c r="N55" s="74">
        <f>notes!P60</f>
        <v>0</v>
      </c>
      <c r="O55" s="75">
        <f>notes!Q60</f>
        <v>0</v>
      </c>
      <c r="P55" s="73">
        <f>notes!R60</f>
        <v>0</v>
      </c>
      <c r="Q55" s="74">
        <f>notes!S60</f>
        <v>0</v>
      </c>
      <c r="R55" s="75">
        <f>notes!T60</f>
        <v>0</v>
      </c>
      <c r="S55" s="74">
        <f>notes!U60</f>
        <v>0</v>
      </c>
      <c r="T55" s="76">
        <f>notes!V60</f>
        <v>0</v>
      </c>
      <c r="U55" s="75">
        <f>notes!W60</f>
        <v>0</v>
      </c>
      <c r="V55" s="77"/>
      <c r="W55" s="78"/>
      <c r="X55" s="79">
        <f t="shared" si="30"/>
        <v>0</v>
      </c>
      <c r="Y55" s="79">
        <f t="shared" si="31"/>
        <v>0</v>
      </c>
      <c r="Z55" s="80">
        <f t="shared" si="32"/>
        <v>0</v>
      </c>
      <c r="AA55" s="81">
        <f t="shared" si="33"/>
        <v>0</v>
      </c>
      <c r="AB55" s="81">
        <f t="shared" si="34"/>
        <v>0</v>
      </c>
      <c r="AC55" s="82">
        <f t="shared" si="35"/>
        <v>0</v>
      </c>
      <c r="AD55" s="83">
        <f t="shared" si="36"/>
        <v>0</v>
      </c>
      <c r="AE55" s="79">
        <f t="shared" si="37"/>
        <v>0</v>
      </c>
      <c r="AF55" s="80">
        <f t="shared" si="38"/>
        <v>0</v>
      </c>
      <c r="AG55" s="83">
        <f t="shared" si="39"/>
        <v>0</v>
      </c>
      <c r="AH55" s="79">
        <f t="shared" si="40"/>
        <v>0</v>
      </c>
      <c r="AI55" s="80">
        <f t="shared" si="41"/>
        <v>0</v>
      </c>
      <c r="AJ55" s="84">
        <f t="shared" si="42"/>
        <v>0</v>
      </c>
      <c r="AK55" s="66"/>
      <c r="AL55" s="66">
        <v>9</v>
      </c>
      <c r="AM55" s="85">
        <f t="shared" si="43"/>
        <v>0</v>
      </c>
      <c r="AN55" s="85">
        <f t="shared" si="44"/>
        <v>0</v>
      </c>
      <c r="AO55" s="85">
        <f t="shared" si="45"/>
        <v>0</v>
      </c>
      <c r="AP55" s="86">
        <f t="shared" si="55"/>
        <v>0</v>
      </c>
      <c r="AQ55" s="95"/>
      <c r="AR55" s="88">
        <f t="shared" si="46"/>
        <v>0</v>
      </c>
      <c r="AS55" s="88">
        <f t="shared" si="47"/>
        <v>0</v>
      </c>
      <c r="AT55" s="88">
        <f t="shared" si="48"/>
        <v>0</v>
      </c>
      <c r="AU55" s="86">
        <f t="shared" si="56"/>
        <v>0</v>
      </c>
      <c r="AV55" s="95"/>
      <c r="AW55" s="89">
        <f t="shared" si="49"/>
        <v>0</v>
      </c>
      <c r="AX55" s="89">
        <f t="shared" si="50"/>
        <v>0</v>
      </c>
      <c r="AY55" s="89">
        <f t="shared" si="51"/>
        <v>0</v>
      </c>
      <c r="AZ55" s="86">
        <f t="shared" si="57"/>
        <v>0</v>
      </c>
      <c r="BA55" s="95"/>
      <c r="BB55" s="90">
        <f t="shared" si="52"/>
        <v>0</v>
      </c>
      <c r="BC55" s="90">
        <f t="shared" si="53"/>
        <v>0</v>
      </c>
      <c r="BD55" s="90">
        <f t="shared" si="54"/>
        <v>0</v>
      </c>
      <c r="BE55" s="86">
        <f t="shared" si="58"/>
        <v>0</v>
      </c>
      <c r="BF55" s="91">
        <f t="shared" si="59"/>
        <v>0</v>
      </c>
      <c r="BH55" s="140"/>
      <c r="BI55" s="128">
        <f>SUMIF(BG64:BG90,CQ49,BH64:BH90)</f>
        <v>24</v>
      </c>
      <c r="BJ55" s="129">
        <f>SUMIF(BG64:BG90,CQ49,BJ64:BJ90)</f>
        <v>0</v>
      </c>
      <c r="BK55" s="129">
        <f>SUMIF(BG64:BG90,CQ49,BL64:BL90)</f>
        <v>24</v>
      </c>
      <c r="BL55" s="141">
        <f>SUMIF(BG64:BG90,CQ49,BN64:BN90)</f>
        <v>0</v>
      </c>
      <c r="BS55" s="158"/>
      <c r="BV55" s="315"/>
      <c r="BW55" s="315"/>
      <c r="BX55" s="315"/>
      <c r="BY55" s="315"/>
      <c r="BZ55" s="315"/>
      <c r="CA55" s="315"/>
      <c r="CB55" s="315"/>
      <c r="CC55" s="315"/>
      <c r="CD55" s="315"/>
      <c r="CE55" s="315"/>
      <c r="CF55" s="315"/>
      <c r="CG55" s="315"/>
      <c r="CH55" s="315"/>
      <c r="CI55" s="315"/>
      <c r="CJ55" s="315"/>
      <c r="CK55" s="315"/>
      <c r="CL55" s="315"/>
      <c r="CM55" s="315"/>
      <c r="CN55" s="315"/>
      <c r="CO55" s="315"/>
      <c r="CP55" s="315"/>
      <c r="CW55" s="314"/>
      <c r="CX55" s="314"/>
      <c r="CY55" s="314"/>
      <c r="CZ55" s="314"/>
      <c r="DA55" s="314"/>
      <c r="DB55" s="314"/>
      <c r="DC55" s="314"/>
      <c r="DD55" s="314"/>
      <c r="DE55" s="314"/>
      <c r="DF55" s="314"/>
      <c r="DG55" s="314"/>
      <c r="DH55" s="314"/>
      <c r="DI55" s="314"/>
      <c r="DJ55" s="314"/>
      <c r="DK55" s="314"/>
      <c r="DL55" s="314"/>
      <c r="DM55" s="314"/>
      <c r="DN55" s="314"/>
      <c r="DO55" s="314"/>
      <c r="DP55" s="314"/>
      <c r="DQ55" s="314"/>
      <c r="DR55" s="314"/>
      <c r="DS55" s="314"/>
      <c r="DV55" s="158"/>
    </row>
    <row r="56" spans="1:126" ht="18" customHeight="1" thickTop="1" thickBot="1">
      <c r="A56" s="169">
        <v>10</v>
      </c>
      <c r="B56" s="73">
        <f>notes!D61</f>
        <v>0</v>
      </c>
      <c r="C56" s="73">
        <f>notes!E61</f>
        <v>0</v>
      </c>
      <c r="D56" s="73">
        <f>notes!F61</f>
        <v>0</v>
      </c>
      <c r="E56" s="73">
        <f>notes!G61</f>
        <v>0</v>
      </c>
      <c r="F56" s="73">
        <f>notes!H61</f>
        <v>0</v>
      </c>
      <c r="G56" s="74">
        <f>notes!I61</f>
        <v>0</v>
      </c>
      <c r="H56" s="75">
        <f>notes!J61</f>
        <v>0</v>
      </c>
      <c r="I56" s="73">
        <f>notes!K61</f>
        <v>0</v>
      </c>
      <c r="J56" s="73">
        <f>notes!L61</f>
        <v>0</v>
      </c>
      <c r="K56" s="74">
        <f>notes!M61</f>
        <v>0</v>
      </c>
      <c r="L56" s="75">
        <f>notes!N61</f>
        <v>0</v>
      </c>
      <c r="M56" s="73">
        <f>notes!O61</f>
        <v>0</v>
      </c>
      <c r="N56" s="74">
        <f>notes!P61</f>
        <v>0</v>
      </c>
      <c r="O56" s="75">
        <f>notes!Q61</f>
        <v>0</v>
      </c>
      <c r="P56" s="73">
        <f>notes!R61</f>
        <v>0</v>
      </c>
      <c r="Q56" s="74">
        <f>notes!S61</f>
        <v>0</v>
      </c>
      <c r="R56" s="75">
        <f>notes!T61</f>
        <v>0</v>
      </c>
      <c r="S56" s="74">
        <f>notes!U61</f>
        <v>0</v>
      </c>
      <c r="T56" s="76">
        <f>notes!V61</f>
        <v>0</v>
      </c>
      <c r="U56" s="75">
        <f>notes!W61</f>
        <v>0</v>
      </c>
      <c r="V56" s="77"/>
      <c r="W56" s="93"/>
      <c r="X56" s="79">
        <f t="shared" si="30"/>
        <v>0</v>
      </c>
      <c r="Y56" s="79">
        <f t="shared" si="31"/>
        <v>0</v>
      </c>
      <c r="Z56" s="80">
        <f t="shared" si="32"/>
        <v>0</v>
      </c>
      <c r="AA56" s="81">
        <f t="shared" si="33"/>
        <v>0</v>
      </c>
      <c r="AB56" s="81">
        <f t="shared" si="34"/>
        <v>0</v>
      </c>
      <c r="AC56" s="82">
        <f t="shared" si="35"/>
        <v>0</v>
      </c>
      <c r="AD56" s="83">
        <f t="shared" si="36"/>
        <v>0</v>
      </c>
      <c r="AE56" s="79">
        <f t="shared" si="37"/>
        <v>0</v>
      </c>
      <c r="AF56" s="80">
        <f t="shared" si="38"/>
        <v>0</v>
      </c>
      <c r="AG56" s="83">
        <f t="shared" si="39"/>
        <v>0</v>
      </c>
      <c r="AH56" s="79">
        <f t="shared" si="40"/>
        <v>0</v>
      </c>
      <c r="AI56" s="80">
        <f t="shared" si="41"/>
        <v>0</v>
      </c>
      <c r="AJ56" s="84">
        <f t="shared" si="42"/>
        <v>0</v>
      </c>
      <c r="AK56" s="66"/>
      <c r="AL56" s="66">
        <v>10</v>
      </c>
      <c r="AM56" s="85">
        <f t="shared" si="43"/>
        <v>0</v>
      </c>
      <c r="AN56" s="85">
        <f t="shared" si="44"/>
        <v>0</v>
      </c>
      <c r="AO56" s="85">
        <f t="shared" si="45"/>
        <v>0</v>
      </c>
      <c r="AP56" s="86">
        <f t="shared" si="55"/>
        <v>0</v>
      </c>
      <c r="AQ56" s="95"/>
      <c r="AR56" s="88">
        <f t="shared" si="46"/>
        <v>0</v>
      </c>
      <c r="AS56" s="88">
        <f t="shared" si="47"/>
        <v>0</v>
      </c>
      <c r="AT56" s="88">
        <f t="shared" si="48"/>
        <v>0</v>
      </c>
      <c r="AU56" s="86">
        <f t="shared" si="56"/>
        <v>0</v>
      </c>
      <c r="AV56" s="95"/>
      <c r="AW56" s="89">
        <f t="shared" si="49"/>
        <v>0</v>
      </c>
      <c r="AX56" s="89">
        <f t="shared" si="50"/>
        <v>0</v>
      </c>
      <c r="AY56" s="89">
        <f t="shared" si="51"/>
        <v>0</v>
      </c>
      <c r="AZ56" s="86">
        <f t="shared" si="57"/>
        <v>0</v>
      </c>
      <c r="BA56" s="95"/>
      <c r="BB56" s="90">
        <f t="shared" si="52"/>
        <v>0</v>
      </c>
      <c r="BC56" s="90">
        <f t="shared" si="53"/>
        <v>0</v>
      </c>
      <c r="BD56" s="90">
        <f t="shared" si="54"/>
        <v>0</v>
      </c>
      <c r="BE56" s="86">
        <f t="shared" si="58"/>
        <v>0</v>
      </c>
      <c r="BF56" s="91">
        <f t="shared" si="59"/>
        <v>0</v>
      </c>
      <c r="BH56" s="142" t="s">
        <v>73</v>
      </c>
      <c r="BI56" s="130">
        <f>BI64</f>
        <v>53.925925925925924</v>
      </c>
      <c r="BJ56" s="130">
        <f>BK64</f>
        <v>0</v>
      </c>
      <c r="BK56" s="130">
        <f>BM64</f>
        <v>46.518518518518519</v>
      </c>
      <c r="BL56" s="143">
        <f>BO64</f>
        <v>0</v>
      </c>
      <c r="BS56" s="158"/>
      <c r="BV56" s="315"/>
      <c r="BW56" s="315"/>
      <c r="BX56" s="315"/>
      <c r="BY56" s="315"/>
      <c r="BZ56" s="315"/>
      <c r="CA56" s="315"/>
      <c r="CB56" s="315"/>
      <c r="CC56" s="315"/>
      <c r="CD56" s="315"/>
      <c r="CE56" s="315"/>
      <c r="CF56" s="315"/>
      <c r="CG56" s="315"/>
      <c r="CH56" s="315"/>
      <c r="CI56" s="315"/>
      <c r="CJ56" s="315"/>
      <c r="CK56" s="315"/>
      <c r="CL56" s="315"/>
      <c r="CM56" s="315"/>
      <c r="CN56" s="315"/>
      <c r="CO56" s="315"/>
      <c r="CP56" s="315"/>
      <c r="CW56" s="314"/>
      <c r="CX56" s="314"/>
      <c r="CY56" s="314"/>
      <c r="CZ56" s="314"/>
      <c r="DA56" s="314"/>
      <c r="DB56" s="314"/>
      <c r="DC56" s="314"/>
      <c r="DD56" s="314"/>
      <c r="DE56" s="314"/>
      <c r="DF56" s="314"/>
      <c r="DG56" s="314"/>
      <c r="DH56" s="314"/>
      <c r="DI56" s="314"/>
      <c r="DJ56" s="314"/>
      <c r="DK56" s="314"/>
      <c r="DL56" s="314"/>
      <c r="DM56" s="314"/>
      <c r="DN56" s="314"/>
      <c r="DO56" s="314"/>
      <c r="DP56" s="314"/>
      <c r="DQ56" s="314"/>
      <c r="DR56" s="314"/>
      <c r="DS56" s="314"/>
      <c r="DV56" s="158"/>
    </row>
    <row r="57" spans="1:126" ht="18" customHeight="1" thickTop="1" thickBot="1">
      <c r="A57" s="170">
        <v>11</v>
      </c>
      <c r="B57" s="73">
        <f>notes!D62</f>
        <v>0</v>
      </c>
      <c r="C57" s="73">
        <f>notes!E62</f>
        <v>0</v>
      </c>
      <c r="D57" s="73">
        <f>notes!F62</f>
        <v>0</v>
      </c>
      <c r="E57" s="73">
        <f>notes!G62</f>
        <v>0</v>
      </c>
      <c r="F57" s="73">
        <f>notes!H62</f>
        <v>0</v>
      </c>
      <c r="G57" s="74">
        <f>notes!I62</f>
        <v>0</v>
      </c>
      <c r="H57" s="75">
        <f>notes!J62</f>
        <v>0</v>
      </c>
      <c r="I57" s="73">
        <f>notes!K62</f>
        <v>0</v>
      </c>
      <c r="J57" s="73">
        <f>notes!L62</f>
        <v>0</v>
      </c>
      <c r="K57" s="74">
        <f>notes!M62</f>
        <v>0</v>
      </c>
      <c r="L57" s="75">
        <f>notes!N62</f>
        <v>0</v>
      </c>
      <c r="M57" s="73">
        <f>notes!O62</f>
        <v>0</v>
      </c>
      <c r="N57" s="74">
        <f>notes!P62</f>
        <v>0</v>
      </c>
      <c r="O57" s="75">
        <f>notes!Q62</f>
        <v>0</v>
      </c>
      <c r="P57" s="73">
        <f>notes!R62</f>
        <v>0</v>
      </c>
      <c r="Q57" s="74">
        <f>notes!S62</f>
        <v>0</v>
      </c>
      <c r="R57" s="75">
        <f>notes!T62</f>
        <v>0</v>
      </c>
      <c r="S57" s="74">
        <f>notes!U62</f>
        <v>0</v>
      </c>
      <c r="T57" s="76">
        <f>notes!V62</f>
        <v>0</v>
      </c>
      <c r="U57" s="75">
        <f>notes!W62</f>
        <v>0</v>
      </c>
      <c r="V57" s="77"/>
      <c r="W57" s="78"/>
      <c r="X57" s="79">
        <f t="shared" si="30"/>
        <v>0</v>
      </c>
      <c r="Y57" s="79">
        <f t="shared" si="31"/>
        <v>0</v>
      </c>
      <c r="Z57" s="80">
        <f t="shared" si="32"/>
        <v>0</v>
      </c>
      <c r="AA57" s="81">
        <f t="shared" si="33"/>
        <v>0</v>
      </c>
      <c r="AB57" s="81">
        <f t="shared" si="34"/>
        <v>0</v>
      </c>
      <c r="AC57" s="82">
        <f t="shared" si="35"/>
        <v>0</v>
      </c>
      <c r="AD57" s="83">
        <f t="shared" si="36"/>
        <v>0</v>
      </c>
      <c r="AE57" s="79">
        <f t="shared" si="37"/>
        <v>0</v>
      </c>
      <c r="AF57" s="80">
        <f t="shared" si="38"/>
        <v>0</v>
      </c>
      <c r="AG57" s="83">
        <f t="shared" si="39"/>
        <v>0</v>
      </c>
      <c r="AH57" s="79">
        <f t="shared" si="40"/>
        <v>0</v>
      </c>
      <c r="AI57" s="80">
        <f t="shared" si="41"/>
        <v>0</v>
      </c>
      <c r="AJ57" s="84">
        <f t="shared" si="42"/>
        <v>0</v>
      </c>
      <c r="AK57" s="66"/>
      <c r="AL57" s="66">
        <v>11</v>
      </c>
      <c r="AM57" s="85">
        <f t="shared" si="43"/>
        <v>0</v>
      </c>
      <c r="AN57" s="85">
        <f t="shared" si="44"/>
        <v>0</v>
      </c>
      <c r="AO57" s="85">
        <f t="shared" si="45"/>
        <v>0</v>
      </c>
      <c r="AP57" s="86">
        <f t="shared" si="55"/>
        <v>0</v>
      </c>
      <c r="AQ57" s="95"/>
      <c r="AR57" s="88">
        <f t="shared" si="46"/>
        <v>0</v>
      </c>
      <c r="AS57" s="88">
        <f t="shared" si="47"/>
        <v>0</v>
      </c>
      <c r="AT57" s="88">
        <f t="shared" si="48"/>
        <v>0</v>
      </c>
      <c r="AU57" s="86">
        <f t="shared" si="56"/>
        <v>0</v>
      </c>
      <c r="AV57" s="95"/>
      <c r="AW57" s="89">
        <f t="shared" si="49"/>
        <v>0</v>
      </c>
      <c r="AX57" s="89">
        <f t="shared" si="50"/>
        <v>0</v>
      </c>
      <c r="AY57" s="89">
        <f t="shared" si="51"/>
        <v>0</v>
      </c>
      <c r="AZ57" s="86">
        <f t="shared" si="57"/>
        <v>0</v>
      </c>
      <c r="BA57" s="95"/>
      <c r="BB57" s="90">
        <f t="shared" si="52"/>
        <v>0</v>
      </c>
      <c r="BC57" s="90">
        <f t="shared" si="53"/>
        <v>0</v>
      </c>
      <c r="BD57" s="90">
        <f t="shared" si="54"/>
        <v>0</v>
      </c>
      <c r="BE57" s="86">
        <f t="shared" si="58"/>
        <v>0</v>
      </c>
      <c r="BF57" s="91">
        <f t="shared" si="59"/>
        <v>0</v>
      </c>
      <c r="BH57" s="144"/>
      <c r="BI57" s="145"/>
      <c r="BJ57" s="145"/>
      <c r="BK57" s="145"/>
      <c r="BL57" s="146"/>
      <c r="BS57" s="158"/>
      <c r="BV57" s="315"/>
      <c r="BW57" s="315"/>
      <c r="BX57" s="315"/>
      <c r="BY57" s="315"/>
      <c r="BZ57" s="315"/>
      <c r="CA57" s="315"/>
      <c r="CB57" s="315"/>
      <c r="CC57" s="315"/>
      <c r="CD57" s="315"/>
      <c r="CE57" s="315"/>
      <c r="CF57" s="315"/>
      <c r="CG57" s="315"/>
      <c r="CH57" s="315"/>
      <c r="CI57" s="315"/>
      <c r="CJ57" s="315"/>
      <c r="CK57" s="315"/>
      <c r="CL57" s="315"/>
      <c r="CM57" s="315"/>
      <c r="CN57" s="315"/>
      <c r="CO57" s="315"/>
      <c r="CP57" s="315"/>
      <c r="CW57" s="314"/>
      <c r="CX57" s="314"/>
      <c r="CY57" s="314"/>
      <c r="CZ57" s="314"/>
      <c r="DA57" s="314"/>
      <c r="DB57" s="314"/>
      <c r="DC57" s="314"/>
      <c r="DD57" s="314"/>
      <c r="DE57" s="314"/>
      <c r="DF57" s="314"/>
      <c r="DG57" s="314"/>
      <c r="DH57" s="314"/>
      <c r="DI57" s="314"/>
      <c r="DJ57" s="314"/>
      <c r="DK57" s="314"/>
      <c r="DL57" s="314"/>
      <c r="DM57" s="314"/>
      <c r="DN57" s="314"/>
      <c r="DO57" s="314"/>
      <c r="DP57" s="314"/>
      <c r="DQ57" s="314"/>
      <c r="DR57" s="314"/>
      <c r="DS57" s="314"/>
      <c r="DV57" s="158"/>
    </row>
    <row r="58" spans="1:126" ht="18" customHeight="1" thickTop="1" thickBot="1">
      <c r="A58" s="169">
        <v>12</v>
      </c>
      <c r="B58" s="73">
        <f>notes!D63</f>
        <v>0</v>
      </c>
      <c r="C58" s="73">
        <f>notes!E63</f>
        <v>0</v>
      </c>
      <c r="D58" s="73">
        <f>notes!F63</f>
        <v>0</v>
      </c>
      <c r="E58" s="73">
        <f>notes!G63</f>
        <v>0</v>
      </c>
      <c r="F58" s="73">
        <f>notes!H63</f>
        <v>0</v>
      </c>
      <c r="G58" s="74">
        <f>notes!I63</f>
        <v>0</v>
      </c>
      <c r="H58" s="75">
        <f>notes!J63</f>
        <v>0</v>
      </c>
      <c r="I58" s="73">
        <f>notes!K63</f>
        <v>0</v>
      </c>
      <c r="J58" s="73">
        <f>notes!L63</f>
        <v>0</v>
      </c>
      <c r="K58" s="74">
        <f>notes!M63</f>
        <v>0</v>
      </c>
      <c r="L58" s="75">
        <f>notes!N63</f>
        <v>0</v>
      </c>
      <c r="M58" s="73">
        <f>notes!O63</f>
        <v>0</v>
      </c>
      <c r="N58" s="74">
        <f>notes!P63</f>
        <v>0</v>
      </c>
      <c r="O58" s="75">
        <f>notes!Q63</f>
        <v>0</v>
      </c>
      <c r="P58" s="73">
        <f>notes!R63</f>
        <v>0</v>
      </c>
      <c r="Q58" s="74">
        <f>notes!S63</f>
        <v>0</v>
      </c>
      <c r="R58" s="75">
        <f>notes!T63</f>
        <v>0</v>
      </c>
      <c r="S58" s="74">
        <f>notes!U63</f>
        <v>0</v>
      </c>
      <c r="T58" s="76">
        <f>notes!V63</f>
        <v>0</v>
      </c>
      <c r="U58" s="75">
        <f>notes!W63</f>
        <v>0</v>
      </c>
      <c r="V58" s="77"/>
      <c r="W58" s="93"/>
      <c r="X58" s="79">
        <f t="shared" si="30"/>
        <v>0</v>
      </c>
      <c r="Y58" s="79">
        <f t="shared" si="31"/>
        <v>0</v>
      </c>
      <c r="Z58" s="80">
        <f t="shared" si="32"/>
        <v>0</v>
      </c>
      <c r="AA58" s="81">
        <f t="shared" si="33"/>
        <v>0</v>
      </c>
      <c r="AB58" s="81">
        <f t="shared" si="34"/>
        <v>0</v>
      </c>
      <c r="AC58" s="82">
        <f t="shared" si="35"/>
        <v>0</v>
      </c>
      <c r="AD58" s="83">
        <f t="shared" si="36"/>
        <v>0</v>
      </c>
      <c r="AE58" s="79">
        <f t="shared" si="37"/>
        <v>0</v>
      </c>
      <c r="AF58" s="80">
        <f t="shared" si="38"/>
        <v>0</v>
      </c>
      <c r="AG58" s="83">
        <f t="shared" si="39"/>
        <v>0</v>
      </c>
      <c r="AH58" s="79">
        <f t="shared" si="40"/>
        <v>0</v>
      </c>
      <c r="AI58" s="80">
        <f t="shared" si="41"/>
        <v>0</v>
      </c>
      <c r="AJ58" s="84">
        <f t="shared" si="42"/>
        <v>0</v>
      </c>
      <c r="AK58" s="66"/>
      <c r="AL58" s="66">
        <v>12</v>
      </c>
      <c r="AM58" s="85">
        <f t="shared" si="43"/>
        <v>0</v>
      </c>
      <c r="AN58" s="85">
        <f t="shared" si="44"/>
        <v>0</v>
      </c>
      <c r="AO58" s="85">
        <f t="shared" si="45"/>
        <v>0</v>
      </c>
      <c r="AP58" s="86">
        <f t="shared" si="55"/>
        <v>0</v>
      </c>
      <c r="AQ58" s="95"/>
      <c r="AR58" s="88">
        <f t="shared" si="46"/>
        <v>0</v>
      </c>
      <c r="AS58" s="88">
        <f t="shared" si="47"/>
        <v>0</v>
      </c>
      <c r="AT58" s="88">
        <f t="shared" si="48"/>
        <v>0</v>
      </c>
      <c r="AU58" s="86">
        <f t="shared" si="56"/>
        <v>0</v>
      </c>
      <c r="AV58" s="95"/>
      <c r="AW58" s="89">
        <f t="shared" si="49"/>
        <v>0</v>
      </c>
      <c r="AX58" s="89">
        <f t="shared" si="50"/>
        <v>0</v>
      </c>
      <c r="AY58" s="89">
        <f t="shared" si="51"/>
        <v>0</v>
      </c>
      <c r="AZ58" s="86">
        <f t="shared" si="57"/>
        <v>0</v>
      </c>
      <c r="BA58" s="95"/>
      <c r="BB58" s="90">
        <f t="shared" si="52"/>
        <v>0</v>
      </c>
      <c r="BC58" s="90">
        <f t="shared" si="53"/>
        <v>0</v>
      </c>
      <c r="BD58" s="90">
        <f t="shared" si="54"/>
        <v>0</v>
      </c>
      <c r="BE58" s="86">
        <f t="shared" si="58"/>
        <v>0</v>
      </c>
      <c r="BF58" s="91">
        <f t="shared" si="59"/>
        <v>0</v>
      </c>
      <c r="BS58" s="158"/>
      <c r="BV58" s="166">
        <v>8</v>
      </c>
      <c r="BW58" s="15" t="s">
        <v>9</v>
      </c>
      <c r="BX58" s="15" t="s">
        <v>8</v>
      </c>
      <c r="BY58" s="15" t="s">
        <v>6</v>
      </c>
      <c r="BZ58" s="15" t="s">
        <v>24</v>
      </c>
      <c r="CA58" s="15" t="s">
        <v>24</v>
      </c>
      <c r="CB58" s="34"/>
      <c r="CC58" s="33" t="s">
        <v>6</v>
      </c>
      <c r="CD58" s="15" t="s">
        <v>3</v>
      </c>
      <c r="CE58" s="15" t="s">
        <v>8</v>
      </c>
      <c r="CF58" s="34" t="s">
        <v>6</v>
      </c>
      <c r="CG58" s="33" t="s">
        <v>3</v>
      </c>
      <c r="CH58" s="15" t="s">
        <v>8</v>
      </c>
      <c r="CI58" s="34"/>
      <c r="CJ58" s="33" t="s">
        <v>8</v>
      </c>
      <c r="CK58" s="15"/>
      <c r="CL58" s="34"/>
      <c r="CM58" s="33"/>
      <c r="CN58" s="34"/>
      <c r="CO58" s="35"/>
      <c r="CP58" s="33" t="s">
        <v>0</v>
      </c>
      <c r="CQ58" s="16"/>
      <c r="CR58" s="15" t="s">
        <v>7</v>
      </c>
      <c r="CS58" s="15" t="s">
        <v>5</v>
      </c>
      <c r="CT58" s="15" t="s">
        <v>6</v>
      </c>
      <c r="CU58" s="15" t="s">
        <v>7</v>
      </c>
      <c r="CV58" s="15"/>
      <c r="CW58" s="34"/>
      <c r="CX58" s="33" t="s">
        <v>6</v>
      </c>
      <c r="CY58" s="15" t="s">
        <v>24</v>
      </c>
      <c r="CZ58" s="15" t="s">
        <v>4</v>
      </c>
      <c r="DA58" s="34"/>
      <c r="DB58" s="33" t="s">
        <v>9</v>
      </c>
      <c r="DC58" s="15" t="s">
        <v>6</v>
      </c>
      <c r="DD58" s="15" t="s">
        <v>9</v>
      </c>
      <c r="DE58" s="34" t="s">
        <v>9</v>
      </c>
      <c r="DF58" s="33" t="s">
        <v>8</v>
      </c>
      <c r="DG58" s="15" t="s">
        <v>9</v>
      </c>
      <c r="DH58" s="15"/>
      <c r="DI58" s="16"/>
      <c r="DJ58" s="15" t="s">
        <v>6</v>
      </c>
      <c r="DK58" s="15" t="s">
        <v>4</v>
      </c>
      <c r="DL58" s="34" t="s">
        <v>9</v>
      </c>
      <c r="DM58" s="33" t="s">
        <v>3</v>
      </c>
      <c r="DN58" s="34" t="s">
        <v>6</v>
      </c>
      <c r="DO58" s="34" t="s">
        <v>3</v>
      </c>
      <c r="DP58" s="147"/>
      <c r="DQ58" s="147"/>
      <c r="DR58" s="153"/>
      <c r="DV58" s="158"/>
    </row>
    <row r="59" spans="1:126" ht="18" customHeight="1" thickTop="1" thickBot="1">
      <c r="A59" s="170">
        <v>13</v>
      </c>
      <c r="B59" s="73">
        <f>notes!D64</f>
        <v>0</v>
      </c>
      <c r="C59" s="73">
        <f>notes!E64</f>
        <v>0</v>
      </c>
      <c r="D59" s="73">
        <f>notes!F64</f>
        <v>0</v>
      </c>
      <c r="E59" s="73">
        <f>notes!G64</f>
        <v>0</v>
      </c>
      <c r="F59" s="73">
        <f>notes!H64</f>
        <v>0</v>
      </c>
      <c r="G59" s="74">
        <f>notes!I64</f>
        <v>0</v>
      </c>
      <c r="H59" s="75">
        <f>notes!J64</f>
        <v>0</v>
      </c>
      <c r="I59" s="73">
        <f>notes!K64</f>
        <v>0</v>
      </c>
      <c r="J59" s="73">
        <f>notes!L64</f>
        <v>0</v>
      </c>
      <c r="K59" s="74">
        <f>notes!M64</f>
        <v>0</v>
      </c>
      <c r="L59" s="75">
        <f>notes!N64</f>
        <v>0</v>
      </c>
      <c r="M59" s="73">
        <f>notes!O64</f>
        <v>0</v>
      </c>
      <c r="N59" s="74">
        <f>notes!P64</f>
        <v>0</v>
      </c>
      <c r="O59" s="75">
        <f>notes!Q64</f>
        <v>0</v>
      </c>
      <c r="P59" s="73">
        <f>notes!R64</f>
        <v>0</v>
      </c>
      <c r="Q59" s="74">
        <f>notes!S64</f>
        <v>0</v>
      </c>
      <c r="R59" s="75">
        <f>notes!T64</f>
        <v>0</v>
      </c>
      <c r="S59" s="74">
        <f>notes!U64</f>
        <v>0</v>
      </c>
      <c r="T59" s="76">
        <f>notes!V64</f>
        <v>0</v>
      </c>
      <c r="U59" s="75">
        <f>notes!W64</f>
        <v>0</v>
      </c>
      <c r="V59" s="77"/>
      <c r="W59" s="78"/>
      <c r="X59" s="79">
        <f t="shared" si="30"/>
        <v>0</v>
      </c>
      <c r="Y59" s="79">
        <f t="shared" si="31"/>
        <v>0</v>
      </c>
      <c r="Z59" s="80">
        <f t="shared" si="32"/>
        <v>0</v>
      </c>
      <c r="AA59" s="81">
        <f t="shared" si="33"/>
        <v>0</v>
      </c>
      <c r="AB59" s="81">
        <f t="shared" si="34"/>
        <v>0</v>
      </c>
      <c r="AC59" s="82">
        <f t="shared" si="35"/>
        <v>0</v>
      </c>
      <c r="AD59" s="83">
        <f t="shared" si="36"/>
        <v>0</v>
      </c>
      <c r="AE59" s="79">
        <f t="shared" si="37"/>
        <v>0</v>
      </c>
      <c r="AF59" s="80">
        <f t="shared" si="38"/>
        <v>0</v>
      </c>
      <c r="AG59" s="83">
        <f t="shared" si="39"/>
        <v>0</v>
      </c>
      <c r="AH59" s="79">
        <f t="shared" si="40"/>
        <v>0</v>
      </c>
      <c r="AI59" s="80">
        <f t="shared" si="41"/>
        <v>0</v>
      </c>
      <c r="AJ59" s="84">
        <f t="shared" si="42"/>
        <v>0</v>
      </c>
      <c r="AK59" s="66"/>
      <c r="AL59" s="66">
        <v>13</v>
      </c>
      <c r="AM59" s="85">
        <f t="shared" si="43"/>
        <v>0</v>
      </c>
      <c r="AN59" s="85">
        <f t="shared" si="44"/>
        <v>0</v>
      </c>
      <c r="AO59" s="85">
        <f t="shared" si="45"/>
        <v>0</v>
      </c>
      <c r="AP59" s="86">
        <f t="shared" si="55"/>
        <v>0</v>
      </c>
      <c r="AQ59" s="95"/>
      <c r="AR59" s="88">
        <f t="shared" si="46"/>
        <v>0</v>
      </c>
      <c r="AS59" s="88">
        <f t="shared" si="47"/>
        <v>0</v>
      </c>
      <c r="AT59" s="88">
        <f t="shared" si="48"/>
        <v>0</v>
      </c>
      <c r="AU59" s="86">
        <f t="shared" si="56"/>
        <v>0</v>
      </c>
      <c r="AV59" s="95"/>
      <c r="AW59" s="89">
        <f t="shared" si="49"/>
        <v>0</v>
      </c>
      <c r="AX59" s="89">
        <f t="shared" si="50"/>
        <v>0</v>
      </c>
      <c r="AY59" s="89">
        <f t="shared" si="51"/>
        <v>0</v>
      </c>
      <c r="AZ59" s="86">
        <f t="shared" si="57"/>
        <v>0</v>
      </c>
      <c r="BA59" s="95"/>
      <c r="BB59" s="90">
        <f t="shared" si="52"/>
        <v>0</v>
      </c>
      <c r="BC59" s="90">
        <f t="shared" si="53"/>
        <v>0</v>
      </c>
      <c r="BD59" s="90">
        <f t="shared" si="54"/>
        <v>0</v>
      </c>
      <c r="BE59" s="86">
        <f t="shared" si="58"/>
        <v>0</v>
      </c>
      <c r="BF59" s="91">
        <f t="shared" si="59"/>
        <v>0</v>
      </c>
      <c r="BS59" s="158"/>
      <c r="BW59" s="44"/>
      <c r="BX59" s="44"/>
      <c r="BY59" s="44"/>
      <c r="BZ59" s="44"/>
      <c r="CA59" s="44"/>
      <c r="CB59" s="44"/>
      <c r="CC59" s="50"/>
      <c r="CD59" s="50"/>
      <c r="CE59" s="50"/>
      <c r="CF59" s="50"/>
      <c r="CG59" s="60"/>
      <c r="CH59" s="60"/>
      <c r="CI59" s="60"/>
      <c r="CJ59" s="56"/>
      <c r="CK59" s="56"/>
      <c r="CL59" s="56"/>
      <c r="CM59" s="52"/>
      <c r="CN59" s="52"/>
      <c r="CO59" s="55"/>
      <c r="CP59" s="59"/>
      <c r="CQ59" s="41"/>
      <c r="CR59" s="58"/>
      <c r="CS59" s="58"/>
      <c r="CT59" s="58"/>
      <c r="CU59" s="58"/>
      <c r="CV59" s="58"/>
      <c r="CW59" s="58"/>
      <c r="CX59" s="53"/>
      <c r="CY59" s="53"/>
      <c r="CZ59" s="53"/>
      <c r="DA59" s="53"/>
      <c r="DB59" s="57"/>
      <c r="DC59" s="57"/>
      <c r="DD59" s="57"/>
      <c r="DE59" s="57"/>
      <c r="DF59" s="48"/>
      <c r="DG59" s="48"/>
      <c r="DH59" s="48"/>
      <c r="DI59" s="41"/>
      <c r="DJ59" s="54"/>
      <c r="DK59" s="54"/>
      <c r="DL59" s="54"/>
      <c r="DM59" s="157"/>
      <c r="DN59" s="157"/>
      <c r="DO59" s="49"/>
      <c r="DP59" s="49"/>
      <c r="DQ59" s="49"/>
      <c r="DR59" s="49"/>
      <c r="DV59" s="158"/>
    </row>
    <row r="60" spans="1:126" ht="18" customHeight="1" thickTop="1" thickBot="1">
      <c r="A60" s="169">
        <v>14</v>
      </c>
      <c r="B60" s="73">
        <f>notes!D65</f>
        <v>0</v>
      </c>
      <c r="C60" s="73">
        <f>notes!E65</f>
        <v>0</v>
      </c>
      <c r="D60" s="73">
        <f>notes!F65</f>
        <v>0</v>
      </c>
      <c r="E60" s="73">
        <f>notes!G65</f>
        <v>0</v>
      </c>
      <c r="F60" s="73">
        <f>notes!H65</f>
        <v>0</v>
      </c>
      <c r="G60" s="74">
        <f>notes!I65</f>
        <v>0</v>
      </c>
      <c r="H60" s="75">
        <f>notes!J65</f>
        <v>0</v>
      </c>
      <c r="I60" s="73">
        <f>notes!K65</f>
        <v>0</v>
      </c>
      <c r="J60" s="73">
        <f>notes!L65</f>
        <v>0</v>
      </c>
      <c r="K60" s="74">
        <f>notes!M65</f>
        <v>0</v>
      </c>
      <c r="L60" s="75">
        <f>notes!N65</f>
        <v>0</v>
      </c>
      <c r="M60" s="73">
        <f>notes!O65</f>
        <v>0</v>
      </c>
      <c r="N60" s="74">
        <f>notes!P65</f>
        <v>0</v>
      </c>
      <c r="O60" s="75">
        <f>notes!Q65</f>
        <v>0</v>
      </c>
      <c r="P60" s="73">
        <f>notes!R65</f>
        <v>0</v>
      </c>
      <c r="Q60" s="74">
        <f>notes!S65</f>
        <v>0</v>
      </c>
      <c r="R60" s="75">
        <f>notes!T65</f>
        <v>0</v>
      </c>
      <c r="S60" s="74">
        <f>notes!U65</f>
        <v>0</v>
      </c>
      <c r="T60" s="76">
        <f>notes!V65</f>
        <v>0</v>
      </c>
      <c r="U60" s="75">
        <f>notes!W65</f>
        <v>0</v>
      </c>
      <c r="V60" s="77"/>
      <c r="W60" s="93"/>
      <c r="X60" s="79">
        <f t="shared" si="30"/>
        <v>0</v>
      </c>
      <c r="Y60" s="79">
        <f t="shared" si="31"/>
        <v>0</v>
      </c>
      <c r="Z60" s="80">
        <f t="shared" si="32"/>
        <v>0</v>
      </c>
      <c r="AA60" s="81">
        <f t="shared" si="33"/>
        <v>0</v>
      </c>
      <c r="AB60" s="81">
        <f t="shared" si="34"/>
        <v>0</v>
      </c>
      <c r="AC60" s="82">
        <f t="shared" si="35"/>
        <v>0</v>
      </c>
      <c r="AD60" s="83">
        <f t="shared" si="36"/>
        <v>0</v>
      </c>
      <c r="AE60" s="79">
        <f t="shared" si="37"/>
        <v>0</v>
      </c>
      <c r="AF60" s="80">
        <f t="shared" si="38"/>
        <v>0</v>
      </c>
      <c r="AG60" s="83">
        <f t="shared" si="39"/>
        <v>0</v>
      </c>
      <c r="AH60" s="79">
        <f t="shared" si="40"/>
        <v>0</v>
      </c>
      <c r="AI60" s="80">
        <f t="shared" si="41"/>
        <v>0</v>
      </c>
      <c r="AJ60" s="84">
        <f t="shared" si="42"/>
        <v>0</v>
      </c>
      <c r="AK60" s="66"/>
      <c r="AL60" s="66">
        <v>14</v>
      </c>
      <c r="AM60" s="85">
        <f t="shared" si="43"/>
        <v>0</v>
      </c>
      <c r="AN60" s="85">
        <f t="shared" si="44"/>
        <v>0</v>
      </c>
      <c r="AO60" s="85">
        <f t="shared" si="45"/>
        <v>0</v>
      </c>
      <c r="AP60" s="86">
        <f t="shared" si="55"/>
        <v>0</v>
      </c>
      <c r="AQ60" s="95"/>
      <c r="AR60" s="88">
        <f t="shared" si="46"/>
        <v>0</v>
      </c>
      <c r="AS60" s="88">
        <f t="shared" si="47"/>
        <v>0</v>
      </c>
      <c r="AT60" s="88">
        <f t="shared" si="48"/>
        <v>0</v>
      </c>
      <c r="AU60" s="86">
        <f t="shared" si="56"/>
        <v>0</v>
      </c>
      <c r="AV60" s="95"/>
      <c r="AW60" s="89">
        <f t="shared" si="49"/>
        <v>0</v>
      </c>
      <c r="AX60" s="89">
        <f t="shared" si="50"/>
        <v>0</v>
      </c>
      <c r="AY60" s="89">
        <f t="shared" si="51"/>
        <v>0</v>
      </c>
      <c r="AZ60" s="86">
        <f t="shared" si="57"/>
        <v>0</v>
      </c>
      <c r="BA60" s="95"/>
      <c r="BB60" s="90">
        <f t="shared" si="52"/>
        <v>0</v>
      </c>
      <c r="BC60" s="90">
        <f t="shared" si="53"/>
        <v>0</v>
      </c>
      <c r="BD60" s="90">
        <f t="shared" si="54"/>
        <v>0</v>
      </c>
      <c r="BE60" s="86">
        <f t="shared" si="58"/>
        <v>0</v>
      </c>
      <c r="BF60" s="91">
        <f t="shared" si="59"/>
        <v>0</v>
      </c>
      <c r="BS60" s="158"/>
      <c r="BW60" s="266" t="s">
        <v>50</v>
      </c>
      <c r="BX60" s="264"/>
      <c r="BY60" s="264"/>
      <c r="BZ60" s="264"/>
      <c r="CA60" s="264"/>
      <c r="CB60" s="264"/>
      <c r="CC60" s="266" t="s">
        <v>51</v>
      </c>
      <c r="CD60" s="264"/>
      <c r="CE60" s="264"/>
      <c r="CF60" s="265"/>
      <c r="CG60" s="264" t="s">
        <v>16</v>
      </c>
      <c r="CH60" s="264"/>
      <c r="CI60" s="263"/>
      <c r="CJ60" s="262" t="s">
        <v>59</v>
      </c>
      <c r="CK60" s="264"/>
      <c r="CL60" s="263"/>
      <c r="CM60" s="262" t="s">
        <v>17</v>
      </c>
      <c r="CN60" s="263"/>
      <c r="CO60" s="161" t="s">
        <v>58</v>
      </c>
      <c r="CP60" s="162" t="s">
        <v>57</v>
      </c>
      <c r="CQ60" s="163"/>
      <c r="CR60" s="264" t="s">
        <v>19</v>
      </c>
      <c r="CS60" s="264"/>
      <c r="CT60" s="264"/>
      <c r="CU60" s="264"/>
      <c r="CV60" s="264"/>
      <c r="CW60" s="263"/>
      <c r="CX60" s="262" t="s">
        <v>20</v>
      </c>
      <c r="CY60" s="264"/>
      <c r="CZ60" s="264"/>
      <c r="DA60" s="263"/>
      <c r="DB60" s="262" t="s">
        <v>52</v>
      </c>
      <c r="DC60" s="264"/>
      <c r="DD60" s="264"/>
      <c r="DE60" s="263"/>
      <c r="DF60" s="262" t="s">
        <v>60</v>
      </c>
      <c r="DG60" s="264"/>
      <c r="DH60" s="264"/>
      <c r="DI60" s="163"/>
      <c r="DJ60" s="264" t="s">
        <v>53</v>
      </c>
      <c r="DK60" s="264"/>
      <c r="DL60" s="263"/>
      <c r="DM60" s="262" t="s">
        <v>61</v>
      </c>
      <c r="DN60" s="263"/>
      <c r="DO60" s="262" t="s">
        <v>76</v>
      </c>
      <c r="DP60" s="264"/>
      <c r="DQ60" s="264"/>
      <c r="DR60" s="265"/>
    </row>
    <row r="61" spans="1:126" ht="18" customHeight="1" thickTop="1" thickBot="1">
      <c r="A61" s="170">
        <v>15</v>
      </c>
      <c r="B61" s="73">
        <f>notes!D66</f>
        <v>0</v>
      </c>
      <c r="C61" s="73">
        <f>notes!E66</f>
        <v>0</v>
      </c>
      <c r="D61" s="73">
        <f>notes!F66</f>
        <v>0</v>
      </c>
      <c r="E61" s="73">
        <f>notes!G66</f>
        <v>0</v>
      </c>
      <c r="F61" s="73">
        <f>notes!H66</f>
        <v>0</v>
      </c>
      <c r="G61" s="74">
        <f>notes!I66</f>
        <v>0</v>
      </c>
      <c r="H61" s="75">
        <f>notes!J66</f>
        <v>0</v>
      </c>
      <c r="I61" s="73">
        <f>notes!K66</f>
        <v>0</v>
      </c>
      <c r="J61" s="73">
        <f>notes!L66</f>
        <v>0</v>
      </c>
      <c r="K61" s="74">
        <f>notes!M66</f>
        <v>0</v>
      </c>
      <c r="L61" s="75">
        <f>notes!N66</f>
        <v>0</v>
      </c>
      <c r="M61" s="73">
        <f>notes!O66</f>
        <v>0</v>
      </c>
      <c r="N61" s="74">
        <f>notes!P66</f>
        <v>0</v>
      </c>
      <c r="O61" s="75">
        <f>notes!Q66</f>
        <v>0</v>
      </c>
      <c r="P61" s="73">
        <f>notes!R66</f>
        <v>0</v>
      </c>
      <c r="Q61" s="74">
        <f>notes!S66</f>
        <v>0</v>
      </c>
      <c r="R61" s="75">
        <f>notes!T66</f>
        <v>0</v>
      </c>
      <c r="S61" s="74">
        <f>notes!U66</f>
        <v>0</v>
      </c>
      <c r="T61" s="76">
        <f>notes!V66</f>
        <v>0</v>
      </c>
      <c r="U61" s="75">
        <f>notes!W66</f>
        <v>0</v>
      </c>
      <c r="V61" s="77"/>
      <c r="W61" s="78"/>
      <c r="X61" s="79">
        <f t="shared" si="30"/>
        <v>0</v>
      </c>
      <c r="Y61" s="79">
        <f t="shared" si="31"/>
        <v>0</v>
      </c>
      <c r="Z61" s="80">
        <f t="shared" si="32"/>
        <v>0</v>
      </c>
      <c r="AA61" s="81">
        <f t="shared" si="33"/>
        <v>0</v>
      </c>
      <c r="AB61" s="81">
        <f t="shared" si="34"/>
        <v>0</v>
      </c>
      <c r="AC61" s="82">
        <f t="shared" si="35"/>
        <v>0</v>
      </c>
      <c r="AD61" s="83">
        <f t="shared" si="36"/>
        <v>0</v>
      </c>
      <c r="AE61" s="79">
        <f t="shared" si="37"/>
        <v>0</v>
      </c>
      <c r="AF61" s="80">
        <f t="shared" si="38"/>
        <v>0</v>
      </c>
      <c r="AG61" s="83">
        <f t="shared" si="39"/>
        <v>0</v>
      </c>
      <c r="AH61" s="79">
        <f t="shared" si="40"/>
        <v>0</v>
      </c>
      <c r="AI61" s="80">
        <f t="shared" si="41"/>
        <v>0</v>
      </c>
      <c r="AJ61" s="84">
        <f t="shared" si="42"/>
        <v>0</v>
      </c>
      <c r="AK61" s="66"/>
      <c r="AL61" s="66">
        <v>15</v>
      </c>
      <c r="AM61" s="85">
        <f t="shared" si="43"/>
        <v>0</v>
      </c>
      <c r="AN61" s="85">
        <f t="shared" si="44"/>
        <v>0</v>
      </c>
      <c r="AO61" s="85">
        <f t="shared" si="45"/>
        <v>0</v>
      </c>
      <c r="AP61" s="86">
        <f t="shared" si="55"/>
        <v>0</v>
      </c>
      <c r="AQ61" s="95"/>
      <c r="AR61" s="88">
        <f t="shared" si="46"/>
        <v>0</v>
      </c>
      <c r="AS61" s="88">
        <f t="shared" si="47"/>
        <v>0</v>
      </c>
      <c r="AT61" s="88">
        <f t="shared" si="48"/>
        <v>0</v>
      </c>
      <c r="AU61" s="86">
        <f t="shared" si="56"/>
        <v>0</v>
      </c>
      <c r="AV61" s="95"/>
      <c r="AW61" s="89">
        <f t="shared" si="49"/>
        <v>0</v>
      </c>
      <c r="AX61" s="89">
        <f t="shared" si="50"/>
        <v>0</v>
      </c>
      <c r="AY61" s="89">
        <f t="shared" si="51"/>
        <v>0</v>
      </c>
      <c r="AZ61" s="86">
        <f t="shared" si="57"/>
        <v>0</v>
      </c>
      <c r="BA61" s="95"/>
      <c r="BB61" s="90">
        <f t="shared" si="52"/>
        <v>0</v>
      </c>
      <c r="BC61" s="90">
        <f t="shared" si="53"/>
        <v>0</v>
      </c>
      <c r="BD61" s="90">
        <f t="shared" si="54"/>
        <v>0</v>
      </c>
      <c r="BE61" s="86">
        <f t="shared" si="58"/>
        <v>0</v>
      </c>
      <c r="BF61" s="91">
        <f t="shared" si="59"/>
        <v>0</v>
      </c>
      <c r="BS61" s="158"/>
      <c r="DV61" s="158"/>
    </row>
    <row r="62" spans="1:126" ht="18" customHeight="1" thickTop="1" thickBot="1">
      <c r="A62" s="169">
        <v>16</v>
      </c>
      <c r="B62" s="73">
        <f>notes!D67</f>
        <v>0</v>
      </c>
      <c r="C62" s="73">
        <f>notes!E67</f>
        <v>0</v>
      </c>
      <c r="D62" s="73">
        <f>notes!F67</f>
        <v>0</v>
      </c>
      <c r="E62" s="73">
        <f>notes!G67</f>
        <v>0</v>
      </c>
      <c r="F62" s="73">
        <f>notes!H67</f>
        <v>0</v>
      </c>
      <c r="G62" s="74">
        <f>notes!I67</f>
        <v>0</v>
      </c>
      <c r="H62" s="75">
        <f>notes!J67</f>
        <v>0</v>
      </c>
      <c r="I62" s="73">
        <f>notes!K67</f>
        <v>0</v>
      </c>
      <c r="J62" s="73">
        <f>notes!L67</f>
        <v>0</v>
      </c>
      <c r="K62" s="74">
        <f>notes!M67</f>
        <v>0</v>
      </c>
      <c r="L62" s="75">
        <f>notes!N67</f>
        <v>0</v>
      </c>
      <c r="M62" s="73">
        <f>notes!O67</f>
        <v>0</v>
      </c>
      <c r="N62" s="74">
        <f>notes!P67</f>
        <v>0</v>
      </c>
      <c r="O62" s="75">
        <f>notes!Q67</f>
        <v>0</v>
      </c>
      <c r="P62" s="73">
        <f>notes!R67</f>
        <v>0</v>
      </c>
      <c r="Q62" s="74">
        <f>notes!S67</f>
        <v>0</v>
      </c>
      <c r="R62" s="75">
        <f>notes!T67</f>
        <v>0</v>
      </c>
      <c r="S62" s="74">
        <f>notes!U67</f>
        <v>0</v>
      </c>
      <c r="T62" s="76">
        <f>notes!V67</f>
        <v>0</v>
      </c>
      <c r="U62" s="75">
        <f>notes!W67</f>
        <v>0</v>
      </c>
      <c r="V62" s="77"/>
      <c r="W62" s="93"/>
      <c r="X62" s="79">
        <f t="shared" si="30"/>
        <v>0</v>
      </c>
      <c r="Y62" s="79">
        <f t="shared" si="31"/>
        <v>0</v>
      </c>
      <c r="Z62" s="80">
        <f t="shared" si="32"/>
        <v>0</v>
      </c>
      <c r="AA62" s="81">
        <f t="shared" si="33"/>
        <v>0</v>
      </c>
      <c r="AB62" s="81">
        <f t="shared" si="34"/>
        <v>0</v>
      </c>
      <c r="AC62" s="82">
        <f t="shared" si="35"/>
        <v>0</v>
      </c>
      <c r="AD62" s="83">
        <f t="shared" si="36"/>
        <v>0</v>
      </c>
      <c r="AE62" s="79">
        <f t="shared" si="37"/>
        <v>0</v>
      </c>
      <c r="AF62" s="80">
        <f t="shared" si="38"/>
        <v>0</v>
      </c>
      <c r="AG62" s="83">
        <f t="shared" si="39"/>
        <v>0</v>
      </c>
      <c r="AH62" s="79">
        <f t="shared" si="40"/>
        <v>0</v>
      </c>
      <c r="AI62" s="80">
        <f t="shared" si="41"/>
        <v>0</v>
      </c>
      <c r="AJ62" s="84">
        <f t="shared" si="42"/>
        <v>0</v>
      </c>
      <c r="AK62" s="66"/>
      <c r="AL62" s="66">
        <v>16</v>
      </c>
      <c r="AM62" s="85">
        <f t="shared" si="43"/>
        <v>0</v>
      </c>
      <c r="AN62" s="85">
        <f t="shared" si="44"/>
        <v>0</v>
      </c>
      <c r="AO62" s="85">
        <f t="shared" si="45"/>
        <v>0</v>
      </c>
      <c r="AP62" s="86">
        <f t="shared" si="55"/>
        <v>0</v>
      </c>
      <c r="AQ62" s="95"/>
      <c r="AR62" s="88">
        <f t="shared" si="46"/>
        <v>0</v>
      </c>
      <c r="AS62" s="88">
        <f t="shared" si="47"/>
        <v>0</v>
      </c>
      <c r="AT62" s="88">
        <f t="shared" si="48"/>
        <v>0</v>
      </c>
      <c r="AU62" s="86">
        <f t="shared" si="56"/>
        <v>0</v>
      </c>
      <c r="AV62" s="95"/>
      <c r="AW62" s="89">
        <f t="shared" si="49"/>
        <v>0</v>
      </c>
      <c r="AX62" s="89">
        <f t="shared" si="50"/>
        <v>0</v>
      </c>
      <c r="AY62" s="89">
        <f t="shared" si="51"/>
        <v>0</v>
      </c>
      <c r="AZ62" s="86">
        <f t="shared" si="57"/>
        <v>0</v>
      </c>
      <c r="BA62" s="95"/>
      <c r="BB62" s="90">
        <f t="shared" si="52"/>
        <v>0</v>
      </c>
      <c r="BC62" s="90">
        <f t="shared" si="53"/>
        <v>0</v>
      </c>
      <c r="BD62" s="90">
        <f t="shared" si="54"/>
        <v>0</v>
      </c>
      <c r="BE62" s="86">
        <f t="shared" si="58"/>
        <v>0</v>
      </c>
      <c r="BF62" s="91">
        <f t="shared" si="59"/>
        <v>0</v>
      </c>
      <c r="BS62" s="158"/>
      <c r="BW62" s="127"/>
      <c r="BX62" s="127"/>
      <c r="BY62" s="127"/>
      <c r="BZ62" s="127"/>
      <c r="CA62" s="127"/>
      <c r="CB62" s="127"/>
      <c r="CC62" s="127"/>
      <c r="CD62" s="127"/>
      <c r="CE62" s="127"/>
      <c r="CF62" s="127"/>
      <c r="CG62" s="127"/>
      <c r="CH62" s="127"/>
      <c r="CI62" s="127"/>
      <c r="CJ62" s="127"/>
      <c r="CK62" s="127"/>
      <c r="CL62" s="127"/>
      <c r="CM62" s="127"/>
      <c r="CN62" s="127"/>
      <c r="CO62" s="127"/>
      <c r="CP62" s="127"/>
      <c r="CQ62" s="127"/>
      <c r="CR62" s="127"/>
      <c r="CS62" s="127"/>
      <c r="CT62" s="127"/>
      <c r="CU62" s="127"/>
      <c r="CV62" s="127"/>
      <c r="CW62" s="127"/>
      <c r="DV62" s="158"/>
    </row>
    <row r="63" spans="1:126" ht="18" customHeight="1" thickTop="1" thickBot="1">
      <c r="A63" s="170">
        <v>17</v>
      </c>
      <c r="B63" s="73">
        <f>notes!D68</f>
        <v>0</v>
      </c>
      <c r="C63" s="73">
        <f>notes!E68</f>
        <v>0</v>
      </c>
      <c r="D63" s="73">
        <f>notes!F68</f>
        <v>0</v>
      </c>
      <c r="E63" s="73">
        <f>notes!G68</f>
        <v>0</v>
      </c>
      <c r="F63" s="73">
        <f>notes!H68</f>
        <v>0</v>
      </c>
      <c r="G63" s="74">
        <f>notes!I68</f>
        <v>0</v>
      </c>
      <c r="H63" s="75">
        <f>notes!J68</f>
        <v>0</v>
      </c>
      <c r="I63" s="73">
        <f>notes!K68</f>
        <v>0</v>
      </c>
      <c r="J63" s="73">
        <f>notes!L68</f>
        <v>0</v>
      </c>
      <c r="K63" s="74">
        <f>notes!M68</f>
        <v>0</v>
      </c>
      <c r="L63" s="75">
        <f>notes!N68</f>
        <v>0</v>
      </c>
      <c r="M63" s="73">
        <f>notes!O68</f>
        <v>0</v>
      </c>
      <c r="N63" s="74">
        <f>notes!P68</f>
        <v>0</v>
      </c>
      <c r="O63" s="75">
        <f>notes!Q68</f>
        <v>0</v>
      </c>
      <c r="P63" s="73">
        <f>notes!R68</f>
        <v>0</v>
      </c>
      <c r="Q63" s="74">
        <f>notes!S68</f>
        <v>0</v>
      </c>
      <c r="R63" s="75">
        <f>notes!T68</f>
        <v>0</v>
      </c>
      <c r="S63" s="74">
        <f>notes!U68</f>
        <v>0</v>
      </c>
      <c r="T63" s="76">
        <f>notes!V68</f>
        <v>0</v>
      </c>
      <c r="U63" s="75">
        <f>notes!W68</f>
        <v>0</v>
      </c>
      <c r="V63" s="77"/>
      <c r="W63" s="78"/>
      <c r="X63" s="79">
        <f t="shared" si="30"/>
        <v>0</v>
      </c>
      <c r="Y63" s="79">
        <f t="shared" si="31"/>
        <v>0</v>
      </c>
      <c r="Z63" s="80">
        <f t="shared" si="32"/>
        <v>0</v>
      </c>
      <c r="AA63" s="81">
        <f t="shared" si="33"/>
        <v>0</v>
      </c>
      <c r="AB63" s="81">
        <f t="shared" si="34"/>
        <v>0</v>
      </c>
      <c r="AC63" s="82">
        <f t="shared" si="35"/>
        <v>0</v>
      </c>
      <c r="AD63" s="83">
        <f t="shared" si="36"/>
        <v>0</v>
      </c>
      <c r="AE63" s="79">
        <f t="shared" si="37"/>
        <v>0</v>
      </c>
      <c r="AF63" s="80">
        <f t="shared" si="38"/>
        <v>0</v>
      </c>
      <c r="AG63" s="83">
        <f t="shared" si="39"/>
        <v>0</v>
      </c>
      <c r="AH63" s="79">
        <f t="shared" si="40"/>
        <v>0</v>
      </c>
      <c r="AI63" s="80">
        <f t="shared" si="41"/>
        <v>0</v>
      </c>
      <c r="AJ63" s="84">
        <f t="shared" si="42"/>
        <v>0</v>
      </c>
      <c r="AK63" s="66"/>
      <c r="AL63" s="66">
        <v>17</v>
      </c>
      <c r="AM63" s="85">
        <f t="shared" si="43"/>
        <v>0</v>
      </c>
      <c r="AN63" s="85">
        <f t="shared" si="44"/>
        <v>0</v>
      </c>
      <c r="AO63" s="85">
        <f t="shared" si="45"/>
        <v>0</v>
      </c>
      <c r="AP63" s="86">
        <f t="shared" si="55"/>
        <v>0</v>
      </c>
      <c r="AQ63" s="95"/>
      <c r="AR63" s="88">
        <f t="shared" si="46"/>
        <v>0</v>
      </c>
      <c r="AS63" s="88">
        <f t="shared" si="47"/>
        <v>0</v>
      </c>
      <c r="AT63" s="88">
        <f t="shared" si="48"/>
        <v>0</v>
      </c>
      <c r="AU63" s="86">
        <f t="shared" si="56"/>
        <v>0</v>
      </c>
      <c r="AV63" s="95"/>
      <c r="AW63" s="89">
        <f t="shared" si="49"/>
        <v>0</v>
      </c>
      <c r="AX63" s="89">
        <f t="shared" si="50"/>
        <v>0</v>
      </c>
      <c r="AY63" s="89">
        <f t="shared" si="51"/>
        <v>0</v>
      </c>
      <c r="AZ63" s="86">
        <f t="shared" si="57"/>
        <v>0</v>
      </c>
      <c r="BA63" s="95"/>
      <c r="BB63" s="90">
        <f t="shared" si="52"/>
        <v>0</v>
      </c>
      <c r="BC63" s="90">
        <f t="shared" si="53"/>
        <v>0</v>
      </c>
      <c r="BD63" s="90">
        <f t="shared" si="54"/>
        <v>0</v>
      </c>
      <c r="BE63" s="86">
        <f t="shared" si="58"/>
        <v>0</v>
      </c>
      <c r="BF63" s="91">
        <f t="shared" si="59"/>
        <v>0</v>
      </c>
      <c r="BG63" s="114" t="s">
        <v>63</v>
      </c>
      <c r="BH63" s="133" t="s">
        <v>67</v>
      </c>
      <c r="BI63" s="132" t="s">
        <v>72</v>
      </c>
      <c r="BJ63" s="133" t="s">
        <v>68</v>
      </c>
      <c r="BK63" s="132" t="s">
        <v>72</v>
      </c>
      <c r="BL63" s="134" t="s">
        <v>69</v>
      </c>
      <c r="BM63" s="132" t="s">
        <v>72</v>
      </c>
      <c r="BN63" s="134" t="s">
        <v>70</v>
      </c>
      <c r="BO63" s="131" t="s">
        <v>72</v>
      </c>
      <c r="BS63" s="158"/>
      <c r="BW63" s="127"/>
      <c r="BX63" s="127"/>
      <c r="BY63" s="127"/>
      <c r="BZ63" s="127"/>
      <c r="CA63" s="127"/>
      <c r="CB63" s="127"/>
      <c r="CC63" s="127"/>
      <c r="CD63" s="127"/>
      <c r="CE63" s="127"/>
      <c r="CF63" s="127"/>
      <c r="CG63" s="127"/>
      <c r="CH63" s="127"/>
      <c r="CI63" s="127"/>
      <c r="CJ63" s="127"/>
      <c r="CK63" s="127"/>
      <c r="CL63" s="127"/>
      <c r="CM63" s="127"/>
      <c r="CN63" s="127"/>
      <c r="CO63" s="127"/>
      <c r="CP63" s="127"/>
      <c r="CQ63" s="127"/>
      <c r="CR63" s="127"/>
      <c r="CS63" s="127"/>
      <c r="CT63" s="127"/>
      <c r="CU63" s="127"/>
      <c r="CV63" s="127"/>
      <c r="CW63" s="127"/>
      <c r="DV63" s="158"/>
    </row>
    <row r="64" spans="1:126" ht="18" customHeight="1" thickTop="1" thickBot="1">
      <c r="A64" s="169">
        <v>18</v>
      </c>
      <c r="B64" s="73">
        <f>notes!D69</f>
        <v>0</v>
      </c>
      <c r="C64" s="73">
        <f>notes!E69</f>
        <v>0</v>
      </c>
      <c r="D64" s="73">
        <f>notes!F69</f>
        <v>0</v>
      </c>
      <c r="E64" s="73">
        <f>notes!G69</f>
        <v>0</v>
      </c>
      <c r="F64" s="73">
        <f>notes!H69</f>
        <v>0</v>
      </c>
      <c r="G64" s="74">
        <f>notes!I69</f>
        <v>0</v>
      </c>
      <c r="H64" s="75">
        <f>notes!J69</f>
        <v>0</v>
      </c>
      <c r="I64" s="73">
        <f>notes!K69</f>
        <v>0</v>
      </c>
      <c r="J64" s="73">
        <f>notes!L69</f>
        <v>0</v>
      </c>
      <c r="K64" s="74">
        <f>notes!M69</f>
        <v>0</v>
      </c>
      <c r="L64" s="75">
        <f>notes!N69</f>
        <v>0</v>
      </c>
      <c r="M64" s="73">
        <f>notes!O69</f>
        <v>0</v>
      </c>
      <c r="N64" s="74">
        <f>notes!P69</f>
        <v>0</v>
      </c>
      <c r="O64" s="75">
        <f>notes!Q69</f>
        <v>0</v>
      </c>
      <c r="P64" s="73">
        <f>notes!R69</f>
        <v>0</v>
      </c>
      <c r="Q64" s="74">
        <f>notes!S69</f>
        <v>0</v>
      </c>
      <c r="R64" s="75">
        <f>notes!T69</f>
        <v>0</v>
      </c>
      <c r="S64" s="74">
        <f>notes!U69</f>
        <v>0</v>
      </c>
      <c r="T64" s="76">
        <f>notes!V69</f>
        <v>0</v>
      </c>
      <c r="U64" s="75">
        <f>notes!W69</f>
        <v>0</v>
      </c>
      <c r="V64" s="77"/>
      <c r="W64" s="93"/>
      <c r="X64" s="79">
        <f t="shared" si="30"/>
        <v>0</v>
      </c>
      <c r="Y64" s="79">
        <f t="shared" si="31"/>
        <v>0</v>
      </c>
      <c r="Z64" s="80">
        <f t="shared" si="32"/>
        <v>0</v>
      </c>
      <c r="AA64" s="81">
        <f t="shared" si="33"/>
        <v>0</v>
      </c>
      <c r="AB64" s="81">
        <f t="shared" si="34"/>
        <v>0</v>
      </c>
      <c r="AC64" s="82">
        <f t="shared" si="35"/>
        <v>0</v>
      </c>
      <c r="AD64" s="83">
        <f t="shared" si="36"/>
        <v>0</v>
      </c>
      <c r="AE64" s="79">
        <f t="shared" si="37"/>
        <v>0</v>
      </c>
      <c r="AF64" s="80">
        <f t="shared" si="38"/>
        <v>0</v>
      </c>
      <c r="AG64" s="83">
        <f t="shared" si="39"/>
        <v>0</v>
      </c>
      <c r="AH64" s="79">
        <f t="shared" si="40"/>
        <v>0</v>
      </c>
      <c r="AI64" s="80">
        <f t="shared" si="41"/>
        <v>0</v>
      </c>
      <c r="AJ64" s="84">
        <f t="shared" si="42"/>
        <v>0</v>
      </c>
      <c r="AK64" s="66"/>
      <c r="AL64" s="66">
        <v>18</v>
      </c>
      <c r="AM64" s="85">
        <f t="shared" si="43"/>
        <v>0</v>
      </c>
      <c r="AN64" s="85">
        <f t="shared" si="44"/>
        <v>0</v>
      </c>
      <c r="AO64" s="85">
        <f t="shared" si="45"/>
        <v>0</v>
      </c>
      <c r="AP64" s="86">
        <f t="shared" si="55"/>
        <v>0</v>
      </c>
      <c r="AQ64" s="95"/>
      <c r="AR64" s="88">
        <f t="shared" si="46"/>
        <v>0</v>
      </c>
      <c r="AS64" s="88">
        <f t="shared" si="47"/>
        <v>0</v>
      </c>
      <c r="AT64" s="88">
        <f t="shared" si="48"/>
        <v>0</v>
      </c>
      <c r="AU64" s="86">
        <f t="shared" si="56"/>
        <v>0</v>
      </c>
      <c r="AV64" s="95"/>
      <c r="AW64" s="89">
        <f t="shared" si="49"/>
        <v>0</v>
      </c>
      <c r="AX64" s="89">
        <f t="shared" si="50"/>
        <v>0</v>
      </c>
      <c r="AY64" s="89">
        <f t="shared" si="51"/>
        <v>0</v>
      </c>
      <c r="AZ64" s="86">
        <f t="shared" si="57"/>
        <v>0</v>
      </c>
      <c r="BA64" s="95"/>
      <c r="BB64" s="90">
        <f t="shared" si="52"/>
        <v>0</v>
      </c>
      <c r="BC64" s="90">
        <f t="shared" si="53"/>
        <v>0</v>
      </c>
      <c r="BD64" s="90">
        <f t="shared" si="54"/>
        <v>0</v>
      </c>
      <c r="BE64" s="86">
        <f t="shared" si="58"/>
        <v>0</v>
      </c>
      <c r="BF64" s="91">
        <f t="shared" si="59"/>
        <v>0</v>
      </c>
      <c r="BG64" s="115">
        <v>1</v>
      </c>
      <c r="BH64" s="120">
        <f t="shared" ref="BH64:BH90" si="60">BF10</f>
        <v>76</v>
      </c>
      <c r="BI64" s="123">
        <f>AVERAGE(BH64:BH90)</f>
        <v>53.925925925925924</v>
      </c>
      <c r="BJ64" s="116">
        <f t="shared" ref="BJ64:BJ90" si="61">BF47</f>
        <v>0</v>
      </c>
      <c r="BK64" s="123">
        <f>AVERAGE(BJ64:BJ90)</f>
        <v>0</v>
      </c>
      <c r="BL64" s="116">
        <f t="shared" ref="BL64:BL90" si="62">BF120</f>
        <v>44</v>
      </c>
      <c r="BM64" s="123">
        <f>AVERAGE(BL64:BL90)</f>
        <v>46.518518518518519</v>
      </c>
      <c r="BN64" s="116">
        <f t="shared" ref="BN64:BN90" si="63">BF85</f>
        <v>0</v>
      </c>
      <c r="BO64" s="118">
        <f>AVERAGE(BN64:BN90)</f>
        <v>0</v>
      </c>
      <c r="BS64" s="158"/>
      <c r="BW64" s="127"/>
      <c r="BX64" s="127"/>
      <c r="BY64" s="127"/>
      <c r="BZ64" s="127"/>
      <c r="CA64" s="127"/>
      <c r="CB64" s="127"/>
      <c r="CC64" s="127"/>
      <c r="CD64" s="127"/>
      <c r="CE64" s="127"/>
      <c r="CF64" s="127"/>
      <c r="CG64" s="127"/>
      <c r="CH64" s="127"/>
      <c r="CI64" s="127"/>
      <c r="CJ64" s="127"/>
      <c r="CK64" s="127"/>
      <c r="CL64" s="127"/>
      <c r="CM64" s="127"/>
      <c r="CN64" s="127"/>
      <c r="CO64" s="127"/>
      <c r="CP64" s="127"/>
      <c r="CQ64" s="127"/>
      <c r="CR64" s="127"/>
      <c r="CS64" s="127"/>
      <c r="CT64" s="127"/>
      <c r="CU64" s="127"/>
      <c r="CV64" s="127"/>
      <c r="CW64" s="127"/>
    </row>
    <row r="65" spans="1:126" ht="18" customHeight="1" thickTop="1" thickBot="1">
      <c r="A65" s="170">
        <v>19</v>
      </c>
      <c r="B65" s="73">
        <f>notes!D70</f>
        <v>0</v>
      </c>
      <c r="C65" s="73">
        <f>notes!E70</f>
        <v>0</v>
      </c>
      <c r="D65" s="73">
        <f>notes!F70</f>
        <v>0</v>
      </c>
      <c r="E65" s="73">
        <f>notes!G70</f>
        <v>0</v>
      </c>
      <c r="F65" s="73">
        <f>notes!H70</f>
        <v>0</v>
      </c>
      <c r="G65" s="74">
        <f>notes!I70</f>
        <v>0</v>
      </c>
      <c r="H65" s="75">
        <f>notes!J70</f>
        <v>0</v>
      </c>
      <c r="I65" s="73">
        <f>notes!K70</f>
        <v>0</v>
      </c>
      <c r="J65" s="73">
        <f>notes!L70</f>
        <v>0</v>
      </c>
      <c r="K65" s="74">
        <f>notes!M70</f>
        <v>0</v>
      </c>
      <c r="L65" s="75">
        <f>notes!N70</f>
        <v>0</v>
      </c>
      <c r="M65" s="73">
        <f>notes!O70</f>
        <v>0</v>
      </c>
      <c r="N65" s="74">
        <f>notes!P70</f>
        <v>0</v>
      </c>
      <c r="O65" s="75">
        <f>notes!Q70</f>
        <v>0</v>
      </c>
      <c r="P65" s="73">
        <f>notes!R70</f>
        <v>0</v>
      </c>
      <c r="Q65" s="74">
        <f>notes!S70</f>
        <v>0</v>
      </c>
      <c r="R65" s="75">
        <f>notes!T70</f>
        <v>0</v>
      </c>
      <c r="S65" s="74">
        <f>notes!U70</f>
        <v>0</v>
      </c>
      <c r="T65" s="76">
        <f>notes!V70</f>
        <v>0</v>
      </c>
      <c r="U65" s="75">
        <f>notes!W70</f>
        <v>0</v>
      </c>
      <c r="V65" s="77"/>
      <c r="W65" s="78"/>
      <c r="X65" s="79">
        <f t="shared" si="30"/>
        <v>0</v>
      </c>
      <c r="Y65" s="79">
        <f t="shared" si="31"/>
        <v>0</v>
      </c>
      <c r="Z65" s="80">
        <f t="shared" si="32"/>
        <v>0</v>
      </c>
      <c r="AA65" s="81">
        <f t="shared" si="33"/>
        <v>0</v>
      </c>
      <c r="AB65" s="81">
        <f t="shared" si="34"/>
        <v>0</v>
      </c>
      <c r="AC65" s="82">
        <f t="shared" si="35"/>
        <v>0</v>
      </c>
      <c r="AD65" s="83">
        <f t="shared" si="36"/>
        <v>0</v>
      </c>
      <c r="AE65" s="79">
        <f t="shared" si="37"/>
        <v>0</v>
      </c>
      <c r="AF65" s="80">
        <f t="shared" si="38"/>
        <v>0</v>
      </c>
      <c r="AG65" s="83">
        <f t="shared" si="39"/>
        <v>0</v>
      </c>
      <c r="AH65" s="79">
        <f t="shared" si="40"/>
        <v>0</v>
      </c>
      <c r="AI65" s="80">
        <f t="shared" si="41"/>
        <v>0</v>
      </c>
      <c r="AJ65" s="84">
        <f t="shared" si="42"/>
        <v>0</v>
      </c>
      <c r="AK65" s="66"/>
      <c r="AL65" s="66">
        <v>19</v>
      </c>
      <c r="AM65" s="85">
        <f t="shared" si="43"/>
        <v>0</v>
      </c>
      <c r="AN65" s="85">
        <f t="shared" si="44"/>
        <v>0</v>
      </c>
      <c r="AO65" s="85">
        <f t="shared" si="45"/>
        <v>0</v>
      </c>
      <c r="AP65" s="86">
        <f t="shared" si="55"/>
        <v>0</v>
      </c>
      <c r="AQ65" s="95"/>
      <c r="AR65" s="88">
        <f t="shared" si="46"/>
        <v>0</v>
      </c>
      <c r="AS65" s="88">
        <f t="shared" si="47"/>
        <v>0</v>
      </c>
      <c r="AT65" s="88">
        <f t="shared" si="48"/>
        <v>0</v>
      </c>
      <c r="AU65" s="86">
        <f t="shared" si="56"/>
        <v>0</v>
      </c>
      <c r="AV65" s="95"/>
      <c r="AW65" s="89">
        <f t="shared" si="49"/>
        <v>0</v>
      </c>
      <c r="AX65" s="89">
        <f t="shared" si="50"/>
        <v>0</v>
      </c>
      <c r="AY65" s="89">
        <f t="shared" si="51"/>
        <v>0</v>
      </c>
      <c r="AZ65" s="86">
        <f t="shared" si="57"/>
        <v>0</v>
      </c>
      <c r="BA65" s="95"/>
      <c r="BB65" s="90">
        <f t="shared" si="52"/>
        <v>0</v>
      </c>
      <c r="BC65" s="90">
        <f t="shared" si="53"/>
        <v>0</v>
      </c>
      <c r="BD65" s="90">
        <f t="shared" si="54"/>
        <v>0</v>
      </c>
      <c r="BE65" s="86">
        <f t="shared" si="58"/>
        <v>0</v>
      </c>
      <c r="BF65" s="91">
        <f t="shared" si="59"/>
        <v>0</v>
      </c>
      <c r="BG65" s="115">
        <v>2</v>
      </c>
      <c r="BH65" s="120">
        <f t="shared" si="60"/>
        <v>35</v>
      </c>
      <c r="BI65" s="123">
        <f>$BI$64</f>
        <v>53.925925925925924</v>
      </c>
      <c r="BJ65" s="116">
        <f t="shared" si="61"/>
        <v>0</v>
      </c>
      <c r="BK65" s="123">
        <f>$BK$64</f>
        <v>0</v>
      </c>
      <c r="BL65" s="116">
        <f t="shared" si="62"/>
        <v>24</v>
      </c>
      <c r="BM65" s="123">
        <f>BM64</f>
        <v>46.518518518518519</v>
      </c>
      <c r="BN65" s="116">
        <f t="shared" si="63"/>
        <v>0</v>
      </c>
      <c r="BO65" s="119">
        <f>$BO$64</f>
        <v>0</v>
      </c>
      <c r="BS65" s="158"/>
      <c r="BW65" s="127"/>
      <c r="BX65" s="127"/>
      <c r="BY65" s="127"/>
      <c r="BZ65" s="127"/>
      <c r="CA65" s="127"/>
      <c r="CB65" s="127"/>
      <c r="CC65" s="127"/>
      <c r="CD65" s="127"/>
      <c r="CE65" s="127"/>
      <c r="CF65" s="127"/>
      <c r="CG65" s="127"/>
      <c r="CH65" s="127"/>
      <c r="CI65" s="127"/>
      <c r="CJ65" s="127"/>
      <c r="CK65" s="127"/>
      <c r="CL65" s="127"/>
      <c r="CM65" s="127"/>
      <c r="CN65" s="127"/>
      <c r="CO65" s="127"/>
      <c r="CP65" s="127"/>
      <c r="CQ65" s="127"/>
      <c r="CR65" s="127"/>
      <c r="CS65" s="127"/>
      <c r="CT65" s="127"/>
      <c r="CU65" s="127"/>
      <c r="CV65" s="127"/>
      <c r="CW65" s="127"/>
      <c r="DV65" s="158"/>
    </row>
    <row r="66" spans="1:126" ht="18" customHeight="1" thickTop="1" thickBot="1">
      <c r="A66" s="169">
        <v>20</v>
      </c>
      <c r="B66" s="73">
        <f>notes!D71</f>
        <v>0</v>
      </c>
      <c r="C66" s="73">
        <f>notes!E71</f>
        <v>0</v>
      </c>
      <c r="D66" s="73">
        <f>notes!F71</f>
        <v>0</v>
      </c>
      <c r="E66" s="73">
        <f>notes!G71</f>
        <v>0</v>
      </c>
      <c r="F66" s="73">
        <f>notes!H71</f>
        <v>0</v>
      </c>
      <c r="G66" s="74">
        <f>notes!I71</f>
        <v>0</v>
      </c>
      <c r="H66" s="75">
        <f>notes!J71</f>
        <v>0</v>
      </c>
      <c r="I66" s="73">
        <f>notes!K71</f>
        <v>0</v>
      </c>
      <c r="J66" s="73">
        <f>notes!L71</f>
        <v>0</v>
      </c>
      <c r="K66" s="74">
        <f>notes!M71</f>
        <v>0</v>
      </c>
      <c r="L66" s="75">
        <f>notes!N71</f>
        <v>0</v>
      </c>
      <c r="M66" s="73">
        <f>notes!O71</f>
        <v>0</v>
      </c>
      <c r="N66" s="74">
        <f>notes!P71</f>
        <v>0</v>
      </c>
      <c r="O66" s="75">
        <f>notes!Q71</f>
        <v>0</v>
      </c>
      <c r="P66" s="73">
        <f>notes!R71</f>
        <v>0</v>
      </c>
      <c r="Q66" s="74">
        <f>notes!S71</f>
        <v>0</v>
      </c>
      <c r="R66" s="75">
        <f>notes!T71</f>
        <v>0</v>
      </c>
      <c r="S66" s="74">
        <f>notes!U71</f>
        <v>0</v>
      </c>
      <c r="T66" s="76">
        <f>notes!V71</f>
        <v>0</v>
      </c>
      <c r="U66" s="75">
        <f>notes!W71</f>
        <v>0</v>
      </c>
      <c r="V66" s="77"/>
      <c r="W66" s="93"/>
      <c r="X66" s="79">
        <f t="shared" si="30"/>
        <v>0</v>
      </c>
      <c r="Y66" s="79">
        <f t="shared" si="31"/>
        <v>0</v>
      </c>
      <c r="Z66" s="80">
        <f t="shared" si="32"/>
        <v>0</v>
      </c>
      <c r="AA66" s="81">
        <f t="shared" si="33"/>
        <v>0</v>
      </c>
      <c r="AB66" s="81">
        <f t="shared" si="34"/>
        <v>0</v>
      </c>
      <c r="AC66" s="82">
        <f t="shared" si="35"/>
        <v>0</v>
      </c>
      <c r="AD66" s="83">
        <f t="shared" si="36"/>
        <v>0</v>
      </c>
      <c r="AE66" s="79">
        <f t="shared" si="37"/>
        <v>0</v>
      </c>
      <c r="AF66" s="80">
        <f t="shared" si="38"/>
        <v>0</v>
      </c>
      <c r="AG66" s="83">
        <f t="shared" si="39"/>
        <v>0</v>
      </c>
      <c r="AH66" s="79">
        <f t="shared" si="40"/>
        <v>0</v>
      </c>
      <c r="AI66" s="80">
        <f t="shared" si="41"/>
        <v>0</v>
      </c>
      <c r="AJ66" s="84">
        <f t="shared" si="42"/>
        <v>0</v>
      </c>
      <c r="AK66" s="66"/>
      <c r="AL66" s="66">
        <v>20</v>
      </c>
      <c r="AM66" s="85">
        <f t="shared" si="43"/>
        <v>0</v>
      </c>
      <c r="AN66" s="85">
        <f t="shared" si="44"/>
        <v>0</v>
      </c>
      <c r="AO66" s="85">
        <f t="shared" si="45"/>
        <v>0</v>
      </c>
      <c r="AP66" s="86">
        <f t="shared" si="55"/>
        <v>0</v>
      </c>
      <c r="AQ66" s="95"/>
      <c r="AR66" s="88">
        <f t="shared" si="46"/>
        <v>0</v>
      </c>
      <c r="AS66" s="88">
        <f t="shared" si="47"/>
        <v>0</v>
      </c>
      <c r="AT66" s="88">
        <f t="shared" si="48"/>
        <v>0</v>
      </c>
      <c r="AU66" s="86">
        <f t="shared" si="56"/>
        <v>0</v>
      </c>
      <c r="AV66" s="95"/>
      <c r="AW66" s="89">
        <f t="shared" si="49"/>
        <v>0</v>
      </c>
      <c r="AX66" s="89">
        <f t="shared" si="50"/>
        <v>0</v>
      </c>
      <c r="AY66" s="89">
        <f t="shared" si="51"/>
        <v>0</v>
      </c>
      <c r="AZ66" s="86">
        <f t="shared" si="57"/>
        <v>0</v>
      </c>
      <c r="BA66" s="95"/>
      <c r="BB66" s="90">
        <f t="shared" si="52"/>
        <v>0</v>
      </c>
      <c r="BC66" s="90">
        <f t="shared" si="53"/>
        <v>0</v>
      </c>
      <c r="BD66" s="90">
        <f t="shared" si="54"/>
        <v>0</v>
      </c>
      <c r="BE66" s="86">
        <f t="shared" si="58"/>
        <v>0</v>
      </c>
      <c r="BF66" s="91">
        <f t="shared" si="59"/>
        <v>0</v>
      </c>
      <c r="BG66" s="115">
        <v>3</v>
      </c>
      <c r="BH66" s="120">
        <f t="shared" si="60"/>
        <v>81</v>
      </c>
      <c r="BI66" s="123">
        <f t="shared" ref="BI66:BI90" si="64">$BI$64</f>
        <v>53.925925925925924</v>
      </c>
      <c r="BJ66" s="116">
        <f t="shared" si="61"/>
        <v>0</v>
      </c>
      <c r="BK66" s="123">
        <f t="shared" ref="BK66:BK90" si="65">$BK$64</f>
        <v>0</v>
      </c>
      <c r="BL66" s="116">
        <f t="shared" si="62"/>
        <v>58</v>
      </c>
      <c r="BM66" s="123">
        <f>BM64</f>
        <v>46.518518518518519</v>
      </c>
      <c r="BN66" s="116">
        <f t="shared" si="63"/>
        <v>0</v>
      </c>
      <c r="BO66" s="119">
        <f t="shared" ref="BO66:BO90" si="66">$BO$64</f>
        <v>0</v>
      </c>
      <c r="BP66" s="155"/>
      <c r="BQ66" s="155"/>
      <c r="BR66" s="155"/>
      <c r="BW66" s="127"/>
      <c r="BX66" s="127"/>
      <c r="BY66" s="127"/>
      <c r="BZ66" s="127"/>
      <c r="CA66" s="127"/>
      <c r="CB66" s="127"/>
      <c r="CC66" s="127"/>
      <c r="CD66" s="127"/>
      <c r="CE66" s="127"/>
      <c r="CF66" s="127"/>
      <c r="CG66" s="127"/>
      <c r="CH66" s="127"/>
      <c r="CI66" s="127"/>
      <c r="CJ66" s="127"/>
      <c r="CK66" s="127"/>
      <c r="CL66" s="127"/>
      <c r="CM66" s="127"/>
      <c r="CN66" s="127"/>
      <c r="CO66" s="127"/>
      <c r="CP66" s="127"/>
      <c r="CQ66" s="127"/>
      <c r="CR66" s="127"/>
      <c r="CS66" s="127"/>
      <c r="CT66" s="127"/>
      <c r="CU66" s="127"/>
      <c r="CV66" s="127"/>
      <c r="CW66" s="127"/>
      <c r="DV66" s="158"/>
    </row>
    <row r="67" spans="1:126" ht="18" customHeight="1" thickTop="1" thickBot="1">
      <c r="A67" s="170">
        <v>21</v>
      </c>
      <c r="B67" s="73">
        <f>notes!D72</f>
        <v>0</v>
      </c>
      <c r="C67" s="73">
        <f>notes!E72</f>
        <v>0</v>
      </c>
      <c r="D67" s="73">
        <f>notes!F72</f>
        <v>0</v>
      </c>
      <c r="E67" s="73">
        <f>notes!G72</f>
        <v>0</v>
      </c>
      <c r="F67" s="73">
        <f>notes!H72</f>
        <v>0</v>
      </c>
      <c r="G67" s="74">
        <f>notes!I72</f>
        <v>0</v>
      </c>
      <c r="H67" s="75">
        <f>notes!J72</f>
        <v>0</v>
      </c>
      <c r="I67" s="73">
        <f>notes!K72</f>
        <v>0</v>
      </c>
      <c r="J67" s="73">
        <f>notes!L72</f>
        <v>0</v>
      </c>
      <c r="K67" s="74">
        <f>notes!M72</f>
        <v>0</v>
      </c>
      <c r="L67" s="75">
        <f>notes!N72</f>
        <v>0</v>
      </c>
      <c r="M67" s="73">
        <f>notes!O72</f>
        <v>0</v>
      </c>
      <c r="N67" s="74">
        <f>notes!P72</f>
        <v>0</v>
      </c>
      <c r="O67" s="75">
        <f>notes!Q72</f>
        <v>0</v>
      </c>
      <c r="P67" s="73">
        <f>notes!R72</f>
        <v>0</v>
      </c>
      <c r="Q67" s="74">
        <f>notes!S72</f>
        <v>0</v>
      </c>
      <c r="R67" s="75">
        <f>notes!T72</f>
        <v>0</v>
      </c>
      <c r="S67" s="74">
        <f>notes!U72</f>
        <v>0</v>
      </c>
      <c r="T67" s="76">
        <f>notes!V72</f>
        <v>0</v>
      </c>
      <c r="U67" s="75">
        <f>notes!W72</f>
        <v>0</v>
      </c>
      <c r="V67" s="77"/>
      <c r="W67" s="78"/>
      <c r="X67" s="79">
        <f t="shared" si="30"/>
        <v>0</v>
      </c>
      <c r="Y67" s="79">
        <f t="shared" si="31"/>
        <v>0</v>
      </c>
      <c r="Z67" s="80">
        <f t="shared" si="32"/>
        <v>0</v>
      </c>
      <c r="AA67" s="81">
        <f t="shared" si="33"/>
        <v>0</v>
      </c>
      <c r="AB67" s="81">
        <f t="shared" si="34"/>
        <v>0</v>
      </c>
      <c r="AC67" s="82">
        <f t="shared" si="35"/>
        <v>0</v>
      </c>
      <c r="AD67" s="83">
        <f t="shared" si="36"/>
        <v>0</v>
      </c>
      <c r="AE67" s="79">
        <f t="shared" si="37"/>
        <v>0</v>
      </c>
      <c r="AF67" s="80">
        <f t="shared" si="38"/>
        <v>0</v>
      </c>
      <c r="AG67" s="83">
        <f t="shared" si="39"/>
        <v>0</v>
      </c>
      <c r="AH67" s="79">
        <f t="shared" si="40"/>
        <v>0</v>
      </c>
      <c r="AI67" s="80">
        <f t="shared" si="41"/>
        <v>0</v>
      </c>
      <c r="AJ67" s="84">
        <f t="shared" si="42"/>
        <v>0</v>
      </c>
      <c r="AK67" s="66"/>
      <c r="AL67" s="66">
        <v>21</v>
      </c>
      <c r="AM67" s="85">
        <f t="shared" si="43"/>
        <v>0</v>
      </c>
      <c r="AN67" s="85">
        <f t="shared" si="44"/>
        <v>0</v>
      </c>
      <c r="AO67" s="85">
        <f t="shared" si="45"/>
        <v>0</v>
      </c>
      <c r="AP67" s="86">
        <f t="shared" si="55"/>
        <v>0</v>
      </c>
      <c r="AQ67" s="95"/>
      <c r="AR67" s="88">
        <f t="shared" si="46"/>
        <v>0</v>
      </c>
      <c r="AS67" s="88">
        <f t="shared" si="47"/>
        <v>0</v>
      </c>
      <c r="AT67" s="88">
        <f t="shared" si="48"/>
        <v>0</v>
      </c>
      <c r="AU67" s="86">
        <f t="shared" si="56"/>
        <v>0</v>
      </c>
      <c r="AV67" s="95"/>
      <c r="AW67" s="89">
        <f t="shared" si="49"/>
        <v>0</v>
      </c>
      <c r="AX67" s="89">
        <f t="shared" si="50"/>
        <v>0</v>
      </c>
      <c r="AY67" s="89">
        <f t="shared" si="51"/>
        <v>0</v>
      </c>
      <c r="AZ67" s="86">
        <f t="shared" si="57"/>
        <v>0</v>
      </c>
      <c r="BA67" s="95"/>
      <c r="BB67" s="90">
        <f t="shared" si="52"/>
        <v>0</v>
      </c>
      <c r="BC67" s="90">
        <f t="shared" si="53"/>
        <v>0</v>
      </c>
      <c r="BD67" s="90">
        <f t="shared" si="54"/>
        <v>0</v>
      </c>
      <c r="BE67" s="86">
        <f t="shared" si="58"/>
        <v>0</v>
      </c>
      <c r="BF67" s="91">
        <f t="shared" si="59"/>
        <v>0</v>
      </c>
      <c r="BG67" s="115">
        <v>4</v>
      </c>
      <c r="BH67" s="120">
        <f t="shared" si="60"/>
        <v>99</v>
      </c>
      <c r="BI67" s="123">
        <f t="shared" si="64"/>
        <v>53.925925925925924</v>
      </c>
      <c r="BJ67" s="116">
        <f t="shared" si="61"/>
        <v>0</v>
      </c>
      <c r="BK67" s="123">
        <f t="shared" si="65"/>
        <v>0</v>
      </c>
      <c r="BL67" s="116">
        <f t="shared" si="62"/>
        <v>83</v>
      </c>
      <c r="BM67" s="123">
        <f>BM64</f>
        <v>46.518518518518519</v>
      </c>
      <c r="BN67" s="116">
        <f t="shared" si="63"/>
        <v>0</v>
      </c>
      <c r="BO67" s="119">
        <f t="shared" si="66"/>
        <v>0</v>
      </c>
      <c r="BP67" s="155"/>
      <c r="BQ67" s="155"/>
      <c r="BR67" s="155"/>
      <c r="BS67" s="158"/>
      <c r="BW67" s="127"/>
      <c r="BX67" s="127"/>
      <c r="BY67" s="127"/>
      <c r="BZ67" s="127"/>
      <c r="CA67" s="127"/>
      <c r="CB67" s="127"/>
      <c r="CC67" s="127"/>
      <c r="CD67" s="127"/>
      <c r="CE67" s="127"/>
      <c r="CF67" s="127"/>
      <c r="CG67" s="127"/>
      <c r="CH67" s="127"/>
      <c r="CI67" s="127"/>
      <c r="CJ67" s="127"/>
      <c r="CK67" s="127"/>
      <c r="CL67" s="127"/>
      <c r="CM67" s="127"/>
      <c r="CN67" s="127"/>
      <c r="CO67" s="127"/>
      <c r="CP67" s="127"/>
      <c r="CQ67" s="127"/>
      <c r="CR67" s="127"/>
      <c r="CS67" s="127"/>
      <c r="CT67" s="127"/>
      <c r="CU67" s="127"/>
      <c r="CV67" s="127"/>
      <c r="CW67" s="127"/>
      <c r="DV67" s="158"/>
    </row>
    <row r="68" spans="1:126" ht="18" customHeight="1" thickTop="1" thickBot="1">
      <c r="A68" s="169">
        <v>22</v>
      </c>
      <c r="B68" s="73">
        <f>notes!D73</f>
        <v>0</v>
      </c>
      <c r="C68" s="73">
        <f>notes!E73</f>
        <v>0</v>
      </c>
      <c r="D68" s="73">
        <f>notes!F73</f>
        <v>0</v>
      </c>
      <c r="E68" s="73">
        <f>notes!G73</f>
        <v>0</v>
      </c>
      <c r="F68" s="73">
        <f>notes!H73</f>
        <v>0</v>
      </c>
      <c r="G68" s="74">
        <f>notes!I73</f>
        <v>0</v>
      </c>
      <c r="H68" s="75">
        <f>notes!J73</f>
        <v>0</v>
      </c>
      <c r="I68" s="73">
        <f>notes!K73</f>
        <v>0</v>
      </c>
      <c r="J68" s="73">
        <f>notes!L73</f>
        <v>0</v>
      </c>
      <c r="K68" s="74">
        <f>notes!M73</f>
        <v>0</v>
      </c>
      <c r="L68" s="75">
        <f>notes!N73</f>
        <v>0</v>
      </c>
      <c r="M68" s="73">
        <f>notes!O73</f>
        <v>0</v>
      </c>
      <c r="N68" s="74">
        <f>notes!P73</f>
        <v>0</v>
      </c>
      <c r="O68" s="75">
        <f>notes!Q73</f>
        <v>0</v>
      </c>
      <c r="P68" s="73">
        <f>notes!R73</f>
        <v>0</v>
      </c>
      <c r="Q68" s="74">
        <f>notes!S73</f>
        <v>0</v>
      </c>
      <c r="R68" s="75">
        <f>notes!T73</f>
        <v>0</v>
      </c>
      <c r="S68" s="74">
        <f>notes!U73</f>
        <v>0</v>
      </c>
      <c r="T68" s="76">
        <f>notes!V73</f>
        <v>0</v>
      </c>
      <c r="U68" s="75">
        <f>notes!W73</f>
        <v>0</v>
      </c>
      <c r="V68" s="77"/>
      <c r="W68" s="93"/>
      <c r="X68" s="79">
        <f t="shared" si="30"/>
        <v>0</v>
      </c>
      <c r="Y68" s="79">
        <f t="shared" si="31"/>
        <v>0</v>
      </c>
      <c r="Z68" s="80">
        <f t="shared" si="32"/>
        <v>0</v>
      </c>
      <c r="AA68" s="81">
        <f t="shared" si="33"/>
        <v>0</v>
      </c>
      <c r="AB68" s="81">
        <f t="shared" si="34"/>
        <v>0</v>
      </c>
      <c r="AC68" s="82">
        <f t="shared" si="35"/>
        <v>0</v>
      </c>
      <c r="AD68" s="83">
        <f t="shared" si="36"/>
        <v>0</v>
      </c>
      <c r="AE68" s="79">
        <f t="shared" si="37"/>
        <v>0</v>
      </c>
      <c r="AF68" s="80">
        <f t="shared" si="38"/>
        <v>0</v>
      </c>
      <c r="AG68" s="83">
        <f t="shared" si="39"/>
        <v>0</v>
      </c>
      <c r="AH68" s="79">
        <f t="shared" si="40"/>
        <v>0</v>
      </c>
      <c r="AI68" s="80">
        <f t="shared" si="41"/>
        <v>0</v>
      </c>
      <c r="AJ68" s="84">
        <f t="shared" si="42"/>
        <v>0</v>
      </c>
      <c r="AK68" s="66"/>
      <c r="AL68" s="66">
        <v>22</v>
      </c>
      <c r="AM68" s="85">
        <f t="shared" si="43"/>
        <v>0</v>
      </c>
      <c r="AN68" s="85">
        <f t="shared" si="44"/>
        <v>0</v>
      </c>
      <c r="AO68" s="85">
        <f t="shared" si="45"/>
        <v>0</v>
      </c>
      <c r="AP68" s="86">
        <f t="shared" si="55"/>
        <v>0</v>
      </c>
      <c r="AQ68" s="95"/>
      <c r="AR68" s="88">
        <f t="shared" si="46"/>
        <v>0</v>
      </c>
      <c r="AS68" s="88">
        <f t="shared" si="47"/>
        <v>0</v>
      </c>
      <c r="AT68" s="88">
        <f t="shared" si="48"/>
        <v>0</v>
      </c>
      <c r="AU68" s="86">
        <f t="shared" si="56"/>
        <v>0</v>
      </c>
      <c r="AV68" s="95"/>
      <c r="AW68" s="89">
        <f t="shared" si="49"/>
        <v>0</v>
      </c>
      <c r="AX68" s="89">
        <f t="shared" si="50"/>
        <v>0</v>
      </c>
      <c r="AY68" s="89">
        <f t="shared" si="51"/>
        <v>0</v>
      </c>
      <c r="AZ68" s="86">
        <f t="shared" si="57"/>
        <v>0</v>
      </c>
      <c r="BA68" s="95"/>
      <c r="BB68" s="90">
        <f t="shared" si="52"/>
        <v>0</v>
      </c>
      <c r="BC68" s="90">
        <f t="shared" si="53"/>
        <v>0</v>
      </c>
      <c r="BD68" s="90">
        <f t="shared" si="54"/>
        <v>0</v>
      </c>
      <c r="BE68" s="86">
        <f t="shared" si="58"/>
        <v>0</v>
      </c>
      <c r="BF68" s="91">
        <f t="shared" si="59"/>
        <v>0</v>
      </c>
      <c r="BG68" s="115">
        <v>5</v>
      </c>
      <c r="BH68" s="120">
        <f t="shared" si="60"/>
        <v>21</v>
      </c>
      <c r="BI68" s="123">
        <f t="shared" si="64"/>
        <v>53.925925925925924</v>
      </c>
      <c r="BJ68" s="116">
        <f t="shared" si="61"/>
        <v>0</v>
      </c>
      <c r="BK68" s="123">
        <f t="shared" si="65"/>
        <v>0</v>
      </c>
      <c r="BL68" s="116">
        <f t="shared" si="62"/>
        <v>26</v>
      </c>
      <c r="BM68" s="123">
        <f>BM66</f>
        <v>46.518518518518519</v>
      </c>
      <c r="BN68" s="116">
        <f t="shared" si="63"/>
        <v>0</v>
      </c>
      <c r="BO68" s="119">
        <f t="shared" si="66"/>
        <v>0</v>
      </c>
      <c r="BP68" s="155"/>
      <c r="BQ68" s="155"/>
      <c r="BR68" s="155"/>
      <c r="BS68" s="158"/>
      <c r="BW68" s="127"/>
      <c r="BX68" s="127"/>
      <c r="BY68" s="127"/>
      <c r="BZ68" s="127"/>
      <c r="CA68" s="127"/>
      <c r="CB68" s="127"/>
      <c r="CC68" s="127"/>
      <c r="CD68" s="127"/>
      <c r="CE68" s="127"/>
      <c r="CF68" s="127"/>
      <c r="CG68" s="127"/>
      <c r="CH68" s="127"/>
      <c r="CI68" s="127"/>
      <c r="CJ68" s="127"/>
      <c r="CK68" s="127"/>
      <c r="CL68" s="127"/>
      <c r="CM68" s="127"/>
      <c r="CN68" s="127"/>
      <c r="CO68" s="127"/>
      <c r="CP68" s="127"/>
      <c r="CQ68" s="127"/>
      <c r="CR68" s="127"/>
      <c r="CS68" s="127"/>
      <c r="CT68" s="127"/>
      <c r="CU68" s="127"/>
      <c r="CV68" s="127"/>
      <c r="CW68" s="127"/>
      <c r="DV68" s="158"/>
    </row>
    <row r="69" spans="1:126" ht="18" customHeight="1" thickTop="1" thickBot="1">
      <c r="A69" s="170">
        <v>23</v>
      </c>
      <c r="B69" s="73">
        <f>notes!D74</f>
        <v>0</v>
      </c>
      <c r="C69" s="73">
        <f>notes!E74</f>
        <v>0</v>
      </c>
      <c r="D69" s="73">
        <f>notes!F74</f>
        <v>0</v>
      </c>
      <c r="E69" s="73">
        <f>notes!G74</f>
        <v>0</v>
      </c>
      <c r="F69" s="73">
        <f>notes!H74</f>
        <v>0</v>
      </c>
      <c r="G69" s="74">
        <f>notes!I74</f>
        <v>0</v>
      </c>
      <c r="H69" s="75">
        <f>notes!J74</f>
        <v>0</v>
      </c>
      <c r="I69" s="73">
        <f>notes!K74</f>
        <v>0</v>
      </c>
      <c r="J69" s="73">
        <f>notes!L74</f>
        <v>0</v>
      </c>
      <c r="K69" s="74">
        <f>notes!M74</f>
        <v>0</v>
      </c>
      <c r="L69" s="75">
        <f>notes!N74</f>
        <v>0</v>
      </c>
      <c r="M69" s="73">
        <f>notes!O74</f>
        <v>0</v>
      </c>
      <c r="N69" s="74">
        <f>notes!P74</f>
        <v>0</v>
      </c>
      <c r="O69" s="75">
        <f>notes!Q74</f>
        <v>0</v>
      </c>
      <c r="P69" s="73">
        <f>notes!R74</f>
        <v>0</v>
      </c>
      <c r="Q69" s="74">
        <f>notes!S74</f>
        <v>0</v>
      </c>
      <c r="R69" s="75">
        <f>notes!T74</f>
        <v>0</v>
      </c>
      <c r="S69" s="74">
        <f>notes!U74</f>
        <v>0</v>
      </c>
      <c r="T69" s="76">
        <f>notes!V74</f>
        <v>0</v>
      </c>
      <c r="U69" s="75">
        <f>notes!W74</f>
        <v>0</v>
      </c>
      <c r="V69" s="77"/>
      <c r="W69" s="78"/>
      <c r="X69" s="79">
        <f t="shared" si="30"/>
        <v>0</v>
      </c>
      <c r="Y69" s="79">
        <f t="shared" si="31"/>
        <v>0</v>
      </c>
      <c r="Z69" s="80">
        <f t="shared" si="32"/>
        <v>0</v>
      </c>
      <c r="AA69" s="81">
        <f t="shared" si="33"/>
        <v>0</v>
      </c>
      <c r="AB69" s="81">
        <f t="shared" si="34"/>
        <v>0</v>
      </c>
      <c r="AC69" s="82">
        <f t="shared" si="35"/>
        <v>0</v>
      </c>
      <c r="AD69" s="83">
        <f t="shared" si="36"/>
        <v>0</v>
      </c>
      <c r="AE69" s="79">
        <f t="shared" si="37"/>
        <v>0</v>
      </c>
      <c r="AF69" s="80">
        <f t="shared" si="38"/>
        <v>0</v>
      </c>
      <c r="AG69" s="83">
        <f t="shared" si="39"/>
        <v>0</v>
      </c>
      <c r="AH69" s="79">
        <f t="shared" si="40"/>
        <v>0</v>
      </c>
      <c r="AI69" s="80">
        <f t="shared" si="41"/>
        <v>0</v>
      </c>
      <c r="AJ69" s="84">
        <f t="shared" si="42"/>
        <v>0</v>
      </c>
      <c r="AK69" s="66"/>
      <c r="AL69" s="66">
        <v>23</v>
      </c>
      <c r="AM69" s="85">
        <f t="shared" si="43"/>
        <v>0</v>
      </c>
      <c r="AN69" s="85">
        <f t="shared" si="44"/>
        <v>0</v>
      </c>
      <c r="AO69" s="85">
        <f t="shared" si="45"/>
        <v>0</v>
      </c>
      <c r="AP69" s="86">
        <f t="shared" si="55"/>
        <v>0</v>
      </c>
      <c r="AQ69" s="95"/>
      <c r="AR69" s="88">
        <f t="shared" si="46"/>
        <v>0</v>
      </c>
      <c r="AS69" s="88">
        <f t="shared" si="47"/>
        <v>0</v>
      </c>
      <c r="AT69" s="88">
        <f t="shared" si="48"/>
        <v>0</v>
      </c>
      <c r="AU69" s="86">
        <f t="shared" si="56"/>
        <v>0</v>
      </c>
      <c r="AV69" s="95"/>
      <c r="AW69" s="89">
        <f t="shared" si="49"/>
        <v>0</v>
      </c>
      <c r="AX69" s="89">
        <f t="shared" si="50"/>
        <v>0</v>
      </c>
      <c r="AY69" s="89">
        <f t="shared" si="51"/>
        <v>0</v>
      </c>
      <c r="AZ69" s="86">
        <f t="shared" si="57"/>
        <v>0</v>
      </c>
      <c r="BA69" s="95"/>
      <c r="BB69" s="90">
        <f t="shared" si="52"/>
        <v>0</v>
      </c>
      <c r="BC69" s="90">
        <f t="shared" si="53"/>
        <v>0</v>
      </c>
      <c r="BD69" s="90">
        <f t="shared" si="54"/>
        <v>0</v>
      </c>
      <c r="BE69" s="86">
        <f t="shared" si="58"/>
        <v>0</v>
      </c>
      <c r="BF69" s="91">
        <f t="shared" si="59"/>
        <v>0</v>
      </c>
      <c r="BG69" s="115">
        <v>6</v>
      </c>
      <c r="BH69" s="120">
        <f t="shared" si="60"/>
        <v>35</v>
      </c>
      <c r="BI69" s="123">
        <f t="shared" si="64"/>
        <v>53.925925925925924</v>
      </c>
      <c r="BJ69" s="116">
        <f t="shared" si="61"/>
        <v>0</v>
      </c>
      <c r="BK69" s="123">
        <f t="shared" si="65"/>
        <v>0</v>
      </c>
      <c r="BL69" s="116">
        <f t="shared" si="62"/>
        <v>45</v>
      </c>
      <c r="BM69" s="123">
        <f t="shared" ref="BM69:BM90" si="67">BM67</f>
        <v>46.518518518518519</v>
      </c>
      <c r="BN69" s="116">
        <f t="shared" si="63"/>
        <v>0</v>
      </c>
      <c r="BO69" s="119">
        <f t="shared" si="66"/>
        <v>0</v>
      </c>
      <c r="BP69" s="155"/>
      <c r="BQ69" s="155"/>
      <c r="BR69" s="155"/>
      <c r="BS69" s="158"/>
      <c r="BW69" s="127"/>
      <c r="BX69" s="127"/>
      <c r="BY69" s="127"/>
      <c r="BZ69" s="127"/>
      <c r="CA69" s="127"/>
      <c r="CB69" s="127"/>
      <c r="CC69" s="127"/>
      <c r="CD69" s="127"/>
      <c r="CE69" s="127"/>
      <c r="CF69" s="127"/>
      <c r="CG69" s="127"/>
      <c r="CH69" s="127"/>
      <c r="CI69" s="127"/>
      <c r="CJ69" s="127"/>
      <c r="CK69" s="127"/>
      <c r="CL69" s="127"/>
      <c r="CM69" s="127"/>
      <c r="CN69" s="127"/>
      <c r="CO69" s="127"/>
      <c r="CP69" s="127"/>
      <c r="CQ69" s="127"/>
      <c r="CR69" s="127"/>
      <c r="CS69" s="127"/>
      <c r="CT69" s="127"/>
      <c r="CU69" s="127"/>
      <c r="CV69" s="127"/>
      <c r="CW69" s="127"/>
      <c r="DV69" s="158"/>
    </row>
    <row r="70" spans="1:126" ht="18" customHeight="1" thickTop="1" thickBot="1">
      <c r="A70" s="169">
        <v>24</v>
      </c>
      <c r="B70" s="73">
        <f>notes!D75</f>
        <v>0</v>
      </c>
      <c r="C70" s="73">
        <f>notes!E75</f>
        <v>0</v>
      </c>
      <c r="D70" s="73">
        <f>notes!F75</f>
        <v>0</v>
      </c>
      <c r="E70" s="73">
        <f>notes!G75</f>
        <v>0</v>
      </c>
      <c r="F70" s="73">
        <f>notes!H75</f>
        <v>0</v>
      </c>
      <c r="G70" s="74">
        <f>notes!I75</f>
        <v>0</v>
      </c>
      <c r="H70" s="75">
        <f>notes!J75</f>
        <v>0</v>
      </c>
      <c r="I70" s="73">
        <f>notes!K75</f>
        <v>0</v>
      </c>
      <c r="J70" s="73">
        <f>notes!L75</f>
        <v>0</v>
      </c>
      <c r="K70" s="74">
        <f>notes!M75</f>
        <v>0</v>
      </c>
      <c r="L70" s="75">
        <f>notes!N75</f>
        <v>0</v>
      </c>
      <c r="M70" s="73">
        <f>notes!O75</f>
        <v>0</v>
      </c>
      <c r="N70" s="74">
        <f>notes!P75</f>
        <v>0</v>
      </c>
      <c r="O70" s="75">
        <f>notes!Q75</f>
        <v>0</v>
      </c>
      <c r="P70" s="73">
        <f>notes!R75</f>
        <v>0</v>
      </c>
      <c r="Q70" s="74">
        <f>notes!S75</f>
        <v>0</v>
      </c>
      <c r="R70" s="75">
        <f>notes!T75</f>
        <v>0</v>
      </c>
      <c r="S70" s="74">
        <f>notes!U75</f>
        <v>0</v>
      </c>
      <c r="T70" s="76">
        <f>notes!V75</f>
        <v>0</v>
      </c>
      <c r="U70" s="75">
        <f>notes!W75</f>
        <v>0</v>
      </c>
      <c r="V70" s="77"/>
      <c r="W70" s="93"/>
      <c r="X70" s="79">
        <f t="shared" si="30"/>
        <v>0</v>
      </c>
      <c r="Y70" s="79">
        <f t="shared" si="31"/>
        <v>0</v>
      </c>
      <c r="Z70" s="80">
        <f t="shared" si="32"/>
        <v>0</v>
      </c>
      <c r="AA70" s="81">
        <f t="shared" si="33"/>
        <v>0</v>
      </c>
      <c r="AB70" s="81">
        <f t="shared" si="34"/>
        <v>0</v>
      </c>
      <c r="AC70" s="82">
        <f t="shared" si="35"/>
        <v>0</v>
      </c>
      <c r="AD70" s="83">
        <f t="shared" si="36"/>
        <v>0</v>
      </c>
      <c r="AE70" s="79">
        <f t="shared" si="37"/>
        <v>0</v>
      </c>
      <c r="AF70" s="80">
        <f t="shared" si="38"/>
        <v>0</v>
      </c>
      <c r="AG70" s="83">
        <f t="shared" si="39"/>
        <v>0</v>
      </c>
      <c r="AH70" s="79">
        <f t="shared" si="40"/>
        <v>0</v>
      </c>
      <c r="AI70" s="80">
        <f t="shared" si="41"/>
        <v>0</v>
      </c>
      <c r="AJ70" s="84">
        <f t="shared" si="42"/>
        <v>0</v>
      </c>
      <c r="AK70" s="66"/>
      <c r="AL70" s="66">
        <v>24</v>
      </c>
      <c r="AM70" s="85">
        <f t="shared" si="43"/>
        <v>0</v>
      </c>
      <c r="AN70" s="85">
        <f t="shared" si="44"/>
        <v>0</v>
      </c>
      <c r="AO70" s="85">
        <f t="shared" si="45"/>
        <v>0</v>
      </c>
      <c r="AP70" s="86">
        <f t="shared" si="55"/>
        <v>0</v>
      </c>
      <c r="AQ70" s="95"/>
      <c r="AR70" s="88">
        <f t="shared" si="46"/>
        <v>0</v>
      </c>
      <c r="AS70" s="88">
        <f t="shared" si="47"/>
        <v>0</v>
      </c>
      <c r="AT70" s="88">
        <f t="shared" si="48"/>
        <v>0</v>
      </c>
      <c r="AU70" s="86">
        <f t="shared" si="56"/>
        <v>0</v>
      </c>
      <c r="AV70" s="95"/>
      <c r="AW70" s="89">
        <f t="shared" si="49"/>
        <v>0</v>
      </c>
      <c r="AX70" s="89">
        <f t="shared" si="50"/>
        <v>0</v>
      </c>
      <c r="AY70" s="89">
        <f t="shared" si="51"/>
        <v>0</v>
      </c>
      <c r="AZ70" s="86">
        <f t="shared" si="57"/>
        <v>0</v>
      </c>
      <c r="BA70" s="95"/>
      <c r="BB70" s="90">
        <f t="shared" si="52"/>
        <v>0</v>
      </c>
      <c r="BC70" s="90">
        <f t="shared" si="53"/>
        <v>0</v>
      </c>
      <c r="BD70" s="90">
        <f t="shared" si="54"/>
        <v>0</v>
      </c>
      <c r="BE70" s="86">
        <f t="shared" si="58"/>
        <v>0</v>
      </c>
      <c r="BF70" s="91">
        <f t="shared" si="59"/>
        <v>0</v>
      </c>
      <c r="BG70" s="115">
        <v>7</v>
      </c>
      <c r="BH70" s="120">
        <f t="shared" si="60"/>
        <v>44</v>
      </c>
      <c r="BI70" s="123">
        <f t="shared" si="64"/>
        <v>53.925925925925924</v>
      </c>
      <c r="BJ70" s="116">
        <f t="shared" si="61"/>
        <v>0</v>
      </c>
      <c r="BK70" s="123">
        <f t="shared" si="65"/>
        <v>0</v>
      </c>
      <c r="BL70" s="116">
        <f t="shared" si="62"/>
        <v>28</v>
      </c>
      <c r="BM70" s="123">
        <f t="shared" si="67"/>
        <v>46.518518518518519</v>
      </c>
      <c r="BN70" s="116">
        <f t="shared" si="63"/>
        <v>0</v>
      </c>
      <c r="BO70" s="119">
        <f t="shared" si="66"/>
        <v>0</v>
      </c>
      <c r="BP70" s="155"/>
      <c r="BQ70" s="155"/>
      <c r="BR70" s="155"/>
      <c r="BS70" s="158"/>
      <c r="BW70" s="127"/>
      <c r="BX70" s="127"/>
      <c r="BY70" s="127"/>
      <c r="BZ70" s="127"/>
      <c r="CA70" s="127"/>
      <c r="CB70" s="127"/>
      <c r="CC70" s="127"/>
      <c r="CD70" s="127"/>
      <c r="CE70" s="127"/>
      <c r="CF70" s="127"/>
      <c r="CG70" s="127"/>
      <c r="CH70" s="127"/>
      <c r="CI70" s="127"/>
      <c r="CJ70" s="127"/>
      <c r="CK70" s="127"/>
      <c r="CL70" s="127"/>
      <c r="CM70" s="127"/>
      <c r="CN70" s="127"/>
      <c r="CO70" s="127"/>
      <c r="CP70" s="127"/>
      <c r="CQ70" s="127"/>
      <c r="CR70" s="127"/>
      <c r="CS70" s="127"/>
      <c r="CT70" s="127"/>
      <c r="CU70" s="127"/>
      <c r="CV70" s="127"/>
      <c r="CW70" s="127"/>
      <c r="DV70" s="158"/>
    </row>
    <row r="71" spans="1:126" ht="18" customHeight="1" thickTop="1" thickBot="1">
      <c r="A71" s="170">
        <v>25</v>
      </c>
      <c r="B71" s="73">
        <f>notes!D76</f>
        <v>0</v>
      </c>
      <c r="C71" s="73">
        <f>notes!E76</f>
        <v>0</v>
      </c>
      <c r="D71" s="73">
        <f>notes!F76</f>
        <v>0</v>
      </c>
      <c r="E71" s="73">
        <f>notes!G76</f>
        <v>0</v>
      </c>
      <c r="F71" s="73">
        <f>notes!H76</f>
        <v>0</v>
      </c>
      <c r="G71" s="74">
        <f>notes!I76</f>
        <v>0</v>
      </c>
      <c r="H71" s="75">
        <f>notes!J76</f>
        <v>0</v>
      </c>
      <c r="I71" s="73">
        <f>notes!K76</f>
        <v>0</v>
      </c>
      <c r="J71" s="73">
        <f>notes!L76</f>
        <v>0</v>
      </c>
      <c r="K71" s="74">
        <f>notes!M76</f>
        <v>0</v>
      </c>
      <c r="L71" s="75">
        <f>notes!N76</f>
        <v>0</v>
      </c>
      <c r="M71" s="73">
        <f>notes!O76</f>
        <v>0</v>
      </c>
      <c r="N71" s="74">
        <f>notes!P76</f>
        <v>0</v>
      </c>
      <c r="O71" s="75">
        <f>notes!Q76</f>
        <v>0</v>
      </c>
      <c r="P71" s="73">
        <f>notes!R76</f>
        <v>0</v>
      </c>
      <c r="Q71" s="74">
        <f>notes!S76</f>
        <v>0</v>
      </c>
      <c r="R71" s="75">
        <f>notes!T76</f>
        <v>0</v>
      </c>
      <c r="S71" s="74">
        <f>notes!U76</f>
        <v>0</v>
      </c>
      <c r="T71" s="76">
        <f>notes!V76</f>
        <v>0</v>
      </c>
      <c r="U71" s="75">
        <f>notes!W76</f>
        <v>0</v>
      </c>
      <c r="V71" s="77"/>
      <c r="W71" s="78"/>
      <c r="X71" s="79">
        <f t="shared" si="30"/>
        <v>0</v>
      </c>
      <c r="Y71" s="79">
        <f t="shared" si="31"/>
        <v>0</v>
      </c>
      <c r="Z71" s="80">
        <f t="shared" si="32"/>
        <v>0</v>
      </c>
      <c r="AA71" s="81">
        <f t="shared" si="33"/>
        <v>0</v>
      </c>
      <c r="AB71" s="81">
        <f t="shared" si="34"/>
        <v>0</v>
      </c>
      <c r="AC71" s="82">
        <f t="shared" si="35"/>
        <v>0</v>
      </c>
      <c r="AD71" s="83">
        <f t="shared" si="36"/>
        <v>0</v>
      </c>
      <c r="AE71" s="79">
        <f t="shared" si="37"/>
        <v>0</v>
      </c>
      <c r="AF71" s="80">
        <f t="shared" si="38"/>
        <v>0</v>
      </c>
      <c r="AG71" s="83">
        <f t="shared" si="39"/>
        <v>0</v>
      </c>
      <c r="AH71" s="79">
        <f t="shared" si="40"/>
        <v>0</v>
      </c>
      <c r="AI71" s="80">
        <f t="shared" si="41"/>
        <v>0</v>
      </c>
      <c r="AJ71" s="84">
        <f t="shared" si="42"/>
        <v>0</v>
      </c>
      <c r="AK71" s="66"/>
      <c r="AL71" s="66">
        <v>25</v>
      </c>
      <c r="AM71" s="85">
        <f t="shared" si="43"/>
        <v>0</v>
      </c>
      <c r="AN71" s="85">
        <f t="shared" si="44"/>
        <v>0</v>
      </c>
      <c r="AO71" s="85">
        <f t="shared" si="45"/>
        <v>0</v>
      </c>
      <c r="AP71" s="86">
        <f t="shared" si="55"/>
        <v>0</v>
      </c>
      <c r="AQ71" s="95"/>
      <c r="AR71" s="88">
        <f t="shared" si="46"/>
        <v>0</v>
      </c>
      <c r="AS71" s="88">
        <f t="shared" si="47"/>
        <v>0</v>
      </c>
      <c r="AT71" s="88">
        <f t="shared" si="48"/>
        <v>0</v>
      </c>
      <c r="AU71" s="86">
        <f t="shared" si="56"/>
        <v>0</v>
      </c>
      <c r="AV71" s="95"/>
      <c r="AW71" s="89">
        <f t="shared" si="49"/>
        <v>0</v>
      </c>
      <c r="AX71" s="89">
        <f t="shared" si="50"/>
        <v>0</v>
      </c>
      <c r="AY71" s="89">
        <f t="shared" si="51"/>
        <v>0</v>
      </c>
      <c r="AZ71" s="86">
        <f t="shared" si="57"/>
        <v>0</v>
      </c>
      <c r="BA71" s="95"/>
      <c r="BB71" s="90">
        <f t="shared" si="52"/>
        <v>0</v>
      </c>
      <c r="BC71" s="90">
        <f t="shared" si="53"/>
        <v>0</v>
      </c>
      <c r="BD71" s="90">
        <f t="shared" si="54"/>
        <v>0</v>
      </c>
      <c r="BE71" s="86">
        <f t="shared" si="58"/>
        <v>0</v>
      </c>
      <c r="BF71" s="91">
        <f t="shared" si="59"/>
        <v>0</v>
      </c>
      <c r="BG71" s="115">
        <v>8</v>
      </c>
      <c r="BH71" s="120">
        <f t="shared" si="60"/>
        <v>24</v>
      </c>
      <c r="BI71" s="123">
        <f t="shared" si="64"/>
        <v>53.925925925925924</v>
      </c>
      <c r="BJ71" s="116">
        <f t="shared" si="61"/>
        <v>0</v>
      </c>
      <c r="BK71" s="123">
        <f t="shared" si="65"/>
        <v>0</v>
      </c>
      <c r="BL71" s="116">
        <f t="shared" si="62"/>
        <v>24</v>
      </c>
      <c r="BM71" s="123">
        <f t="shared" si="67"/>
        <v>46.518518518518519</v>
      </c>
      <c r="BN71" s="116">
        <f t="shared" si="63"/>
        <v>0</v>
      </c>
      <c r="BO71" s="119">
        <f t="shared" si="66"/>
        <v>0</v>
      </c>
      <c r="BP71" s="155"/>
      <c r="BQ71" s="155"/>
      <c r="BR71" s="155"/>
      <c r="BS71" s="158"/>
      <c r="BW71" s="127"/>
      <c r="BX71" s="127"/>
      <c r="BY71" s="127"/>
      <c r="BZ71" s="127"/>
      <c r="CA71" s="127"/>
      <c r="CB71" s="127"/>
      <c r="CC71" s="127"/>
      <c r="CD71" s="127"/>
      <c r="CE71" s="127"/>
      <c r="CF71" s="127"/>
      <c r="CG71" s="127"/>
      <c r="CH71" s="127"/>
      <c r="CI71" s="127"/>
      <c r="CJ71" s="127"/>
      <c r="CK71" s="127"/>
      <c r="CL71" s="127"/>
      <c r="CM71" s="127"/>
      <c r="CN71" s="127"/>
      <c r="CO71" s="127"/>
      <c r="CP71" s="127"/>
      <c r="CQ71" s="127"/>
      <c r="CR71" s="127"/>
      <c r="CS71" s="127"/>
      <c r="CT71" s="127"/>
      <c r="CU71" s="127"/>
      <c r="CV71" s="127"/>
      <c r="CW71" s="127"/>
      <c r="DV71" s="158"/>
    </row>
    <row r="72" spans="1:126" ht="18" customHeight="1" thickTop="1" thickBot="1">
      <c r="A72" s="169">
        <v>26</v>
      </c>
      <c r="B72" s="73">
        <f>notes!D77</f>
        <v>0</v>
      </c>
      <c r="C72" s="73">
        <f>notes!E77</f>
        <v>0</v>
      </c>
      <c r="D72" s="73">
        <f>notes!F77</f>
        <v>0</v>
      </c>
      <c r="E72" s="73">
        <f>notes!G77</f>
        <v>0</v>
      </c>
      <c r="F72" s="73">
        <f>notes!H77</f>
        <v>0</v>
      </c>
      <c r="G72" s="74">
        <f>notes!I77</f>
        <v>0</v>
      </c>
      <c r="H72" s="75">
        <f>notes!J77</f>
        <v>0</v>
      </c>
      <c r="I72" s="73">
        <f>notes!K77</f>
        <v>0</v>
      </c>
      <c r="J72" s="73">
        <f>notes!L77</f>
        <v>0</v>
      </c>
      <c r="K72" s="74">
        <f>notes!M77</f>
        <v>0</v>
      </c>
      <c r="L72" s="75">
        <f>notes!N77</f>
        <v>0</v>
      </c>
      <c r="M72" s="73">
        <f>notes!O77</f>
        <v>0</v>
      </c>
      <c r="N72" s="74">
        <f>notes!P77</f>
        <v>0</v>
      </c>
      <c r="O72" s="75">
        <f>notes!Q77</f>
        <v>0</v>
      </c>
      <c r="P72" s="73">
        <f>notes!R77</f>
        <v>0</v>
      </c>
      <c r="Q72" s="74">
        <f>notes!S77</f>
        <v>0</v>
      </c>
      <c r="R72" s="75">
        <f>notes!T77</f>
        <v>0</v>
      </c>
      <c r="S72" s="74">
        <f>notes!U77</f>
        <v>0</v>
      </c>
      <c r="T72" s="76">
        <f>notes!V77</f>
        <v>0</v>
      </c>
      <c r="U72" s="75">
        <f>notes!W77</f>
        <v>0</v>
      </c>
      <c r="V72" s="77"/>
      <c r="W72" s="93"/>
      <c r="X72" s="79">
        <f t="shared" si="30"/>
        <v>0</v>
      </c>
      <c r="Y72" s="79">
        <f t="shared" si="31"/>
        <v>0</v>
      </c>
      <c r="Z72" s="80">
        <f t="shared" si="32"/>
        <v>0</v>
      </c>
      <c r="AA72" s="81">
        <f t="shared" si="33"/>
        <v>0</v>
      </c>
      <c r="AB72" s="81">
        <f t="shared" si="34"/>
        <v>0</v>
      </c>
      <c r="AC72" s="82">
        <f t="shared" si="35"/>
        <v>0</v>
      </c>
      <c r="AD72" s="83">
        <f t="shared" si="36"/>
        <v>0</v>
      </c>
      <c r="AE72" s="79">
        <f t="shared" si="37"/>
        <v>0</v>
      </c>
      <c r="AF72" s="80">
        <f t="shared" si="38"/>
        <v>0</v>
      </c>
      <c r="AG72" s="83">
        <f t="shared" si="39"/>
        <v>0</v>
      </c>
      <c r="AH72" s="79">
        <f t="shared" si="40"/>
        <v>0</v>
      </c>
      <c r="AI72" s="80">
        <f t="shared" si="41"/>
        <v>0</v>
      </c>
      <c r="AJ72" s="84">
        <f t="shared" si="42"/>
        <v>0</v>
      </c>
      <c r="AK72" s="66"/>
      <c r="AL72" s="66">
        <v>26</v>
      </c>
      <c r="AM72" s="85">
        <f t="shared" si="43"/>
        <v>0</v>
      </c>
      <c r="AN72" s="85">
        <f t="shared" si="44"/>
        <v>0</v>
      </c>
      <c r="AO72" s="85">
        <f t="shared" si="45"/>
        <v>0</v>
      </c>
      <c r="AP72" s="86">
        <f t="shared" si="55"/>
        <v>0</v>
      </c>
      <c r="AQ72" s="95"/>
      <c r="AR72" s="88">
        <f t="shared" si="46"/>
        <v>0</v>
      </c>
      <c r="AS72" s="88">
        <f t="shared" si="47"/>
        <v>0</v>
      </c>
      <c r="AT72" s="88">
        <f t="shared" si="48"/>
        <v>0</v>
      </c>
      <c r="AU72" s="86">
        <f t="shared" si="56"/>
        <v>0</v>
      </c>
      <c r="AV72" s="95"/>
      <c r="AW72" s="89">
        <f t="shared" si="49"/>
        <v>0</v>
      </c>
      <c r="AX72" s="89">
        <f t="shared" si="50"/>
        <v>0</v>
      </c>
      <c r="AY72" s="89">
        <f t="shared" si="51"/>
        <v>0</v>
      </c>
      <c r="AZ72" s="86">
        <f t="shared" si="57"/>
        <v>0</v>
      </c>
      <c r="BA72" s="95"/>
      <c r="BB72" s="90">
        <f t="shared" si="52"/>
        <v>0</v>
      </c>
      <c r="BC72" s="90">
        <f t="shared" si="53"/>
        <v>0</v>
      </c>
      <c r="BD72" s="90">
        <f t="shared" si="54"/>
        <v>0</v>
      </c>
      <c r="BE72" s="86">
        <f t="shared" si="58"/>
        <v>0</v>
      </c>
      <c r="BF72" s="91">
        <f t="shared" si="59"/>
        <v>0</v>
      </c>
      <c r="BG72" s="115">
        <v>9</v>
      </c>
      <c r="BH72" s="120">
        <f t="shared" si="60"/>
        <v>31</v>
      </c>
      <c r="BI72" s="123">
        <f t="shared" si="64"/>
        <v>53.925925925925924</v>
      </c>
      <c r="BJ72" s="116">
        <f t="shared" si="61"/>
        <v>0</v>
      </c>
      <c r="BK72" s="123">
        <f t="shared" si="65"/>
        <v>0</v>
      </c>
      <c r="BL72" s="116">
        <f t="shared" si="62"/>
        <v>25</v>
      </c>
      <c r="BM72" s="123">
        <f t="shared" si="67"/>
        <v>46.518518518518519</v>
      </c>
      <c r="BN72" s="116">
        <f t="shared" si="63"/>
        <v>0</v>
      </c>
      <c r="BO72" s="119">
        <f t="shared" si="66"/>
        <v>0</v>
      </c>
      <c r="BP72" s="155"/>
      <c r="BQ72" s="155"/>
      <c r="BR72" s="155"/>
      <c r="BS72" s="158"/>
      <c r="BW72" s="127"/>
      <c r="BX72" s="127"/>
      <c r="BY72" s="127"/>
      <c r="BZ72" s="127"/>
      <c r="CA72" s="127"/>
      <c r="CB72" s="127"/>
      <c r="CC72" s="127"/>
      <c r="CD72" s="127"/>
      <c r="CE72" s="127"/>
      <c r="CF72" s="127"/>
      <c r="CG72" s="127"/>
      <c r="CH72" s="127"/>
      <c r="CI72" s="127"/>
      <c r="CJ72" s="127"/>
      <c r="CK72" s="127"/>
      <c r="CL72" s="127"/>
      <c r="CM72" s="127"/>
      <c r="CN72" s="127"/>
      <c r="CO72" s="127"/>
      <c r="CP72" s="127"/>
      <c r="CQ72" s="127"/>
      <c r="CR72" s="127"/>
      <c r="CS72" s="127"/>
      <c r="CT72" s="127"/>
      <c r="CU72" s="127"/>
      <c r="CV72" s="127"/>
      <c r="CW72" s="127"/>
      <c r="DV72" s="158"/>
    </row>
    <row r="73" spans="1:126" ht="18" customHeight="1" thickTop="1" thickBot="1">
      <c r="A73" s="170">
        <v>27</v>
      </c>
      <c r="B73" s="97">
        <f>notes!D78</f>
        <v>0</v>
      </c>
      <c r="C73" s="73">
        <f>notes!E78</f>
        <v>0</v>
      </c>
      <c r="D73" s="73">
        <f>notes!F78</f>
        <v>0</v>
      </c>
      <c r="E73" s="73">
        <f>notes!G78</f>
        <v>0</v>
      </c>
      <c r="F73" s="73">
        <f>notes!H78</f>
        <v>0</v>
      </c>
      <c r="G73" s="74">
        <f>notes!I78</f>
        <v>0</v>
      </c>
      <c r="H73" s="98">
        <f>notes!J78</f>
        <v>0</v>
      </c>
      <c r="I73" s="97">
        <f>notes!K78</f>
        <v>0</v>
      </c>
      <c r="J73" s="97">
        <f>notes!L78</f>
        <v>0</v>
      </c>
      <c r="K73" s="99">
        <f>notes!M78</f>
        <v>0</v>
      </c>
      <c r="L73" s="75">
        <f>notes!N78</f>
        <v>0</v>
      </c>
      <c r="M73" s="73">
        <f>notes!O78</f>
        <v>0</v>
      </c>
      <c r="N73" s="74">
        <f>notes!P78</f>
        <v>0</v>
      </c>
      <c r="O73" s="75">
        <f>notes!Q78</f>
        <v>0</v>
      </c>
      <c r="P73" s="73">
        <f>notes!R78</f>
        <v>0</v>
      </c>
      <c r="Q73" s="74">
        <f>notes!S78</f>
        <v>0</v>
      </c>
      <c r="R73" s="75">
        <f>notes!T78</f>
        <v>0</v>
      </c>
      <c r="S73" s="74">
        <f>notes!U78</f>
        <v>0</v>
      </c>
      <c r="T73" s="76">
        <f>notes!V78</f>
        <v>0</v>
      </c>
      <c r="U73" s="75">
        <f>notes!W78</f>
        <v>0</v>
      </c>
      <c r="V73" s="77"/>
      <c r="W73" s="78"/>
      <c r="X73" s="79">
        <f t="shared" si="30"/>
        <v>0</v>
      </c>
      <c r="Y73" s="79">
        <f t="shared" si="31"/>
        <v>0</v>
      </c>
      <c r="Z73" s="80">
        <f t="shared" si="32"/>
        <v>0</v>
      </c>
      <c r="AA73" s="81">
        <f t="shared" si="33"/>
        <v>0</v>
      </c>
      <c r="AB73" s="81">
        <f t="shared" si="34"/>
        <v>0</v>
      </c>
      <c r="AC73" s="82">
        <f t="shared" si="35"/>
        <v>0</v>
      </c>
      <c r="AD73" s="83">
        <f t="shared" si="36"/>
        <v>0</v>
      </c>
      <c r="AE73" s="79">
        <f t="shared" si="37"/>
        <v>0</v>
      </c>
      <c r="AF73" s="80">
        <f t="shared" si="38"/>
        <v>0</v>
      </c>
      <c r="AG73" s="83">
        <f t="shared" si="39"/>
        <v>0</v>
      </c>
      <c r="AH73" s="79">
        <f t="shared" si="40"/>
        <v>0</v>
      </c>
      <c r="AI73" s="80">
        <f t="shared" si="41"/>
        <v>0</v>
      </c>
      <c r="AJ73" s="84">
        <f t="shared" si="42"/>
        <v>0</v>
      </c>
      <c r="AK73" s="66"/>
      <c r="AL73" s="66">
        <v>27</v>
      </c>
      <c r="AM73" s="85">
        <f t="shared" si="43"/>
        <v>0</v>
      </c>
      <c r="AN73" s="85">
        <f t="shared" si="44"/>
        <v>0</v>
      </c>
      <c r="AO73" s="85">
        <f t="shared" si="45"/>
        <v>0</v>
      </c>
      <c r="AP73" s="86">
        <f t="shared" si="55"/>
        <v>0</v>
      </c>
      <c r="AQ73" s="95"/>
      <c r="AR73" s="88">
        <f t="shared" si="46"/>
        <v>0</v>
      </c>
      <c r="AS73" s="88">
        <f t="shared" si="47"/>
        <v>0</v>
      </c>
      <c r="AT73" s="88">
        <f t="shared" si="48"/>
        <v>0</v>
      </c>
      <c r="AU73" s="86">
        <f t="shared" si="56"/>
        <v>0</v>
      </c>
      <c r="AV73" s="95"/>
      <c r="AW73" s="89">
        <f t="shared" si="49"/>
        <v>0</v>
      </c>
      <c r="AX73" s="89">
        <f t="shared" si="50"/>
        <v>0</v>
      </c>
      <c r="AY73" s="89">
        <f t="shared" si="51"/>
        <v>0</v>
      </c>
      <c r="AZ73" s="86">
        <f t="shared" si="57"/>
        <v>0</v>
      </c>
      <c r="BA73" s="95"/>
      <c r="BB73" s="90">
        <f t="shared" si="52"/>
        <v>0</v>
      </c>
      <c r="BC73" s="90">
        <f t="shared" si="53"/>
        <v>0</v>
      </c>
      <c r="BD73" s="90">
        <f t="shared" si="54"/>
        <v>0</v>
      </c>
      <c r="BE73" s="86">
        <f t="shared" si="58"/>
        <v>0</v>
      </c>
      <c r="BF73" s="91">
        <f t="shared" si="59"/>
        <v>0</v>
      </c>
      <c r="BG73" s="115">
        <v>10</v>
      </c>
      <c r="BH73" s="120">
        <f t="shared" si="60"/>
        <v>64</v>
      </c>
      <c r="BI73" s="123">
        <f t="shared" si="64"/>
        <v>53.925925925925924</v>
      </c>
      <c r="BJ73" s="116">
        <f t="shared" si="61"/>
        <v>0</v>
      </c>
      <c r="BK73" s="123">
        <f t="shared" si="65"/>
        <v>0</v>
      </c>
      <c r="BL73" s="116">
        <f t="shared" si="62"/>
        <v>69</v>
      </c>
      <c r="BM73" s="123">
        <f t="shared" si="67"/>
        <v>46.518518518518519</v>
      </c>
      <c r="BN73" s="116">
        <f t="shared" si="63"/>
        <v>0</v>
      </c>
      <c r="BO73" s="119">
        <f t="shared" si="66"/>
        <v>0</v>
      </c>
      <c r="BP73" s="155"/>
      <c r="BQ73" s="155"/>
      <c r="BR73" s="155"/>
      <c r="BS73" s="158"/>
      <c r="BW73" s="127"/>
      <c r="BX73" s="127"/>
      <c r="BY73" s="127"/>
      <c r="BZ73" s="127"/>
      <c r="CA73" s="127"/>
      <c r="CB73" s="127"/>
      <c r="CC73" s="127"/>
      <c r="CD73" s="127"/>
      <c r="CE73" s="127"/>
      <c r="CF73" s="127"/>
      <c r="CG73" s="127"/>
      <c r="CH73" s="127"/>
      <c r="CI73" s="127"/>
      <c r="CJ73" s="127"/>
      <c r="CK73" s="127"/>
      <c r="CL73" s="127"/>
      <c r="CM73" s="127"/>
      <c r="CN73" s="127"/>
      <c r="CO73" s="127"/>
      <c r="CP73" s="127"/>
      <c r="CQ73" s="127"/>
      <c r="CR73" s="127"/>
      <c r="CS73" s="127"/>
      <c r="CT73" s="127"/>
      <c r="CU73" s="127"/>
      <c r="CV73" s="127"/>
      <c r="CW73" s="127"/>
      <c r="DV73" s="158"/>
    </row>
    <row r="74" spans="1:126" ht="18" customHeight="1" thickTop="1" thickBot="1">
      <c r="A74" s="169"/>
      <c r="B74" s="73" t="e">
        <f>notes!#REF!</f>
        <v>#REF!</v>
      </c>
      <c r="C74" s="73" t="e">
        <f>notes!#REF!</f>
        <v>#REF!</v>
      </c>
      <c r="D74" s="73" t="e">
        <f>notes!#REF!</f>
        <v>#REF!</v>
      </c>
      <c r="E74" s="73" t="e">
        <f>notes!#REF!</f>
        <v>#REF!</v>
      </c>
      <c r="F74" s="73" t="e">
        <f>notes!#REF!</f>
        <v>#REF!</v>
      </c>
      <c r="G74" s="74" t="e">
        <f>notes!#REF!</f>
        <v>#REF!</v>
      </c>
      <c r="H74" s="75" t="e">
        <f>notes!#REF!</f>
        <v>#REF!</v>
      </c>
      <c r="I74" s="75" t="e">
        <f>notes!#REF!</f>
        <v>#REF!</v>
      </c>
      <c r="J74" s="75" t="e">
        <f>notes!#REF!</f>
        <v>#REF!</v>
      </c>
      <c r="K74" s="74" t="e">
        <f>notes!#REF!</f>
        <v>#REF!</v>
      </c>
      <c r="L74" s="75" t="e">
        <f>notes!#REF!</f>
        <v>#REF!</v>
      </c>
      <c r="M74" s="75" t="e">
        <f>notes!#REF!</f>
        <v>#REF!</v>
      </c>
      <c r="N74" s="74" t="e">
        <f>notes!#REF!</f>
        <v>#REF!</v>
      </c>
      <c r="O74" s="75" t="e">
        <f>notes!#REF!</f>
        <v>#REF!</v>
      </c>
      <c r="P74" s="73" t="e">
        <f>notes!#REF!</f>
        <v>#REF!</v>
      </c>
      <c r="Q74" s="74" t="e">
        <f>notes!#REF!</f>
        <v>#REF!</v>
      </c>
      <c r="R74" s="75" t="e">
        <f>notes!#REF!</f>
        <v>#REF!</v>
      </c>
      <c r="S74" s="74" t="e">
        <f>notes!#REF!</f>
        <v>#REF!</v>
      </c>
      <c r="T74" s="76" t="e">
        <f>notes!#REF!</f>
        <v>#REF!</v>
      </c>
      <c r="U74" s="75" t="e">
        <f>notes!#REF!</f>
        <v>#REF!</v>
      </c>
      <c r="V74" s="77"/>
      <c r="W74" s="93"/>
      <c r="X74" s="79">
        <f t="shared" si="30"/>
        <v>0</v>
      </c>
      <c r="Y74" s="79">
        <f t="shared" si="31"/>
        <v>0</v>
      </c>
      <c r="Z74" s="80">
        <f t="shared" si="32"/>
        <v>0</v>
      </c>
      <c r="AA74" s="81">
        <f t="shared" si="33"/>
        <v>0</v>
      </c>
      <c r="AB74" s="81">
        <f t="shared" si="34"/>
        <v>0</v>
      </c>
      <c r="AC74" s="82">
        <f t="shared" si="35"/>
        <v>0</v>
      </c>
      <c r="AD74" s="83">
        <f t="shared" si="36"/>
        <v>0</v>
      </c>
      <c r="AE74" s="79">
        <f t="shared" si="37"/>
        <v>0</v>
      </c>
      <c r="AF74" s="80">
        <f t="shared" si="38"/>
        <v>0</v>
      </c>
      <c r="AG74" s="83">
        <f t="shared" si="39"/>
        <v>0</v>
      </c>
      <c r="AH74" s="79">
        <f t="shared" si="40"/>
        <v>0</v>
      </c>
      <c r="AI74" s="80">
        <f t="shared" si="41"/>
        <v>0</v>
      </c>
      <c r="AJ74" s="84">
        <f t="shared" si="42"/>
        <v>0</v>
      </c>
      <c r="AK74" s="66"/>
      <c r="AL74" s="66"/>
      <c r="AM74" s="66"/>
      <c r="AN74" s="66"/>
      <c r="AO74" s="66"/>
      <c r="AP74" s="66"/>
      <c r="AQ74" s="66"/>
      <c r="AR74" s="66"/>
      <c r="AS74" s="66"/>
      <c r="AT74" s="66"/>
      <c r="AU74" s="66"/>
      <c r="AV74" s="66"/>
      <c r="AW74" s="66"/>
      <c r="AX74" s="66"/>
      <c r="AY74" s="66"/>
      <c r="AZ74" s="66"/>
      <c r="BA74" s="66"/>
      <c r="BB74" s="66"/>
      <c r="BC74" s="66"/>
      <c r="BD74" s="66"/>
      <c r="BE74" s="66"/>
      <c r="BF74" s="66"/>
      <c r="BG74" s="115">
        <v>11</v>
      </c>
      <c r="BH74" s="120">
        <f t="shared" si="60"/>
        <v>71</v>
      </c>
      <c r="BI74" s="123">
        <f t="shared" si="64"/>
        <v>53.925925925925924</v>
      </c>
      <c r="BJ74" s="116">
        <f t="shared" si="61"/>
        <v>0</v>
      </c>
      <c r="BK74" s="123">
        <f t="shared" si="65"/>
        <v>0</v>
      </c>
      <c r="BL74" s="116">
        <f t="shared" si="62"/>
        <v>47</v>
      </c>
      <c r="BM74" s="123">
        <f t="shared" si="67"/>
        <v>46.518518518518519</v>
      </c>
      <c r="BN74" s="116">
        <f t="shared" si="63"/>
        <v>0</v>
      </c>
      <c r="BO74" s="119">
        <f t="shared" si="66"/>
        <v>0</v>
      </c>
      <c r="BP74" s="155"/>
      <c r="BQ74" s="155"/>
      <c r="BR74" s="155"/>
      <c r="BS74" s="159"/>
      <c r="BT74" s="3"/>
      <c r="BU74" s="3"/>
      <c r="BV74" s="3"/>
      <c r="BW74" s="127"/>
      <c r="BX74" s="127"/>
      <c r="BY74" s="127"/>
      <c r="BZ74" s="127"/>
      <c r="CA74" s="127"/>
      <c r="CB74" s="127"/>
      <c r="CC74" s="127"/>
      <c r="CD74" s="127"/>
      <c r="CE74" s="127"/>
      <c r="CF74" s="127"/>
      <c r="CG74" s="127"/>
      <c r="CH74" s="127"/>
      <c r="CI74" s="127"/>
      <c r="CJ74" s="127"/>
      <c r="CK74" s="127"/>
      <c r="CL74" s="127"/>
      <c r="CM74" s="127"/>
      <c r="CN74" s="127"/>
      <c r="CO74" s="127"/>
      <c r="CP74" s="127"/>
      <c r="CQ74" s="127"/>
      <c r="CR74" s="127"/>
      <c r="CS74" s="127"/>
      <c r="CT74" s="127"/>
      <c r="CU74" s="127"/>
      <c r="CV74" s="127"/>
      <c r="CW74" s="127"/>
      <c r="DV74" s="158"/>
    </row>
    <row r="75" spans="1:126" ht="15.75" thickTop="1">
      <c r="A75" s="171"/>
      <c r="B75" s="73" t="e">
        <f>notes!#REF!</f>
        <v>#REF!</v>
      </c>
      <c r="C75" s="73" t="e">
        <f>notes!#REF!</f>
        <v>#REF!</v>
      </c>
      <c r="D75" s="73" t="e">
        <f>notes!#REF!</f>
        <v>#REF!</v>
      </c>
      <c r="E75" s="73" t="e">
        <f>notes!#REF!</f>
        <v>#REF!</v>
      </c>
      <c r="F75" s="73" t="e">
        <f>notes!#REF!</f>
        <v>#REF!</v>
      </c>
      <c r="G75" s="74" t="e">
        <f>notes!#REF!</f>
        <v>#REF!</v>
      </c>
      <c r="H75" s="75" t="e">
        <f>notes!#REF!</f>
        <v>#REF!</v>
      </c>
      <c r="I75" s="75" t="e">
        <f>notes!#REF!</f>
        <v>#REF!</v>
      </c>
      <c r="J75" s="75" t="e">
        <f>notes!#REF!</f>
        <v>#REF!</v>
      </c>
      <c r="K75" s="74" t="e">
        <f>notes!#REF!</f>
        <v>#REF!</v>
      </c>
      <c r="L75" s="75" t="e">
        <f>notes!#REF!</f>
        <v>#REF!</v>
      </c>
      <c r="M75" s="75" t="e">
        <f>notes!#REF!</f>
        <v>#REF!</v>
      </c>
      <c r="N75" s="74" t="e">
        <f>notes!#REF!</f>
        <v>#REF!</v>
      </c>
      <c r="O75" s="75" t="e">
        <f>notes!#REF!</f>
        <v>#REF!</v>
      </c>
      <c r="P75" s="73" t="e">
        <f>notes!#REF!</f>
        <v>#REF!</v>
      </c>
      <c r="Q75" s="74" t="e">
        <f>notes!#REF!</f>
        <v>#REF!</v>
      </c>
      <c r="R75" s="75" t="e">
        <f>notes!#REF!</f>
        <v>#REF!</v>
      </c>
      <c r="S75" s="74" t="e">
        <f>notes!#REF!</f>
        <v>#REF!</v>
      </c>
      <c r="T75" s="76" t="e">
        <f>notes!#REF!</f>
        <v>#REF!</v>
      </c>
      <c r="U75" s="75" t="e">
        <f>notes!#REF!</f>
        <v>#REF!</v>
      </c>
      <c r="V75" s="66"/>
      <c r="W75" s="66"/>
      <c r="X75" s="66"/>
      <c r="Y75" s="66"/>
      <c r="Z75" s="66"/>
      <c r="AA75" s="66"/>
      <c r="AB75" s="66"/>
      <c r="AC75" s="66"/>
      <c r="AD75" s="66"/>
      <c r="AE75" s="66"/>
      <c r="AF75" s="66"/>
      <c r="AG75" s="66"/>
      <c r="AH75" s="66"/>
      <c r="AI75" s="66"/>
      <c r="AJ75" s="66"/>
      <c r="AK75" s="66"/>
      <c r="AL75" s="66"/>
      <c r="AM75" s="66"/>
      <c r="AN75" s="66"/>
      <c r="AO75" s="66"/>
      <c r="AP75" s="66"/>
      <c r="AQ75" s="66"/>
      <c r="AR75" s="66"/>
      <c r="AS75" s="66"/>
      <c r="AT75" s="66"/>
      <c r="AU75" s="66"/>
      <c r="AV75" s="66"/>
      <c r="AW75" s="66"/>
      <c r="AX75" s="66"/>
      <c r="AY75" s="66"/>
      <c r="AZ75" s="66"/>
      <c r="BA75" s="66"/>
      <c r="BB75" s="66"/>
      <c r="BC75" s="66"/>
      <c r="BD75" s="66"/>
      <c r="BE75" s="66"/>
      <c r="BF75" s="66"/>
      <c r="BG75" s="115">
        <v>12</v>
      </c>
      <c r="BH75" s="120">
        <f t="shared" si="60"/>
        <v>32</v>
      </c>
      <c r="BI75" s="123">
        <f t="shared" si="64"/>
        <v>53.925925925925924</v>
      </c>
      <c r="BJ75" s="116">
        <f t="shared" si="61"/>
        <v>0</v>
      </c>
      <c r="BK75" s="123">
        <f t="shared" si="65"/>
        <v>0</v>
      </c>
      <c r="BL75" s="116">
        <f t="shared" si="62"/>
        <v>38</v>
      </c>
      <c r="BM75" s="123">
        <f t="shared" si="67"/>
        <v>46.518518518518519</v>
      </c>
      <c r="BN75" s="116">
        <f t="shared" si="63"/>
        <v>0</v>
      </c>
      <c r="BO75" s="119">
        <f t="shared" si="66"/>
        <v>0</v>
      </c>
      <c r="BP75" s="155"/>
      <c r="BQ75" s="155"/>
      <c r="BR75" s="155"/>
      <c r="BS75" s="159"/>
      <c r="BT75" s="3"/>
      <c r="BU75" s="3"/>
      <c r="BV75" s="3"/>
      <c r="BW75" s="127"/>
      <c r="BX75" s="127"/>
      <c r="BY75" s="127"/>
      <c r="BZ75" s="127"/>
      <c r="CA75" s="127"/>
      <c r="CB75" s="127"/>
      <c r="CC75" s="127"/>
      <c r="CD75" s="127"/>
      <c r="CE75" s="127"/>
      <c r="CF75" s="127"/>
      <c r="CG75" s="127"/>
      <c r="CH75" s="127"/>
      <c r="CI75" s="127"/>
      <c r="CJ75" s="127"/>
      <c r="CK75" s="127"/>
      <c r="CL75" s="127"/>
      <c r="CM75" s="127"/>
      <c r="CN75" s="127"/>
      <c r="CO75" s="127"/>
      <c r="CP75" s="127"/>
      <c r="CQ75" s="127"/>
      <c r="CR75" s="127"/>
      <c r="CS75" s="127"/>
      <c r="CT75" s="127"/>
      <c r="CU75" s="127"/>
      <c r="CV75" s="127"/>
      <c r="CW75" s="127"/>
      <c r="DV75" s="158"/>
    </row>
    <row r="76" spans="1:126">
      <c r="A76" s="106"/>
      <c r="B76" s="106"/>
      <c r="C76" s="106"/>
      <c r="D76" s="106"/>
      <c r="E76" s="106"/>
      <c r="F76" s="106"/>
      <c r="G76" s="106"/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6"/>
      <c r="Z76" s="106"/>
      <c r="AA76" s="106"/>
      <c r="AB76" s="106"/>
      <c r="AC76" s="106"/>
      <c r="AD76" s="106"/>
      <c r="AE76" s="106"/>
      <c r="AF76" s="106"/>
      <c r="AG76" s="106"/>
      <c r="AH76" s="106"/>
      <c r="AI76" s="106"/>
      <c r="AJ76" s="106"/>
      <c r="AK76" s="106"/>
      <c r="AL76" s="106"/>
      <c r="AM76" s="106"/>
      <c r="AN76" s="106"/>
      <c r="AO76" s="106"/>
      <c r="AP76" s="106"/>
      <c r="AQ76" s="106"/>
      <c r="AR76" s="106"/>
      <c r="AS76" s="106"/>
      <c r="AT76" s="106"/>
      <c r="AU76" s="106"/>
      <c r="AV76" s="106"/>
      <c r="AW76" s="106"/>
      <c r="AX76" s="106"/>
      <c r="AY76" s="106"/>
      <c r="AZ76" s="106"/>
      <c r="BA76" s="106"/>
      <c r="BB76" s="106"/>
      <c r="BC76" s="106"/>
      <c r="BD76" s="106"/>
      <c r="BE76" s="106"/>
      <c r="BF76" s="106"/>
      <c r="BG76" s="115">
        <v>13</v>
      </c>
      <c r="BH76" s="120">
        <f t="shared" si="60"/>
        <v>41</v>
      </c>
      <c r="BI76" s="123">
        <f t="shared" si="64"/>
        <v>53.925925925925924</v>
      </c>
      <c r="BJ76" s="116">
        <f t="shared" si="61"/>
        <v>0</v>
      </c>
      <c r="BK76" s="123">
        <f t="shared" si="65"/>
        <v>0</v>
      </c>
      <c r="BL76" s="116">
        <f t="shared" si="62"/>
        <v>22</v>
      </c>
      <c r="BM76" s="123">
        <f t="shared" si="67"/>
        <v>46.518518518518519</v>
      </c>
      <c r="BN76" s="116">
        <f t="shared" si="63"/>
        <v>0</v>
      </c>
      <c r="BO76" s="119">
        <f t="shared" si="66"/>
        <v>0</v>
      </c>
      <c r="BP76" s="155"/>
      <c r="BQ76" s="155"/>
      <c r="BR76" s="155"/>
      <c r="BS76" s="159"/>
      <c r="BT76" s="3"/>
      <c r="BU76" s="3"/>
      <c r="BV76" s="3"/>
      <c r="BW76" s="127"/>
      <c r="BX76" s="127"/>
      <c r="BY76" s="127"/>
      <c r="BZ76" s="127"/>
      <c r="CA76" s="127"/>
      <c r="CB76" s="127"/>
      <c r="CC76" s="127"/>
      <c r="CD76" s="127"/>
      <c r="CE76" s="127"/>
      <c r="CF76" s="127"/>
      <c r="CG76" s="127"/>
      <c r="CH76" s="127"/>
      <c r="CI76" s="127"/>
      <c r="CJ76" s="127"/>
      <c r="CK76" s="127"/>
      <c r="CL76" s="127"/>
      <c r="CM76" s="127"/>
      <c r="CN76" s="127"/>
      <c r="CO76" s="127"/>
      <c r="CP76" s="127"/>
      <c r="CQ76" s="127"/>
      <c r="CR76" s="127"/>
      <c r="CS76" s="127"/>
      <c r="CT76" s="127"/>
      <c r="CU76" s="127"/>
      <c r="CV76" s="127"/>
      <c r="CW76" s="127"/>
      <c r="DV76" s="158"/>
    </row>
    <row r="77" spans="1:126" ht="15.75" thickBot="1">
      <c r="A77" s="66"/>
      <c r="B77" s="66"/>
      <c r="C77" s="66"/>
      <c r="D77" s="66"/>
      <c r="E77" s="66"/>
      <c r="F77" s="66"/>
      <c r="G77" s="66"/>
      <c r="H77" s="66"/>
      <c r="I77" s="66"/>
      <c r="J77" s="66"/>
      <c r="K77" s="66"/>
      <c r="L77" s="66"/>
      <c r="M77" s="66"/>
      <c r="N77" s="66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  <c r="Z77" s="66"/>
      <c r="AA77" s="66"/>
      <c r="AB77" s="66"/>
      <c r="AC77" s="66"/>
      <c r="AD77" s="66"/>
      <c r="AE77" s="66"/>
      <c r="AF77" s="66"/>
      <c r="AG77" s="66"/>
      <c r="AH77" s="66"/>
      <c r="AI77" s="66"/>
      <c r="AJ77" s="66"/>
      <c r="AK77" s="66"/>
      <c r="AL77" s="66"/>
      <c r="AM77" s="66"/>
      <c r="AN77" s="66"/>
      <c r="AO77" s="66"/>
      <c r="AP77" s="66"/>
      <c r="AQ77" s="66"/>
      <c r="AR77" s="66"/>
      <c r="AS77" s="66"/>
      <c r="AT77" s="66"/>
      <c r="AU77" s="66"/>
      <c r="AV77" s="66"/>
      <c r="AW77" s="66"/>
      <c r="AX77" s="66"/>
      <c r="AY77" s="66"/>
      <c r="AZ77" s="66"/>
      <c r="BA77" s="66"/>
      <c r="BB77" s="66"/>
      <c r="BC77" s="66"/>
      <c r="BD77" s="66"/>
      <c r="BE77" s="66"/>
      <c r="BF77" s="66"/>
      <c r="BG77" s="115">
        <v>14</v>
      </c>
      <c r="BH77" s="120">
        <f t="shared" si="60"/>
        <v>58</v>
      </c>
      <c r="BI77" s="123">
        <f t="shared" si="64"/>
        <v>53.925925925925924</v>
      </c>
      <c r="BJ77" s="116">
        <f t="shared" si="61"/>
        <v>0</v>
      </c>
      <c r="BK77" s="123">
        <f t="shared" si="65"/>
        <v>0</v>
      </c>
      <c r="BL77" s="116">
        <f t="shared" si="62"/>
        <v>78</v>
      </c>
      <c r="BM77" s="123">
        <f t="shared" si="67"/>
        <v>46.518518518518519</v>
      </c>
      <c r="BN77" s="116">
        <f t="shared" si="63"/>
        <v>0</v>
      </c>
      <c r="BO77" s="119">
        <f t="shared" si="66"/>
        <v>0</v>
      </c>
      <c r="BP77" s="155"/>
      <c r="BQ77" s="155"/>
      <c r="BR77" s="155"/>
      <c r="BS77" s="159"/>
      <c r="BT77" s="3"/>
      <c r="BU77" s="3"/>
      <c r="BV77" s="3"/>
      <c r="BW77" s="127"/>
      <c r="BX77" s="127"/>
      <c r="BY77" s="127"/>
      <c r="BZ77" s="127"/>
      <c r="CA77" s="127"/>
      <c r="CB77" s="127"/>
      <c r="CC77" s="127"/>
      <c r="CD77" s="127"/>
      <c r="CE77" s="127"/>
      <c r="CF77" s="127"/>
      <c r="CG77" s="127"/>
      <c r="CH77" s="127"/>
      <c r="CI77" s="127"/>
      <c r="CJ77" s="127"/>
      <c r="CK77" s="127"/>
      <c r="CL77" s="127"/>
      <c r="CM77" s="127"/>
      <c r="CN77" s="127"/>
      <c r="CO77" s="127"/>
      <c r="CP77" s="127"/>
      <c r="CQ77" s="127"/>
      <c r="CR77" s="127"/>
      <c r="CS77" s="127"/>
      <c r="CT77" s="127"/>
      <c r="CU77" s="127"/>
      <c r="CV77" s="127"/>
      <c r="CW77" s="127"/>
      <c r="DV77" s="158"/>
    </row>
    <row r="78" spans="1:126" ht="18" customHeight="1" thickTop="1">
      <c r="A78" s="267" t="s">
        <v>13</v>
      </c>
      <c r="B78" s="268"/>
      <c r="C78" s="268"/>
      <c r="D78" s="268"/>
      <c r="E78" s="269"/>
      <c r="F78" s="283" t="s">
        <v>66</v>
      </c>
      <c r="G78" s="296"/>
      <c r="H78" s="296"/>
      <c r="I78" s="296"/>
      <c r="J78" s="296"/>
      <c r="K78" s="296"/>
      <c r="L78" s="296"/>
      <c r="M78" s="65"/>
      <c r="N78" s="65"/>
      <c r="O78" s="65"/>
      <c r="P78" s="65"/>
      <c r="Q78" s="65"/>
      <c r="R78" s="65"/>
      <c r="S78" s="65"/>
      <c r="T78" s="65"/>
      <c r="U78" s="65"/>
      <c r="V78" s="65"/>
      <c r="W78" s="66"/>
      <c r="X78" s="66"/>
      <c r="Y78" s="66"/>
      <c r="Z78" s="66"/>
      <c r="AA78" s="66"/>
      <c r="AB78" s="66"/>
      <c r="AC78" s="66"/>
      <c r="AD78" s="66"/>
      <c r="AE78" s="66"/>
      <c r="AF78" s="66"/>
      <c r="AG78" s="66"/>
      <c r="AH78" s="66"/>
      <c r="AI78" s="66"/>
      <c r="AJ78" s="66"/>
      <c r="AK78" s="66"/>
      <c r="AL78" s="66"/>
      <c r="AM78" s="66"/>
      <c r="AN78" s="66"/>
      <c r="AO78" s="66"/>
      <c r="AP78" s="66"/>
      <c r="AQ78" s="66"/>
      <c r="AR78" s="66"/>
      <c r="AS78" s="66"/>
      <c r="AT78" s="66"/>
      <c r="AU78" s="66"/>
      <c r="AV78" s="66"/>
      <c r="AW78" s="66"/>
      <c r="AX78" s="66"/>
      <c r="AY78" s="66"/>
      <c r="AZ78" s="66"/>
      <c r="BA78" s="66"/>
      <c r="BB78" s="66"/>
      <c r="BC78" s="66"/>
      <c r="BD78" s="66"/>
      <c r="BE78" s="66"/>
      <c r="BF78" s="66"/>
      <c r="BG78" s="115">
        <v>15</v>
      </c>
      <c r="BH78" s="120">
        <f t="shared" si="60"/>
        <v>57</v>
      </c>
      <c r="BI78" s="123">
        <f t="shared" si="64"/>
        <v>53.925925925925924</v>
      </c>
      <c r="BJ78" s="116">
        <f t="shared" si="61"/>
        <v>0</v>
      </c>
      <c r="BK78" s="123">
        <f t="shared" si="65"/>
        <v>0</v>
      </c>
      <c r="BL78" s="116">
        <f t="shared" si="62"/>
        <v>38</v>
      </c>
      <c r="BM78" s="123">
        <f t="shared" si="67"/>
        <v>46.518518518518519</v>
      </c>
      <c r="BN78" s="116">
        <f t="shared" si="63"/>
        <v>0</v>
      </c>
      <c r="BO78" s="119">
        <f t="shared" si="66"/>
        <v>0</v>
      </c>
      <c r="BP78" s="155"/>
      <c r="BQ78" s="155"/>
      <c r="BR78" s="155"/>
      <c r="BS78" s="159"/>
      <c r="BT78" s="3"/>
      <c r="BU78" s="3"/>
      <c r="BV78" s="3"/>
      <c r="BW78" s="127"/>
      <c r="BX78" s="127"/>
      <c r="BY78" s="127"/>
      <c r="BZ78" s="127"/>
      <c r="CA78" s="127"/>
      <c r="CB78" s="127"/>
      <c r="CC78" s="127"/>
      <c r="CD78" s="127"/>
      <c r="CE78" s="127"/>
      <c r="CF78" s="127"/>
      <c r="CG78" s="127"/>
      <c r="CH78" s="127"/>
      <c r="CI78" s="127"/>
      <c r="CJ78" s="127"/>
      <c r="CK78" s="127"/>
      <c r="CL78" s="127"/>
      <c r="CM78" s="127"/>
      <c r="CN78" s="127"/>
      <c r="CO78" s="127"/>
      <c r="CP78" s="127"/>
      <c r="CQ78" s="127"/>
      <c r="CR78" s="127"/>
      <c r="CS78" s="127"/>
      <c r="CT78" s="127"/>
      <c r="CU78" s="127"/>
      <c r="CV78" s="127"/>
      <c r="CW78" s="127"/>
      <c r="DV78" s="158"/>
    </row>
    <row r="79" spans="1:126" ht="18" customHeight="1" thickBot="1">
      <c r="A79" s="270"/>
      <c r="B79" s="271"/>
      <c r="C79" s="271"/>
      <c r="D79" s="271"/>
      <c r="E79" s="272"/>
      <c r="F79" s="285"/>
      <c r="G79" s="286"/>
      <c r="H79" s="286"/>
      <c r="I79" s="286"/>
      <c r="J79" s="286"/>
      <c r="K79" s="286"/>
      <c r="L79" s="286"/>
      <c r="M79" s="66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  <c r="AA79" s="66"/>
      <c r="AB79" s="66"/>
      <c r="AC79" s="66"/>
      <c r="AD79" s="66"/>
      <c r="AE79" s="66"/>
      <c r="AF79" s="66"/>
      <c r="AG79" s="66"/>
      <c r="AH79" s="66"/>
      <c r="AI79" s="66"/>
      <c r="AJ79" s="66"/>
      <c r="AK79" s="66"/>
      <c r="AL79" s="66"/>
      <c r="AM79" s="66"/>
      <c r="AN79" s="66"/>
      <c r="AO79" s="66"/>
      <c r="AP79" s="66"/>
      <c r="AQ79" s="66"/>
      <c r="AR79" s="66"/>
      <c r="AS79" s="66"/>
      <c r="AT79" s="66"/>
      <c r="AU79" s="66"/>
      <c r="AV79" s="66"/>
      <c r="AW79" s="66"/>
      <c r="AX79" s="66"/>
      <c r="AY79" s="66"/>
      <c r="AZ79" s="66"/>
      <c r="BA79" s="66"/>
      <c r="BB79" s="66"/>
      <c r="BC79" s="66"/>
      <c r="BD79" s="66"/>
      <c r="BE79" s="66"/>
      <c r="BF79" s="66"/>
      <c r="BG79" s="115">
        <v>16</v>
      </c>
      <c r="BH79" s="120">
        <f t="shared" si="60"/>
        <v>51</v>
      </c>
      <c r="BI79" s="123">
        <f t="shared" si="64"/>
        <v>53.925925925925924</v>
      </c>
      <c r="BJ79" s="116">
        <f t="shared" si="61"/>
        <v>0</v>
      </c>
      <c r="BK79" s="123">
        <f t="shared" si="65"/>
        <v>0</v>
      </c>
      <c r="BL79" s="116">
        <f t="shared" si="62"/>
        <v>38</v>
      </c>
      <c r="BM79" s="123">
        <f t="shared" si="67"/>
        <v>46.518518518518519</v>
      </c>
      <c r="BN79" s="116">
        <f t="shared" si="63"/>
        <v>0</v>
      </c>
      <c r="BO79" s="119">
        <f t="shared" si="66"/>
        <v>0</v>
      </c>
      <c r="BP79" s="155"/>
      <c r="BQ79" s="155"/>
      <c r="BR79" s="155"/>
      <c r="BS79" s="159"/>
      <c r="BT79" s="3"/>
      <c r="BU79" s="3"/>
      <c r="BV79" s="3"/>
      <c r="BW79" s="127"/>
      <c r="BX79" s="127"/>
      <c r="BY79" s="127"/>
      <c r="BZ79" s="127"/>
      <c r="CA79" s="127"/>
      <c r="CB79" s="127"/>
      <c r="CC79" s="127"/>
      <c r="CD79" s="127"/>
      <c r="CE79" s="127"/>
      <c r="CF79" s="127"/>
      <c r="CG79" s="127"/>
      <c r="CH79" s="127"/>
      <c r="CI79" s="127"/>
      <c r="CJ79" s="127"/>
      <c r="CK79" s="127"/>
      <c r="CL79" s="127"/>
      <c r="CM79" s="127"/>
      <c r="CN79" s="127"/>
      <c r="CO79" s="127"/>
      <c r="CP79" s="127"/>
      <c r="CQ79" s="127"/>
      <c r="CR79" s="127"/>
      <c r="CS79" s="127"/>
      <c r="CT79" s="127"/>
      <c r="CU79" s="127"/>
      <c r="CV79" s="127"/>
      <c r="CW79" s="127"/>
      <c r="DV79" s="158"/>
    </row>
    <row r="80" spans="1:126" ht="15.75" customHeight="1" thickTop="1">
      <c r="A80" s="287" t="s">
        <v>14</v>
      </c>
      <c r="B80" s="290" t="s">
        <v>19</v>
      </c>
      <c r="C80" s="290"/>
      <c r="D80" s="290"/>
      <c r="E80" s="290"/>
      <c r="F80" s="290"/>
      <c r="G80" s="290"/>
      <c r="H80" s="292" t="s">
        <v>20</v>
      </c>
      <c r="I80" s="292"/>
      <c r="J80" s="292"/>
      <c r="K80" s="292"/>
      <c r="L80" s="294" t="s">
        <v>52</v>
      </c>
      <c r="M80" s="294"/>
      <c r="N80" s="294"/>
      <c r="O80" s="294"/>
      <c r="P80" s="273" t="s">
        <v>60</v>
      </c>
      <c r="Q80" s="273"/>
      <c r="R80" s="273"/>
      <c r="S80" s="107"/>
      <c r="T80" s="111"/>
      <c r="U80" s="112"/>
      <c r="V80" s="67"/>
      <c r="W80" s="113"/>
      <c r="X80" s="66"/>
      <c r="Y80" s="66"/>
      <c r="Z80" s="66"/>
      <c r="AA80" s="66"/>
      <c r="AB80" s="66"/>
      <c r="AC80" s="66"/>
      <c r="AD80" s="66"/>
      <c r="AE80" s="66"/>
      <c r="AF80" s="66"/>
      <c r="AG80" s="66"/>
      <c r="AH80" s="66"/>
      <c r="AI80" s="66"/>
      <c r="AJ80" s="66"/>
      <c r="AK80" s="66"/>
      <c r="AL80" s="66"/>
      <c r="AM80" s="65"/>
      <c r="AN80" s="65"/>
      <c r="AO80" s="65"/>
      <c r="AP80" s="65"/>
      <c r="AQ80" s="65"/>
      <c r="AR80" s="65"/>
      <c r="AS80" s="65"/>
      <c r="AT80" s="65"/>
      <c r="AU80" s="65"/>
      <c r="AV80" s="65"/>
      <c r="AW80" s="65"/>
      <c r="AX80" s="65"/>
      <c r="AY80" s="65"/>
      <c r="AZ80" s="65"/>
      <c r="BA80" s="65"/>
      <c r="BB80" s="65"/>
      <c r="BC80" s="65"/>
      <c r="BD80" s="65"/>
      <c r="BE80" s="65"/>
      <c r="BF80" s="66"/>
      <c r="BG80" s="115">
        <v>17</v>
      </c>
      <c r="BH80" s="120">
        <f t="shared" si="60"/>
        <v>34</v>
      </c>
      <c r="BI80" s="123">
        <f t="shared" si="64"/>
        <v>53.925925925925924</v>
      </c>
      <c r="BJ80" s="116">
        <f t="shared" si="61"/>
        <v>0</v>
      </c>
      <c r="BK80" s="123">
        <f t="shared" si="65"/>
        <v>0</v>
      </c>
      <c r="BL80" s="116">
        <f t="shared" si="62"/>
        <v>19</v>
      </c>
      <c r="BM80" s="123">
        <f t="shared" si="67"/>
        <v>46.518518518518519</v>
      </c>
      <c r="BN80" s="116">
        <f t="shared" si="63"/>
        <v>0</v>
      </c>
      <c r="BO80" s="119">
        <f t="shared" si="66"/>
        <v>0</v>
      </c>
      <c r="BP80" s="155"/>
      <c r="BQ80" s="155"/>
      <c r="BR80" s="155"/>
      <c r="BS80" s="3"/>
      <c r="BT80" s="3"/>
      <c r="BU80" s="3"/>
      <c r="BV80" s="3"/>
      <c r="BW80" s="127"/>
      <c r="BX80" s="127"/>
      <c r="BY80" s="127"/>
      <c r="BZ80" s="127"/>
      <c r="CA80" s="127"/>
      <c r="CB80" s="127"/>
      <c r="CC80" s="127"/>
      <c r="CD80" s="127"/>
      <c r="CE80" s="127"/>
      <c r="CF80" s="127"/>
      <c r="CG80" s="127"/>
      <c r="CH80" s="127"/>
      <c r="CI80" s="127"/>
      <c r="CJ80" s="127"/>
      <c r="CK80" s="127"/>
      <c r="CL80" s="127"/>
      <c r="CM80" s="127"/>
      <c r="CN80" s="127"/>
      <c r="CO80" s="127"/>
      <c r="CP80" s="127"/>
      <c r="CQ80" s="127"/>
      <c r="CR80" s="127"/>
      <c r="CS80" s="127"/>
      <c r="CT80" s="127"/>
      <c r="CU80" s="127"/>
      <c r="CV80" s="127"/>
      <c r="CW80" s="127"/>
      <c r="DV80" s="158"/>
    </row>
    <row r="81" spans="1:126" ht="15.75" thickBot="1">
      <c r="A81" s="288"/>
      <c r="B81" s="290"/>
      <c r="C81" s="290"/>
      <c r="D81" s="290"/>
      <c r="E81" s="290"/>
      <c r="F81" s="290"/>
      <c r="G81" s="290"/>
      <c r="H81" s="292"/>
      <c r="I81" s="292"/>
      <c r="J81" s="292"/>
      <c r="K81" s="292"/>
      <c r="L81" s="294"/>
      <c r="M81" s="294"/>
      <c r="N81" s="294"/>
      <c r="O81" s="294"/>
      <c r="P81" s="273"/>
      <c r="Q81" s="273"/>
      <c r="R81" s="273"/>
      <c r="S81" s="107"/>
      <c r="T81" s="111"/>
      <c r="U81" s="112"/>
      <c r="V81" s="67"/>
      <c r="W81" s="113"/>
      <c r="X81" s="66"/>
      <c r="Y81" s="66"/>
      <c r="Z81" s="66"/>
      <c r="AA81" s="66"/>
      <c r="AB81" s="66"/>
      <c r="AC81" s="66"/>
      <c r="AD81" s="66"/>
      <c r="AE81" s="66"/>
      <c r="AF81" s="66"/>
      <c r="AG81" s="66"/>
      <c r="AH81" s="66"/>
      <c r="AI81" s="66"/>
      <c r="AJ81" s="66"/>
      <c r="AK81" s="66"/>
      <c r="AL81" s="66"/>
      <c r="AM81" s="65"/>
      <c r="AN81" s="65"/>
      <c r="AO81" s="65"/>
      <c r="AP81" s="65"/>
      <c r="AQ81" s="65"/>
      <c r="AR81" s="65"/>
      <c r="AS81" s="65"/>
      <c r="AT81" s="65"/>
      <c r="AU81" s="65"/>
      <c r="AV81" s="65"/>
      <c r="AW81" s="65"/>
      <c r="AX81" s="65"/>
      <c r="AY81" s="65"/>
      <c r="AZ81" s="65"/>
      <c r="BA81" s="65"/>
      <c r="BB81" s="65"/>
      <c r="BC81" s="65"/>
      <c r="BD81" s="65"/>
      <c r="BE81" s="65"/>
      <c r="BF81" s="66"/>
      <c r="BG81" s="115">
        <v>18</v>
      </c>
      <c r="BH81" s="120">
        <f t="shared" si="60"/>
        <v>40</v>
      </c>
      <c r="BI81" s="123">
        <f t="shared" si="64"/>
        <v>53.925925925925924</v>
      </c>
      <c r="BJ81" s="116">
        <f t="shared" si="61"/>
        <v>0</v>
      </c>
      <c r="BK81" s="123">
        <f t="shared" si="65"/>
        <v>0</v>
      </c>
      <c r="BL81" s="116">
        <f t="shared" si="62"/>
        <v>46</v>
      </c>
      <c r="BM81" s="123">
        <f t="shared" si="67"/>
        <v>46.518518518518519</v>
      </c>
      <c r="BN81" s="116">
        <f t="shared" si="63"/>
        <v>0</v>
      </c>
      <c r="BO81" s="119">
        <f t="shared" si="66"/>
        <v>0</v>
      </c>
      <c r="BP81" s="155"/>
      <c r="BQ81" s="155"/>
      <c r="BR81" s="155"/>
      <c r="BS81" s="3"/>
      <c r="BT81" s="3"/>
      <c r="BU81" s="3"/>
      <c r="BV81" s="3"/>
      <c r="BW81" s="127"/>
      <c r="BX81" s="127"/>
      <c r="BY81" s="127"/>
      <c r="BZ81" s="127"/>
      <c r="CA81" s="127"/>
      <c r="CB81" s="127"/>
      <c r="CC81" s="127"/>
      <c r="CD81" s="127"/>
      <c r="CE81" s="127"/>
      <c r="CF81" s="127"/>
      <c r="CG81" s="127"/>
      <c r="CH81" s="127"/>
      <c r="CI81" s="127"/>
      <c r="CJ81" s="127"/>
      <c r="CK81" s="127"/>
      <c r="CL81" s="127"/>
      <c r="CM81" s="127"/>
      <c r="CN81" s="127"/>
      <c r="CO81" s="127"/>
      <c r="CP81" s="127"/>
      <c r="CQ81" s="127"/>
      <c r="CR81" s="127"/>
      <c r="CS81" s="127"/>
      <c r="CT81" s="127"/>
      <c r="CU81" s="127"/>
      <c r="CV81" s="127"/>
      <c r="CW81" s="127"/>
      <c r="DV81" s="158"/>
    </row>
    <row r="82" spans="1:126" ht="15.75" customHeight="1" thickTop="1">
      <c r="A82" s="288"/>
      <c r="B82" s="290"/>
      <c r="C82" s="290"/>
      <c r="D82" s="290"/>
      <c r="E82" s="290"/>
      <c r="F82" s="290"/>
      <c r="G82" s="290"/>
      <c r="H82" s="292"/>
      <c r="I82" s="292"/>
      <c r="J82" s="292"/>
      <c r="K82" s="292"/>
      <c r="L82" s="294"/>
      <c r="M82" s="294"/>
      <c r="N82" s="294"/>
      <c r="O82" s="294"/>
      <c r="P82" s="273"/>
      <c r="Q82" s="273"/>
      <c r="R82" s="273"/>
      <c r="S82" s="107"/>
      <c r="T82" s="111"/>
      <c r="U82" s="112"/>
      <c r="V82" s="67"/>
      <c r="W82" s="113"/>
      <c r="X82" s="66"/>
      <c r="Y82" s="66"/>
      <c r="Z82" s="66"/>
      <c r="AA82" s="66"/>
      <c r="AB82" s="66"/>
      <c r="AC82" s="66"/>
      <c r="AD82" s="66"/>
      <c r="AE82" s="66"/>
      <c r="AF82" s="66"/>
      <c r="AG82" s="66"/>
      <c r="AH82" s="66"/>
      <c r="AI82" s="66"/>
      <c r="AJ82" s="66"/>
      <c r="AK82" s="66"/>
      <c r="AL82" s="66"/>
      <c r="AM82" s="65"/>
      <c r="AN82" s="65"/>
      <c r="AO82" s="65"/>
      <c r="AP82" s="65"/>
      <c r="AQ82" s="65"/>
      <c r="AR82" s="267" t="s">
        <v>13</v>
      </c>
      <c r="AS82" s="268"/>
      <c r="AT82" s="268"/>
      <c r="AU82" s="268"/>
      <c r="AV82" s="269"/>
      <c r="AW82" s="65"/>
      <c r="AX82" s="65"/>
      <c r="AY82" s="65"/>
      <c r="AZ82" s="65"/>
      <c r="BA82" s="65"/>
      <c r="BB82" s="65"/>
      <c r="BC82" s="65"/>
      <c r="BD82" s="65"/>
      <c r="BE82" s="65"/>
      <c r="BF82" s="66"/>
      <c r="BG82" s="115">
        <v>19</v>
      </c>
      <c r="BH82" s="120">
        <f t="shared" si="60"/>
        <v>77</v>
      </c>
      <c r="BI82" s="123">
        <f t="shared" si="64"/>
        <v>53.925925925925924</v>
      </c>
      <c r="BJ82" s="116">
        <f t="shared" si="61"/>
        <v>0</v>
      </c>
      <c r="BK82" s="123">
        <f t="shared" si="65"/>
        <v>0</v>
      </c>
      <c r="BL82" s="116">
        <f t="shared" si="62"/>
        <v>66</v>
      </c>
      <c r="BM82" s="123">
        <f t="shared" si="67"/>
        <v>46.518518518518519</v>
      </c>
      <c r="BN82" s="116">
        <f t="shared" si="63"/>
        <v>0</v>
      </c>
      <c r="BO82" s="119">
        <f t="shared" si="66"/>
        <v>0</v>
      </c>
      <c r="BP82" s="155"/>
      <c r="BQ82" s="155"/>
      <c r="BR82" s="155"/>
      <c r="BS82" s="3"/>
      <c r="BT82" s="3"/>
      <c r="BU82" s="3"/>
      <c r="BV82" s="3"/>
      <c r="BW82" s="127"/>
      <c r="BX82" s="127"/>
      <c r="BY82" s="127"/>
      <c r="BZ82" s="127"/>
      <c r="CA82" s="127"/>
      <c r="CB82" s="127"/>
      <c r="CC82" s="127"/>
      <c r="CD82" s="127"/>
      <c r="CE82" s="127"/>
      <c r="CF82" s="127"/>
      <c r="CG82" s="127"/>
      <c r="CH82" s="127"/>
      <c r="CI82" s="127"/>
      <c r="CJ82" s="127"/>
      <c r="CK82" s="127"/>
      <c r="CL82" s="127"/>
      <c r="CM82" s="127"/>
      <c r="CN82" s="127"/>
      <c r="CO82" s="127"/>
      <c r="CP82" s="127"/>
      <c r="CQ82" s="127"/>
      <c r="CR82" s="127"/>
      <c r="CS82" s="127"/>
      <c r="CT82" s="127"/>
      <c r="CU82" s="127"/>
      <c r="CV82" s="127"/>
      <c r="CW82" s="127"/>
      <c r="DV82" s="158"/>
    </row>
    <row r="83" spans="1:126" ht="15.75" customHeight="1" thickBot="1">
      <c r="A83" s="288"/>
      <c r="B83" s="290"/>
      <c r="C83" s="290"/>
      <c r="D83" s="290"/>
      <c r="E83" s="290"/>
      <c r="F83" s="290"/>
      <c r="G83" s="290"/>
      <c r="H83" s="292"/>
      <c r="I83" s="292"/>
      <c r="J83" s="292"/>
      <c r="K83" s="292"/>
      <c r="L83" s="294"/>
      <c r="M83" s="294"/>
      <c r="N83" s="294"/>
      <c r="O83" s="294"/>
      <c r="P83" s="273"/>
      <c r="Q83" s="273"/>
      <c r="R83" s="273"/>
      <c r="S83" s="107"/>
      <c r="T83" s="111"/>
      <c r="U83" s="112"/>
      <c r="V83" s="67"/>
      <c r="W83" s="113"/>
      <c r="X83" s="66"/>
      <c r="Y83" s="66"/>
      <c r="Z83" s="66"/>
      <c r="AA83" s="66"/>
      <c r="AB83" s="66"/>
      <c r="AC83" s="66"/>
      <c r="AD83" s="66"/>
      <c r="AE83" s="66"/>
      <c r="AF83" s="66"/>
      <c r="AG83" s="66"/>
      <c r="AH83" s="66"/>
      <c r="AI83" s="66"/>
      <c r="AJ83" s="66"/>
      <c r="AK83" s="66"/>
      <c r="AL83" s="66"/>
      <c r="AM83" s="65"/>
      <c r="AN83" s="65"/>
      <c r="AO83" s="65"/>
      <c r="AP83" s="65"/>
      <c r="AQ83" s="65"/>
      <c r="AR83" s="270"/>
      <c r="AS83" s="271"/>
      <c r="AT83" s="271"/>
      <c r="AU83" s="271"/>
      <c r="AV83" s="272"/>
      <c r="AW83" s="65"/>
      <c r="AX83" s="65"/>
      <c r="AY83" s="65"/>
      <c r="AZ83" s="65"/>
      <c r="BA83" s="65"/>
      <c r="BB83" s="65"/>
      <c r="BC83" s="65"/>
      <c r="BD83" s="65"/>
      <c r="BE83" s="65"/>
      <c r="BF83" s="66"/>
      <c r="BG83" s="115">
        <v>20</v>
      </c>
      <c r="BH83" s="120">
        <f t="shared" si="60"/>
        <v>32</v>
      </c>
      <c r="BI83" s="123">
        <f t="shared" si="64"/>
        <v>53.925925925925924</v>
      </c>
      <c r="BJ83" s="116">
        <f t="shared" si="61"/>
        <v>0</v>
      </c>
      <c r="BK83" s="123">
        <f t="shared" si="65"/>
        <v>0</v>
      </c>
      <c r="BL83" s="116">
        <f t="shared" si="62"/>
        <v>22</v>
      </c>
      <c r="BM83" s="123">
        <f t="shared" si="67"/>
        <v>46.518518518518519</v>
      </c>
      <c r="BN83" s="116">
        <f t="shared" si="63"/>
        <v>0</v>
      </c>
      <c r="BO83" s="119">
        <f t="shared" si="66"/>
        <v>0</v>
      </c>
      <c r="BP83" s="155"/>
      <c r="BQ83" s="155"/>
      <c r="BR83" s="155"/>
      <c r="BS83" s="3"/>
      <c r="BT83" s="3"/>
      <c r="BU83" s="3"/>
      <c r="BV83" s="3"/>
      <c r="BW83" s="127"/>
      <c r="BX83" s="127"/>
      <c r="BY83" s="127"/>
      <c r="BZ83" s="127"/>
      <c r="CA83" s="127"/>
      <c r="CB83" s="127"/>
      <c r="CC83" s="127"/>
      <c r="CD83" s="127"/>
      <c r="CE83" s="127"/>
      <c r="CF83" s="127"/>
      <c r="CG83" s="127"/>
      <c r="CH83" s="127"/>
      <c r="CI83" s="127"/>
      <c r="CJ83" s="127"/>
      <c r="CK83" s="127"/>
      <c r="CL83" s="127"/>
      <c r="CM83" s="127"/>
      <c r="CN83" s="127"/>
      <c r="CO83" s="127"/>
      <c r="CP83" s="127"/>
      <c r="CQ83" s="127"/>
      <c r="CR83" s="127"/>
      <c r="CS83" s="127"/>
      <c r="CT83" s="127"/>
      <c r="CU83" s="127"/>
      <c r="CV83" s="127"/>
      <c r="CW83" s="127"/>
      <c r="DV83" s="158"/>
    </row>
    <row r="84" spans="1:126" ht="15.75" customHeight="1" thickTop="1" thickBot="1">
      <c r="A84" s="289"/>
      <c r="B84" s="291"/>
      <c r="C84" s="291"/>
      <c r="D84" s="291"/>
      <c r="E84" s="291"/>
      <c r="F84" s="291"/>
      <c r="G84" s="291"/>
      <c r="H84" s="293"/>
      <c r="I84" s="293"/>
      <c r="J84" s="293"/>
      <c r="K84" s="293"/>
      <c r="L84" s="295"/>
      <c r="M84" s="295"/>
      <c r="N84" s="295"/>
      <c r="O84" s="295"/>
      <c r="P84" s="274"/>
      <c r="Q84" s="274"/>
      <c r="R84" s="274"/>
      <c r="S84" s="108"/>
      <c r="T84" s="111"/>
      <c r="U84" s="112"/>
      <c r="V84" s="67"/>
      <c r="W84" s="113"/>
      <c r="X84" s="68" t="s">
        <v>1</v>
      </c>
      <c r="Y84" s="68" t="s">
        <v>0</v>
      </c>
      <c r="Z84" s="68" t="s">
        <v>2</v>
      </c>
      <c r="AA84" s="69" t="s">
        <v>4</v>
      </c>
      <c r="AB84" s="69" t="s">
        <v>3</v>
      </c>
      <c r="AC84" s="69" t="s">
        <v>5</v>
      </c>
      <c r="AD84" s="70" t="s">
        <v>7</v>
      </c>
      <c r="AE84" s="70" t="s">
        <v>6</v>
      </c>
      <c r="AF84" s="70" t="s">
        <v>8</v>
      </c>
      <c r="AG84" s="71" t="s">
        <v>10</v>
      </c>
      <c r="AH84" s="71" t="s">
        <v>9</v>
      </c>
      <c r="AI84" s="71" t="s">
        <v>56</v>
      </c>
      <c r="AJ84" s="66"/>
      <c r="AK84" s="66"/>
      <c r="AL84" s="66"/>
      <c r="AM84" s="65"/>
      <c r="AN84" s="65"/>
      <c r="AO84" s="65"/>
      <c r="AP84" s="65"/>
      <c r="AQ84" s="65"/>
      <c r="AR84" s="65"/>
      <c r="AS84" s="65"/>
      <c r="AT84" s="65"/>
      <c r="AU84" s="65"/>
      <c r="AV84" s="65"/>
      <c r="AW84" s="65"/>
      <c r="AX84" s="65"/>
      <c r="AY84" s="65"/>
      <c r="AZ84" s="65"/>
      <c r="BA84" s="65"/>
      <c r="BB84" s="65"/>
      <c r="BC84" s="65"/>
      <c r="BD84" s="65"/>
      <c r="BE84" s="65"/>
      <c r="BF84" s="66"/>
      <c r="BG84" s="115">
        <v>21</v>
      </c>
      <c r="BH84" s="120">
        <f t="shared" si="60"/>
        <v>85</v>
      </c>
      <c r="BI84" s="123">
        <f t="shared" si="64"/>
        <v>53.925925925925924</v>
      </c>
      <c r="BJ84" s="116">
        <f t="shared" si="61"/>
        <v>0</v>
      </c>
      <c r="BK84" s="123">
        <f t="shared" si="65"/>
        <v>0</v>
      </c>
      <c r="BL84" s="116">
        <f t="shared" si="62"/>
        <v>94</v>
      </c>
      <c r="BM84" s="123">
        <f t="shared" si="67"/>
        <v>46.518518518518519</v>
      </c>
      <c r="BN84" s="116">
        <f t="shared" si="63"/>
        <v>0</v>
      </c>
      <c r="BO84" s="119">
        <f t="shared" si="66"/>
        <v>0</v>
      </c>
      <c r="BP84" s="155"/>
      <c r="BQ84" s="155"/>
      <c r="BR84" s="155"/>
      <c r="BS84" s="3"/>
      <c r="BT84" s="3"/>
      <c r="BU84" s="3"/>
      <c r="BV84" s="3"/>
      <c r="BW84" s="127"/>
      <c r="BX84" s="127"/>
      <c r="BY84" s="127"/>
      <c r="BZ84" s="127"/>
      <c r="CA84" s="127"/>
      <c r="CB84" s="127"/>
      <c r="CC84" s="127"/>
      <c r="CD84" s="127"/>
      <c r="CE84" s="127"/>
      <c r="CF84" s="127"/>
      <c r="CG84" s="127"/>
      <c r="CH84" s="127"/>
      <c r="CI84" s="127"/>
      <c r="CJ84" s="127"/>
      <c r="CK84" s="127"/>
      <c r="CL84" s="127"/>
      <c r="CM84" s="127"/>
      <c r="CN84" s="127"/>
      <c r="CO84" s="127"/>
      <c r="CP84" s="127"/>
      <c r="CQ84" s="127"/>
      <c r="CR84" s="127"/>
      <c r="CS84" s="127"/>
      <c r="CT84" s="127"/>
      <c r="CU84" s="127"/>
      <c r="CV84" s="127"/>
      <c r="CW84" s="127"/>
    </row>
    <row r="85" spans="1:126" ht="15.75" customHeight="1" thickTop="1" thickBot="1">
      <c r="A85" s="168">
        <v>1</v>
      </c>
      <c r="B85" s="73">
        <f>notes!Y52</f>
        <v>0</v>
      </c>
      <c r="C85" s="73">
        <f>notes!Z52</f>
        <v>0</v>
      </c>
      <c r="D85" s="73">
        <f>notes!AA52</f>
        <v>0</v>
      </c>
      <c r="E85" s="73">
        <f>notes!AB52</f>
        <v>0</v>
      </c>
      <c r="F85" s="73">
        <f>notes!AC52</f>
        <v>0</v>
      </c>
      <c r="G85" s="74">
        <f>notes!AD52</f>
        <v>0</v>
      </c>
      <c r="H85" s="75">
        <f>notes!AE52</f>
        <v>0</v>
      </c>
      <c r="I85" s="73">
        <f>notes!AF52</f>
        <v>0</v>
      </c>
      <c r="J85" s="73">
        <f>notes!AG52</f>
        <v>0</v>
      </c>
      <c r="K85" s="74">
        <f>notes!AH52</f>
        <v>0</v>
      </c>
      <c r="L85" s="75">
        <f>notes!AI52</f>
        <v>0</v>
      </c>
      <c r="M85" s="75">
        <f>notes!AJ52</f>
        <v>0</v>
      </c>
      <c r="N85" s="73">
        <f>notes!AK52</f>
        <v>0</v>
      </c>
      <c r="O85" s="74">
        <f>notes!AL52</f>
        <v>0</v>
      </c>
      <c r="P85" s="73">
        <f>notes!AM52</f>
        <v>0</v>
      </c>
      <c r="Q85" s="73">
        <f>notes!AN52</f>
        <v>0</v>
      </c>
      <c r="R85" s="73">
        <f>notes!AO52</f>
        <v>0</v>
      </c>
      <c r="S85" s="73"/>
      <c r="T85" s="73"/>
      <c r="U85" s="73"/>
      <c r="V85" s="109"/>
      <c r="W85" s="78"/>
      <c r="X85" s="74">
        <f t="shared" ref="X85:X111" si="68">COUNTIF(B85:V85,"A+")</f>
        <v>0</v>
      </c>
      <c r="Y85" s="75">
        <f t="shared" ref="Y85:Y111" si="69">COUNTIF(B85:V85,"A")</f>
        <v>0</v>
      </c>
      <c r="Z85" s="80">
        <f t="shared" ref="Z85:Z111" si="70">COUNTIF(B85:V85,"A-")</f>
        <v>0</v>
      </c>
      <c r="AA85" s="81">
        <f t="shared" ref="AA85:AA111" si="71">COUNTIF(B85:V85,"B+")</f>
        <v>0</v>
      </c>
      <c r="AB85" s="81">
        <f t="shared" ref="AB85:AB111" si="72">COUNTIF(B85:V85,"B")</f>
        <v>0</v>
      </c>
      <c r="AC85" s="82">
        <f t="shared" ref="AC85:AC111" si="73">COUNTIF(B85:V85,"B-")</f>
        <v>0</v>
      </c>
      <c r="AD85" s="83">
        <f t="shared" ref="AD85:AD111" si="74">COUNTIF(B85:V85,"C+")</f>
        <v>0</v>
      </c>
      <c r="AE85" s="79">
        <f t="shared" ref="AE85:AE111" si="75">COUNTIF(B85:V85,"C")</f>
        <v>0</v>
      </c>
      <c r="AF85" s="80">
        <f t="shared" ref="AF85:AF111" si="76">COUNTIF(B85:V85,"C-")</f>
        <v>0</v>
      </c>
      <c r="AG85" s="83">
        <f t="shared" ref="AG85:AG111" si="77">COUNTIF(B85:V85,"D+")</f>
        <v>0</v>
      </c>
      <c r="AH85" s="79">
        <f t="shared" ref="AH85:AH111" si="78">COUNTIF(B85:V85,"D")</f>
        <v>0</v>
      </c>
      <c r="AI85" s="80">
        <f t="shared" ref="AI85:AI111" si="79">COUNTIF(B85:V85,"D-")</f>
        <v>0</v>
      </c>
      <c r="AJ85" s="84">
        <f t="shared" ref="AJ85:AJ111" si="80">(X85*8)+(Y85*7)+(Z85*6)+(AA85*6)+(AB85*5)+(AC85*4)+(AD85*3)+(AE85*2)+(AF85*1)-((AG85*1)+(AH85*2)+(AI85*3))</f>
        <v>0</v>
      </c>
      <c r="AK85" s="66"/>
      <c r="AL85" s="66">
        <v>1</v>
      </c>
      <c r="AM85" s="85">
        <f t="shared" ref="AM85:AM111" si="81">X85*8</f>
        <v>0</v>
      </c>
      <c r="AN85" s="85">
        <f t="shared" ref="AN85:AN111" si="82">Y85*7</f>
        <v>0</v>
      </c>
      <c r="AO85" s="85">
        <f t="shared" ref="AO85:AO111" si="83">Z85*6</f>
        <v>0</v>
      </c>
      <c r="AP85" s="86">
        <f>SUM(AM85:AO85)</f>
        <v>0</v>
      </c>
      <c r="AQ85" s="87"/>
      <c r="AR85" s="88">
        <f t="shared" ref="AR85:AR111" si="84">AA85*5</f>
        <v>0</v>
      </c>
      <c r="AS85" s="88">
        <f t="shared" ref="AS85:AS111" si="85">AB85*4</f>
        <v>0</v>
      </c>
      <c r="AT85" s="88">
        <f t="shared" ref="AT85:AT111" si="86">AC85*3</f>
        <v>0</v>
      </c>
      <c r="AU85" s="86">
        <f>SUM(AR85:AT85)</f>
        <v>0</v>
      </c>
      <c r="AV85" s="87"/>
      <c r="AW85" s="89">
        <f t="shared" ref="AW85:AW111" si="87">AD85*2</f>
        <v>0</v>
      </c>
      <c r="AX85" s="89">
        <f t="shared" ref="AX85:AX111" si="88">AE85*1</f>
        <v>0</v>
      </c>
      <c r="AY85" s="89">
        <f t="shared" ref="AY85:AY111" si="89">AF85</f>
        <v>0</v>
      </c>
      <c r="AZ85" s="86">
        <f>SUM(AW85:AY85)</f>
        <v>0</v>
      </c>
      <c r="BA85" s="87"/>
      <c r="BB85" s="90">
        <f t="shared" ref="BB85:BB111" si="90">AG85*1</f>
        <v>0</v>
      </c>
      <c r="BC85" s="90">
        <f t="shared" ref="BC85:BC111" si="91">AH85*2</f>
        <v>0</v>
      </c>
      <c r="BD85" s="90">
        <f t="shared" ref="BD85:BD111" si="92">AI85*3</f>
        <v>0</v>
      </c>
      <c r="BE85" s="86">
        <f>SUM(BB85:BD85)</f>
        <v>0</v>
      </c>
      <c r="BF85" s="91">
        <f>AP85+AU85+AZ85-BE85</f>
        <v>0</v>
      </c>
      <c r="BG85" s="115">
        <v>22</v>
      </c>
      <c r="BH85" s="120">
        <f t="shared" si="60"/>
        <v>92</v>
      </c>
      <c r="BI85" s="123">
        <f t="shared" si="64"/>
        <v>53.925925925925924</v>
      </c>
      <c r="BJ85" s="116">
        <f t="shared" si="61"/>
        <v>0</v>
      </c>
      <c r="BK85" s="123">
        <f t="shared" si="65"/>
        <v>0</v>
      </c>
      <c r="BL85" s="116">
        <f t="shared" si="62"/>
        <v>86</v>
      </c>
      <c r="BM85" s="123">
        <f t="shared" si="67"/>
        <v>46.518518518518519</v>
      </c>
      <c r="BN85" s="116">
        <f t="shared" si="63"/>
        <v>0</v>
      </c>
      <c r="BO85" s="119">
        <f t="shared" si="66"/>
        <v>0</v>
      </c>
      <c r="BP85" s="155"/>
      <c r="BQ85" s="155"/>
      <c r="BR85" s="155"/>
      <c r="BS85" s="3"/>
      <c r="BT85" s="3"/>
      <c r="BU85" s="3"/>
      <c r="BV85" s="3"/>
      <c r="BW85" s="127"/>
      <c r="BX85" s="127"/>
      <c r="BY85" s="127"/>
      <c r="BZ85" s="127"/>
      <c r="CA85" s="127"/>
      <c r="CB85" s="127"/>
      <c r="CC85" s="127"/>
      <c r="CD85" s="127"/>
      <c r="CE85" s="127"/>
      <c r="CF85" s="127"/>
      <c r="CG85" s="127"/>
      <c r="CH85" s="127"/>
      <c r="CI85" s="127"/>
      <c r="CJ85" s="127"/>
      <c r="CK85" s="127"/>
      <c r="CL85" s="127"/>
      <c r="CM85" s="127"/>
      <c r="CN85" s="127"/>
      <c r="CO85" s="127"/>
      <c r="CP85" s="127"/>
      <c r="CQ85" s="127"/>
      <c r="CR85" s="127"/>
      <c r="CS85" s="127"/>
      <c r="CT85" s="127"/>
      <c r="CU85" s="127"/>
      <c r="CV85" s="127"/>
      <c r="CW85" s="127"/>
    </row>
    <row r="86" spans="1:126" ht="18" thickTop="1" thickBot="1">
      <c r="A86" s="169">
        <v>2</v>
      </c>
      <c r="B86" s="73">
        <f>notes!Y53</f>
        <v>0</v>
      </c>
      <c r="C86" s="73">
        <f>notes!Z53</f>
        <v>0</v>
      </c>
      <c r="D86" s="73">
        <f>notes!AA53</f>
        <v>0</v>
      </c>
      <c r="E86" s="73">
        <f>notes!AB53</f>
        <v>0</v>
      </c>
      <c r="F86" s="73">
        <f>notes!AC53</f>
        <v>0</v>
      </c>
      <c r="G86" s="74">
        <f>notes!AD53</f>
        <v>0</v>
      </c>
      <c r="H86" s="75">
        <f>notes!AE53</f>
        <v>0</v>
      </c>
      <c r="I86" s="73">
        <f>notes!AF53</f>
        <v>0</v>
      </c>
      <c r="J86" s="73">
        <f>notes!AG53</f>
        <v>0</v>
      </c>
      <c r="K86" s="74">
        <f>notes!AH53</f>
        <v>0</v>
      </c>
      <c r="L86" s="75">
        <f>notes!AI53</f>
        <v>0</v>
      </c>
      <c r="M86" s="75">
        <f>notes!AJ53</f>
        <v>0</v>
      </c>
      <c r="N86" s="73">
        <f>notes!AK53</f>
        <v>0</v>
      </c>
      <c r="O86" s="74">
        <f>notes!AL53</f>
        <v>0</v>
      </c>
      <c r="P86" s="73">
        <f>notes!AM53</f>
        <v>0</v>
      </c>
      <c r="Q86" s="73">
        <f>notes!AN53</f>
        <v>0</v>
      </c>
      <c r="R86" s="73">
        <f>notes!AO53</f>
        <v>0</v>
      </c>
      <c r="S86" s="73"/>
      <c r="T86" s="73"/>
      <c r="U86" s="73"/>
      <c r="V86" s="109"/>
      <c r="W86" s="93"/>
      <c r="X86" s="74">
        <f t="shared" si="68"/>
        <v>0</v>
      </c>
      <c r="Y86" s="75">
        <f t="shared" si="69"/>
        <v>0</v>
      </c>
      <c r="Z86" s="80">
        <f t="shared" si="70"/>
        <v>0</v>
      </c>
      <c r="AA86" s="81">
        <f t="shared" si="71"/>
        <v>0</v>
      </c>
      <c r="AB86" s="81">
        <f t="shared" si="72"/>
        <v>0</v>
      </c>
      <c r="AC86" s="82">
        <f t="shared" si="73"/>
        <v>0</v>
      </c>
      <c r="AD86" s="83">
        <f t="shared" si="74"/>
        <v>0</v>
      </c>
      <c r="AE86" s="79">
        <f t="shared" si="75"/>
        <v>0</v>
      </c>
      <c r="AF86" s="80">
        <f t="shared" si="76"/>
        <v>0</v>
      </c>
      <c r="AG86" s="83">
        <f t="shared" si="77"/>
        <v>0</v>
      </c>
      <c r="AH86" s="79">
        <f t="shared" si="78"/>
        <v>0</v>
      </c>
      <c r="AI86" s="80">
        <f t="shared" si="79"/>
        <v>0</v>
      </c>
      <c r="AJ86" s="84">
        <f t="shared" si="80"/>
        <v>0</v>
      </c>
      <c r="AK86" s="66"/>
      <c r="AL86" s="66">
        <v>2</v>
      </c>
      <c r="AM86" s="85">
        <f t="shared" si="81"/>
        <v>0</v>
      </c>
      <c r="AN86" s="85">
        <f t="shared" si="82"/>
        <v>0</v>
      </c>
      <c r="AO86" s="85">
        <f t="shared" si="83"/>
        <v>0</v>
      </c>
      <c r="AP86" s="86">
        <f t="shared" ref="AP86:AP111" si="93">SUM(AM86:AO86)</f>
        <v>0</v>
      </c>
      <c r="AQ86" s="87"/>
      <c r="AR86" s="88">
        <f t="shared" si="84"/>
        <v>0</v>
      </c>
      <c r="AS86" s="88">
        <f t="shared" si="85"/>
        <v>0</v>
      </c>
      <c r="AT86" s="88">
        <f t="shared" si="86"/>
        <v>0</v>
      </c>
      <c r="AU86" s="86">
        <f t="shared" ref="AU86:AU111" si="94">SUM(AR86:AT86)</f>
        <v>0</v>
      </c>
      <c r="AV86" s="87"/>
      <c r="AW86" s="89">
        <f t="shared" si="87"/>
        <v>0</v>
      </c>
      <c r="AX86" s="89">
        <f t="shared" si="88"/>
        <v>0</v>
      </c>
      <c r="AY86" s="89">
        <f t="shared" si="89"/>
        <v>0</v>
      </c>
      <c r="AZ86" s="86">
        <f t="shared" ref="AZ86:AZ111" si="95">SUM(AW86:AY86)</f>
        <v>0</v>
      </c>
      <c r="BA86" s="87"/>
      <c r="BB86" s="90">
        <f t="shared" si="90"/>
        <v>0</v>
      </c>
      <c r="BC86" s="90">
        <f t="shared" si="91"/>
        <v>0</v>
      </c>
      <c r="BD86" s="90">
        <f t="shared" si="92"/>
        <v>0</v>
      </c>
      <c r="BE86" s="86">
        <f t="shared" ref="BE86:BE111" si="96">SUM(BB86:BD86)</f>
        <v>0</v>
      </c>
      <c r="BF86" s="91">
        <f t="shared" ref="BF86:BF111" si="97">AP86+AU86+AZ86+BE86</f>
        <v>0</v>
      </c>
      <c r="BG86" s="115">
        <v>23</v>
      </c>
      <c r="BH86" s="120">
        <f t="shared" si="60"/>
        <v>54</v>
      </c>
      <c r="BI86" s="123">
        <f t="shared" si="64"/>
        <v>53.925925925925924</v>
      </c>
      <c r="BJ86" s="116">
        <f t="shared" si="61"/>
        <v>0</v>
      </c>
      <c r="BK86" s="123">
        <f t="shared" si="65"/>
        <v>0</v>
      </c>
      <c r="BL86" s="116">
        <f t="shared" si="62"/>
        <v>24</v>
      </c>
      <c r="BM86" s="123">
        <f t="shared" si="67"/>
        <v>46.518518518518519</v>
      </c>
      <c r="BN86" s="116">
        <f t="shared" si="63"/>
        <v>0</v>
      </c>
      <c r="BO86" s="119">
        <f t="shared" si="66"/>
        <v>0</v>
      </c>
      <c r="BP86" s="155"/>
      <c r="BQ86" s="155"/>
      <c r="BR86" s="155"/>
      <c r="BS86" s="3"/>
      <c r="BT86" s="3"/>
      <c r="BU86" s="3"/>
      <c r="BV86" s="3"/>
      <c r="BW86" s="127"/>
      <c r="BX86" s="127"/>
      <c r="BY86" s="127"/>
      <c r="BZ86" s="127"/>
      <c r="CA86" s="127"/>
      <c r="CB86" s="127"/>
      <c r="CC86" s="127"/>
      <c r="CD86" s="127"/>
      <c r="CE86" s="127"/>
      <c r="CF86" s="127"/>
      <c r="CG86" s="127"/>
      <c r="CH86" s="127"/>
      <c r="CI86" s="127"/>
      <c r="CJ86" s="127"/>
      <c r="CK86" s="127"/>
      <c r="CL86" s="127"/>
      <c r="CM86" s="127"/>
      <c r="CN86" s="127"/>
      <c r="CO86" s="127"/>
      <c r="CP86" s="127"/>
      <c r="CQ86" s="127"/>
      <c r="CR86" s="127"/>
      <c r="CS86" s="127"/>
      <c r="CT86" s="127"/>
      <c r="CU86" s="127"/>
      <c r="CV86" s="127"/>
      <c r="CW86" s="127"/>
    </row>
    <row r="87" spans="1:126" ht="18" thickTop="1" thickBot="1">
      <c r="A87" s="170">
        <v>3</v>
      </c>
      <c r="B87" s="73">
        <f>notes!Y54</f>
        <v>0</v>
      </c>
      <c r="C87" s="73">
        <f>notes!Z54</f>
        <v>0</v>
      </c>
      <c r="D87" s="73">
        <f>notes!AA54</f>
        <v>0</v>
      </c>
      <c r="E87" s="73">
        <f>notes!AB54</f>
        <v>0</v>
      </c>
      <c r="F87" s="73">
        <f>notes!AC54</f>
        <v>0</v>
      </c>
      <c r="G87" s="74">
        <f>notes!AD54</f>
        <v>0</v>
      </c>
      <c r="H87" s="75">
        <f>notes!AE54</f>
        <v>0</v>
      </c>
      <c r="I87" s="73">
        <f>notes!AF54</f>
        <v>0</v>
      </c>
      <c r="J87" s="73">
        <f>notes!AG54</f>
        <v>0</v>
      </c>
      <c r="K87" s="74">
        <f>notes!AH54</f>
        <v>0</v>
      </c>
      <c r="L87" s="75">
        <f>notes!AI54</f>
        <v>0</v>
      </c>
      <c r="M87" s="75">
        <f>notes!AJ54</f>
        <v>0</v>
      </c>
      <c r="N87" s="73">
        <f>notes!AK54</f>
        <v>0</v>
      </c>
      <c r="O87" s="74">
        <f>notes!AL54</f>
        <v>0</v>
      </c>
      <c r="P87" s="73">
        <f>notes!AM54</f>
        <v>0</v>
      </c>
      <c r="Q87" s="73">
        <f>notes!AN54</f>
        <v>0</v>
      </c>
      <c r="R87" s="73">
        <f>notes!AO54</f>
        <v>0</v>
      </c>
      <c r="S87" s="73"/>
      <c r="T87" s="73"/>
      <c r="U87" s="73"/>
      <c r="V87" s="109"/>
      <c r="W87" s="78"/>
      <c r="X87" s="74">
        <f t="shared" si="68"/>
        <v>0</v>
      </c>
      <c r="Y87" s="75">
        <f t="shared" si="69"/>
        <v>0</v>
      </c>
      <c r="Z87" s="80">
        <f t="shared" si="70"/>
        <v>0</v>
      </c>
      <c r="AA87" s="81">
        <f t="shared" si="71"/>
        <v>0</v>
      </c>
      <c r="AB87" s="81">
        <f t="shared" si="72"/>
        <v>0</v>
      </c>
      <c r="AC87" s="82">
        <f t="shared" si="73"/>
        <v>0</v>
      </c>
      <c r="AD87" s="83">
        <f t="shared" si="74"/>
        <v>0</v>
      </c>
      <c r="AE87" s="79">
        <f t="shared" si="75"/>
        <v>0</v>
      </c>
      <c r="AF87" s="80">
        <f t="shared" si="76"/>
        <v>0</v>
      </c>
      <c r="AG87" s="83">
        <f t="shared" si="77"/>
        <v>0</v>
      </c>
      <c r="AH87" s="79">
        <f t="shared" si="78"/>
        <v>0</v>
      </c>
      <c r="AI87" s="80">
        <f t="shared" si="79"/>
        <v>0</v>
      </c>
      <c r="AJ87" s="84">
        <f t="shared" si="80"/>
        <v>0</v>
      </c>
      <c r="AK87" s="66"/>
      <c r="AL87" s="66">
        <v>3</v>
      </c>
      <c r="AM87" s="85">
        <f t="shared" si="81"/>
        <v>0</v>
      </c>
      <c r="AN87" s="85">
        <f t="shared" si="82"/>
        <v>0</v>
      </c>
      <c r="AO87" s="85">
        <f t="shared" si="83"/>
        <v>0</v>
      </c>
      <c r="AP87" s="86">
        <f t="shared" si="93"/>
        <v>0</v>
      </c>
      <c r="AQ87" s="87"/>
      <c r="AR87" s="88">
        <f t="shared" si="84"/>
        <v>0</v>
      </c>
      <c r="AS87" s="88">
        <f t="shared" si="85"/>
        <v>0</v>
      </c>
      <c r="AT87" s="88">
        <f t="shared" si="86"/>
        <v>0</v>
      </c>
      <c r="AU87" s="86">
        <f t="shared" si="94"/>
        <v>0</v>
      </c>
      <c r="AV87" s="87"/>
      <c r="AW87" s="89">
        <f t="shared" si="87"/>
        <v>0</v>
      </c>
      <c r="AX87" s="89">
        <f t="shared" si="88"/>
        <v>0</v>
      </c>
      <c r="AY87" s="89">
        <f t="shared" si="89"/>
        <v>0</v>
      </c>
      <c r="AZ87" s="86">
        <f t="shared" si="95"/>
        <v>0</v>
      </c>
      <c r="BA87" s="87"/>
      <c r="BB87" s="90">
        <f t="shared" si="90"/>
        <v>0</v>
      </c>
      <c r="BC87" s="90">
        <f t="shared" si="91"/>
        <v>0</v>
      </c>
      <c r="BD87" s="90">
        <f t="shared" si="92"/>
        <v>0</v>
      </c>
      <c r="BE87" s="86">
        <f t="shared" si="96"/>
        <v>0</v>
      </c>
      <c r="BF87" s="91">
        <f t="shared" si="97"/>
        <v>0</v>
      </c>
      <c r="BG87" s="115">
        <v>24</v>
      </c>
      <c r="BH87" s="120">
        <f t="shared" si="60"/>
        <v>76</v>
      </c>
      <c r="BI87" s="123">
        <f t="shared" si="64"/>
        <v>53.925925925925924</v>
      </c>
      <c r="BJ87" s="116">
        <f t="shared" si="61"/>
        <v>0</v>
      </c>
      <c r="BK87" s="123">
        <f t="shared" si="65"/>
        <v>0</v>
      </c>
      <c r="BL87" s="116">
        <f t="shared" si="62"/>
        <v>88</v>
      </c>
      <c r="BM87" s="123">
        <f t="shared" si="67"/>
        <v>46.518518518518519</v>
      </c>
      <c r="BN87" s="116">
        <f t="shared" si="63"/>
        <v>0</v>
      </c>
      <c r="BO87" s="119">
        <f t="shared" si="66"/>
        <v>0</v>
      </c>
      <c r="BP87" s="155"/>
      <c r="BQ87" s="155"/>
      <c r="BR87" s="155"/>
      <c r="BS87" s="3"/>
      <c r="BT87" s="3"/>
      <c r="BU87" s="3"/>
      <c r="BV87" s="3"/>
      <c r="BW87" s="127"/>
      <c r="BX87" s="127"/>
      <c r="BY87" s="127"/>
      <c r="BZ87" s="127"/>
      <c r="CA87" s="127"/>
      <c r="CB87" s="127"/>
      <c r="CC87" s="127"/>
      <c r="CD87" s="127"/>
      <c r="CE87" s="127"/>
      <c r="CF87" s="127"/>
      <c r="CG87" s="127"/>
      <c r="CH87" s="127"/>
      <c r="CI87" s="127"/>
      <c r="CJ87" s="127"/>
      <c r="CK87" s="127"/>
      <c r="CL87" s="127"/>
      <c r="CM87" s="127"/>
      <c r="CN87" s="127"/>
      <c r="CO87" s="127"/>
      <c r="CP87" s="127"/>
      <c r="CQ87" s="127"/>
      <c r="CR87" s="127"/>
      <c r="CS87" s="127"/>
      <c r="CT87" s="127"/>
      <c r="CU87" s="127"/>
      <c r="CV87" s="127"/>
      <c r="CW87" s="127"/>
    </row>
    <row r="88" spans="1:126" ht="18" thickTop="1" thickBot="1">
      <c r="A88" s="169">
        <v>4</v>
      </c>
      <c r="B88" s="73">
        <f>notes!Y55</f>
        <v>0</v>
      </c>
      <c r="C88" s="73">
        <f>notes!Z55</f>
        <v>0</v>
      </c>
      <c r="D88" s="73">
        <f>notes!AA55</f>
        <v>0</v>
      </c>
      <c r="E88" s="73">
        <f>notes!AB55</f>
        <v>0</v>
      </c>
      <c r="F88" s="73">
        <f>notes!AC55</f>
        <v>0</v>
      </c>
      <c r="G88" s="74">
        <f>notes!AD55</f>
        <v>0</v>
      </c>
      <c r="H88" s="75">
        <f>notes!AE55</f>
        <v>0</v>
      </c>
      <c r="I88" s="73">
        <f>notes!AF55</f>
        <v>0</v>
      </c>
      <c r="J88" s="73">
        <f>notes!AG55</f>
        <v>0</v>
      </c>
      <c r="K88" s="74">
        <f>notes!AH55</f>
        <v>0</v>
      </c>
      <c r="L88" s="75">
        <f>notes!AI55</f>
        <v>0</v>
      </c>
      <c r="M88" s="75">
        <f>notes!AJ55</f>
        <v>0</v>
      </c>
      <c r="N88" s="73">
        <f>notes!AK55</f>
        <v>0</v>
      </c>
      <c r="O88" s="74">
        <f>notes!AL55</f>
        <v>0</v>
      </c>
      <c r="P88" s="73">
        <f>notes!AM55</f>
        <v>0</v>
      </c>
      <c r="Q88" s="73">
        <f>notes!AN55</f>
        <v>0</v>
      </c>
      <c r="R88" s="73">
        <f>notes!AO55</f>
        <v>0</v>
      </c>
      <c r="S88" s="73"/>
      <c r="T88" s="73"/>
      <c r="U88" s="73"/>
      <c r="V88" s="109"/>
      <c r="W88" s="93"/>
      <c r="X88" s="74">
        <f t="shared" si="68"/>
        <v>0</v>
      </c>
      <c r="Y88" s="75">
        <f t="shared" si="69"/>
        <v>0</v>
      </c>
      <c r="Z88" s="80">
        <f t="shared" si="70"/>
        <v>0</v>
      </c>
      <c r="AA88" s="81">
        <f t="shared" si="71"/>
        <v>0</v>
      </c>
      <c r="AB88" s="81">
        <f t="shared" si="72"/>
        <v>0</v>
      </c>
      <c r="AC88" s="82">
        <f t="shared" si="73"/>
        <v>0</v>
      </c>
      <c r="AD88" s="83">
        <f t="shared" si="74"/>
        <v>0</v>
      </c>
      <c r="AE88" s="79">
        <f t="shared" si="75"/>
        <v>0</v>
      </c>
      <c r="AF88" s="80">
        <f t="shared" si="76"/>
        <v>0</v>
      </c>
      <c r="AG88" s="83">
        <f t="shared" si="77"/>
        <v>0</v>
      </c>
      <c r="AH88" s="79">
        <f t="shared" si="78"/>
        <v>0</v>
      </c>
      <c r="AI88" s="80">
        <f t="shared" si="79"/>
        <v>0</v>
      </c>
      <c r="AJ88" s="84">
        <f t="shared" si="80"/>
        <v>0</v>
      </c>
      <c r="AK88" s="66"/>
      <c r="AL88" s="66">
        <v>4</v>
      </c>
      <c r="AM88" s="85">
        <f t="shared" si="81"/>
        <v>0</v>
      </c>
      <c r="AN88" s="85">
        <f t="shared" si="82"/>
        <v>0</v>
      </c>
      <c r="AO88" s="85">
        <f t="shared" si="83"/>
        <v>0</v>
      </c>
      <c r="AP88" s="86">
        <f t="shared" si="93"/>
        <v>0</v>
      </c>
      <c r="AQ88" s="87"/>
      <c r="AR88" s="88">
        <f t="shared" si="84"/>
        <v>0</v>
      </c>
      <c r="AS88" s="88">
        <f t="shared" si="85"/>
        <v>0</v>
      </c>
      <c r="AT88" s="88">
        <f t="shared" si="86"/>
        <v>0</v>
      </c>
      <c r="AU88" s="86">
        <f t="shared" si="94"/>
        <v>0</v>
      </c>
      <c r="AV88" s="87"/>
      <c r="AW88" s="89">
        <f t="shared" si="87"/>
        <v>0</v>
      </c>
      <c r="AX88" s="89">
        <f t="shared" si="88"/>
        <v>0</v>
      </c>
      <c r="AY88" s="89">
        <f t="shared" si="89"/>
        <v>0</v>
      </c>
      <c r="AZ88" s="86">
        <f t="shared" si="95"/>
        <v>0</v>
      </c>
      <c r="BA88" s="87"/>
      <c r="BB88" s="90">
        <f t="shared" si="90"/>
        <v>0</v>
      </c>
      <c r="BC88" s="90">
        <f t="shared" si="91"/>
        <v>0</v>
      </c>
      <c r="BD88" s="90">
        <f t="shared" si="92"/>
        <v>0</v>
      </c>
      <c r="BE88" s="86">
        <f t="shared" si="96"/>
        <v>0</v>
      </c>
      <c r="BF88" s="91">
        <f t="shared" si="97"/>
        <v>0</v>
      </c>
      <c r="BG88" s="115">
        <v>25</v>
      </c>
      <c r="BH88" s="120">
        <f t="shared" si="60"/>
        <v>35</v>
      </c>
      <c r="BI88" s="123">
        <f t="shared" si="64"/>
        <v>53.925925925925924</v>
      </c>
      <c r="BJ88" s="116">
        <f t="shared" si="61"/>
        <v>0</v>
      </c>
      <c r="BK88" s="123">
        <f t="shared" si="65"/>
        <v>0</v>
      </c>
      <c r="BL88" s="116">
        <f t="shared" si="62"/>
        <v>31</v>
      </c>
      <c r="BM88" s="123">
        <f t="shared" si="67"/>
        <v>46.518518518518519</v>
      </c>
      <c r="BN88" s="116">
        <f t="shared" si="63"/>
        <v>0</v>
      </c>
      <c r="BO88" s="119">
        <f t="shared" si="66"/>
        <v>0</v>
      </c>
      <c r="BP88" s="155"/>
      <c r="BQ88" s="155"/>
      <c r="BR88" s="155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  <c r="CW88" s="3"/>
    </row>
    <row r="89" spans="1:126" ht="18" thickTop="1" thickBot="1">
      <c r="A89" s="170">
        <v>5</v>
      </c>
      <c r="B89" s="73">
        <f>notes!Y56</f>
        <v>0</v>
      </c>
      <c r="C89" s="73">
        <f>notes!Z56</f>
        <v>0</v>
      </c>
      <c r="D89" s="73">
        <f>notes!AA56</f>
        <v>0</v>
      </c>
      <c r="E89" s="73">
        <f>notes!AB56</f>
        <v>0</v>
      </c>
      <c r="F89" s="73">
        <f>notes!AC56</f>
        <v>0</v>
      </c>
      <c r="G89" s="74">
        <f>notes!AD56</f>
        <v>0</v>
      </c>
      <c r="H89" s="75">
        <f>notes!AE56</f>
        <v>0</v>
      </c>
      <c r="I89" s="73">
        <f>notes!AF56</f>
        <v>0</v>
      </c>
      <c r="J89" s="73">
        <f>notes!AG56</f>
        <v>0</v>
      </c>
      <c r="K89" s="74">
        <f>notes!AH56</f>
        <v>0</v>
      </c>
      <c r="L89" s="75">
        <f>notes!AI56</f>
        <v>0</v>
      </c>
      <c r="M89" s="75">
        <f>notes!AJ56</f>
        <v>0</v>
      </c>
      <c r="N89" s="73">
        <f>notes!AK56</f>
        <v>0</v>
      </c>
      <c r="O89" s="74">
        <f>notes!AL56</f>
        <v>0</v>
      </c>
      <c r="P89" s="73">
        <f>notes!AM56</f>
        <v>0</v>
      </c>
      <c r="Q89" s="73">
        <f>notes!AN56</f>
        <v>0</v>
      </c>
      <c r="R89" s="73">
        <f>notes!AO56</f>
        <v>0</v>
      </c>
      <c r="S89" s="73"/>
      <c r="T89" s="73"/>
      <c r="U89" s="73"/>
      <c r="V89" s="109"/>
      <c r="W89" s="78"/>
      <c r="X89" s="74">
        <f t="shared" si="68"/>
        <v>0</v>
      </c>
      <c r="Y89" s="75">
        <f t="shared" si="69"/>
        <v>0</v>
      </c>
      <c r="Z89" s="80">
        <f t="shared" si="70"/>
        <v>0</v>
      </c>
      <c r="AA89" s="81">
        <f t="shared" si="71"/>
        <v>0</v>
      </c>
      <c r="AB89" s="81">
        <f t="shared" si="72"/>
        <v>0</v>
      </c>
      <c r="AC89" s="82">
        <f t="shared" si="73"/>
        <v>0</v>
      </c>
      <c r="AD89" s="83">
        <f t="shared" si="74"/>
        <v>0</v>
      </c>
      <c r="AE89" s="79">
        <f t="shared" si="75"/>
        <v>0</v>
      </c>
      <c r="AF89" s="80">
        <f t="shared" si="76"/>
        <v>0</v>
      </c>
      <c r="AG89" s="83">
        <f t="shared" si="77"/>
        <v>0</v>
      </c>
      <c r="AH89" s="79">
        <f t="shared" si="78"/>
        <v>0</v>
      </c>
      <c r="AI89" s="80">
        <f t="shared" si="79"/>
        <v>0</v>
      </c>
      <c r="AJ89" s="84">
        <f t="shared" si="80"/>
        <v>0</v>
      </c>
      <c r="AK89" s="66"/>
      <c r="AL89" s="66">
        <v>5</v>
      </c>
      <c r="AM89" s="85">
        <f t="shared" si="81"/>
        <v>0</v>
      </c>
      <c r="AN89" s="85">
        <f t="shared" si="82"/>
        <v>0</v>
      </c>
      <c r="AO89" s="85">
        <f t="shared" si="83"/>
        <v>0</v>
      </c>
      <c r="AP89" s="86">
        <f t="shared" si="93"/>
        <v>0</v>
      </c>
      <c r="AQ89" s="87"/>
      <c r="AR89" s="88">
        <f t="shared" si="84"/>
        <v>0</v>
      </c>
      <c r="AS89" s="88">
        <f t="shared" si="85"/>
        <v>0</v>
      </c>
      <c r="AT89" s="88">
        <f t="shared" si="86"/>
        <v>0</v>
      </c>
      <c r="AU89" s="86">
        <f t="shared" si="94"/>
        <v>0</v>
      </c>
      <c r="AV89" s="87"/>
      <c r="AW89" s="89">
        <f t="shared" si="87"/>
        <v>0</v>
      </c>
      <c r="AX89" s="89">
        <f t="shared" si="88"/>
        <v>0</v>
      </c>
      <c r="AY89" s="89">
        <f t="shared" si="89"/>
        <v>0</v>
      </c>
      <c r="AZ89" s="86">
        <f t="shared" si="95"/>
        <v>0</v>
      </c>
      <c r="BA89" s="87"/>
      <c r="BB89" s="90">
        <f t="shared" si="90"/>
        <v>0</v>
      </c>
      <c r="BC89" s="90">
        <f t="shared" si="91"/>
        <v>0</v>
      </c>
      <c r="BD89" s="90">
        <f t="shared" si="92"/>
        <v>0</v>
      </c>
      <c r="BE89" s="86">
        <f t="shared" si="96"/>
        <v>0</v>
      </c>
      <c r="BF89" s="91">
        <f t="shared" si="97"/>
        <v>0</v>
      </c>
      <c r="BG89" s="115">
        <v>26</v>
      </c>
      <c r="BH89" s="120">
        <f t="shared" si="60"/>
        <v>74</v>
      </c>
      <c r="BI89" s="123">
        <f t="shared" si="64"/>
        <v>53.925925925925924</v>
      </c>
      <c r="BJ89" s="116">
        <f t="shared" si="61"/>
        <v>0</v>
      </c>
      <c r="BK89" s="123">
        <f t="shared" si="65"/>
        <v>0</v>
      </c>
      <c r="BL89" s="116">
        <f t="shared" si="62"/>
        <v>54</v>
      </c>
      <c r="BM89" s="123">
        <f t="shared" si="67"/>
        <v>46.518518518518519</v>
      </c>
      <c r="BN89" s="116">
        <f t="shared" si="63"/>
        <v>0</v>
      </c>
      <c r="BO89" s="119">
        <f t="shared" si="66"/>
        <v>0</v>
      </c>
      <c r="BP89" s="155"/>
      <c r="BQ89" s="155"/>
      <c r="BR89" s="155"/>
      <c r="BS89" s="3"/>
      <c r="BT89" s="3"/>
      <c r="BU89" s="3"/>
      <c r="BV89" s="3"/>
    </row>
    <row r="90" spans="1:126" ht="18" thickTop="1" thickBot="1">
      <c r="A90" s="169">
        <v>6</v>
      </c>
      <c r="B90" s="73">
        <f>notes!Y57</f>
        <v>0</v>
      </c>
      <c r="C90" s="73">
        <f>notes!Z57</f>
        <v>0</v>
      </c>
      <c r="D90" s="73">
        <f>notes!AA57</f>
        <v>0</v>
      </c>
      <c r="E90" s="73">
        <f>notes!AB57</f>
        <v>0</v>
      </c>
      <c r="F90" s="73">
        <f>notes!AC57</f>
        <v>0</v>
      </c>
      <c r="G90" s="74">
        <f>notes!AD57</f>
        <v>0</v>
      </c>
      <c r="H90" s="75">
        <f>notes!AE57</f>
        <v>0</v>
      </c>
      <c r="I90" s="73">
        <f>notes!AF57</f>
        <v>0</v>
      </c>
      <c r="J90" s="73">
        <f>notes!AG57</f>
        <v>0</v>
      </c>
      <c r="K90" s="74">
        <f>notes!AH57</f>
        <v>0</v>
      </c>
      <c r="L90" s="75">
        <f>notes!AI57</f>
        <v>0</v>
      </c>
      <c r="M90" s="75">
        <f>notes!AJ57</f>
        <v>0</v>
      </c>
      <c r="N90" s="73">
        <f>notes!AK57</f>
        <v>0</v>
      </c>
      <c r="O90" s="74">
        <f>notes!AL57</f>
        <v>0</v>
      </c>
      <c r="P90" s="73">
        <f>notes!AM57</f>
        <v>0</v>
      </c>
      <c r="Q90" s="73">
        <f>notes!AN57</f>
        <v>0</v>
      </c>
      <c r="R90" s="73">
        <f>notes!AO57</f>
        <v>0</v>
      </c>
      <c r="S90" s="73"/>
      <c r="T90" s="73"/>
      <c r="U90" s="73"/>
      <c r="V90" s="109"/>
      <c r="W90" s="93"/>
      <c r="X90" s="74">
        <f t="shared" si="68"/>
        <v>0</v>
      </c>
      <c r="Y90" s="75">
        <f t="shared" si="69"/>
        <v>0</v>
      </c>
      <c r="Z90" s="80">
        <f t="shared" si="70"/>
        <v>0</v>
      </c>
      <c r="AA90" s="81">
        <f t="shared" si="71"/>
        <v>0</v>
      </c>
      <c r="AB90" s="81">
        <f t="shared" si="72"/>
        <v>0</v>
      </c>
      <c r="AC90" s="82">
        <f t="shared" si="73"/>
        <v>0</v>
      </c>
      <c r="AD90" s="83">
        <f t="shared" si="74"/>
        <v>0</v>
      </c>
      <c r="AE90" s="79">
        <f t="shared" si="75"/>
        <v>0</v>
      </c>
      <c r="AF90" s="80">
        <f t="shared" si="76"/>
        <v>0</v>
      </c>
      <c r="AG90" s="83">
        <f t="shared" si="77"/>
        <v>0</v>
      </c>
      <c r="AH90" s="79">
        <f t="shared" si="78"/>
        <v>0</v>
      </c>
      <c r="AI90" s="80">
        <f t="shared" si="79"/>
        <v>0</v>
      </c>
      <c r="AJ90" s="84">
        <f t="shared" si="80"/>
        <v>0</v>
      </c>
      <c r="AK90" s="66"/>
      <c r="AL90" s="66">
        <v>6</v>
      </c>
      <c r="AM90" s="85">
        <f t="shared" si="81"/>
        <v>0</v>
      </c>
      <c r="AN90" s="85">
        <f t="shared" si="82"/>
        <v>0</v>
      </c>
      <c r="AO90" s="85">
        <f t="shared" si="83"/>
        <v>0</v>
      </c>
      <c r="AP90" s="86">
        <f t="shared" si="93"/>
        <v>0</v>
      </c>
      <c r="AQ90" s="95"/>
      <c r="AR90" s="88">
        <f t="shared" si="84"/>
        <v>0</v>
      </c>
      <c r="AS90" s="88">
        <f t="shared" si="85"/>
        <v>0</v>
      </c>
      <c r="AT90" s="88">
        <f t="shared" si="86"/>
        <v>0</v>
      </c>
      <c r="AU90" s="86">
        <f t="shared" si="94"/>
        <v>0</v>
      </c>
      <c r="AV90" s="95"/>
      <c r="AW90" s="89">
        <f t="shared" si="87"/>
        <v>0</v>
      </c>
      <c r="AX90" s="89">
        <f t="shared" si="88"/>
        <v>0</v>
      </c>
      <c r="AY90" s="89">
        <f t="shared" si="89"/>
        <v>0</v>
      </c>
      <c r="AZ90" s="86">
        <f t="shared" si="95"/>
        <v>0</v>
      </c>
      <c r="BA90" s="95"/>
      <c r="BB90" s="90">
        <f t="shared" si="90"/>
        <v>0</v>
      </c>
      <c r="BC90" s="90">
        <f t="shared" si="91"/>
        <v>0</v>
      </c>
      <c r="BD90" s="90">
        <f t="shared" si="92"/>
        <v>0</v>
      </c>
      <c r="BE90" s="86">
        <f t="shared" si="96"/>
        <v>0</v>
      </c>
      <c r="BF90" s="91">
        <f t="shared" si="97"/>
        <v>0</v>
      </c>
      <c r="BG90" s="115">
        <v>27</v>
      </c>
      <c r="BH90" s="121">
        <f t="shared" si="60"/>
        <v>37</v>
      </c>
      <c r="BI90" s="124">
        <f t="shared" si="64"/>
        <v>53.925925925925924</v>
      </c>
      <c r="BJ90" s="117">
        <f t="shared" si="61"/>
        <v>0</v>
      </c>
      <c r="BK90" s="124">
        <f t="shared" si="65"/>
        <v>0</v>
      </c>
      <c r="BL90" s="117">
        <f t="shared" si="62"/>
        <v>39</v>
      </c>
      <c r="BM90" s="124">
        <f t="shared" si="67"/>
        <v>46.518518518518519</v>
      </c>
      <c r="BN90" s="117">
        <f t="shared" si="63"/>
        <v>0</v>
      </c>
      <c r="BO90" s="122">
        <f t="shared" si="66"/>
        <v>0</v>
      </c>
      <c r="BP90" s="155"/>
      <c r="BQ90" s="155"/>
      <c r="BR90" s="155"/>
      <c r="BS90" s="3"/>
      <c r="BT90" s="3"/>
      <c r="BU90" s="3"/>
      <c r="BV90" s="3"/>
    </row>
    <row r="91" spans="1:126" ht="18" thickTop="1" thickBot="1">
      <c r="A91" s="170">
        <v>7</v>
      </c>
      <c r="B91" s="73">
        <f>notes!Y58</f>
        <v>0</v>
      </c>
      <c r="C91" s="73">
        <f>notes!Z58</f>
        <v>0</v>
      </c>
      <c r="D91" s="73">
        <f>notes!AA58</f>
        <v>0</v>
      </c>
      <c r="E91" s="73">
        <f>notes!AB58</f>
        <v>0</v>
      </c>
      <c r="F91" s="73">
        <f>notes!AC58</f>
        <v>0</v>
      </c>
      <c r="G91" s="74">
        <f>notes!AD58</f>
        <v>0</v>
      </c>
      <c r="H91" s="75">
        <f>notes!AE58</f>
        <v>0</v>
      </c>
      <c r="I91" s="73">
        <f>notes!AF58</f>
        <v>0</v>
      </c>
      <c r="J91" s="73">
        <f>notes!AG58</f>
        <v>0</v>
      </c>
      <c r="K91" s="74">
        <f>notes!AH58</f>
        <v>0</v>
      </c>
      <c r="L91" s="75">
        <f>notes!AI58</f>
        <v>0</v>
      </c>
      <c r="M91" s="75">
        <f>notes!AJ58</f>
        <v>0</v>
      </c>
      <c r="N91" s="73">
        <f>notes!AK58</f>
        <v>0</v>
      </c>
      <c r="O91" s="74">
        <f>notes!AL58</f>
        <v>0</v>
      </c>
      <c r="P91" s="73">
        <f>notes!AM58</f>
        <v>0</v>
      </c>
      <c r="Q91" s="73">
        <f>notes!AN58</f>
        <v>0</v>
      </c>
      <c r="R91" s="73">
        <f>notes!AO58</f>
        <v>0</v>
      </c>
      <c r="S91" s="73"/>
      <c r="T91" s="73"/>
      <c r="U91" s="73"/>
      <c r="V91" s="109"/>
      <c r="W91" s="78"/>
      <c r="X91" s="74">
        <f t="shared" si="68"/>
        <v>0</v>
      </c>
      <c r="Y91" s="75">
        <f t="shared" si="69"/>
        <v>0</v>
      </c>
      <c r="Z91" s="80">
        <f t="shared" si="70"/>
        <v>0</v>
      </c>
      <c r="AA91" s="81">
        <f t="shared" si="71"/>
        <v>0</v>
      </c>
      <c r="AB91" s="81">
        <f t="shared" si="72"/>
        <v>0</v>
      </c>
      <c r="AC91" s="82">
        <f t="shared" si="73"/>
        <v>0</v>
      </c>
      <c r="AD91" s="83">
        <f t="shared" si="74"/>
        <v>0</v>
      </c>
      <c r="AE91" s="79">
        <f t="shared" si="75"/>
        <v>0</v>
      </c>
      <c r="AF91" s="80">
        <f t="shared" si="76"/>
        <v>0</v>
      </c>
      <c r="AG91" s="83">
        <f t="shared" si="77"/>
        <v>0</v>
      </c>
      <c r="AH91" s="79">
        <f t="shared" si="78"/>
        <v>0</v>
      </c>
      <c r="AI91" s="80">
        <f t="shared" si="79"/>
        <v>0</v>
      </c>
      <c r="AJ91" s="84">
        <f t="shared" si="80"/>
        <v>0</v>
      </c>
      <c r="AK91" s="66"/>
      <c r="AL91" s="66">
        <v>7</v>
      </c>
      <c r="AM91" s="85">
        <f t="shared" si="81"/>
        <v>0</v>
      </c>
      <c r="AN91" s="85">
        <f t="shared" si="82"/>
        <v>0</v>
      </c>
      <c r="AO91" s="85">
        <f t="shared" si="83"/>
        <v>0</v>
      </c>
      <c r="AP91" s="86">
        <f t="shared" si="93"/>
        <v>0</v>
      </c>
      <c r="AQ91" s="95"/>
      <c r="AR91" s="88">
        <f t="shared" si="84"/>
        <v>0</v>
      </c>
      <c r="AS91" s="88">
        <f t="shared" si="85"/>
        <v>0</v>
      </c>
      <c r="AT91" s="88">
        <f t="shared" si="86"/>
        <v>0</v>
      </c>
      <c r="AU91" s="86">
        <f t="shared" si="94"/>
        <v>0</v>
      </c>
      <c r="AV91" s="95"/>
      <c r="AW91" s="89">
        <f t="shared" si="87"/>
        <v>0</v>
      </c>
      <c r="AX91" s="89">
        <f t="shared" si="88"/>
        <v>0</v>
      </c>
      <c r="AY91" s="89">
        <f t="shared" si="89"/>
        <v>0</v>
      </c>
      <c r="AZ91" s="86">
        <f t="shared" si="95"/>
        <v>0</v>
      </c>
      <c r="BA91" s="95"/>
      <c r="BB91" s="90">
        <f t="shared" si="90"/>
        <v>0</v>
      </c>
      <c r="BC91" s="90">
        <f t="shared" si="91"/>
        <v>0</v>
      </c>
      <c r="BD91" s="90">
        <f t="shared" si="92"/>
        <v>0</v>
      </c>
      <c r="BE91" s="86">
        <f t="shared" si="96"/>
        <v>0</v>
      </c>
      <c r="BF91" s="91">
        <f t="shared" si="97"/>
        <v>0</v>
      </c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</row>
    <row r="92" spans="1:126" ht="18" thickTop="1" thickBot="1">
      <c r="A92" s="169">
        <v>8</v>
      </c>
      <c r="B92" s="73">
        <f>notes!Y59</f>
        <v>0</v>
      </c>
      <c r="C92" s="73">
        <f>notes!Z59</f>
        <v>0</v>
      </c>
      <c r="D92" s="73">
        <f>notes!AA59</f>
        <v>0</v>
      </c>
      <c r="E92" s="73">
        <f>notes!AB59</f>
        <v>0</v>
      </c>
      <c r="F92" s="73">
        <f>notes!AC59</f>
        <v>0</v>
      </c>
      <c r="G92" s="74">
        <f>notes!AD59</f>
        <v>0</v>
      </c>
      <c r="H92" s="75">
        <f>notes!AE59</f>
        <v>0</v>
      </c>
      <c r="I92" s="73">
        <f>notes!AF59</f>
        <v>0</v>
      </c>
      <c r="J92" s="73">
        <f>notes!AG59</f>
        <v>0</v>
      </c>
      <c r="K92" s="74">
        <f>notes!AH59</f>
        <v>0</v>
      </c>
      <c r="L92" s="75">
        <f>notes!AI59</f>
        <v>0</v>
      </c>
      <c r="M92" s="75">
        <f>notes!AJ59</f>
        <v>0</v>
      </c>
      <c r="N92" s="73">
        <f>notes!AK59</f>
        <v>0</v>
      </c>
      <c r="O92" s="74">
        <f>notes!AL59</f>
        <v>0</v>
      </c>
      <c r="P92" s="73">
        <f>notes!AM59</f>
        <v>0</v>
      </c>
      <c r="Q92" s="73">
        <f>notes!AN59</f>
        <v>0</v>
      </c>
      <c r="R92" s="73">
        <f>notes!AO59</f>
        <v>0</v>
      </c>
      <c r="S92" s="73"/>
      <c r="T92" s="73"/>
      <c r="U92" s="73"/>
      <c r="V92" s="109"/>
      <c r="W92" s="93"/>
      <c r="X92" s="74">
        <f t="shared" si="68"/>
        <v>0</v>
      </c>
      <c r="Y92" s="75">
        <f t="shared" si="69"/>
        <v>0</v>
      </c>
      <c r="Z92" s="80">
        <f t="shared" si="70"/>
        <v>0</v>
      </c>
      <c r="AA92" s="81">
        <f t="shared" si="71"/>
        <v>0</v>
      </c>
      <c r="AB92" s="81">
        <f t="shared" si="72"/>
        <v>0</v>
      </c>
      <c r="AC92" s="82">
        <f t="shared" si="73"/>
        <v>0</v>
      </c>
      <c r="AD92" s="83">
        <f t="shared" si="74"/>
        <v>0</v>
      </c>
      <c r="AE92" s="79">
        <f t="shared" si="75"/>
        <v>0</v>
      </c>
      <c r="AF92" s="80">
        <f t="shared" si="76"/>
        <v>0</v>
      </c>
      <c r="AG92" s="83">
        <f t="shared" si="77"/>
        <v>0</v>
      </c>
      <c r="AH92" s="79">
        <f t="shared" si="78"/>
        <v>0</v>
      </c>
      <c r="AI92" s="80">
        <f t="shared" si="79"/>
        <v>0</v>
      </c>
      <c r="AJ92" s="84">
        <f t="shared" si="80"/>
        <v>0</v>
      </c>
      <c r="AK92" s="66"/>
      <c r="AL92" s="66">
        <v>8</v>
      </c>
      <c r="AM92" s="85">
        <f t="shared" si="81"/>
        <v>0</v>
      </c>
      <c r="AN92" s="85">
        <f t="shared" si="82"/>
        <v>0</v>
      </c>
      <c r="AO92" s="85">
        <f t="shared" si="83"/>
        <v>0</v>
      </c>
      <c r="AP92" s="86">
        <f t="shared" si="93"/>
        <v>0</v>
      </c>
      <c r="AQ92" s="95"/>
      <c r="AR92" s="88">
        <f t="shared" si="84"/>
        <v>0</v>
      </c>
      <c r="AS92" s="88">
        <f t="shared" si="85"/>
        <v>0</v>
      </c>
      <c r="AT92" s="88">
        <f t="shared" si="86"/>
        <v>0</v>
      </c>
      <c r="AU92" s="86">
        <f t="shared" si="94"/>
        <v>0</v>
      </c>
      <c r="AV92" s="95"/>
      <c r="AW92" s="89">
        <f t="shared" si="87"/>
        <v>0</v>
      </c>
      <c r="AX92" s="89">
        <f t="shared" si="88"/>
        <v>0</v>
      </c>
      <c r="AY92" s="89">
        <f t="shared" si="89"/>
        <v>0</v>
      </c>
      <c r="AZ92" s="86">
        <f t="shared" si="95"/>
        <v>0</v>
      </c>
      <c r="BA92" s="95"/>
      <c r="BB92" s="90">
        <f t="shared" si="90"/>
        <v>0</v>
      </c>
      <c r="BC92" s="90">
        <f t="shared" si="91"/>
        <v>0</v>
      </c>
      <c r="BD92" s="90">
        <f t="shared" si="92"/>
        <v>0</v>
      </c>
      <c r="BE92" s="86">
        <f t="shared" si="96"/>
        <v>0</v>
      </c>
      <c r="BF92" s="91">
        <f t="shared" si="97"/>
        <v>0</v>
      </c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</row>
    <row r="93" spans="1:126" ht="18" thickTop="1" thickBot="1">
      <c r="A93" s="170">
        <v>9</v>
      </c>
      <c r="B93" s="73">
        <f>notes!Y60</f>
        <v>0</v>
      </c>
      <c r="C93" s="73">
        <f>notes!Z60</f>
        <v>0</v>
      </c>
      <c r="D93" s="73">
        <f>notes!AA60</f>
        <v>0</v>
      </c>
      <c r="E93" s="73">
        <f>notes!AB60</f>
        <v>0</v>
      </c>
      <c r="F93" s="73">
        <f>notes!AC60</f>
        <v>0</v>
      </c>
      <c r="G93" s="74">
        <f>notes!AD60</f>
        <v>0</v>
      </c>
      <c r="H93" s="75">
        <f>notes!AE60</f>
        <v>0</v>
      </c>
      <c r="I93" s="73">
        <f>notes!AF60</f>
        <v>0</v>
      </c>
      <c r="J93" s="73">
        <f>notes!AG60</f>
        <v>0</v>
      </c>
      <c r="K93" s="74">
        <f>notes!AH60</f>
        <v>0</v>
      </c>
      <c r="L93" s="75">
        <f>notes!AI60</f>
        <v>0</v>
      </c>
      <c r="M93" s="75">
        <f>notes!AJ60</f>
        <v>0</v>
      </c>
      <c r="N93" s="73">
        <f>notes!AK60</f>
        <v>0</v>
      </c>
      <c r="O93" s="74">
        <f>notes!AL60</f>
        <v>0</v>
      </c>
      <c r="P93" s="73">
        <f>notes!AM60</f>
        <v>0</v>
      </c>
      <c r="Q93" s="73">
        <f>notes!AN60</f>
        <v>0</v>
      </c>
      <c r="R93" s="73">
        <f>notes!AO60</f>
        <v>0</v>
      </c>
      <c r="S93" s="73"/>
      <c r="T93" s="73"/>
      <c r="U93" s="73"/>
      <c r="V93" s="109"/>
      <c r="W93" s="78"/>
      <c r="X93" s="74">
        <f t="shared" si="68"/>
        <v>0</v>
      </c>
      <c r="Y93" s="75">
        <f t="shared" si="69"/>
        <v>0</v>
      </c>
      <c r="Z93" s="80">
        <f t="shared" si="70"/>
        <v>0</v>
      </c>
      <c r="AA93" s="81">
        <f t="shared" si="71"/>
        <v>0</v>
      </c>
      <c r="AB93" s="81">
        <f t="shared" si="72"/>
        <v>0</v>
      </c>
      <c r="AC93" s="82">
        <f t="shared" si="73"/>
        <v>0</v>
      </c>
      <c r="AD93" s="83">
        <f t="shared" si="74"/>
        <v>0</v>
      </c>
      <c r="AE93" s="79">
        <f t="shared" si="75"/>
        <v>0</v>
      </c>
      <c r="AF93" s="80">
        <f t="shared" si="76"/>
        <v>0</v>
      </c>
      <c r="AG93" s="83">
        <f t="shared" si="77"/>
        <v>0</v>
      </c>
      <c r="AH93" s="79">
        <f t="shared" si="78"/>
        <v>0</v>
      </c>
      <c r="AI93" s="80">
        <f t="shared" si="79"/>
        <v>0</v>
      </c>
      <c r="AJ93" s="84">
        <f t="shared" si="80"/>
        <v>0</v>
      </c>
      <c r="AK93" s="66"/>
      <c r="AL93" s="66">
        <v>9</v>
      </c>
      <c r="AM93" s="85">
        <f t="shared" si="81"/>
        <v>0</v>
      </c>
      <c r="AN93" s="85">
        <f t="shared" si="82"/>
        <v>0</v>
      </c>
      <c r="AO93" s="85">
        <f t="shared" si="83"/>
        <v>0</v>
      </c>
      <c r="AP93" s="86">
        <f t="shared" si="93"/>
        <v>0</v>
      </c>
      <c r="AQ93" s="95"/>
      <c r="AR93" s="88">
        <f t="shared" si="84"/>
        <v>0</v>
      </c>
      <c r="AS93" s="88">
        <f t="shared" si="85"/>
        <v>0</v>
      </c>
      <c r="AT93" s="88">
        <f t="shared" si="86"/>
        <v>0</v>
      </c>
      <c r="AU93" s="86">
        <f t="shared" si="94"/>
        <v>0</v>
      </c>
      <c r="AV93" s="95"/>
      <c r="AW93" s="89">
        <f t="shared" si="87"/>
        <v>0</v>
      </c>
      <c r="AX93" s="89">
        <f t="shared" si="88"/>
        <v>0</v>
      </c>
      <c r="AY93" s="89">
        <f t="shared" si="89"/>
        <v>0</v>
      </c>
      <c r="AZ93" s="86">
        <f t="shared" si="95"/>
        <v>0</v>
      </c>
      <c r="BA93" s="95"/>
      <c r="BB93" s="90">
        <f t="shared" si="90"/>
        <v>0</v>
      </c>
      <c r="BC93" s="90">
        <f t="shared" si="91"/>
        <v>0</v>
      </c>
      <c r="BD93" s="90">
        <f t="shared" si="92"/>
        <v>0</v>
      </c>
      <c r="BE93" s="86">
        <f t="shared" si="96"/>
        <v>0</v>
      </c>
      <c r="BF93" s="91">
        <f t="shared" si="97"/>
        <v>0</v>
      </c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</row>
    <row r="94" spans="1:126" ht="18" thickTop="1" thickBot="1">
      <c r="A94" s="169">
        <v>10</v>
      </c>
      <c r="B94" s="73">
        <f>notes!Y61</f>
        <v>0</v>
      </c>
      <c r="C94" s="73">
        <f>notes!Z61</f>
        <v>0</v>
      </c>
      <c r="D94" s="73">
        <f>notes!AA61</f>
        <v>0</v>
      </c>
      <c r="E94" s="73">
        <f>notes!AB61</f>
        <v>0</v>
      </c>
      <c r="F94" s="73">
        <f>notes!AC61</f>
        <v>0</v>
      </c>
      <c r="G94" s="74">
        <f>notes!AD61</f>
        <v>0</v>
      </c>
      <c r="H94" s="75">
        <f>notes!AE61</f>
        <v>0</v>
      </c>
      <c r="I94" s="73">
        <f>notes!AF61</f>
        <v>0</v>
      </c>
      <c r="J94" s="73">
        <f>notes!AG61</f>
        <v>0</v>
      </c>
      <c r="K94" s="74">
        <f>notes!AH61</f>
        <v>0</v>
      </c>
      <c r="L94" s="75">
        <f>notes!AI61</f>
        <v>0</v>
      </c>
      <c r="M94" s="75">
        <f>notes!AJ61</f>
        <v>0</v>
      </c>
      <c r="N94" s="73">
        <f>notes!AK61</f>
        <v>0</v>
      </c>
      <c r="O94" s="74">
        <f>notes!AL61</f>
        <v>0</v>
      </c>
      <c r="P94" s="73">
        <f>notes!AM61</f>
        <v>0</v>
      </c>
      <c r="Q94" s="73">
        <f>notes!AN61</f>
        <v>0</v>
      </c>
      <c r="R94" s="73">
        <f>notes!AO61</f>
        <v>0</v>
      </c>
      <c r="S94" s="73"/>
      <c r="T94" s="73"/>
      <c r="U94" s="73"/>
      <c r="V94" s="109"/>
      <c r="W94" s="93"/>
      <c r="X94" s="74">
        <f t="shared" si="68"/>
        <v>0</v>
      </c>
      <c r="Y94" s="75">
        <f t="shared" si="69"/>
        <v>0</v>
      </c>
      <c r="Z94" s="80">
        <f t="shared" si="70"/>
        <v>0</v>
      </c>
      <c r="AA94" s="81">
        <f t="shared" si="71"/>
        <v>0</v>
      </c>
      <c r="AB94" s="81">
        <f t="shared" si="72"/>
        <v>0</v>
      </c>
      <c r="AC94" s="82">
        <f t="shared" si="73"/>
        <v>0</v>
      </c>
      <c r="AD94" s="83">
        <f t="shared" si="74"/>
        <v>0</v>
      </c>
      <c r="AE94" s="79">
        <f t="shared" si="75"/>
        <v>0</v>
      </c>
      <c r="AF94" s="80">
        <f t="shared" si="76"/>
        <v>0</v>
      </c>
      <c r="AG94" s="83">
        <f t="shared" si="77"/>
        <v>0</v>
      </c>
      <c r="AH94" s="79">
        <f t="shared" si="78"/>
        <v>0</v>
      </c>
      <c r="AI94" s="80">
        <f t="shared" si="79"/>
        <v>0</v>
      </c>
      <c r="AJ94" s="84">
        <f t="shared" si="80"/>
        <v>0</v>
      </c>
      <c r="AK94" s="66"/>
      <c r="AL94" s="66">
        <v>10</v>
      </c>
      <c r="AM94" s="85">
        <f t="shared" si="81"/>
        <v>0</v>
      </c>
      <c r="AN94" s="85">
        <f t="shared" si="82"/>
        <v>0</v>
      </c>
      <c r="AO94" s="85">
        <f t="shared" si="83"/>
        <v>0</v>
      </c>
      <c r="AP94" s="86">
        <f t="shared" si="93"/>
        <v>0</v>
      </c>
      <c r="AQ94" s="95"/>
      <c r="AR94" s="88">
        <f t="shared" si="84"/>
        <v>0</v>
      </c>
      <c r="AS94" s="88">
        <f t="shared" si="85"/>
        <v>0</v>
      </c>
      <c r="AT94" s="88">
        <f t="shared" si="86"/>
        <v>0</v>
      </c>
      <c r="AU94" s="86">
        <f t="shared" si="94"/>
        <v>0</v>
      </c>
      <c r="AV94" s="95"/>
      <c r="AW94" s="89">
        <f t="shared" si="87"/>
        <v>0</v>
      </c>
      <c r="AX94" s="89">
        <f t="shared" si="88"/>
        <v>0</v>
      </c>
      <c r="AY94" s="89">
        <f t="shared" si="89"/>
        <v>0</v>
      </c>
      <c r="AZ94" s="86">
        <f t="shared" si="95"/>
        <v>0</v>
      </c>
      <c r="BA94" s="95"/>
      <c r="BB94" s="90">
        <f t="shared" si="90"/>
        <v>0</v>
      </c>
      <c r="BC94" s="90">
        <f t="shared" si="91"/>
        <v>0</v>
      </c>
      <c r="BD94" s="90">
        <f t="shared" si="92"/>
        <v>0</v>
      </c>
      <c r="BE94" s="86">
        <f t="shared" si="96"/>
        <v>0</v>
      </c>
      <c r="BF94" s="91">
        <f t="shared" si="97"/>
        <v>0</v>
      </c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</row>
    <row r="95" spans="1:126" ht="18" thickTop="1" thickBot="1">
      <c r="A95" s="170">
        <v>11</v>
      </c>
      <c r="B95" s="73">
        <f>notes!Y62</f>
        <v>0</v>
      </c>
      <c r="C95" s="73">
        <f>notes!Z62</f>
        <v>0</v>
      </c>
      <c r="D95" s="73">
        <f>notes!AA62</f>
        <v>0</v>
      </c>
      <c r="E95" s="73">
        <f>notes!AB62</f>
        <v>0</v>
      </c>
      <c r="F95" s="73">
        <f>notes!AC62</f>
        <v>0</v>
      </c>
      <c r="G95" s="74">
        <f>notes!AD62</f>
        <v>0</v>
      </c>
      <c r="H95" s="75">
        <f>notes!AE62</f>
        <v>0</v>
      </c>
      <c r="I95" s="73">
        <f>notes!AF62</f>
        <v>0</v>
      </c>
      <c r="J95" s="73">
        <f>notes!AG62</f>
        <v>0</v>
      </c>
      <c r="K95" s="74">
        <f>notes!AH62</f>
        <v>0</v>
      </c>
      <c r="L95" s="75">
        <f>notes!AI62</f>
        <v>0</v>
      </c>
      <c r="M95" s="75">
        <f>notes!AJ62</f>
        <v>0</v>
      </c>
      <c r="N95" s="73">
        <f>notes!AK62</f>
        <v>0</v>
      </c>
      <c r="O95" s="74">
        <f>notes!AL62</f>
        <v>0</v>
      </c>
      <c r="P95" s="73">
        <f>notes!AM62</f>
        <v>0</v>
      </c>
      <c r="Q95" s="73">
        <f>notes!AN62</f>
        <v>0</v>
      </c>
      <c r="R95" s="73">
        <f>notes!AO62</f>
        <v>0</v>
      </c>
      <c r="S95" s="73"/>
      <c r="T95" s="73"/>
      <c r="U95" s="73"/>
      <c r="V95" s="109"/>
      <c r="W95" s="78"/>
      <c r="X95" s="74">
        <f t="shared" si="68"/>
        <v>0</v>
      </c>
      <c r="Y95" s="75">
        <f t="shared" si="69"/>
        <v>0</v>
      </c>
      <c r="Z95" s="80">
        <f t="shared" si="70"/>
        <v>0</v>
      </c>
      <c r="AA95" s="81">
        <f t="shared" si="71"/>
        <v>0</v>
      </c>
      <c r="AB95" s="81">
        <f t="shared" si="72"/>
        <v>0</v>
      </c>
      <c r="AC95" s="82">
        <f t="shared" si="73"/>
        <v>0</v>
      </c>
      <c r="AD95" s="83">
        <f t="shared" si="74"/>
        <v>0</v>
      </c>
      <c r="AE95" s="79">
        <f t="shared" si="75"/>
        <v>0</v>
      </c>
      <c r="AF95" s="80">
        <f t="shared" si="76"/>
        <v>0</v>
      </c>
      <c r="AG95" s="83">
        <f t="shared" si="77"/>
        <v>0</v>
      </c>
      <c r="AH95" s="79">
        <f t="shared" si="78"/>
        <v>0</v>
      </c>
      <c r="AI95" s="80">
        <f t="shared" si="79"/>
        <v>0</v>
      </c>
      <c r="AJ95" s="84">
        <f t="shared" si="80"/>
        <v>0</v>
      </c>
      <c r="AK95" s="66"/>
      <c r="AL95" s="66">
        <v>11</v>
      </c>
      <c r="AM95" s="85">
        <f t="shared" si="81"/>
        <v>0</v>
      </c>
      <c r="AN95" s="85">
        <f t="shared" si="82"/>
        <v>0</v>
      </c>
      <c r="AO95" s="85">
        <f t="shared" si="83"/>
        <v>0</v>
      </c>
      <c r="AP95" s="86">
        <f t="shared" si="93"/>
        <v>0</v>
      </c>
      <c r="AQ95" s="95"/>
      <c r="AR95" s="88">
        <f t="shared" si="84"/>
        <v>0</v>
      </c>
      <c r="AS95" s="88">
        <f t="shared" si="85"/>
        <v>0</v>
      </c>
      <c r="AT95" s="88">
        <f t="shared" si="86"/>
        <v>0</v>
      </c>
      <c r="AU95" s="86">
        <f t="shared" si="94"/>
        <v>0</v>
      </c>
      <c r="AV95" s="95"/>
      <c r="AW95" s="89">
        <f t="shared" si="87"/>
        <v>0</v>
      </c>
      <c r="AX95" s="89">
        <f t="shared" si="88"/>
        <v>0</v>
      </c>
      <c r="AY95" s="89">
        <f t="shared" si="89"/>
        <v>0</v>
      </c>
      <c r="AZ95" s="86">
        <f t="shared" si="95"/>
        <v>0</v>
      </c>
      <c r="BA95" s="95"/>
      <c r="BB95" s="90">
        <f t="shared" si="90"/>
        <v>0</v>
      </c>
      <c r="BC95" s="90">
        <f t="shared" si="91"/>
        <v>0</v>
      </c>
      <c r="BD95" s="90">
        <f t="shared" si="92"/>
        <v>0</v>
      </c>
      <c r="BE95" s="86">
        <f t="shared" si="96"/>
        <v>0</v>
      </c>
      <c r="BF95" s="91">
        <f t="shared" si="97"/>
        <v>0</v>
      </c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</row>
    <row r="96" spans="1:126" ht="18" thickTop="1" thickBot="1">
      <c r="A96" s="169">
        <v>12</v>
      </c>
      <c r="B96" s="73">
        <f>notes!Y63</f>
        <v>0</v>
      </c>
      <c r="C96" s="73">
        <f>notes!Z63</f>
        <v>0</v>
      </c>
      <c r="D96" s="73">
        <f>notes!AA63</f>
        <v>0</v>
      </c>
      <c r="E96" s="73">
        <f>notes!AB63</f>
        <v>0</v>
      </c>
      <c r="F96" s="73">
        <f>notes!AC63</f>
        <v>0</v>
      </c>
      <c r="G96" s="74">
        <f>notes!AD63</f>
        <v>0</v>
      </c>
      <c r="H96" s="75">
        <f>notes!AE63</f>
        <v>0</v>
      </c>
      <c r="I96" s="73">
        <f>notes!AF63</f>
        <v>0</v>
      </c>
      <c r="J96" s="73">
        <f>notes!AG63</f>
        <v>0</v>
      </c>
      <c r="K96" s="74">
        <f>notes!AH63</f>
        <v>0</v>
      </c>
      <c r="L96" s="75">
        <f>notes!AI63</f>
        <v>0</v>
      </c>
      <c r="M96" s="75">
        <f>notes!AJ63</f>
        <v>0</v>
      </c>
      <c r="N96" s="73">
        <f>notes!AK63</f>
        <v>0</v>
      </c>
      <c r="O96" s="74">
        <f>notes!AL63</f>
        <v>0</v>
      </c>
      <c r="P96" s="73">
        <f>notes!AM63</f>
        <v>0</v>
      </c>
      <c r="Q96" s="73">
        <f>notes!AN63</f>
        <v>0</v>
      </c>
      <c r="R96" s="73">
        <f>notes!AO63</f>
        <v>0</v>
      </c>
      <c r="S96" s="73"/>
      <c r="T96" s="73"/>
      <c r="U96" s="73"/>
      <c r="V96" s="109"/>
      <c r="W96" s="93"/>
      <c r="X96" s="74">
        <f t="shared" si="68"/>
        <v>0</v>
      </c>
      <c r="Y96" s="75">
        <f t="shared" si="69"/>
        <v>0</v>
      </c>
      <c r="Z96" s="80">
        <f t="shared" si="70"/>
        <v>0</v>
      </c>
      <c r="AA96" s="81">
        <f t="shared" si="71"/>
        <v>0</v>
      </c>
      <c r="AB96" s="81">
        <f t="shared" si="72"/>
        <v>0</v>
      </c>
      <c r="AC96" s="82">
        <f t="shared" si="73"/>
        <v>0</v>
      </c>
      <c r="AD96" s="83">
        <f t="shared" si="74"/>
        <v>0</v>
      </c>
      <c r="AE96" s="79">
        <f t="shared" si="75"/>
        <v>0</v>
      </c>
      <c r="AF96" s="80">
        <f t="shared" si="76"/>
        <v>0</v>
      </c>
      <c r="AG96" s="83">
        <f t="shared" si="77"/>
        <v>0</v>
      </c>
      <c r="AH96" s="79">
        <f t="shared" si="78"/>
        <v>0</v>
      </c>
      <c r="AI96" s="80">
        <f t="shared" si="79"/>
        <v>0</v>
      </c>
      <c r="AJ96" s="84">
        <f t="shared" si="80"/>
        <v>0</v>
      </c>
      <c r="AK96" s="66"/>
      <c r="AL96" s="66">
        <v>12</v>
      </c>
      <c r="AM96" s="85">
        <f t="shared" si="81"/>
        <v>0</v>
      </c>
      <c r="AN96" s="85">
        <f t="shared" si="82"/>
        <v>0</v>
      </c>
      <c r="AO96" s="85">
        <f t="shared" si="83"/>
        <v>0</v>
      </c>
      <c r="AP96" s="86">
        <f t="shared" si="93"/>
        <v>0</v>
      </c>
      <c r="AQ96" s="95"/>
      <c r="AR96" s="88">
        <f t="shared" si="84"/>
        <v>0</v>
      </c>
      <c r="AS96" s="88">
        <f t="shared" si="85"/>
        <v>0</v>
      </c>
      <c r="AT96" s="88">
        <f t="shared" si="86"/>
        <v>0</v>
      </c>
      <c r="AU96" s="86">
        <f t="shared" si="94"/>
        <v>0</v>
      </c>
      <c r="AV96" s="95"/>
      <c r="AW96" s="89">
        <f t="shared" si="87"/>
        <v>0</v>
      </c>
      <c r="AX96" s="89">
        <f t="shared" si="88"/>
        <v>0</v>
      </c>
      <c r="AY96" s="89">
        <f t="shared" si="89"/>
        <v>0</v>
      </c>
      <c r="AZ96" s="86">
        <f t="shared" si="95"/>
        <v>0</v>
      </c>
      <c r="BA96" s="95"/>
      <c r="BB96" s="90">
        <f t="shared" si="90"/>
        <v>0</v>
      </c>
      <c r="BC96" s="90">
        <f t="shared" si="91"/>
        <v>0</v>
      </c>
      <c r="BD96" s="90">
        <f t="shared" si="92"/>
        <v>0</v>
      </c>
      <c r="BE96" s="86">
        <f t="shared" si="96"/>
        <v>0</v>
      </c>
      <c r="BF96" s="91">
        <f t="shared" si="97"/>
        <v>0</v>
      </c>
      <c r="BH96" s="3"/>
      <c r="BI96" s="3"/>
      <c r="BJ96" s="3"/>
      <c r="BK96" s="3"/>
      <c r="BL96" s="3"/>
      <c r="BM96" s="3"/>
      <c r="BO96" s="3"/>
      <c r="BP96" s="3"/>
      <c r="BQ96" s="3"/>
      <c r="BR96" s="3"/>
      <c r="BS96" s="3"/>
      <c r="BT96" s="3"/>
      <c r="BU96" s="3"/>
      <c r="BV96" s="3"/>
    </row>
    <row r="97" spans="1:74" ht="18" thickTop="1" thickBot="1">
      <c r="A97" s="170">
        <v>13</v>
      </c>
      <c r="B97" s="73">
        <f>notes!Y64</f>
        <v>0</v>
      </c>
      <c r="C97" s="73">
        <f>notes!Z64</f>
        <v>0</v>
      </c>
      <c r="D97" s="73">
        <f>notes!AA64</f>
        <v>0</v>
      </c>
      <c r="E97" s="73">
        <f>notes!AB64</f>
        <v>0</v>
      </c>
      <c r="F97" s="73">
        <f>notes!AC64</f>
        <v>0</v>
      </c>
      <c r="G97" s="74">
        <f>notes!AD64</f>
        <v>0</v>
      </c>
      <c r="H97" s="75">
        <f>notes!AE64</f>
        <v>0</v>
      </c>
      <c r="I97" s="73">
        <f>notes!AF64</f>
        <v>0</v>
      </c>
      <c r="J97" s="73">
        <f>notes!AG64</f>
        <v>0</v>
      </c>
      <c r="K97" s="74">
        <f>notes!AH64</f>
        <v>0</v>
      </c>
      <c r="L97" s="75">
        <f>notes!AI64</f>
        <v>0</v>
      </c>
      <c r="M97" s="75">
        <f>notes!AJ64</f>
        <v>0</v>
      </c>
      <c r="N97" s="73">
        <f>notes!AK64</f>
        <v>0</v>
      </c>
      <c r="O97" s="74">
        <f>notes!AL64</f>
        <v>0</v>
      </c>
      <c r="P97" s="73">
        <f>notes!AM64</f>
        <v>0</v>
      </c>
      <c r="Q97" s="73">
        <f>notes!AN64</f>
        <v>0</v>
      </c>
      <c r="R97" s="73">
        <f>notes!AO64</f>
        <v>0</v>
      </c>
      <c r="S97" s="73"/>
      <c r="T97" s="73"/>
      <c r="U97" s="73"/>
      <c r="V97" s="109"/>
      <c r="W97" s="78"/>
      <c r="X97" s="74">
        <f t="shared" si="68"/>
        <v>0</v>
      </c>
      <c r="Y97" s="75">
        <f t="shared" si="69"/>
        <v>0</v>
      </c>
      <c r="Z97" s="80">
        <f t="shared" si="70"/>
        <v>0</v>
      </c>
      <c r="AA97" s="81">
        <f t="shared" si="71"/>
        <v>0</v>
      </c>
      <c r="AB97" s="81">
        <f t="shared" si="72"/>
        <v>0</v>
      </c>
      <c r="AC97" s="82">
        <f t="shared" si="73"/>
        <v>0</v>
      </c>
      <c r="AD97" s="83">
        <f t="shared" si="74"/>
        <v>0</v>
      </c>
      <c r="AE97" s="79">
        <f t="shared" si="75"/>
        <v>0</v>
      </c>
      <c r="AF97" s="80">
        <f t="shared" si="76"/>
        <v>0</v>
      </c>
      <c r="AG97" s="83">
        <f t="shared" si="77"/>
        <v>0</v>
      </c>
      <c r="AH97" s="79">
        <f t="shared" si="78"/>
        <v>0</v>
      </c>
      <c r="AI97" s="80">
        <f t="shared" si="79"/>
        <v>0</v>
      </c>
      <c r="AJ97" s="84">
        <f t="shared" si="80"/>
        <v>0</v>
      </c>
      <c r="AK97" s="66"/>
      <c r="AL97" s="66">
        <v>13</v>
      </c>
      <c r="AM97" s="85">
        <f t="shared" si="81"/>
        <v>0</v>
      </c>
      <c r="AN97" s="85">
        <f t="shared" si="82"/>
        <v>0</v>
      </c>
      <c r="AO97" s="85">
        <f t="shared" si="83"/>
        <v>0</v>
      </c>
      <c r="AP97" s="86">
        <f t="shared" si="93"/>
        <v>0</v>
      </c>
      <c r="AQ97" s="95"/>
      <c r="AR97" s="88">
        <f t="shared" si="84"/>
        <v>0</v>
      </c>
      <c r="AS97" s="88">
        <f t="shared" si="85"/>
        <v>0</v>
      </c>
      <c r="AT97" s="88">
        <f t="shared" si="86"/>
        <v>0</v>
      </c>
      <c r="AU97" s="86">
        <f t="shared" si="94"/>
        <v>0</v>
      </c>
      <c r="AV97" s="95"/>
      <c r="AW97" s="89">
        <f t="shared" si="87"/>
        <v>0</v>
      </c>
      <c r="AX97" s="89">
        <f t="shared" si="88"/>
        <v>0</v>
      </c>
      <c r="AY97" s="89">
        <f t="shared" si="89"/>
        <v>0</v>
      </c>
      <c r="AZ97" s="86">
        <f t="shared" si="95"/>
        <v>0</v>
      </c>
      <c r="BA97" s="95"/>
      <c r="BB97" s="90">
        <f t="shared" si="90"/>
        <v>0</v>
      </c>
      <c r="BC97" s="90">
        <f t="shared" si="91"/>
        <v>0</v>
      </c>
      <c r="BD97" s="90">
        <f t="shared" si="92"/>
        <v>0</v>
      </c>
      <c r="BE97" s="86">
        <f t="shared" si="96"/>
        <v>0</v>
      </c>
      <c r="BF97" s="91">
        <f t="shared" si="97"/>
        <v>0</v>
      </c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</row>
    <row r="98" spans="1:74" ht="18" thickTop="1" thickBot="1">
      <c r="A98" s="169">
        <v>14</v>
      </c>
      <c r="B98" s="73">
        <f>notes!Y65</f>
        <v>0</v>
      </c>
      <c r="C98" s="73">
        <f>notes!Z65</f>
        <v>0</v>
      </c>
      <c r="D98" s="73">
        <f>notes!AA65</f>
        <v>0</v>
      </c>
      <c r="E98" s="73">
        <f>notes!AB65</f>
        <v>0</v>
      </c>
      <c r="F98" s="73">
        <f>notes!AC65</f>
        <v>0</v>
      </c>
      <c r="G98" s="74">
        <f>notes!AD65</f>
        <v>0</v>
      </c>
      <c r="H98" s="75">
        <f>notes!AE65</f>
        <v>0</v>
      </c>
      <c r="I98" s="73">
        <f>notes!AF65</f>
        <v>0</v>
      </c>
      <c r="J98" s="73">
        <f>notes!AG65</f>
        <v>0</v>
      </c>
      <c r="K98" s="74">
        <f>notes!AH65</f>
        <v>0</v>
      </c>
      <c r="L98" s="75">
        <f>notes!AI65</f>
        <v>0</v>
      </c>
      <c r="M98" s="75">
        <f>notes!AJ65</f>
        <v>0</v>
      </c>
      <c r="N98" s="73">
        <f>notes!AK65</f>
        <v>0</v>
      </c>
      <c r="O98" s="74">
        <f>notes!AL65</f>
        <v>0</v>
      </c>
      <c r="P98" s="73">
        <f>notes!AM65</f>
        <v>0</v>
      </c>
      <c r="Q98" s="73">
        <f>notes!AN65</f>
        <v>0</v>
      </c>
      <c r="R98" s="73">
        <f>notes!AO65</f>
        <v>0</v>
      </c>
      <c r="S98" s="73"/>
      <c r="T98" s="73"/>
      <c r="U98" s="73"/>
      <c r="V98" s="109"/>
      <c r="W98" s="93"/>
      <c r="X98" s="74">
        <f t="shared" si="68"/>
        <v>0</v>
      </c>
      <c r="Y98" s="75">
        <f t="shared" si="69"/>
        <v>0</v>
      </c>
      <c r="Z98" s="80">
        <f t="shared" si="70"/>
        <v>0</v>
      </c>
      <c r="AA98" s="81">
        <f t="shared" si="71"/>
        <v>0</v>
      </c>
      <c r="AB98" s="81">
        <f t="shared" si="72"/>
        <v>0</v>
      </c>
      <c r="AC98" s="82">
        <f t="shared" si="73"/>
        <v>0</v>
      </c>
      <c r="AD98" s="83">
        <f t="shared" si="74"/>
        <v>0</v>
      </c>
      <c r="AE98" s="79">
        <f t="shared" si="75"/>
        <v>0</v>
      </c>
      <c r="AF98" s="80">
        <f t="shared" si="76"/>
        <v>0</v>
      </c>
      <c r="AG98" s="83">
        <f t="shared" si="77"/>
        <v>0</v>
      </c>
      <c r="AH98" s="79">
        <f t="shared" si="78"/>
        <v>0</v>
      </c>
      <c r="AI98" s="80">
        <f t="shared" si="79"/>
        <v>0</v>
      </c>
      <c r="AJ98" s="84">
        <f t="shared" si="80"/>
        <v>0</v>
      </c>
      <c r="AK98" s="66"/>
      <c r="AL98" s="66">
        <v>14</v>
      </c>
      <c r="AM98" s="85">
        <f t="shared" si="81"/>
        <v>0</v>
      </c>
      <c r="AN98" s="85">
        <f t="shared" si="82"/>
        <v>0</v>
      </c>
      <c r="AO98" s="85">
        <f t="shared" si="83"/>
        <v>0</v>
      </c>
      <c r="AP98" s="86">
        <f t="shared" si="93"/>
        <v>0</v>
      </c>
      <c r="AQ98" s="95"/>
      <c r="AR98" s="88">
        <f t="shared" si="84"/>
        <v>0</v>
      </c>
      <c r="AS98" s="88">
        <f t="shared" si="85"/>
        <v>0</v>
      </c>
      <c r="AT98" s="88">
        <f t="shared" si="86"/>
        <v>0</v>
      </c>
      <c r="AU98" s="86">
        <f t="shared" si="94"/>
        <v>0</v>
      </c>
      <c r="AV98" s="95"/>
      <c r="AW98" s="89">
        <f t="shared" si="87"/>
        <v>0</v>
      </c>
      <c r="AX98" s="89">
        <f t="shared" si="88"/>
        <v>0</v>
      </c>
      <c r="AY98" s="89">
        <f t="shared" si="89"/>
        <v>0</v>
      </c>
      <c r="AZ98" s="86">
        <f t="shared" si="95"/>
        <v>0</v>
      </c>
      <c r="BA98" s="95"/>
      <c r="BB98" s="90">
        <f t="shared" si="90"/>
        <v>0</v>
      </c>
      <c r="BC98" s="90">
        <f t="shared" si="91"/>
        <v>0</v>
      </c>
      <c r="BD98" s="90">
        <f t="shared" si="92"/>
        <v>0</v>
      </c>
      <c r="BE98" s="86">
        <f t="shared" si="96"/>
        <v>0</v>
      </c>
      <c r="BF98" s="91">
        <f t="shared" si="97"/>
        <v>0</v>
      </c>
      <c r="BH98" s="3"/>
      <c r="BI98" s="3"/>
      <c r="BO98" s="3"/>
      <c r="BP98" s="3"/>
      <c r="BQ98" s="3"/>
      <c r="BR98" s="3"/>
      <c r="BS98" s="3"/>
      <c r="BT98" s="3"/>
      <c r="BU98" s="3"/>
      <c r="BV98" s="3"/>
    </row>
    <row r="99" spans="1:74" ht="18" thickTop="1" thickBot="1">
      <c r="A99" s="170">
        <v>15</v>
      </c>
      <c r="B99" s="73">
        <f>notes!Y66</f>
        <v>0</v>
      </c>
      <c r="C99" s="73">
        <f>notes!Z66</f>
        <v>0</v>
      </c>
      <c r="D99" s="73">
        <f>notes!AA66</f>
        <v>0</v>
      </c>
      <c r="E99" s="73">
        <f>notes!AB66</f>
        <v>0</v>
      </c>
      <c r="F99" s="73">
        <f>notes!AC66</f>
        <v>0</v>
      </c>
      <c r="G99" s="74">
        <f>notes!AD66</f>
        <v>0</v>
      </c>
      <c r="H99" s="75">
        <f>notes!AE66</f>
        <v>0</v>
      </c>
      <c r="I99" s="73">
        <f>notes!AF66</f>
        <v>0</v>
      </c>
      <c r="J99" s="73">
        <f>notes!AG66</f>
        <v>0</v>
      </c>
      <c r="K99" s="74">
        <f>notes!AH66</f>
        <v>0</v>
      </c>
      <c r="L99" s="75">
        <f>notes!AI66</f>
        <v>0</v>
      </c>
      <c r="M99" s="75">
        <f>notes!AJ66</f>
        <v>0</v>
      </c>
      <c r="N99" s="73">
        <f>notes!AK66</f>
        <v>0</v>
      </c>
      <c r="O99" s="74">
        <f>notes!AL66</f>
        <v>0</v>
      </c>
      <c r="P99" s="73">
        <f>notes!AM66</f>
        <v>0</v>
      </c>
      <c r="Q99" s="73">
        <f>notes!AN66</f>
        <v>0</v>
      </c>
      <c r="R99" s="73">
        <f>notes!AO66</f>
        <v>0</v>
      </c>
      <c r="S99" s="73"/>
      <c r="T99" s="73"/>
      <c r="U99" s="73"/>
      <c r="V99" s="109"/>
      <c r="W99" s="78"/>
      <c r="X99" s="74">
        <f t="shared" si="68"/>
        <v>0</v>
      </c>
      <c r="Y99" s="75">
        <f t="shared" si="69"/>
        <v>0</v>
      </c>
      <c r="Z99" s="80">
        <f t="shared" si="70"/>
        <v>0</v>
      </c>
      <c r="AA99" s="81">
        <f t="shared" si="71"/>
        <v>0</v>
      </c>
      <c r="AB99" s="81">
        <f t="shared" si="72"/>
        <v>0</v>
      </c>
      <c r="AC99" s="82">
        <f t="shared" si="73"/>
        <v>0</v>
      </c>
      <c r="AD99" s="83">
        <f t="shared" si="74"/>
        <v>0</v>
      </c>
      <c r="AE99" s="79">
        <f t="shared" si="75"/>
        <v>0</v>
      </c>
      <c r="AF99" s="80">
        <f t="shared" si="76"/>
        <v>0</v>
      </c>
      <c r="AG99" s="83">
        <f t="shared" si="77"/>
        <v>0</v>
      </c>
      <c r="AH99" s="79">
        <f t="shared" si="78"/>
        <v>0</v>
      </c>
      <c r="AI99" s="80">
        <f t="shared" si="79"/>
        <v>0</v>
      </c>
      <c r="AJ99" s="84">
        <f t="shared" si="80"/>
        <v>0</v>
      </c>
      <c r="AK99" s="66"/>
      <c r="AL99" s="66">
        <v>15</v>
      </c>
      <c r="AM99" s="85">
        <f t="shared" si="81"/>
        <v>0</v>
      </c>
      <c r="AN99" s="85">
        <f t="shared" si="82"/>
        <v>0</v>
      </c>
      <c r="AO99" s="85">
        <f t="shared" si="83"/>
        <v>0</v>
      </c>
      <c r="AP99" s="86">
        <f t="shared" si="93"/>
        <v>0</v>
      </c>
      <c r="AQ99" s="95"/>
      <c r="AR99" s="88">
        <f t="shared" si="84"/>
        <v>0</v>
      </c>
      <c r="AS99" s="88">
        <f t="shared" si="85"/>
        <v>0</v>
      </c>
      <c r="AT99" s="88">
        <f t="shared" si="86"/>
        <v>0</v>
      </c>
      <c r="AU99" s="86">
        <f t="shared" si="94"/>
        <v>0</v>
      </c>
      <c r="AV99" s="95"/>
      <c r="AW99" s="89">
        <f t="shared" si="87"/>
        <v>0</v>
      </c>
      <c r="AX99" s="89">
        <f t="shared" si="88"/>
        <v>0</v>
      </c>
      <c r="AY99" s="89">
        <f t="shared" si="89"/>
        <v>0</v>
      </c>
      <c r="AZ99" s="86">
        <f t="shared" si="95"/>
        <v>0</v>
      </c>
      <c r="BA99" s="95"/>
      <c r="BB99" s="90">
        <f t="shared" si="90"/>
        <v>0</v>
      </c>
      <c r="BC99" s="90">
        <f t="shared" si="91"/>
        <v>0</v>
      </c>
      <c r="BD99" s="90">
        <f t="shared" si="92"/>
        <v>0</v>
      </c>
      <c r="BE99" s="86">
        <f t="shared" si="96"/>
        <v>0</v>
      </c>
      <c r="BF99" s="91">
        <f t="shared" si="97"/>
        <v>0</v>
      </c>
      <c r="BH99" s="3"/>
      <c r="BI99" s="3"/>
    </row>
    <row r="100" spans="1:74" ht="18" thickTop="1" thickBot="1">
      <c r="A100" s="169">
        <v>16</v>
      </c>
      <c r="B100" s="73">
        <f>notes!Y67</f>
        <v>0</v>
      </c>
      <c r="C100" s="73">
        <f>notes!Z67</f>
        <v>0</v>
      </c>
      <c r="D100" s="73">
        <f>notes!AA67</f>
        <v>0</v>
      </c>
      <c r="E100" s="73">
        <f>notes!AB67</f>
        <v>0</v>
      </c>
      <c r="F100" s="73">
        <f>notes!AC67</f>
        <v>0</v>
      </c>
      <c r="G100" s="74">
        <f>notes!AD67</f>
        <v>0</v>
      </c>
      <c r="H100" s="75">
        <f>notes!AE67</f>
        <v>0</v>
      </c>
      <c r="I100" s="73">
        <f>notes!AF67</f>
        <v>0</v>
      </c>
      <c r="J100" s="73">
        <f>notes!AG67</f>
        <v>0</v>
      </c>
      <c r="K100" s="74">
        <f>notes!AH67</f>
        <v>0</v>
      </c>
      <c r="L100" s="75">
        <f>notes!AI67</f>
        <v>0</v>
      </c>
      <c r="M100" s="75">
        <f>notes!AJ67</f>
        <v>0</v>
      </c>
      <c r="N100" s="73">
        <f>notes!AK67</f>
        <v>0</v>
      </c>
      <c r="O100" s="74">
        <f>notes!AL67</f>
        <v>0</v>
      </c>
      <c r="P100" s="73">
        <f>notes!AM67</f>
        <v>0</v>
      </c>
      <c r="Q100" s="73">
        <f>notes!AN67</f>
        <v>0</v>
      </c>
      <c r="R100" s="73">
        <f>notes!AO67</f>
        <v>0</v>
      </c>
      <c r="S100" s="73"/>
      <c r="T100" s="73"/>
      <c r="U100" s="73"/>
      <c r="V100" s="109"/>
      <c r="W100" s="93"/>
      <c r="X100" s="74">
        <f t="shared" si="68"/>
        <v>0</v>
      </c>
      <c r="Y100" s="75">
        <f t="shared" si="69"/>
        <v>0</v>
      </c>
      <c r="Z100" s="80">
        <f t="shared" si="70"/>
        <v>0</v>
      </c>
      <c r="AA100" s="81">
        <f t="shared" si="71"/>
        <v>0</v>
      </c>
      <c r="AB100" s="81">
        <f t="shared" si="72"/>
        <v>0</v>
      </c>
      <c r="AC100" s="82">
        <f t="shared" si="73"/>
        <v>0</v>
      </c>
      <c r="AD100" s="83">
        <f t="shared" si="74"/>
        <v>0</v>
      </c>
      <c r="AE100" s="79">
        <f t="shared" si="75"/>
        <v>0</v>
      </c>
      <c r="AF100" s="80">
        <f t="shared" si="76"/>
        <v>0</v>
      </c>
      <c r="AG100" s="83">
        <f t="shared" si="77"/>
        <v>0</v>
      </c>
      <c r="AH100" s="79">
        <f t="shared" si="78"/>
        <v>0</v>
      </c>
      <c r="AI100" s="80">
        <f t="shared" si="79"/>
        <v>0</v>
      </c>
      <c r="AJ100" s="84">
        <f t="shared" si="80"/>
        <v>0</v>
      </c>
      <c r="AK100" s="66"/>
      <c r="AL100" s="66">
        <v>16</v>
      </c>
      <c r="AM100" s="85">
        <f t="shared" si="81"/>
        <v>0</v>
      </c>
      <c r="AN100" s="85">
        <f t="shared" si="82"/>
        <v>0</v>
      </c>
      <c r="AO100" s="85">
        <f t="shared" si="83"/>
        <v>0</v>
      </c>
      <c r="AP100" s="86">
        <f t="shared" si="93"/>
        <v>0</v>
      </c>
      <c r="AQ100" s="95"/>
      <c r="AR100" s="88">
        <f t="shared" si="84"/>
        <v>0</v>
      </c>
      <c r="AS100" s="88">
        <f t="shared" si="85"/>
        <v>0</v>
      </c>
      <c r="AT100" s="88">
        <f t="shared" si="86"/>
        <v>0</v>
      </c>
      <c r="AU100" s="86">
        <f t="shared" si="94"/>
        <v>0</v>
      </c>
      <c r="AV100" s="95"/>
      <c r="AW100" s="89">
        <f t="shared" si="87"/>
        <v>0</v>
      </c>
      <c r="AX100" s="89">
        <f t="shared" si="88"/>
        <v>0</v>
      </c>
      <c r="AY100" s="89">
        <f t="shared" si="89"/>
        <v>0</v>
      </c>
      <c r="AZ100" s="86">
        <f t="shared" si="95"/>
        <v>0</v>
      </c>
      <c r="BA100" s="95"/>
      <c r="BB100" s="90">
        <f t="shared" si="90"/>
        <v>0</v>
      </c>
      <c r="BC100" s="90">
        <f t="shared" si="91"/>
        <v>0</v>
      </c>
      <c r="BD100" s="90">
        <f t="shared" si="92"/>
        <v>0</v>
      </c>
      <c r="BE100" s="86">
        <f t="shared" si="96"/>
        <v>0</v>
      </c>
      <c r="BF100" s="91">
        <f t="shared" si="97"/>
        <v>0</v>
      </c>
      <c r="BH100" s="3"/>
      <c r="BI100" s="3"/>
    </row>
    <row r="101" spans="1:74" ht="18" thickTop="1" thickBot="1">
      <c r="A101" s="170">
        <v>17</v>
      </c>
      <c r="B101" s="73">
        <f>notes!Y68</f>
        <v>0</v>
      </c>
      <c r="C101" s="73">
        <f>notes!Z68</f>
        <v>0</v>
      </c>
      <c r="D101" s="73">
        <f>notes!AA68</f>
        <v>0</v>
      </c>
      <c r="E101" s="73">
        <f>notes!AB68</f>
        <v>0</v>
      </c>
      <c r="F101" s="73">
        <f>notes!AC68</f>
        <v>0</v>
      </c>
      <c r="G101" s="74">
        <f>notes!AD68</f>
        <v>0</v>
      </c>
      <c r="H101" s="75">
        <f>notes!AE68</f>
        <v>0</v>
      </c>
      <c r="I101" s="73">
        <f>notes!AF68</f>
        <v>0</v>
      </c>
      <c r="J101" s="73">
        <f>notes!AG68</f>
        <v>0</v>
      </c>
      <c r="K101" s="74">
        <f>notes!AH68</f>
        <v>0</v>
      </c>
      <c r="L101" s="75">
        <f>notes!AI68</f>
        <v>0</v>
      </c>
      <c r="M101" s="75">
        <f>notes!AJ68</f>
        <v>0</v>
      </c>
      <c r="N101" s="73">
        <f>notes!AK68</f>
        <v>0</v>
      </c>
      <c r="O101" s="74">
        <f>notes!AL68</f>
        <v>0</v>
      </c>
      <c r="P101" s="73">
        <f>notes!AM68</f>
        <v>0</v>
      </c>
      <c r="Q101" s="73">
        <f>notes!AN68</f>
        <v>0</v>
      </c>
      <c r="R101" s="73">
        <f>notes!AO68</f>
        <v>0</v>
      </c>
      <c r="S101" s="73"/>
      <c r="T101" s="73"/>
      <c r="U101" s="73"/>
      <c r="V101" s="109"/>
      <c r="W101" s="78"/>
      <c r="X101" s="74">
        <f t="shared" si="68"/>
        <v>0</v>
      </c>
      <c r="Y101" s="75">
        <f t="shared" si="69"/>
        <v>0</v>
      </c>
      <c r="Z101" s="80">
        <f t="shared" si="70"/>
        <v>0</v>
      </c>
      <c r="AA101" s="81">
        <f t="shared" si="71"/>
        <v>0</v>
      </c>
      <c r="AB101" s="81">
        <f t="shared" si="72"/>
        <v>0</v>
      </c>
      <c r="AC101" s="82">
        <f t="shared" si="73"/>
        <v>0</v>
      </c>
      <c r="AD101" s="83">
        <f t="shared" si="74"/>
        <v>0</v>
      </c>
      <c r="AE101" s="79">
        <f t="shared" si="75"/>
        <v>0</v>
      </c>
      <c r="AF101" s="80">
        <f t="shared" si="76"/>
        <v>0</v>
      </c>
      <c r="AG101" s="83">
        <f t="shared" si="77"/>
        <v>0</v>
      </c>
      <c r="AH101" s="79">
        <f t="shared" si="78"/>
        <v>0</v>
      </c>
      <c r="AI101" s="80">
        <f t="shared" si="79"/>
        <v>0</v>
      </c>
      <c r="AJ101" s="84">
        <f t="shared" si="80"/>
        <v>0</v>
      </c>
      <c r="AK101" s="66"/>
      <c r="AL101" s="66">
        <v>17</v>
      </c>
      <c r="AM101" s="85">
        <f t="shared" si="81"/>
        <v>0</v>
      </c>
      <c r="AN101" s="85">
        <f t="shared" si="82"/>
        <v>0</v>
      </c>
      <c r="AO101" s="85">
        <f t="shared" si="83"/>
        <v>0</v>
      </c>
      <c r="AP101" s="86">
        <f t="shared" si="93"/>
        <v>0</v>
      </c>
      <c r="AQ101" s="95"/>
      <c r="AR101" s="88">
        <f t="shared" si="84"/>
        <v>0</v>
      </c>
      <c r="AS101" s="88">
        <f t="shared" si="85"/>
        <v>0</v>
      </c>
      <c r="AT101" s="88">
        <f t="shared" si="86"/>
        <v>0</v>
      </c>
      <c r="AU101" s="86">
        <f t="shared" si="94"/>
        <v>0</v>
      </c>
      <c r="AV101" s="95"/>
      <c r="AW101" s="89">
        <f t="shared" si="87"/>
        <v>0</v>
      </c>
      <c r="AX101" s="89">
        <f t="shared" si="88"/>
        <v>0</v>
      </c>
      <c r="AY101" s="89">
        <f t="shared" si="89"/>
        <v>0</v>
      </c>
      <c r="AZ101" s="86">
        <f t="shared" si="95"/>
        <v>0</v>
      </c>
      <c r="BA101" s="95"/>
      <c r="BB101" s="90">
        <f t="shared" si="90"/>
        <v>0</v>
      </c>
      <c r="BC101" s="90">
        <f t="shared" si="91"/>
        <v>0</v>
      </c>
      <c r="BD101" s="90">
        <f t="shared" si="92"/>
        <v>0</v>
      </c>
      <c r="BE101" s="86">
        <f t="shared" si="96"/>
        <v>0</v>
      </c>
      <c r="BF101" s="91">
        <f t="shared" si="97"/>
        <v>0</v>
      </c>
      <c r="BH101" s="3"/>
      <c r="BI101" s="3"/>
    </row>
    <row r="102" spans="1:74" ht="18" thickTop="1" thickBot="1">
      <c r="A102" s="169">
        <v>18</v>
      </c>
      <c r="B102" s="73">
        <f>notes!Y69</f>
        <v>0</v>
      </c>
      <c r="C102" s="73">
        <f>notes!Z69</f>
        <v>0</v>
      </c>
      <c r="D102" s="73">
        <f>notes!AA69</f>
        <v>0</v>
      </c>
      <c r="E102" s="73">
        <f>notes!AB69</f>
        <v>0</v>
      </c>
      <c r="F102" s="73">
        <f>notes!AC69</f>
        <v>0</v>
      </c>
      <c r="G102" s="74">
        <f>notes!AD69</f>
        <v>0</v>
      </c>
      <c r="H102" s="75">
        <f>notes!AE69</f>
        <v>0</v>
      </c>
      <c r="I102" s="73">
        <f>notes!AF69</f>
        <v>0</v>
      </c>
      <c r="J102" s="73">
        <f>notes!AG69</f>
        <v>0</v>
      </c>
      <c r="K102" s="74">
        <f>notes!AH69</f>
        <v>0</v>
      </c>
      <c r="L102" s="75">
        <f>notes!AI69</f>
        <v>0</v>
      </c>
      <c r="M102" s="75">
        <f>notes!AJ69</f>
        <v>0</v>
      </c>
      <c r="N102" s="73">
        <f>notes!AK69</f>
        <v>0</v>
      </c>
      <c r="O102" s="74">
        <f>notes!AL69</f>
        <v>0</v>
      </c>
      <c r="P102" s="73">
        <f>notes!AM69</f>
        <v>0</v>
      </c>
      <c r="Q102" s="73">
        <f>notes!AN69</f>
        <v>0</v>
      </c>
      <c r="R102" s="73">
        <f>notes!AO69</f>
        <v>0</v>
      </c>
      <c r="S102" s="73"/>
      <c r="T102" s="73"/>
      <c r="U102" s="73"/>
      <c r="V102" s="109"/>
      <c r="W102" s="93"/>
      <c r="X102" s="74">
        <f t="shared" si="68"/>
        <v>0</v>
      </c>
      <c r="Y102" s="75">
        <f t="shared" si="69"/>
        <v>0</v>
      </c>
      <c r="Z102" s="80">
        <f t="shared" si="70"/>
        <v>0</v>
      </c>
      <c r="AA102" s="81">
        <f t="shared" si="71"/>
        <v>0</v>
      </c>
      <c r="AB102" s="81">
        <f t="shared" si="72"/>
        <v>0</v>
      </c>
      <c r="AC102" s="82">
        <f t="shared" si="73"/>
        <v>0</v>
      </c>
      <c r="AD102" s="83">
        <f t="shared" si="74"/>
        <v>0</v>
      </c>
      <c r="AE102" s="79">
        <f t="shared" si="75"/>
        <v>0</v>
      </c>
      <c r="AF102" s="80">
        <f t="shared" si="76"/>
        <v>0</v>
      </c>
      <c r="AG102" s="83">
        <f t="shared" si="77"/>
        <v>0</v>
      </c>
      <c r="AH102" s="79">
        <f t="shared" si="78"/>
        <v>0</v>
      </c>
      <c r="AI102" s="80">
        <f t="shared" si="79"/>
        <v>0</v>
      </c>
      <c r="AJ102" s="84">
        <f t="shared" si="80"/>
        <v>0</v>
      </c>
      <c r="AK102" s="66"/>
      <c r="AL102" s="66">
        <v>18</v>
      </c>
      <c r="AM102" s="85">
        <f t="shared" si="81"/>
        <v>0</v>
      </c>
      <c r="AN102" s="85">
        <f t="shared" si="82"/>
        <v>0</v>
      </c>
      <c r="AO102" s="85">
        <f t="shared" si="83"/>
        <v>0</v>
      </c>
      <c r="AP102" s="86">
        <f t="shared" si="93"/>
        <v>0</v>
      </c>
      <c r="AQ102" s="95"/>
      <c r="AR102" s="88">
        <f t="shared" si="84"/>
        <v>0</v>
      </c>
      <c r="AS102" s="88">
        <f t="shared" si="85"/>
        <v>0</v>
      </c>
      <c r="AT102" s="88">
        <f t="shared" si="86"/>
        <v>0</v>
      </c>
      <c r="AU102" s="86">
        <f t="shared" si="94"/>
        <v>0</v>
      </c>
      <c r="AV102" s="95"/>
      <c r="AW102" s="89">
        <f t="shared" si="87"/>
        <v>0</v>
      </c>
      <c r="AX102" s="89">
        <f t="shared" si="88"/>
        <v>0</v>
      </c>
      <c r="AY102" s="89">
        <f t="shared" si="89"/>
        <v>0</v>
      </c>
      <c r="AZ102" s="86">
        <f t="shared" si="95"/>
        <v>0</v>
      </c>
      <c r="BA102" s="95"/>
      <c r="BB102" s="90">
        <f t="shared" si="90"/>
        <v>0</v>
      </c>
      <c r="BC102" s="90">
        <f t="shared" si="91"/>
        <v>0</v>
      </c>
      <c r="BD102" s="90">
        <f t="shared" si="92"/>
        <v>0</v>
      </c>
      <c r="BE102" s="86">
        <f t="shared" si="96"/>
        <v>0</v>
      </c>
      <c r="BF102" s="91">
        <f t="shared" si="97"/>
        <v>0</v>
      </c>
      <c r="BH102" s="3"/>
      <c r="BI102" s="3"/>
      <c r="BJ102" s="3"/>
      <c r="BK102" s="3"/>
    </row>
    <row r="103" spans="1:74" ht="18" thickTop="1" thickBot="1">
      <c r="A103" s="170">
        <v>19</v>
      </c>
      <c r="B103" s="73">
        <f>notes!Y70</f>
        <v>0</v>
      </c>
      <c r="C103" s="73">
        <f>notes!Z70</f>
        <v>0</v>
      </c>
      <c r="D103" s="73">
        <f>notes!AA70</f>
        <v>0</v>
      </c>
      <c r="E103" s="73">
        <f>notes!AB70</f>
        <v>0</v>
      </c>
      <c r="F103" s="73">
        <f>notes!AC70</f>
        <v>0</v>
      </c>
      <c r="G103" s="74">
        <f>notes!AD70</f>
        <v>0</v>
      </c>
      <c r="H103" s="75">
        <f>notes!AE70</f>
        <v>0</v>
      </c>
      <c r="I103" s="73">
        <f>notes!AF70</f>
        <v>0</v>
      </c>
      <c r="J103" s="73">
        <f>notes!AG70</f>
        <v>0</v>
      </c>
      <c r="K103" s="74">
        <f>notes!AH70</f>
        <v>0</v>
      </c>
      <c r="L103" s="75">
        <f>notes!AI70</f>
        <v>0</v>
      </c>
      <c r="M103" s="75">
        <f>notes!AJ70</f>
        <v>0</v>
      </c>
      <c r="N103" s="73">
        <f>notes!AK70</f>
        <v>0</v>
      </c>
      <c r="O103" s="74">
        <f>notes!AL70</f>
        <v>0</v>
      </c>
      <c r="P103" s="73">
        <f>notes!AM70</f>
        <v>0</v>
      </c>
      <c r="Q103" s="73">
        <f>notes!AN70</f>
        <v>0</v>
      </c>
      <c r="R103" s="73">
        <f>notes!AO70</f>
        <v>0</v>
      </c>
      <c r="S103" s="73"/>
      <c r="T103" s="73"/>
      <c r="U103" s="73"/>
      <c r="V103" s="109"/>
      <c r="W103" s="78"/>
      <c r="X103" s="74">
        <f t="shared" si="68"/>
        <v>0</v>
      </c>
      <c r="Y103" s="75">
        <f t="shared" si="69"/>
        <v>0</v>
      </c>
      <c r="Z103" s="80">
        <f t="shared" si="70"/>
        <v>0</v>
      </c>
      <c r="AA103" s="81">
        <f t="shared" si="71"/>
        <v>0</v>
      </c>
      <c r="AB103" s="81">
        <f t="shared" si="72"/>
        <v>0</v>
      </c>
      <c r="AC103" s="82">
        <f t="shared" si="73"/>
        <v>0</v>
      </c>
      <c r="AD103" s="83">
        <f t="shared" si="74"/>
        <v>0</v>
      </c>
      <c r="AE103" s="79">
        <f t="shared" si="75"/>
        <v>0</v>
      </c>
      <c r="AF103" s="80">
        <f t="shared" si="76"/>
        <v>0</v>
      </c>
      <c r="AG103" s="83">
        <f t="shared" si="77"/>
        <v>0</v>
      </c>
      <c r="AH103" s="79">
        <f t="shared" si="78"/>
        <v>0</v>
      </c>
      <c r="AI103" s="80">
        <f t="shared" si="79"/>
        <v>0</v>
      </c>
      <c r="AJ103" s="84">
        <f t="shared" si="80"/>
        <v>0</v>
      </c>
      <c r="AK103" s="66"/>
      <c r="AL103" s="66">
        <v>19</v>
      </c>
      <c r="AM103" s="85">
        <f t="shared" si="81"/>
        <v>0</v>
      </c>
      <c r="AN103" s="85">
        <f t="shared" si="82"/>
        <v>0</v>
      </c>
      <c r="AO103" s="85">
        <f t="shared" si="83"/>
        <v>0</v>
      </c>
      <c r="AP103" s="86">
        <f t="shared" si="93"/>
        <v>0</v>
      </c>
      <c r="AQ103" s="95"/>
      <c r="AR103" s="88">
        <f t="shared" si="84"/>
        <v>0</v>
      </c>
      <c r="AS103" s="88">
        <f t="shared" si="85"/>
        <v>0</v>
      </c>
      <c r="AT103" s="88">
        <f t="shared" si="86"/>
        <v>0</v>
      </c>
      <c r="AU103" s="86">
        <f t="shared" si="94"/>
        <v>0</v>
      </c>
      <c r="AV103" s="95"/>
      <c r="AW103" s="89">
        <f t="shared" si="87"/>
        <v>0</v>
      </c>
      <c r="AX103" s="89">
        <f t="shared" si="88"/>
        <v>0</v>
      </c>
      <c r="AY103" s="89">
        <f t="shared" si="89"/>
        <v>0</v>
      </c>
      <c r="AZ103" s="86">
        <f t="shared" si="95"/>
        <v>0</v>
      </c>
      <c r="BA103" s="95"/>
      <c r="BB103" s="90">
        <f t="shared" si="90"/>
        <v>0</v>
      </c>
      <c r="BC103" s="90">
        <f t="shared" si="91"/>
        <v>0</v>
      </c>
      <c r="BD103" s="90">
        <f t="shared" si="92"/>
        <v>0</v>
      </c>
      <c r="BE103" s="86">
        <f t="shared" si="96"/>
        <v>0</v>
      </c>
      <c r="BF103" s="91">
        <f t="shared" si="97"/>
        <v>0</v>
      </c>
      <c r="BH103" s="3"/>
      <c r="BI103" s="3"/>
      <c r="BJ103" s="3"/>
      <c r="BK103" s="3"/>
    </row>
    <row r="104" spans="1:74" ht="18" thickTop="1" thickBot="1">
      <c r="A104" s="169">
        <v>20</v>
      </c>
      <c r="B104" s="73">
        <f>notes!Y71</f>
        <v>0</v>
      </c>
      <c r="C104" s="73">
        <f>notes!Z71</f>
        <v>0</v>
      </c>
      <c r="D104" s="73">
        <f>notes!AA71</f>
        <v>0</v>
      </c>
      <c r="E104" s="73">
        <f>notes!AB71</f>
        <v>0</v>
      </c>
      <c r="F104" s="73">
        <f>notes!AC71</f>
        <v>0</v>
      </c>
      <c r="G104" s="74">
        <f>notes!AD71</f>
        <v>0</v>
      </c>
      <c r="H104" s="75">
        <f>notes!AE71</f>
        <v>0</v>
      </c>
      <c r="I104" s="73">
        <f>notes!AF71</f>
        <v>0</v>
      </c>
      <c r="J104" s="73">
        <f>notes!AG71</f>
        <v>0</v>
      </c>
      <c r="K104" s="74">
        <f>notes!AH71</f>
        <v>0</v>
      </c>
      <c r="L104" s="75">
        <f>notes!AI71</f>
        <v>0</v>
      </c>
      <c r="M104" s="75">
        <f>notes!AJ71</f>
        <v>0</v>
      </c>
      <c r="N104" s="73">
        <f>notes!AK71</f>
        <v>0</v>
      </c>
      <c r="O104" s="74">
        <f>notes!AL71</f>
        <v>0</v>
      </c>
      <c r="P104" s="73">
        <f>notes!AM71</f>
        <v>0</v>
      </c>
      <c r="Q104" s="73">
        <f>notes!AN71</f>
        <v>0</v>
      </c>
      <c r="R104" s="73">
        <f>notes!AO71</f>
        <v>0</v>
      </c>
      <c r="S104" s="73"/>
      <c r="T104" s="73"/>
      <c r="U104" s="73"/>
      <c r="V104" s="109"/>
      <c r="W104" s="93"/>
      <c r="X104" s="74">
        <f t="shared" si="68"/>
        <v>0</v>
      </c>
      <c r="Y104" s="75">
        <f t="shared" si="69"/>
        <v>0</v>
      </c>
      <c r="Z104" s="80">
        <f t="shared" si="70"/>
        <v>0</v>
      </c>
      <c r="AA104" s="81">
        <f t="shared" si="71"/>
        <v>0</v>
      </c>
      <c r="AB104" s="81">
        <f t="shared" si="72"/>
        <v>0</v>
      </c>
      <c r="AC104" s="82">
        <f t="shared" si="73"/>
        <v>0</v>
      </c>
      <c r="AD104" s="83">
        <f t="shared" si="74"/>
        <v>0</v>
      </c>
      <c r="AE104" s="79">
        <f t="shared" si="75"/>
        <v>0</v>
      </c>
      <c r="AF104" s="80">
        <f t="shared" si="76"/>
        <v>0</v>
      </c>
      <c r="AG104" s="83">
        <f t="shared" si="77"/>
        <v>0</v>
      </c>
      <c r="AH104" s="79">
        <f t="shared" si="78"/>
        <v>0</v>
      </c>
      <c r="AI104" s="80">
        <f t="shared" si="79"/>
        <v>0</v>
      </c>
      <c r="AJ104" s="84">
        <f t="shared" si="80"/>
        <v>0</v>
      </c>
      <c r="AK104" s="66"/>
      <c r="AL104" s="66">
        <v>20</v>
      </c>
      <c r="AM104" s="85">
        <f t="shared" si="81"/>
        <v>0</v>
      </c>
      <c r="AN104" s="85">
        <f t="shared" si="82"/>
        <v>0</v>
      </c>
      <c r="AO104" s="85">
        <f t="shared" si="83"/>
        <v>0</v>
      </c>
      <c r="AP104" s="86">
        <f t="shared" si="93"/>
        <v>0</v>
      </c>
      <c r="AQ104" s="95"/>
      <c r="AR104" s="88">
        <f t="shared" si="84"/>
        <v>0</v>
      </c>
      <c r="AS104" s="88">
        <f t="shared" si="85"/>
        <v>0</v>
      </c>
      <c r="AT104" s="88">
        <f t="shared" si="86"/>
        <v>0</v>
      </c>
      <c r="AU104" s="86">
        <f t="shared" si="94"/>
        <v>0</v>
      </c>
      <c r="AV104" s="95"/>
      <c r="AW104" s="89">
        <f t="shared" si="87"/>
        <v>0</v>
      </c>
      <c r="AX104" s="89">
        <f t="shared" si="88"/>
        <v>0</v>
      </c>
      <c r="AY104" s="89">
        <f t="shared" si="89"/>
        <v>0</v>
      </c>
      <c r="AZ104" s="86">
        <f t="shared" si="95"/>
        <v>0</v>
      </c>
      <c r="BA104" s="95"/>
      <c r="BB104" s="90">
        <f t="shared" si="90"/>
        <v>0</v>
      </c>
      <c r="BC104" s="90">
        <f t="shared" si="91"/>
        <v>0</v>
      </c>
      <c r="BD104" s="90">
        <f t="shared" si="92"/>
        <v>0</v>
      </c>
      <c r="BE104" s="86">
        <f t="shared" si="96"/>
        <v>0</v>
      </c>
      <c r="BF104" s="91">
        <f t="shared" si="97"/>
        <v>0</v>
      </c>
      <c r="BH104" s="3"/>
      <c r="BI104" s="3"/>
      <c r="BJ104" s="3"/>
      <c r="BK104" s="3"/>
      <c r="BL104" s="3"/>
      <c r="BM104" s="3"/>
      <c r="BN104" s="3"/>
    </row>
    <row r="105" spans="1:74" ht="18" thickTop="1" thickBot="1">
      <c r="A105" s="170">
        <v>21</v>
      </c>
      <c r="B105" s="73">
        <f>notes!Y72</f>
        <v>0</v>
      </c>
      <c r="C105" s="73">
        <f>notes!Z72</f>
        <v>0</v>
      </c>
      <c r="D105" s="73">
        <f>notes!AA72</f>
        <v>0</v>
      </c>
      <c r="E105" s="73">
        <f>notes!AB72</f>
        <v>0</v>
      </c>
      <c r="F105" s="73">
        <f>notes!AC72</f>
        <v>0</v>
      </c>
      <c r="G105" s="74">
        <f>notes!AD72</f>
        <v>0</v>
      </c>
      <c r="H105" s="75">
        <f>notes!AE72</f>
        <v>0</v>
      </c>
      <c r="I105" s="73">
        <f>notes!AF72</f>
        <v>0</v>
      </c>
      <c r="J105" s="73">
        <f>notes!AG72</f>
        <v>0</v>
      </c>
      <c r="K105" s="74">
        <f>notes!AH72</f>
        <v>0</v>
      </c>
      <c r="L105" s="75">
        <f>notes!AI72</f>
        <v>0</v>
      </c>
      <c r="M105" s="75">
        <f>notes!AJ72</f>
        <v>0</v>
      </c>
      <c r="N105" s="73">
        <f>notes!AK72</f>
        <v>0</v>
      </c>
      <c r="O105" s="74">
        <f>notes!AL72</f>
        <v>0</v>
      </c>
      <c r="P105" s="73">
        <f>notes!AM72</f>
        <v>0</v>
      </c>
      <c r="Q105" s="73">
        <f>notes!AN72</f>
        <v>0</v>
      </c>
      <c r="R105" s="73">
        <f>notes!AO72</f>
        <v>0</v>
      </c>
      <c r="S105" s="73"/>
      <c r="T105" s="73"/>
      <c r="U105" s="73"/>
      <c r="V105" s="109"/>
      <c r="W105" s="78"/>
      <c r="X105" s="74">
        <f t="shared" si="68"/>
        <v>0</v>
      </c>
      <c r="Y105" s="75">
        <f t="shared" si="69"/>
        <v>0</v>
      </c>
      <c r="Z105" s="80">
        <f t="shared" si="70"/>
        <v>0</v>
      </c>
      <c r="AA105" s="81">
        <f t="shared" si="71"/>
        <v>0</v>
      </c>
      <c r="AB105" s="81">
        <f t="shared" si="72"/>
        <v>0</v>
      </c>
      <c r="AC105" s="82">
        <f t="shared" si="73"/>
        <v>0</v>
      </c>
      <c r="AD105" s="83">
        <f t="shared" si="74"/>
        <v>0</v>
      </c>
      <c r="AE105" s="79">
        <f t="shared" si="75"/>
        <v>0</v>
      </c>
      <c r="AF105" s="80">
        <f t="shared" si="76"/>
        <v>0</v>
      </c>
      <c r="AG105" s="83">
        <f t="shared" si="77"/>
        <v>0</v>
      </c>
      <c r="AH105" s="79">
        <f t="shared" si="78"/>
        <v>0</v>
      </c>
      <c r="AI105" s="80">
        <f t="shared" si="79"/>
        <v>0</v>
      </c>
      <c r="AJ105" s="84">
        <f t="shared" si="80"/>
        <v>0</v>
      </c>
      <c r="AK105" s="66"/>
      <c r="AL105" s="66">
        <v>21</v>
      </c>
      <c r="AM105" s="85">
        <f t="shared" si="81"/>
        <v>0</v>
      </c>
      <c r="AN105" s="85">
        <f t="shared" si="82"/>
        <v>0</v>
      </c>
      <c r="AO105" s="85">
        <f t="shared" si="83"/>
        <v>0</v>
      </c>
      <c r="AP105" s="86">
        <f t="shared" si="93"/>
        <v>0</v>
      </c>
      <c r="AQ105" s="95"/>
      <c r="AR105" s="88">
        <f t="shared" si="84"/>
        <v>0</v>
      </c>
      <c r="AS105" s="88">
        <f t="shared" si="85"/>
        <v>0</v>
      </c>
      <c r="AT105" s="88">
        <f t="shared" si="86"/>
        <v>0</v>
      </c>
      <c r="AU105" s="86">
        <f t="shared" si="94"/>
        <v>0</v>
      </c>
      <c r="AV105" s="95"/>
      <c r="AW105" s="89">
        <f t="shared" si="87"/>
        <v>0</v>
      </c>
      <c r="AX105" s="89">
        <f t="shared" si="88"/>
        <v>0</v>
      </c>
      <c r="AY105" s="89">
        <f t="shared" si="89"/>
        <v>0</v>
      </c>
      <c r="AZ105" s="86">
        <f t="shared" si="95"/>
        <v>0</v>
      </c>
      <c r="BA105" s="95"/>
      <c r="BB105" s="90">
        <f t="shared" si="90"/>
        <v>0</v>
      </c>
      <c r="BC105" s="90">
        <f t="shared" si="91"/>
        <v>0</v>
      </c>
      <c r="BD105" s="90">
        <f t="shared" si="92"/>
        <v>0</v>
      </c>
      <c r="BE105" s="86">
        <f t="shared" si="96"/>
        <v>0</v>
      </c>
      <c r="BF105" s="91">
        <f t="shared" si="97"/>
        <v>0</v>
      </c>
      <c r="BH105" s="3"/>
      <c r="BI105" s="3"/>
      <c r="BJ105" s="3"/>
      <c r="BK105" s="3"/>
      <c r="BL105" s="3"/>
      <c r="BM105" s="3"/>
      <c r="BN105" s="3"/>
    </row>
    <row r="106" spans="1:74" ht="18" customHeight="1" thickTop="1" thickBot="1">
      <c r="A106" s="169">
        <v>22</v>
      </c>
      <c r="B106" s="73">
        <f>notes!Y73</f>
        <v>0</v>
      </c>
      <c r="C106" s="73">
        <f>notes!Z73</f>
        <v>0</v>
      </c>
      <c r="D106" s="73">
        <f>notes!AA73</f>
        <v>0</v>
      </c>
      <c r="E106" s="73">
        <f>notes!AB73</f>
        <v>0</v>
      </c>
      <c r="F106" s="73">
        <f>notes!AC73</f>
        <v>0</v>
      </c>
      <c r="G106" s="74">
        <f>notes!AD73</f>
        <v>0</v>
      </c>
      <c r="H106" s="75">
        <f>notes!AE73</f>
        <v>0</v>
      </c>
      <c r="I106" s="73">
        <f>notes!AF73</f>
        <v>0</v>
      </c>
      <c r="J106" s="73">
        <f>notes!AG73</f>
        <v>0</v>
      </c>
      <c r="K106" s="74">
        <f>notes!AH73</f>
        <v>0</v>
      </c>
      <c r="L106" s="75">
        <f>notes!AI73</f>
        <v>0</v>
      </c>
      <c r="M106" s="75">
        <f>notes!AJ73</f>
        <v>0</v>
      </c>
      <c r="N106" s="73">
        <f>notes!AK73</f>
        <v>0</v>
      </c>
      <c r="O106" s="74">
        <f>notes!AL73</f>
        <v>0</v>
      </c>
      <c r="P106" s="73">
        <f>notes!AM73</f>
        <v>0</v>
      </c>
      <c r="Q106" s="73">
        <f>notes!AN73</f>
        <v>0</v>
      </c>
      <c r="R106" s="73">
        <f>notes!AO73</f>
        <v>0</v>
      </c>
      <c r="S106" s="73"/>
      <c r="T106" s="73"/>
      <c r="U106" s="73"/>
      <c r="V106" s="109"/>
      <c r="W106" s="93"/>
      <c r="X106" s="74">
        <f t="shared" si="68"/>
        <v>0</v>
      </c>
      <c r="Y106" s="75">
        <f t="shared" si="69"/>
        <v>0</v>
      </c>
      <c r="Z106" s="80">
        <f t="shared" si="70"/>
        <v>0</v>
      </c>
      <c r="AA106" s="81">
        <f t="shared" si="71"/>
        <v>0</v>
      </c>
      <c r="AB106" s="81">
        <f t="shared" si="72"/>
        <v>0</v>
      </c>
      <c r="AC106" s="82">
        <f t="shared" si="73"/>
        <v>0</v>
      </c>
      <c r="AD106" s="83">
        <f t="shared" si="74"/>
        <v>0</v>
      </c>
      <c r="AE106" s="79">
        <f t="shared" si="75"/>
        <v>0</v>
      </c>
      <c r="AF106" s="80">
        <f t="shared" si="76"/>
        <v>0</v>
      </c>
      <c r="AG106" s="83">
        <f t="shared" si="77"/>
        <v>0</v>
      </c>
      <c r="AH106" s="79">
        <f t="shared" si="78"/>
        <v>0</v>
      </c>
      <c r="AI106" s="80">
        <f t="shared" si="79"/>
        <v>0</v>
      </c>
      <c r="AJ106" s="84">
        <f t="shared" si="80"/>
        <v>0</v>
      </c>
      <c r="AK106" s="66"/>
      <c r="AL106" s="66">
        <v>22</v>
      </c>
      <c r="AM106" s="85">
        <f t="shared" si="81"/>
        <v>0</v>
      </c>
      <c r="AN106" s="85">
        <f t="shared" si="82"/>
        <v>0</v>
      </c>
      <c r="AO106" s="85">
        <f t="shared" si="83"/>
        <v>0</v>
      </c>
      <c r="AP106" s="86">
        <f t="shared" si="93"/>
        <v>0</v>
      </c>
      <c r="AQ106" s="95"/>
      <c r="AR106" s="88">
        <f t="shared" si="84"/>
        <v>0</v>
      </c>
      <c r="AS106" s="88">
        <f t="shared" si="85"/>
        <v>0</v>
      </c>
      <c r="AT106" s="88">
        <f t="shared" si="86"/>
        <v>0</v>
      </c>
      <c r="AU106" s="86">
        <f t="shared" si="94"/>
        <v>0</v>
      </c>
      <c r="AV106" s="95"/>
      <c r="AW106" s="89">
        <f t="shared" si="87"/>
        <v>0</v>
      </c>
      <c r="AX106" s="89">
        <f t="shared" si="88"/>
        <v>0</v>
      </c>
      <c r="AY106" s="89">
        <f t="shared" si="89"/>
        <v>0</v>
      </c>
      <c r="AZ106" s="86">
        <f t="shared" si="95"/>
        <v>0</v>
      </c>
      <c r="BA106" s="95"/>
      <c r="BB106" s="90">
        <f t="shared" si="90"/>
        <v>0</v>
      </c>
      <c r="BC106" s="90">
        <f t="shared" si="91"/>
        <v>0</v>
      </c>
      <c r="BD106" s="90">
        <f t="shared" si="92"/>
        <v>0</v>
      </c>
      <c r="BE106" s="86">
        <f t="shared" si="96"/>
        <v>0</v>
      </c>
      <c r="BF106" s="91">
        <f t="shared" si="97"/>
        <v>0</v>
      </c>
      <c r="BH106" s="3"/>
      <c r="BI106" s="3"/>
      <c r="BJ106" s="3"/>
      <c r="BK106" s="3"/>
      <c r="BL106" s="3"/>
      <c r="BM106" s="3"/>
      <c r="BN106" s="3"/>
    </row>
    <row r="107" spans="1:74" ht="18" thickTop="1" thickBot="1">
      <c r="A107" s="170">
        <v>23</v>
      </c>
      <c r="B107" s="73">
        <f>notes!Y74</f>
        <v>0</v>
      </c>
      <c r="C107" s="73">
        <f>notes!Z74</f>
        <v>0</v>
      </c>
      <c r="D107" s="73">
        <f>notes!AA74</f>
        <v>0</v>
      </c>
      <c r="E107" s="73">
        <f>notes!AB74</f>
        <v>0</v>
      </c>
      <c r="F107" s="73">
        <f>notes!AC74</f>
        <v>0</v>
      </c>
      <c r="G107" s="74">
        <f>notes!AD74</f>
        <v>0</v>
      </c>
      <c r="H107" s="75">
        <f>notes!AE74</f>
        <v>0</v>
      </c>
      <c r="I107" s="73">
        <f>notes!AF74</f>
        <v>0</v>
      </c>
      <c r="J107" s="73">
        <f>notes!AG74</f>
        <v>0</v>
      </c>
      <c r="K107" s="74">
        <f>notes!AH74</f>
        <v>0</v>
      </c>
      <c r="L107" s="75">
        <f>notes!AI74</f>
        <v>0</v>
      </c>
      <c r="M107" s="75">
        <f>notes!AJ74</f>
        <v>0</v>
      </c>
      <c r="N107" s="73">
        <f>notes!AK74</f>
        <v>0</v>
      </c>
      <c r="O107" s="74">
        <f>notes!AL74</f>
        <v>0</v>
      </c>
      <c r="P107" s="73">
        <f>notes!AM74</f>
        <v>0</v>
      </c>
      <c r="Q107" s="73">
        <f>notes!AN74</f>
        <v>0</v>
      </c>
      <c r="R107" s="73">
        <f>notes!AO74</f>
        <v>0</v>
      </c>
      <c r="S107" s="73"/>
      <c r="T107" s="73"/>
      <c r="U107" s="73"/>
      <c r="V107" s="109"/>
      <c r="W107" s="78"/>
      <c r="X107" s="74">
        <f t="shared" si="68"/>
        <v>0</v>
      </c>
      <c r="Y107" s="75">
        <f t="shared" si="69"/>
        <v>0</v>
      </c>
      <c r="Z107" s="80">
        <f t="shared" si="70"/>
        <v>0</v>
      </c>
      <c r="AA107" s="81">
        <f t="shared" si="71"/>
        <v>0</v>
      </c>
      <c r="AB107" s="81">
        <f t="shared" si="72"/>
        <v>0</v>
      </c>
      <c r="AC107" s="82">
        <f t="shared" si="73"/>
        <v>0</v>
      </c>
      <c r="AD107" s="83">
        <f t="shared" si="74"/>
        <v>0</v>
      </c>
      <c r="AE107" s="79">
        <f t="shared" si="75"/>
        <v>0</v>
      </c>
      <c r="AF107" s="80">
        <f t="shared" si="76"/>
        <v>0</v>
      </c>
      <c r="AG107" s="83">
        <f t="shared" si="77"/>
        <v>0</v>
      </c>
      <c r="AH107" s="79">
        <f t="shared" si="78"/>
        <v>0</v>
      </c>
      <c r="AI107" s="80">
        <f t="shared" si="79"/>
        <v>0</v>
      </c>
      <c r="AJ107" s="84">
        <f t="shared" si="80"/>
        <v>0</v>
      </c>
      <c r="AK107" s="66"/>
      <c r="AL107" s="66">
        <v>23</v>
      </c>
      <c r="AM107" s="85">
        <f t="shared" si="81"/>
        <v>0</v>
      </c>
      <c r="AN107" s="85">
        <f t="shared" si="82"/>
        <v>0</v>
      </c>
      <c r="AO107" s="85">
        <f t="shared" si="83"/>
        <v>0</v>
      </c>
      <c r="AP107" s="86">
        <f t="shared" si="93"/>
        <v>0</v>
      </c>
      <c r="AQ107" s="95"/>
      <c r="AR107" s="88">
        <f t="shared" si="84"/>
        <v>0</v>
      </c>
      <c r="AS107" s="88">
        <f t="shared" si="85"/>
        <v>0</v>
      </c>
      <c r="AT107" s="88">
        <f t="shared" si="86"/>
        <v>0</v>
      </c>
      <c r="AU107" s="86">
        <f t="shared" si="94"/>
        <v>0</v>
      </c>
      <c r="AV107" s="95"/>
      <c r="AW107" s="89">
        <f t="shared" si="87"/>
        <v>0</v>
      </c>
      <c r="AX107" s="89">
        <f t="shared" si="88"/>
        <v>0</v>
      </c>
      <c r="AY107" s="89">
        <f t="shared" si="89"/>
        <v>0</v>
      </c>
      <c r="AZ107" s="86">
        <f t="shared" si="95"/>
        <v>0</v>
      </c>
      <c r="BA107" s="95"/>
      <c r="BB107" s="90">
        <f t="shared" si="90"/>
        <v>0</v>
      </c>
      <c r="BC107" s="90">
        <f t="shared" si="91"/>
        <v>0</v>
      </c>
      <c r="BD107" s="90">
        <f t="shared" si="92"/>
        <v>0</v>
      </c>
      <c r="BE107" s="86">
        <f t="shared" si="96"/>
        <v>0</v>
      </c>
      <c r="BF107" s="91">
        <f t="shared" si="97"/>
        <v>0</v>
      </c>
      <c r="BH107" s="3"/>
      <c r="BI107" s="3"/>
      <c r="BJ107" s="3"/>
      <c r="BK107" s="3"/>
      <c r="BL107" s="3"/>
      <c r="BM107" s="3"/>
      <c r="BN107" s="3"/>
    </row>
    <row r="108" spans="1:74" ht="18" thickTop="1" thickBot="1">
      <c r="A108" s="169">
        <v>24</v>
      </c>
      <c r="B108" s="73">
        <f>notes!Y75</f>
        <v>0</v>
      </c>
      <c r="C108" s="73">
        <f>notes!Z75</f>
        <v>0</v>
      </c>
      <c r="D108" s="73">
        <f>notes!AA75</f>
        <v>0</v>
      </c>
      <c r="E108" s="73">
        <f>notes!AB75</f>
        <v>0</v>
      </c>
      <c r="F108" s="73">
        <f>notes!AC75</f>
        <v>0</v>
      </c>
      <c r="G108" s="74">
        <f>notes!AD75</f>
        <v>0</v>
      </c>
      <c r="H108" s="75">
        <f>notes!AE75</f>
        <v>0</v>
      </c>
      <c r="I108" s="73">
        <f>notes!AF75</f>
        <v>0</v>
      </c>
      <c r="J108" s="73">
        <f>notes!AG75</f>
        <v>0</v>
      </c>
      <c r="K108" s="74">
        <f>notes!AH75</f>
        <v>0</v>
      </c>
      <c r="L108" s="75">
        <f>notes!AI75</f>
        <v>0</v>
      </c>
      <c r="M108" s="75">
        <f>notes!AJ75</f>
        <v>0</v>
      </c>
      <c r="N108" s="73">
        <f>notes!AK75</f>
        <v>0</v>
      </c>
      <c r="O108" s="74">
        <f>notes!AL75</f>
        <v>0</v>
      </c>
      <c r="P108" s="73">
        <f>notes!AM75</f>
        <v>0</v>
      </c>
      <c r="Q108" s="73">
        <f>notes!AN75</f>
        <v>0</v>
      </c>
      <c r="R108" s="73">
        <f>notes!AO75</f>
        <v>0</v>
      </c>
      <c r="S108" s="73"/>
      <c r="T108" s="73"/>
      <c r="U108" s="73"/>
      <c r="V108" s="109"/>
      <c r="W108" s="93"/>
      <c r="X108" s="74">
        <f t="shared" si="68"/>
        <v>0</v>
      </c>
      <c r="Y108" s="75">
        <f t="shared" si="69"/>
        <v>0</v>
      </c>
      <c r="Z108" s="80">
        <f t="shared" si="70"/>
        <v>0</v>
      </c>
      <c r="AA108" s="81">
        <f t="shared" si="71"/>
        <v>0</v>
      </c>
      <c r="AB108" s="81">
        <f t="shared" si="72"/>
        <v>0</v>
      </c>
      <c r="AC108" s="82">
        <f t="shared" si="73"/>
        <v>0</v>
      </c>
      <c r="AD108" s="83">
        <f t="shared" si="74"/>
        <v>0</v>
      </c>
      <c r="AE108" s="79">
        <f t="shared" si="75"/>
        <v>0</v>
      </c>
      <c r="AF108" s="80">
        <f t="shared" si="76"/>
        <v>0</v>
      </c>
      <c r="AG108" s="83">
        <f t="shared" si="77"/>
        <v>0</v>
      </c>
      <c r="AH108" s="79">
        <f t="shared" si="78"/>
        <v>0</v>
      </c>
      <c r="AI108" s="80">
        <f t="shared" si="79"/>
        <v>0</v>
      </c>
      <c r="AJ108" s="84">
        <f t="shared" si="80"/>
        <v>0</v>
      </c>
      <c r="AK108" s="66"/>
      <c r="AL108" s="66">
        <v>24</v>
      </c>
      <c r="AM108" s="85">
        <f t="shared" si="81"/>
        <v>0</v>
      </c>
      <c r="AN108" s="85">
        <f t="shared" si="82"/>
        <v>0</v>
      </c>
      <c r="AO108" s="85">
        <f t="shared" si="83"/>
        <v>0</v>
      </c>
      <c r="AP108" s="86">
        <f t="shared" si="93"/>
        <v>0</v>
      </c>
      <c r="AQ108" s="95"/>
      <c r="AR108" s="88">
        <f t="shared" si="84"/>
        <v>0</v>
      </c>
      <c r="AS108" s="88">
        <f t="shared" si="85"/>
        <v>0</v>
      </c>
      <c r="AT108" s="88">
        <f t="shared" si="86"/>
        <v>0</v>
      </c>
      <c r="AU108" s="86">
        <f t="shared" si="94"/>
        <v>0</v>
      </c>
      <c r="AV108" s="95"/>
      <c r="AW108" s="89">
        <f t="shared" si="87"/>
        <v>0</v>
      </c>
      <c r="AX108" s="89">
        <f t="shared" si="88"/>
        <v>0</v>
      </c>
      <c r="AY108" s="89">
        <f t="shared" si="89"/>
        <v>0</v>
      </c>
      <c r="AZ108" s="86">
        <f t="shared" si="95"/>
        <v>0</v>
      </c>
      <c r="BA108" s="95"/>
      <c r="BB108" s="90">
        <f t="shared" si="90"/>
        <v>0</v>
      </c>
      <c r="BC108" s="90">
        <f t="shared" si="91"/>
        <v>0</v>
      </c>
      <c r="BD108" s="90">
        <f t="shared" si="92"/>
        <v>0</v>
      </c>
      <c r="BE108" s="86">
        <f t="shared" si="96"/>
        <v>0</v>
      </c>
      <c r="BF108" s="91">
        <f t="shared" si="97"/>
        <v>0</v>
      </c>
      <c r="BH108" s="3"/>
      <c r="BI108" s="3"/>
      <c r="BJ108" s="3"/>
      <c r="BK108" s="3"/>
      <c r="BL108" s="3"/>
      <c r="BM108" s="3"/>
      <c r="BN108" s="3"/>
    </row>
    <row r="109" spans="1:74" ht="18" customHeight="1" thickTop="1" thickBot="1">
      <c r="A109" s="170">
        <v>25</v>
      </c>
      <c r="B109" s="73">
        <f>notes!Y76</f>
        <v>0</v>
      </c>
      <c r="C109" s="73">
        <f>notes!Z76</f>
        <v>0</v>
      </c>
      <c r="D109" s="73">
        <f>notes!AA76</f>
        <v>0</v>
      </c>
      <c r="E109" s="73">
        <f>notes!AB76</f>
        <v>0</v>
      </c>
      <c r="F109" s="73">
        <f>notes!AC76</f>
        <v>0</v>
      </c>
      <c r="G109" s="74">
        <f>notes!AD76</f>
        <v>0</v>
      </c>
      <c r="H109" s="75">
        <f>notes!AE76</f>
        <v>0</v>
      </c>
      <c r="I109" s="73">
        <f>notes!AF76</f>
        <v>0</v>
      </c>
      <c r="J109" s="73">
        <f>notes!AG76</f>
        <v>0</v>
      </c>
      <c r="K109" s="74">
        <f>notes!AH76</f>
        <v>0</v>
      </c>
      <c r="L109" s="75">
        <f>notes!AI76</f>
        <v>0</v>
      </c>
      <c r="M109" s="75">
        <f>notes!AJ76</f>
        <v>0</v>
      </c>
      <c r="N109" s="73">
        <f>notes!AK76</f>
        <v>0</v>
      </c>
      <c r="O109" s="74">
        <f>notes!AL76</f>
        <v>0</v>
      </c>
      <c r="P109" s="73">
        <f>notes!AM76</f>
        <v>0</v>
      </c>
      <c r="Q109" s="73">
        <f>notes!AN76</f>
        <v>0</v>
      </c>
      <c r="R109" s="73">
        <f>notes!AO76</f>
        <v>0</v>
      </c>
      <c r="S109" s="73"/>
      <c r="T109" s="73"/>
      <c r="U109" s="73"/>
      <c r="V109" s="109"/>
      <c r="W109" s="78"/>
      <c r="X109" s="74">
        <f t="shared" si="68"/>
        <v>0</v>
      </c>
      <c r="Y109" s="75">
        <f t="shared" si="69"/>
        <v>0</v>
      </c>
      <c r="Z109" s="80">
        <f t="shared" si="70"/>
        <v>0</v>
      </c>
      <c r="AA109" s="81">
        <f t="shared" si="71"/>
        <v>0</v>
      </c>
      <c r="AB109" s="81">
        <f t="shared" si="72"/>
        <v>0</v>
      </c>
      <c r="AC109" s="82">
        <f t="shared" si="73"/>
        <v>0</v>
      </c>
      <c r="AD109" s="83">
        <f t="shared" si="74"/>
        <v>0</v>
      </c>
      <c r="AE109" s="79">
        <f t="shared" si="75"/>
        <v>0</v>
      </c>
      <c r="AF109" s="80">
        <f t="shared" si="76"/>
        <v>0</v>
      </c>
      <c r="AG109" s="83">
        <f t="shared" si="77"/>
        <v>0</v>
      </c>
      <c r="AH109" s="79">
        <f t="shared" si="78"/>
        <v>0</v>
      </c>
      <c r="AI109" s="80">
        <f t="shared" si="79"/>
        <v>0</v>
      </c>
      <c r="AJ109" s="84">
        <f t="shared" si="80"/>
        <v>0</v>
      </c>
      <c r="AK109" s="66"/>
      <c r="AL109" s="66">
        <v>25</v>
      </c>
      <c r="AM109" s="85">
        <f t="shared" si="81"/>
        <v>0</v>
      </c>
      <c r="AN109" s="85">
        <f t="shared" si="82"/>
        <v>0</v>
      </c>
      <c r="AO109" s="85">
        <f t="shared" si="83"/>
        <v>0</v>
      </c>
      <c r="AP109" s="86">
        <f t="shared" si="93"/>
        <v>0</v>
      </c>
      <c r="AQ109" s="95"/>
      <c r="AR109" s="88">
        <f t="shared" si="84"/>
        <v>0</v>
      </c>
      <c r="AS109" s="88">
        <f t="shared" si="85"/>
        <v>0</v>
      </c>
      <c r="AT109" s="88">
        <f t="shared" si="86"/>
        <v>0</v>
      </c>
      <c r="AU109" s="86">
        <f t="shared" si="94"/>
        <v>0</v>
      </c>
      <c r="AV109" s="95"/>
      <c r="AW109" s="89">
        <f t="shared" si="87"/>
        <v>0</v>
      </c>
      <c r="AX109" s="89">
        <f t="shared" si="88"/>
        <v>0</v>
      </c>
      <c r="AY109" s="89">
        <f t="shared" si="89"/>
        <v>0</v>
      </c>
      <c r="AZ109" s="86">
        <f t="shared" si="95"/>
        <v>0</v>
      </c>
      <c r="BA109" s="95"/>
      <c r="BB109" s="90">
        <f t="shared" si="90"/>
        <v>0</v>
      </c>
      <c r="BC109" s="90">
        <f t="shared" si="91"/>
        <v>0</v>
      </c>
      <c r="BD109" s="90">
        <f t="shared" si="92"/>
        <v>0</v>
      </c>
      <c r="BE109" s="86">
        <f t="shared" si="96"/>
        <v>0</v>
      </c>
      <c r="BF109" s="91">
        <f t="shared" si="97"/>
        <v>0</v>
      </c>
      <c r="BH109" s="3"/>
      <c r="BI109" s="3"/>
      <c r="BJ109" s="3"/>
      <c r="BK109" s="3"/>
      <c r="BL109" s="3"/>
      <c r="BM109" s="3"/>
    </row>
    <row r="110" spans="1:74" ht="18" thickTop="1" thickBot="1">
      <c r="A110" s="169">
        <v>26</v>
      </c>
      <c r="B110" s="73">
        <f>notes!Y77</f>
        <v>0</v>
      </c>
      <c r="C110" s="73">
        <f>notes!Z77</f>
        <v>0</v>
      </c>
      <c r="D110" s="73">
        <f>notes!AA77</f>
        <v>0</v>
      </c>
      <c r="E110" s="73">
        <f>notes!AB77</f>
        <v>0</v>
      </c>
      <c r="F110" s="73">
        <f>notes!AC77</f>
        <v>0</v>
      </c>
      <c r="G110" s="74">
        <f>notes!AD77</f>
        <v>0</v>
      </c>
      <c r="H110" s="75">
        <f>notes!AE77</f>
        <v>0</v>
      </c>
      <c r="I110" s="73">
        <f>notes!AF77</f>
        <v>0</v>
      </c>
      <c r="J110" s="73">
        <f>notes!AG77</f>
        <v>0</v>
      </c>
      <c r="K110" s="74">
        <f>notes!AH77</f>
        <v>0</v>
      </c>
      <c r="L110" s="75">
        <f>notes!AI77</f>
        <v>0</v>
      </c>
      <c r="M110" s="75">
        <f>notes!AJ77</f>
        <v>0</v>
      </c>
      <c r="N110" s="73">
        <f>notes!AK77</f>
        <v>0</v>
      </c>
      <c r="O110" s="74">
        <f>notes!AL77</f>
        <v>0</v>
      </c>
      <c r="P110" s="73">
        <f>notes!AM77</f>
        <v>0</v>
      </c>
      <c r="Q110" s="73">
        <f>notes!AN77</f>
        <v>0</v>
      </c>
      <c r="R110" s="73">
        <f>notes!AO77</f>
        <v>0</v>
      </c>
      <c r="S110" s="73"/>
      <c r="T110" s="73"/>
      <c r="U110" s="73"/>
      <c r="V110" s="109"/>
      <c r="W110" s="93"/>
      <c r="X110" s="74">
        <f t="shared" si="68"/>
        <v>0</v>
      </c>
      <c r="Y110" s="75">
        <f t="shared" si="69"/>
        <v>0</v>
      </c>
      <c r="Z110" s="80">
        <f t="shared" si="70"/>
        <v>0</v>
      </c>
      <c r="AA110" s="81">
        <f t="shared" si="71"/>
        <v>0</v>
      </c>
      <c r="AB110" s="81">
        <f t="shared" si="72"/>
        <v>0</v>
      </c>
      <c r="AC110" s="82">
        <f t="shared" si="73"/>
        <v>0</v>
      </c>
      <c r="AD110" s="83">
        <f t="shared" si="74"/>
        <v>0</v>
      </c>
      <c r="AE110" s="79">
        <f t="shared" si="75"/>
        <v>0</v>
      </c>
      <c r="AF110" s="80">
        <f t="shared" si="76"/>
        <v>0</v>
      </c>
      <c r="AG110" s="83">
        <f t="shared" si="77"/>
        <v>0</v>
      </c>
      <c r="AH110" s="79">
        <f t="shared" si="78"/>
        <v>0</v>
      </c>
      <c r="AI110" s="80">
        <f t="shared" si="79"/>
        <v>0</v>
      </c>
      <c r="AJ110" s="84">
        <f t="shared" si="80"/>
        <v>0</v>
      </c>
      <c r="AK110" s="66"/>
      <c r="AL110" s="66">
        <v>26</v>
      </c>
      <c r="AM110" s="85">
        <f t="shared" si="81"/>
        <v>0</v>
      </c>
      <c r="AN110" s="85">
        <f t="shared" si="82"/>
        <v>0</v>
      </c>
      <c r="AO110" s="85">
        <f t="shared" si="83"/>
        <v>0</v>
      </c>
      <c r="AP110" s="86">
        <f t="shared" si="93"/>
        <v>0</v>
      </c>
      <c r="AQ110" s="95"/>
      <c r="AR110" s="88">
        <f t="shared" si="84"/>
        <v>0</v>
      </c>
      <c r="AS110" s="88">
        <f t="shared" si="85"/>
        <v>0</v>
      </c>
      <c r="AT110" s="88">
        <f t="shared" si="86"/>
        <v>0</v>
      </c>
      <c r="AU110" s="86">
        <f t="shared" si="94"/>
        <v>0</v>
      </c>
      <c r="AV110" s="95"/>
      <c r="AW110" s="89">
        <f t="shared" si="87"/>
        <v>0</v>
      </c>
      <c r="AX110" s="89">
        <f t="shared" si="88"/>
        <v>0</v>
      </c>
      <c r="AY110" s="89">
        <f t="shared" si="89"/>
        <v>0</v>
      </c>
      <c r="AZ110" s="86">
        <f t="shared" si="95"/>
        <v>0</v>
      </c>
      <c r="BA110" s="95"/>
      <c r="BB110" s="90">
        <f t="shared" si="90"/>
        <v>0</v>
      </c>
      <c r="BC110" s="90">
        <f t="shared" si="91"/>
        <v>0</v>
      </c>
      <c r="BD110" s="90">
        <f t="shared" si="92"/>
        <v>0</v>
      </c>
      <c r="BE110" s="86">
        <f t="shared" si="96"/>
        <v>0</v>
      </c>
      <c r="BF110" s="91">
        <f t="shared" si="97"/>
        <v>0</v>
      </c>
      <c r="BH110" s="3"/>
      <c r="BI110" s="3"/>
      <c r="BJ110" s="3"/>
      <c r="BK110" s="3"/>
      <c r="BL110" s="3"/>
      <c r="BM110" s="3"/>
    </row>
    <row r="111" spans="1:74" ht="18" thickTop="1" thickBot="1">
      <c r="A111" s="170">
        <v>27</v>
      </c>
      <c r="B111" s="73">
        <f>notes!Y78</f>
        <v>0</v>
      </c>
      <c r="C111" s="73">
        <f>notes!Z78</f>
        <v>0</v>
      </c>
      <c r="D111" s="73">
        <f>notes!AA78</f>
        <v>0</v>
      </c>
      <c r="E111" s="73">
        <f>notes!AB78</f>
        <v>0</v>
      </c>
      <c r="F111" s="73">
        <f>notes!AC78</f>
        <v>0</v>
      </c>
      <c r="G111" s="74">
        <f>notes!AD78</f>
        <v>0</v>
      </c>
      <c r="H111" s="75">
        <f>notes!AE78</f>
        <v>0</v>
      </c>
      <c r="I111" s="73">
        <f>notes!AF78</f>
        <v>0</v>
      </c>
      <c r="J111" s="73">
        <f>notes!AG78</f>
        <v>0</v>
      </c>
      <c r="K111" s="74">
        <f>notes!AH78</f>
        <v>0</v>
      </c>
      <c r="L111" s="75">
        <f>notes!AI78</f>
        <v>0</v>
      </c>
      <c r="M111" s="75">
        <f>notes!AJ78</f>
        <v>0</v>
      </c>
      <c r="N111" s="73">
        <f>notes!AK78</f>
        <v>0</v>
      </c>
      <c r="O111" s="74">
        <f>notes!AL78</f>
        <v>0</v>
      </c>
      <c r="P111" s="73">
        <f>notes!AM78</f>
        <v>0</v>
      </c>
      <c r="Q111" s="73">
        <f>notes!AN78</f>
        <v>0</v>
      </c>
      <c r="R111" s="73">
        <f>notes!AO78</f>
        <v>0</v>
      </c>
      <c r="S111" s="73"/>
      <c r="T111" s="73"/>
      <c r="U111" s="73"/>
      <c r="V111" s="109"/>
      <c r="W111" s="78"/>
      <c r="X111" s="74">
        <f t="shared" si="68"/>
        <v>0</v>
      </c>
      <c r="Y111" s="75">
        <f t="shared" si="69"/>
        <v>0</v>
      </c>
      <c r="Z111" s="80">
        <f t="shared" si="70"/>
        <v>0</v>
      </c>
      <c r="AA111" s="81">
        <f t="shared" si="71"/>
        <v>0</v>
      </c>
      <c r="AB111" s="81">
        <f t="shared" si="72"/>
        <v>0</v>
      </c>
      <c r="AC111" s="82">
        <f t="shared" si="73"/>
        <v>0</v>
      </c>
      <c r="AD111" s="83">
        <f t="shared" si="74"/>
        <v>0</v>
      </c>
      <c r="AE111" s="79">
        <f t="shared" si="75"/>
        <v>0</v>
      </c>
      <c r="AF111" s="80">
        <f t="shared" si="76"/>
        <v>0</v>
      </c>
      <c r="AG111" s="83">
        <f t="shared" si="77"/>
        <v>0</v>
      </c>
      <c r="AH111" s="79">
        <f t="shared" si="78"/>
        <v>0</v>
      </c>
      <c r="AI111" s="80">
        <f t="shared" si="79"/>
        <v>0</v>
      </c>
      <c r="AJ111" s="84">
        <f t="shared" si="80"/>
        <v>0</v>
      </c>
      <c r="AK111" s="66"/>
      <c r="AL111" s="66">
        <v>27</v>
      </c>
      <c r="AM111" s="85">
        <f t="shared" si="81"/>
        <v>0</v>
      </c>
      <c r="AN111" s="85">
        <f t="shared" si="82"/>
        <v>0</v>
      </c>
      <c r="AO111" s="85">
        <f t="shared" si="83"/>
        <v>0</v>
      </c>
      <c r="AP111" s="86">
        <f t="shared" si="93"/>
        <v>0</v>
      </c>
      <c r="AQ111" s="95"/>
      <c r="AR111" s="88">
        <f t="shared" si="84"/>
        <v>0</v>
      </c>
      <c r="AS111" s="88">
        <f t="shared" si="85"/>
        <v>0</v>
      </c>
      <c r="AT111" s="88">
        <f t="shared" si="86"/>
        <v>0</v>
      </c>
      <c r="AU111" s="86">
        <f t="shared" si="94"/>
        <v>0</v>
      </c>
      <c r="AV111" s="95"/>
      <c r="AW111" s="89">
        <f t="shared" si="87"/>
        <v>0</v>
      </c>
      <c r="AX111" s="89">
        <f t="shared" si="88"/>
        <v>0</v>
      </c>
      <c r="AY111" s="89">
        <f t="shared" si="89"/>
        <v>0</v>
      </c>
      <c r="AZ111" s="86">
        <f t="shared" si="95"/>
        <v>0</v>
      </c>
      <c r="BA111" s="95"/>
      <c r="BB111" s="90">
        <f t="shared" si="90"/>
        <v>0</v>
      </c>
      <c r="BC111" s="90">
        <f t="shared" si="91"/>
        <v>0</v>
      </c>
      <c r="BD111" s="90">
        <f t="shared" si="92"/>
        <v>0</v>
      </c>
      <c r="BE111" s="86">
        <f t="shared" si="96"/>
        <v>0</v>
      </c>
      <c r="BF111" s="91">
        <f t="shared" si="97"/>
        <v>0</v>
      </c>
      <c r="BG111" s="127"/>
      <c r="BH111" s="110"/>
      <c r="BI111" s="3"/>
      <c r="BJ111" s="3"/>
      <c r="BK111" s="3"/>
      <c r="BL111" s="3"/>
      <c r="BM111" s="3"/>
    </row>
    <row r="112" spans="1:74" ht="16.5" thickTop="1" thickBot="1">
      <c r="A112" s="104"/>
      <c r="B112" s="105"/>
      <c r="C112" s="105"/>
      <c r="D112" s="105"/>
      <c r="E112" s="105"/>
      <c r="F112" s="105"/>
      <c r="G112" s="105"/>
      <c r="H112" s="105"/>
      <c r="I112" s="105"/>
      <c r="J112" s="105"/>
      <c r="K112" s="105"/>
      <c r="L112" s="105"/>
      <c r="M112" s="105"/>
      <c r="N112" s="105"/>
      <c r="O112" s="105"/>
      <c r="P112" s="105"/>
      <c r="Q112" s="105"/>
      <c r="R112" s="105"/>
      <c r="S112" s="105"/>
      <c r="T112" s="105"/>
      <c r="U112" s="105"/>
      <c r="V112" s="105"/>
      <c r="W112" s="105"/>
      <c r="X112" s="104"/>
      <c r="Y112" s="104"/>
      <c r="Z112" s="104"/>
      <c r="AA112" s="104"/>
      <c r="AB112" s="104"/>
      <c r="AC112" s="104"/>
      <c r="AD112" s="104"/>
      <c r="AE112" s="104"/>
      <c r="AF112" s="104"/>
      <c r="AG112" s="104"/>
      <c r="AH112" s="104"/>
      <c r="AI112" s="104"/>
      <c r="AJ112" s="104"/>
      <c r="AK112" s="104"/>
      <c r="AL112" s="104"/>
      <c r="AM112" s="104"/>
      <c r="AN112" s="104"/>
      <c r="AO112" s="104"/>
      <c r="AP112" s="104"/>
      <c r="AQ112" s="104"/>
      <c r="AR112" s="104"/>
      <c r="AS112" s="104"/>
      <c r="AT112" s="104"/>
      <c r="AU112" s="104"/>
      <c r="AV112" s="104"/>
      <c r="AW112" s="104"/>
      <c r="AX112" s="104"/>
      <c r="AY112" s="104"/>
      <c r="AZ112" s="104"/>
      <c r="BA112" s="104"/>
      <c r="BB112" s="104"/>
      <c r="BC112" s="104"/>
      <c r="BD112" s="104"/>
      <c r="BE112" s="104"/>
      <c r="BF112" s="104"/>
      <c r="BG112" s="110"/>
      <c r="BH112" s="127"/>
      <c r="BN112" s="3"/>
    </row>
    <row r="113" spans="1:60" ht="18" customHeight="1" thickTop="1">
      <c r="A113" s="267" t="s">
        <v>12</v>
      </c>
      <c r="B113" s="268"/>
      <c r="C113" s="268"/>
      <c r="D113" s="268"/>
      <c r="E113" s="269"/>
      <c r="F113" s="283" t="s">
        <v>66</v>
      </c>
      <c r="G113" s="284"/>
      <c r="H113" s="284"/>
      <c r="I113" s="284"/>
      <c r="J113" s="284"/>
      <c r="K113" s="284"/>
      <c r="L113" s="284"/>
      <c r="M113" s="65"/>
      <c r="N113" s="65"/>
      <c r="O113" s="65"/>
      <c r="P113" s="65"/>
      <c r="Q113" s="65"/>
      <c r="R113" s="65"/>
      <c r="S113" s="65"/>
      <c r="T113" s="65"/>
      <c r="U113" s="65"/>
      <c r="V113" s="65"/>
      <c r="W113" s="66"/>
      <c r="X113" s="66"/>
      <c r="Y113" s="66"/>
      <c r="Z113" s="66"/>
      <c r="AA113" s="66"/>
      <c r="AB113" s="66"/>
      <c r="AC113" s="66"/>
      <c r="AD113" s="66"/>
      <c r="AE113" s="66"/>
      <c r="AF113" s="66"/>
      <c r="AG113" s="66"/>
      <c r="AH113" s="66"/>
      <c r="AI113" s="66"/>
      <c r="AJ113" s="66"/>
      <c r="AK113" s="66"/>
      <c r="AL113" s="66"/>
      <c r="AM113" s="66"/>
      <c r="AN113" s="66"/>
      <c r="AO113" s="66"/>
      <c r="AP113" s="66"/>
      <c r="AQ113" s="66"/>
      <c r="AR113" s="66"/>
      <c r="AS113" s="66"/>
      <c r="AT113" s="66"/>
      <c r="AU113" s="66"/>
      <c r="AV113" s="66"/>
      <c r="AW113" s="66"/>
      <c r="AX113" s="66"/>
      <c r="AY113" s="66"/>
      <c r="AZ113" s="66"/>
      <c r="BA113" s="66"/>
      <c r="BB113" s="66"/>
      <c r="BC113" s="66"/>
      <c r="BD113" s="66"/>
      <c r="BE113" s="66"/>
      <c r="BF113" s="66"/>
      <c r="BG113" s="110"/>
      <c r="BH113" s="127"/>
    </row>
    <row r="114" spans="1:60" ht="18" customHeight="1" thickBot="1">
      <c r="A114" s="270"/>
      <c r="B114" s="271"/>
      <c r="C114" s="271"/>
      <c r="D114" s="271"/>
      <c r="E114" s="272"/>
      <c r="F114" s="285"/>
      <c r="G114" s="286"/>
      <c r="H114" s="286"/>
      <c r="I114" s="286"/>
      <c r="J114" s="286"/>
      <c r="K114" s="286"/>
      <c r="L114" s="286"/>
      <c r="M114" s="66"/>
      <c r="N114" s="66"/>
      <c r="O114" s="66"/>
      <c r="P114" s="66"/>
      <c r="Q114" s="66"/>
      <c r="R114" s="66"/>
      <c r="S114" s="66"/>
      <c r="T114" s="66"/>
      <c r="U114" s="66"/>
      <c r="V114" s="66"/>
      <c r="W114" s="66"/>
      <c r="X114" s="66"/>
      <c r="Y114" s="66"/>
      <c r="Z114" s="66"/>
      <c r="AA114" s="66"/>
      <c r="AB114" s="66"/>
      <c r="AC114" s="66"/>
      <c r="AD114" s="66"/>
      <c r="AE114" s="66"/>
      <c r="AF114" s="66"/>
      <c r="AG114" s="66"/>
      <c r="AH114" s="66"/>
      <c r="AI114" s="66"/>
      <c r="AJ114" s="66"/>
      <c r="AK114" s="66"/>
      <c r="AL114" s="66"/>
      <c r="AM114" s="66"/>
      <c r="AN114" s="66"/>
      <c r="AO114" s="66"/>
      <c r="AP114" s="66"/>
      <c r="AQ114" s="66"/>
      <c r="AR114" s="66"/>
      <c r="AS114" s="66"/>
      <c r="AT114" s="66"/>
      <c r="AU114" s="66"/>
      <c r="AV114" s="66"/>
      <c r="AW114" s="66"/>
      <c r="AX114" s="66"/>
      <c r="AY114" s="66"/>
      <c r="AZ114" s="66"/>
      <c r="BA114" s="66"/>
      <c r="BB114" s="66"/>
      <c r="BC114" s="66"/>
      <c r="BD114" s="66"/>
      <c r="BE114" s="66"/>
      <c r="BF114" s="66"/>
      <c r="BG114" s="110"/>
      <c r="BH114" s="127"/>
    </row>
    <row r="115" spans="1:60" ht="16.5" thickTop="1" thickBot="1">
      <c r="A115" s="287" t="s">
        <v>14</v>
      </c>
      <c r="B115" s="290" t="s">
        <v>19</v>
      </c>
      <c r="C115" s="290"/>
      <c r="D115" s="290"/>
      <c r="E115" s="290"/>
      <c r="F115" s="290"/>
      <c r="G115" s="290"/>
      <c r="H115" s="292" t="s">
        <v>20</v>
      </c>
      <c r="I115" s="292"/>
      <c r="J115" s="292"/>
      <c r="K115" s="292"/>
      <c r="L115" s="294" t="s">
        <v>52</v>
      </c>
      <c r="M115" s="294"/>
      <c r="N115" s="294"/>
      <c r="O115" s="294"/>
      <c r="P115" s="273" t="s">
        <v>60</v>
      </c>
      <c r="Q115" s="273"/>
      <c r="R115" s="273"/>
      <c r="S115" s="107"/>
      <c r="T115" s="275"/>
      <c r="U115" s="276"/>
      <c r="V115" s="67"/>
      <c r="W115" s="277"/>
      <c r="X115" s="66"/>
      <c r="Y115" s="66"/>
      <c r="Z115" s="66"/>
      <c r="AA115" s="66"/>
      <c r="AB115" s="66"/>
      <c r="AC115" s="66"/>
      <c r="AD115" s="66"/>
      <c r="AE115" s="66"/>
      <c r="AF115" s="66"/>
      <c r="AG115" s="66"/>
      <c r="AH115" s="66"/>
      <c r="AI115" s="66"/>
      <c r="AJ115" s="66"/>
      <c r="AK115" s="66"/>
      <c r="AL115" s="66"/>
      <c r="AM115" s="65"/>
      <c r="AN115" s="65"/>
      <c r="AO115" s="65"/>
      <c r="AP115" s="65"/>
      <c r="AQ115" s="65"/>
      <c r="AR115" s="65"/>
      <c r="AS115" s="65"/>
      <c r="AT115" s="65"/>
      <c r="AU115" s="65"/>
      <c r="AV115" s="65"/>
      <c r="AW115" s="65"/>
      <c r="AX115" s="65"/>
      <c r="AY115" s="65"/>
      <c r="AZ115" s="65"/>
      <c r="BA115" s="65"/>
      <c r="BB115" s="65"/>
      <c r="BC115" s="65"/>
      <c r="BD115" s="65"/>
      <c r="BE115" s="65"/>
      <c r="BF115" s="66"/>
      <c r="BG115" s="110"/>
      <c r="BH115" s="127"/>
    </row>
    <row r="116" spans="1:60" ht="15.75" thickTop="1">
      <c r="A116" s="288"/>
      <c r="B116" s="290"/>
      <c r="C116" s="290"/>
      <c r="D116" s="290"/>
      <c r="E116" s="290"/>
      <c r="F116" s="290"/>
      <c r="G116" s="290"/>
      <c r="H116" s="292"/>
      <c r="I116" s="292"/>
      <c r="J116" s="292"/>
      <c r="K116" s="292"/>
      <c r="L116" s="294"/>
      <c r="M116" s="294"/>
      <c r="N116" s="294"/>
      <c r="O116" s="294"/>
      <c r="P116" s="273"/>
      <c r="Q116" s="273"/>
      <c r="R116" s="273"/>
      <c r="S116" s="107"/>
      <c r="T116" s="275"/>
      <c r="U116" s="276"/>
      <c r="V116" s="67"/>
      <c r="W116" s="277"/>
      <c r="X116" s="66"/>
      <c r="Y116" s="66"/>
      <c r="Z116" s="66"/>
      <c r="AA116" s="66"/>
      <c r="AB116" s="66"/>
      <c r="AC116" s="66"/>
      <c r="AD116" s="66"/>
      <c r="AE116" s="66"/>
      <c r="AF116" s="66"/>
      <c r="AG116" s="66"/>
      <c r="AH116" s="66"/>
      <c r="AI116" s="66"/>
      <c r="AJ116" s="66"/>
      <c r="AK116" s="66"/>
      <c r="AL116" s="66"/>
      <c r="AM116" s="65"/>
      <c r="AN116" s="65"/>
      <c r="AO116" s="65"/>
      <c r="AP116" s="65"/>
      <c r="AQ116" s="65"/>
      <c r="AR116" s="267" t="s">
        <v>12</v>
      </c>
      <c r="AS116" s="268"/>
      <c r="AT116" s="268"/>
      <c r="AU116" s="268"/>
      <c r="AV116" s="269"/>
      <c r="AW116" s="65"/>
      <c r="AX116" s="65"/>
      <c r="AY116" s="65"/>
      <c r="AZ116" s="65"/>
      <c r="BA116" s="65"/>
      <c r="BB116" s="65"/>
      <c r="BC116" s="65"/>
      <c r="BD116" s="65"/>
      <c r="BE116" s="65"/>
      <c r="BF116" s="66"/>
      <c r="BG116" s="110"/>
      <c r="BH116" s="127"/>
    </row>
    <row r="117" spans="1:60" ht="15.75" thickBot="1">
      <c r="A117" s="288"/>
      <c r="B117" s="290"/>
      <c r="C117" s="290"/>
      <c r="D117" s="290"/>
      <c r="E117" s="290"/>
      <c r="F117" s="290"/>
      <c r="G117" s="290"/>
      <c r="H117" s="292"/>
      <c r="I117" s="292"/>
      <c r="J117" s="292"/>
      <c r="K117" s="292"/>
      <c r="L117" s="294"/>
      <c r="M117" s="294"/>
      <c r="N117" s="294"/>
      <c r="O117" s="294"/>
      <c r="P117" s="273"/>
      <c r="Q117" s="273"/>
      <c r="R117" s="273"/>
      <c r="S117" s="107"/>
      <c r="T117" s="275"/>
      <c r="U117" s="276"/>
      <c r="V117" s="67"/>
      <c r="W117" s="277"/>
      <c r="X117" s="66"/>
      <c r="Y117" s="66"/>
      <c r="Z117" s="66"/>
      <c r="AA117" s="66"/>
      <c r="AB117" s="66"/>
      <c r="AC117" s="66"/>
      <c r="AD117" s="66"/>
      <c r="AE117" s="66"/>
      <c r="AF117" s="66"/>
      <c r="AG117" s="66"/>
      <c r="AH117" s="66"/>
      <c r="AI117" s="66"/>
      <c r="AJ117" s="66"/>
      <c r="AK117" s="66"/>
      <c r="AL117" s="66"/>
      <c r="AM117" s="65"/>
      <c r="AN117" s="65"/>
      <c r="AO117" s="65"/>
      <c r="AP117" s="65"/>
      <c r="AQ117" s="65"/>
      <c r="AR117" s="270"/>
      <c r="AS117" s="271"/>
      <c r="AT117" s="271"/>
      <c r="AU117" s="271"/>
      <c r="AV117" s="272"/>
      <c r="AW117" s="65"/>
      <c r="AX117" s="65"/>
      <c r="AY117" s="65"/>
      <c r="AZ117" s="65"/>
      <c r="BA117" s="65"/>
      <c r="BB117" s="65"/>
      <c r="BC117" s="65"/>
      <c r="BD117" s="65"/>
      <c r="BE117" s="65"/>
      <c r="BF117" s="66"/>
      <c r="BG117" s="110"/>
      <c r="BH117" s="127"/>
    </row>
    <row r="118" spans="1:60" ht="15.75" thickTop="1">
      <c r="A118" s="288"/>
      <c r="B118" s="290"/>
      <c r="C118" s="290"/>
      <c r="D118" s="290"/>
      <c r="E118" s="290"/>
      <c r="F118" s="290"/>
      <c r="G118" s="290"/>
      <c r="H118" s="292"/>
      <c r="I118" s="292"/>
      <c r="J118" s="292"/>
      <c r="K118" s="292"/>
      <c r="L118" s="294"/>
      <c r="M118" s="294"/>
      <c r="N118" s="294"/>
      <c r="O118" s="294"/>
      <c r="P118" s="273"/>
      <c r="Q118" s="273"/>
      <c r="R118" s="273"/>
      <c r="S118" s="107"/>
      <c r="T118" s="275"/>
      <c r="U118" s="276"/>
      <c r="V118" s="67"/>
      <c r="W118" s="277"/>
      <c r="X118" s="66"/>
      <c r="Y118" s="66"/>
      <c r="Z118" s="66"/>
      <c r="AA118" s="66"/>
      <c r="AB118" s="66"/>
      <c r="AC118" s="66"/>
      <c r="AD118" s="66"/>
      <c r="AE118" s="66"/>
      <c r="AF118" s="66"/>
      <c r="AG118" s="66"/>
      <c r="AH118" s="66"/>
      <c r="AI118" s="66"/>
      <c r="AJ118" s="66"/>
      <c r="AK118" s="66"/>
      <c r="AL118" s="66"/>
      <c r="AM118" s="65"/>
      <c r="AN118" s="65"/>
      <c r="AO118" s="65"/>
      <c r="AP118" s="65"/>
      <c r="AQ118" s="65"/>
      <c r="AR118" s="65"/>
      <c r="AS118" s="65"/>
      <c r="AT118" s="65"/>
      <c r="AU118" s="65"/>
      <c r="AV118" s="65"/>
      <c r="AW118" s="65"/>
      <c r="AX118" s="65"/>
      <c r="AY118" s="65"/>
      <c r="AZ118" s="65"/>
      <c r="BA118" s="65"/>
      <c r="BB118" s="65"/>
      <c r="BC118" s="65"/>
      <c r="BD118" s="65"/>
      <c r="BE118" s="65"/>
      <c r="BF118" s="66"/>
      <c r="BG118" s="110"/>
      <c r="BH118" s="127"/>
    </row>
    <row r="119" spans="1:60" ht="15.75" thickBot="1">
      <c r="A119" s="289"/>
      <c r="B119" s="291"/>
      <c r="C119" s="291"/>
      <c r="D119" s="291"/>
      <c r="E119" s="291"/>
      <c r="F119" s="291"/>
      <c r="G119" s="291"/>
      <c r="H119" s="293"/>
      <c r="I119" s="293"/>
      <c r="J119" s="293"/>
      <c r="K119" s="293"/>
      <c r="L119" s="295"/>
      <c r="M119" s="295"/>
      <c r="N119" s="295"/>
      <c r="O119" s="295"/>
      <c r="P119" s="274"/>
      <c r="Q119" s="274"/>
      <c r="R119" s="274"/>
      <c r="S119" s="108"/>
      <c r="T119" s="275"/>
      <c r="U119" s="276"/>
      <c r="V119" s="67"/>
      <c r="W119" s="277"/>
      <c r="X119" s="68" t="s">
        <v>1</v>
      </c>
      <c r="Y119" s="68" t="s">
        <v>0</v>
      </c>
      <c r="Z119" s="68" t="s">
        <v>2</v>
      </c>
      <c r="AA119" s="69" t="s">
        <v>4</v>
      </c>
      <c r="AB119" s="69" t="s">
        <v>3</v>
      </c>
      <c r="AC119" s="69" t="s">
        <v>5</v>
      </c>
      <c r="AD119" s="70" t="s">
        <v>7</v>
      </c>
      <c r="AE119" s="70" t="s">
        <v>6</v>
      </c>
      <c r="AF119" s="70" t="s">
        <v>8</v>
      </c>
      <c r="AG119" s="71" t="s">
        <v>10</v>
      </c>
      <c r="AH119" s="71" t="s">
        <v>9</v>
      </c>
      <c r="AI119" s="71" t="s">
        <v>56</v>
      </c>
      <c r="AJ119" s="66"/>
      <c r="AK119" s="66"/>
      <c r="AL119" s="66"/>
      <c r="AM119" s="65"/>
      <c r="AN119" s="65"/>
      <c r="AO119" s="65"/>
      <c r="AP119" s="65"/>
      <c r="AQ119" s="65"/>
      <c r="AR119" s="65"/>
      <c r="AS119" s="65"/>
      <c r="AT119" s="65"/>
      <c r="AU119" s="65"/>
      <c r="AV119" s="65"/>
      <c r="AW119" s="65"/>
      <c r="AX119" s="65"/>
      <c r="AY119" s="65"/>
      <c r="AZ119" s="65"/>
      <c r="BA119" s="65"/>
      <c r="BB119" s="65"/>
      <c r="BC119" s="65"/>
      <c r="BD119" s="65"/>
      <c r="BE119" s="65"/>
      <c r="BF119" s="66"/>
      <c r="BG119" s="110"/>
      <c r="BH119" s="127"/>
    </row>
    <row r="120" spans="1:60" ht="18" thickTop="1" thickBot="1">
      <c r="A120" s="168">
        <v>1</v>
      </c>
      <c r="B120" s="73" t="str">
        <f>notes!Y11</f>
        <v>B+</v>
      </c>
      <c r="C120" s="73" t="str">
        <f>notes!Z11</f>
        <v>A</v>
      </c>
      <c r="D120" s="73" t="str">
        <f>notes!AA11</f>
        <v>A+</v>
      </c>
      <c r="E120" s="73" t="str">
        <f>notes!AB11</f>
        <v>B</v>
      </c>
      <c r="F120" s="73">
        <f>notes!AC11</f>
        <v>0</v>
      </c>
      <c r="G120" s="74">
        <f>notes!AD11</f>
        <v>0</v>
      </c>
      <c r="H120" s="75" t="str">
        <f>notes!AE11</f>
        <v>C</v>
      </c>
      <c r="I120" s="73" t="str">
        <f>notes!AF11</f>
        <v>C-</v>
      </c>
      <c r="J120" s="73" t="str">
        <f>notes!AG11</f>
        <v>C-</v>
      </c>
      <c r="K120" s="74">
        <f>notes!AH11</f>
        <v>0</v>
      </c>
      <c r="L120" s="75" t="str">
        <f>notes!AI11</f>
        <v>D</v>
      </c>
      <c r="M120" s="73" t="str">
        <f>notes!AJ11</f>
        <v>C</v>
      </c>
      <c r="N120" s="73" t="str">
        <f>notes!AK11</f>
        <v>C+</v>
      </c>
      <c r="O120" s="74" t="str">
        <f>notes!AL11</f>
        <v>A</v>
      </c>
      <c r="P120" s="75" t="str">
        <f>notes!AM11</f>
        <v>B-</v>
      </c>
      <c r="Q120" s="73" t="str">
        <f>notes!AN11</f>
        <v>D</v>
      </c>
      <c r="R120" s="73">
        <f>notes!AO11</f>
        <v>0</v>
      </c>
      <c r="S120" s="74"/>
      <c r="T120" s="76"/>
      <c r="U120" s="75"/>
      <c r="V120" s="77"/>
      <c r="W120" s="78"/>
      <c r="X120" s="79">
        <f t="shared" ref="X120:X148" si="98">COUNTIF(B120:V120,"A+")</f>
        <v>1</v>
      </c>
      <c r="Y120" s="79">
        <f t="shared" ref="Y120:Y148" si="99">COUNTIF(B120:V120,"A")</f>
        <v>2</v>
      </c>
      <c r="Z120" s="80">
        <f t="shared" ref="Z120:Z148" si="100">COUNTIF(B120:V120,"A-")</f>
        <v>0</v>
      </c>
      <c r="AA120" s="81">
        <f t="shared" ref="AA120:AA148" si="101">COUNTIF(B120:V120,"B+")</f>
        <v>1</v>
      </c>
      <c r="AB120" s="81">
        <f t="shared" ref="AB120:AB148" si="102">COUNTIF(B120:V120,"B")</f>
        <v>1</v>
      </c>
      <c r="AC120" s="82">
        <f t="shared" ref="AC120:AC148" si="103">COUNTIF(B120:V120,"B-")</f>
        <v>1</v>
      </c>
      <c r="AD120" s="83">
        <f t="shared" ref="AD120:AD148" si="104">COUNTIF(B120:V120,"C+")</f>
        <v>1</v>
      </c>
      <c r="AE120" s="79">
        <f t="shared" ref="AE120:AE148" si="105">COUNTIF(B120:V120,"C")</f>
        <v>2</v>
      </c>
      <c r="AF120" s="80">
        <f t="shared" ref="AF120:AF148" si="106">COUNTIF(B120:V120,"C-")</f>
        <v>2</v>
      </c>
      <c r="AG120" s="83">
        <f t="shared" ref="AG120:AG148" si="107">COUNTIF(B120:V120,"D+")</f>
        <v>0</v>
      </c>
      <c r="AH120" s="79">
        <f t="shared" ref="AH120:AH148" si="108">COUNTIF(B120:V120,"D")</f>
        <v>2</v>
      </c>
      <c r="AI120" s="80">
        <f t="shared" ref="AI120:AI148" si="109">COUNTIF(B120:V120,"D-")</f>
        <v>0</v>
      </c>
      <c r="AJ120" s="84">
        <f t="shared" ref="AJ120:AJ148" si="110">(X120*8)+(Y120*7)+(Z120*6)+(AA120*6)+(AB120*5)+(AC120*4)+(AD120*3)+(AE120*2)+(AF120*1)-((AG120*1)+(AH120*2)+(AI120*3))</f>
        <v>42</v>
      </c>
      <c r="AK120" s="66"/>
      <c r="AL120" s="66">
        <v>1</v>
      </c>
      <c r="AM120" s="85">
        <f t="shared" ref="AM120:AM146" si="111">X120*8</f>
        <v>8</v>
      </c>
      <c r="AN120" s="85">
        <f t="shared" ref="AN120:AN146" si="112">Y120*7</f>
        <v>14</v>
      </c>
      <c r="AO120" s="85">
        <f t="shared" ref="AO120:AO146" si="113">Z120*6</f>
        <v>0</v>
      </c>
      <c r="AP120" s="86">
        <f>SUM(AM120:AO120)</f>
        <v>22</v>
      </c>
      <c r="AQ120" s="87"/>
      <c r="AR120" s="88">
        <f t="shared" ref="AR120:AR146" si="114">AA120*5</f>
        <v>5</v>
      </c>
      <c r="AS120" s="88">
        <f t="shared" ref="AS120:AS146" si="115">AB120*4</f>
        <v>4</v>
      </c>
      <c r="AT120" s="88">
        <f t="shared" ref="AT120:AT146" si="116">AC120*3</f>
        <v>3</v>
      </c>
      <c r="AU120" s="86">
        <f>SUM(AR120:AT120)</f>
        <v>12</v>
      </c>
      <c r="AV120" s="87"/>
      <c r="AW120" s="89">
        <f t="shared" ref="AW120:AW146" si="117">AD120*2</f>
        <v>2</v>
      </c>
      <c r="AX120" s="89">
        <f t="shared" ref="AX120:AX146" si="118">AE120*1</f>
        <v>2</v>
      </c>
      <c r="AY120" s="89">
        <f t="shared" ref="AY120:AY146" si="119">AF120</f>
        <v>2</v>
      </c>
      <c r="AZ120" s="86">
        <f>SUM(AW120:AY120)</f>
        <v>6</v>
      </c>
      <c r="BA120" s="87"/>
      <c r="BB120" s="90">
        <f t="shared" ref="BB120:BB146" si="120">AG120*1</f>
        <v>0</v>
      </c>
      <c r="BC120" s="90">
        <f t="shared" ref="BC120:BC146" si="121">AH120*2</f>
        <v>4</v>
      </c>
      <c r="BD120" s="90">
        <f t="shared" ref="BD120:BD146" si="122">AI120*3</f>
        <v>0</v>
      </c>
      <c r="BE120" s="86">
        <f>SUM(BB120:BD120)</f>
        <v>4</v>
      </c>
      <c r="BF120" s="91">
        <f t="shared" ref="BF120:BF146" si="123">AP120+AU120+AZ120+BE120</f>
        <v>44</v>
      </c>
      <c r="BG120" s="110"/>
      <c r="BH120" s="127"/>
    </row>
    <row r="121" spans="1:60" ht="18" thickTop="1" thickBot="1">
      <c r="A121" s="169">
        <v>2</v>
      </c>
      <c r="B121" s="73" t="str">
        <f>notes!Y12</f>
        <v>A-</v>
      </c>
      <c r="C121" s="73" t="str">
        <f>notes!Z12</f>
        <v>C</v>
      </c>
      <c r="D121" s="73" t="str">
        <f>notes!AA12</f>
        <v>C-</v>
      </c>
      <c r="E121" s="73" t="str">
        <f>notes!AB12</f>
        <v>C-</v>
      </c>
      <c r="F121" s="73">
        <f>notes!AC12</f>
        <v>0</v>
      </c>
      <c r="G121" s="74">
        <f>notes!AD12</f>
        <v>0</v>
      </c>
      <c r="H121" s="75" t="str">
        <f>notes!AE12</f>
        <v>D</v>
      </c>
      <c r="I121" s="73" t="str">
        <f>notes!AF12</f>
        <v>C-</v>
      </c>
      <c r="J121" s="73" t="str">
        <f>notes!AG12</f>
        <v>C+</v>
      </c>
      <c r="K121" s="74">
        <f>notes!AH12</f>
        <v>0</v>
      </c>
      <c r="L121" s="75" t="str">
        <f>notes!AI12</f>
        <v>D</v>
      </c>
      <c r="M121" s="73" t="str">
        <f>notes!AJ12</f>
        <v>D</v>
      </c>
      <c r="N121" s="73" t="str">
        <f>notes!AK12</f>
        <v>D</v>
      </c>
      <c r="O121" s="74" t="str">
        <f>notes!AL12</f>
        <v>C-</v>
      </c>
      <c r="P121" s="75" t="str">
        <f>notes!AM12</f>
        <v>C-</v>
      </c>
      <c r="Q121" s="73" t="str">
        <f>notes!AN12</f>
        <v>D</v>
      </c>
      <c r="R121" s="73">
        <f>notes!AO12</f>
        <v>0</v>
      </c>
      <c r="S121" s="74"/>
      <c r="T121" s="76"/>
      <c r="U121" s="75"/>
      <c r="V121" s="77"/>
      <c r="W121" s="93"/>
      <c r="X121" s="79">
        <f t="shared" si="98"/>
        <v>0</v>
      </c>
      <c r="Y121" s="79">
        <f t="shared" si="99"/>
        <v>0</v>
      </c>
      <c r="Z121" s="80">
        <f t="shared" si="100"/>
        <v>1</v>
      </c>
      <c r="AA121" s="81">
        <f t="shared" si="101"/>
        <v>0</v>
      </c>
      <c r="AB121" s="81">
        <f t="shared" si="102"/>
        <v>0</v>
      </c>
      <c r="AC121" s="82">
        <f t="shared" si="103"/>
        <v>0</v>
      </c>
      <c r="AD121" s="83">
        <f t="shared" si="104"/>
        <v>1</v>
      </c>
      <c r="AE121" s="79">
        <f t="shared" si="105"/>
        <v>1</v>
      </c>
      <c r="AF121" s="80">
        <f t="shared" si="106"/>
        <v>5</v>
      </c>
      <c r="AG121" s="83">
        <f t="shared" si="107"/>
        <v>0</v>
      </c>
      <c r="AH121" s="79">
        <f t="shared" si="108"/>
        <v>5</v>
      </c>
      <c r="AI121" s="80">
        <f t="shared" si="109"/>
        <v>0</v>
      </c>
      <c r="AJ121" s="84">
        <f t="shared" si="110"/>
        <v>6</v>
      </c>
      <c r="AK121" s="66"/>
      <c r="AL121" s="66">
        <v>2</v>
      </c>
      <c r="AM121" s="85">
        <f t="shared" si="111"/>
        <v>0</v>
      </c>
      <c r="AN121" s="85">
        <f t="shared" si="112"/>
        <v>0</v>
      </c>
      <c r="AO121" s="85">
        <f t="shared" si="113"/>
        <v>6</v>
      </c>
      <c r="AP121" s="86">
        <f t="shared" ref="AP121:AP146" si="124">SUM(AM121:AO121)</f>
        <v>6</v>
      </c>
      <c r="AQ121" s="87"/>
      <c r="AR121" s="88">
        <f t="shared" si="114"/>
        <v>0</v>
      </c>
      <c r="AS121" s="88">
        <f t="shared" si="115"/>
        <v>0</v>
      </c>
      <c r="AT121" s="88">
        <f t="shared" si="116"/>
        <v>0</v>
      </c>
      <c r="AU121" s="86">
        <f t="shared" ref="AU121:AU146" si="125">SUM(AR121:AT121)</f>
        <v>0</v>
      </c>
      <c r="AV121" s="87"/>
      <c r="AW121" s="89">
        <f t="shared" si="117"/>
        <v>2</v>
      </c>
      <c r="AX121" s="89">
        <f t="shared" si="118"/>
        <v>1</v>
      </c>
      <c r="AY121" s="89">
        <f t="shared" si="119"/>
        <v>5</v>
      </c>
      <c r="AZ121" s="86">
        <f t="shared" ref="AZ121:AZ146" si="126">SUM(AW121:AY121)</f>
        <v>8</v>
      </c>
      <c r="BA121" s="87"/>
      <c r="BB121" s="90">
        <f t="shared" si="120"/>
        <v>0</v>
      </c>
      <c r="BC121" s="90">
        <f t="shared" si="121"/>
        <v>10</v>
      </c>
      <c r="BD121" s="90">
        <f t="shared" si="122"/>
        <v>0</v>
      </c>
      <c r="BE121" s="86">
        <f t="shared" ref="BE121:BE146" si="127">SUM(BB121:BD121)</f>
        <v>10</v>
      </c>
      <c r="BF121" s="91">
        <f t="shared" si="123"/>
        <v>24</v>
      </c>
      <c r="BG121" s="110"/>
      <c r="BH121" s="127"/>
    </row>
    <row r="122" spans="1:60" ht="18" thickTop="1" thickBot="1">
      <c r="A122" s="170">
        <v>3</v>
      </c>
      <c r="B122" s="73" t="str">
        <f>notes!Y13</f>
        <v>A-</v>
      </c>
      <c r="C122" s="73" t="str">
        <f>notes!Z13</f>
        <v>A</v>
      </c>
      <c r="D122" s="73" t="str">
        <f>notes!AA13</f>
        <v>C-</v>
      </c>
      <c r="E122" s="73" t="str">
        <f>notes!AB13</f>
        <v>B</v>
      </c>
      <c r="F122" s="73">
        <f>notes!AC13</f>
        <v>0</v>
      </c>
      <c r="G122" s="74">
        <f>notes!AD13</f>
        <v>0</v>
      </c>
      <c r="H122" s="75" t="str">
        <f>notes!AE13</f>
        <v>A</v>
      </c>
      <c r="I122" s="73" t="str">
        <f>notes!AF13</f>
        <v>A-</v>
      </c>
      <c r="J122" s="73" t="str">
        <f>notes!AG13</f>
        <v>A-</v>
      </c>
      <c r="K122" s="74">
        <f>notes!AH13</f>
        <v>0</v>
      </c>
      <c r="L122" s="75" t="str">
        <f>notes!AI13</f>
        <v>C</v>
      </c>
      <c r="M122" s="73" t="str">
        <f>notes!AJ13</f>
        <v>C</v>
      </c>
      <c r="N122" s="73" t="str">
        <f>notes!AK13</f>
        <v>A-</v>
      </c>
      <c r="O122" s="74" t="str">
        <f>notes!AL13</f>
        <v>B+</v>
      </c>
      <c r="P122" s="75" t="str">
        <f>notes!AM13</f>
        <v>A</v>
      </c>
      <c r="Q122" s="73" t="str">
        <f>notes!AN13</f>
        <v>C</v>
      </c>
      <c r="R122" s="73">
        <f>notes!AO13</f>
        <v>0</v>
      </c>
      <c r="S122" s="74"/>
      <c r="T122" s="76"/>
      <c r="U122" s="75"/>
      <c r="V122" s="77"/>
      <c r="W122" s="78"/>
      <c r="X122" s="79">
        <f t="shared" si="98"/>
        <v>0</v>
      </c>
      <c r="Y122" s="79">
        <f t="shared" si="99"/>
        <v>3</v>
      </c>
      <c r="Z122" s="80">
        <f t="shared" si="100"/>
        <v>4</v>
      </c>
      <c r="AA122" s="81">
        <f t="shared" si="101"/>
        <v>1</v>
      </c>
      <c r="AB122" s="81">
        <f t="shared" si="102"/>
        <v>1</v>
      </c>
      <c r="AC122" s="82">
        <f t="shared" si="103"/>
        <v>0</v>
      </c>
      <c r="AD122" s="83">
        <f t="shared" si="104"/>
        <v>0</v>
      </c>
      <c r="AE122" s="79">
        <f t="shared" si="105"/>
        <v>3</v>
      </c>
      <c r="AF122" s="80">
        <f t="shared" si="106"/>
        <v>1</v>
      </c>
      <c r="AG122" s="83">
        <f t="shared" si="107"/>
        <v>0</v>
      </c>
      <c r="AH122" s="79">
        <f t="shared" si="108"/>
        <v>0</v>
      </c>
      <c r="AI122" s="80">
        <f t="shared" si="109"/>
        <v>0</v>
      </c>
      <c r="AJ122" s="84">
        <f t="shared" si="110"/>
        <v>63</v>
      </c>
      <c r="AK122" s="66"/>
      <c r="AL122" s="66">
        <v>3</v>
      </c>
      <c r="AM122" s="85">
        <f t="shared" si="111"/>
        <v>0</v>
      </c>
      <c r="AN122" s="85">
        <f t="shared" si="112"/>
        <v>21</v>
      </c>
      <c r="AO122" s="85">
        <f t="shared" si="113"/>
        <v>24</v>
      </c>
      <c r="AP122" s="86">
        <f t="shared" si="124"/>
        <v>45</v>
      </c>
      <c r="AQ122" s="87"/>
      <c r="AR122" s="88">
        <f t="shared" si="114"/>
        <v>5</v>
      </c>
      <c r="AS122" s="88">
        <f t="shared" si="115"/>
        <v>4</v>
      </c>
      <c r="AT122" s="88">
        <f t="shared" si="116"/>
        <v>0</v>
      </c>
      <c r="AU122" s="86">
        <f t="shared" si="125"/>
        <v>9</v>
      </c>
      <c r="AV122" s="87"/>
      <c r="AW122" s="89">
        <f t="shared" si="117"/>
        <v>0</v>
      </c>
      <c r="AX122" s="89">
        <f t="shared" si="118"/>
        <v>3</v>
      </c>
      <c r="AY122" s="89">
        <f t="shared" si="119"/>
        <v>1</v>
      </c>
      <c r="AZ122" s="86">
        <f t="shared" si="126"/>
        <v>4</v>
      </c>
      <c r="BA122" s="87"/>
      <c r="BB122" s="90">
        <f t="shared" si="120"/>
        <v>0</v>
      </c>
      <c r="BC122" s="90">
        <f t="shared" si="121"/>
        <v>0</v>
      </c>
      <c r="BD122" s="90">
        <f t="shared" si="122"/>
        <v>0</v>
      </c>
      <c r="BE122" s="86">
        <f t="shared" si="127"/>
        <v>0</v>
      </c>
      <c r="BF122" s="91">
        <f t="shared" si="123"/>
        <v>58</v>
      </c>
      <c r="BG122" s="110"/>
      <c r="BH122" s="127"/>
    </row>
    <row r="123" spans="1:60" ht="18" thickTop="1" thickBot="1">
      <c r="A123" s="169">
        <v>4</v>
      </c>
      <c r="B123" s="73" t="str">
        <f>notes!Y14</f>
        <v>A-</v>
      </c>
      <c r="C123" s="73" t="str">
        <f>notes!Z14</f>
        <v>A</v>
      </c>
      <c r="D123" s="73" t="str">
        <f>notes!AA14</f>
        <v>A</v>
      </c>
      <c r="E123" s="73" t="str">
        <f>notes!AB14</f>
        <v>A-</v>
      </c>
      <c r="F123" s="73">
        <f>notes!AC14</f>
        <v>0</v>
      </c>
      <c r="G123" s="74">
        <f>notes!AD14</f>
        <v>0</v>
      </c>
      <c r="H123" s="75" t="str">
        <f>notes!AE14</f>
        <v>A+</v>
      </c>
      <c r="I123" s="73" t="str">
        <f>notes!AF14</f>
        <v>A+</v>
      </c>
      <c r="J123" s="73" t="str">
        <f>notes!AG14</f>
        <v>A+</v>
      </c>
      <c r="K123" s="74">
        <f>notes!AH14</f>
        <v>0</v>
      </c>
      <c r="L123" s="75" t="str">
        <f>notes!AI14</f>
        <v>A-</v>
      </c>
      <c r="M123" s="73" t="str">
        <f>notes!AJ14</f>
        <v>B-</v>
      </c>
      <c r="N123" s="73" t="str">
        <f>notes!AK14</f>
        <v>A+</v>
      </c>
      <c r="O123" s="74" t="str">
        <f>notes!AL14</f>
        <v>A+</v>
      </c>
      <c r="P123" s="75" t="str">
        <f>notes!AM14</f>
        <v>A</v>
      </c>
      <c r="Q123" s="73" t="str">
        <f>notes!AN14</f>
        <v>C</v>
      </c>
      <c r="R123" s="73">
        <f>notes!AO14</f>
        <v>0</v>
      </c>
      <c r="S123" s="74"/>
      <c r="T123" s="76"/>
      <c r="U123" s="75"/>
      <c r="V123" s="77"/>
      <c r="W123" s="93"/>
      <c r="X123" s="79">
        <f t="shared" si="98"/>
        <v>5</v>
      </c>
      <c r="Y123" s="79">
        <f t="shared" si="99"/>
        <v>3</v>
      </c>
      <c r="Z123" s="80">
        <f t="shared" si="100"/>
        <v>3</v>
      </c>
      <c r="AA123" s="81">
        <f t="shared" si="101"/>
        <v>0</v>
      </c>
      <c r="AB123" s="81">
        <f t="shared" si="102"/>
        <v>0</v>
      </c>
      <c r="AC123" s="82">
        <f t="shared" si="103"/>
        <v>1</v>
      </c>
      <c r="AD123" s="83">
        <f t="shared" si="104"/>
        <v>0</v>
      </c>
      <c r="AE123" s="79">
        <f t="shared" si="105"/>
        <v>1</v>
      </c>
      <c r="AF123" s="80">
        <f t="shared" si="106"/>
        <v>0</v>
      </c>
      <c r="AG123" s="83">
        <f t="shared" si="107"/>
        <v>0</v>
      </c>
      <c r="AH123" s="79">
        <f t="shared" si="108"/>
        <v>0</v>
      </c>
      <c r="AI123" s="80">
        <f t="shared" si="109"/>
        <v>0</v>
      </c>
      <c r="AJ123" s="84">
        <f t="shared" si="110"/>
        <v>85</v>
      </c>
      <c r="AK123" s="66"/>
      <c r="AL123" s="66">
        <v>4</v>
      </c>
      <c r="AM123" s="85">
        <f t="shared" si="111"/>
        <v>40</v>
      </c>
      <c r="AN123" s="85">
        <f t="shared" si="112"/>
        <v>21</v>
      </c>
      <c r="AO123" s="85">
        <f t="shared" si="113"/>
        <v>18</v>
      </c>
      <c r="AP123" s="86">
        <f t="shared" si="124"/>
        <v>79</v>
      </c>
      <c r="AQ123" s="87"/>
      <c r="AR123" s="88">
        <f t="shared" si="114"/>
        <v>0</v>
      </c>
      <c r="AS123" s="88">
        <f t="shared" si="115"/>
        <v>0</v>
      </c>
      <c r="AT123" s="88">
        <f t="shared" si="116"/>
        <v>3</v>
      </c>
      <c r="AU123" s="86">
        <f t="shared" si="125"/>
        <v>3</v>
      </c>
      <c r="AV123" s="87"/>
      <c r="AW123" s="89">
        <f t="shared" si="117"/>
        <v>0</v>
      </c>
      <c r="AX123" s="89">
        <f t="shared" si="118"/>
        <v>1</v>
      </c>
      <c r="AY123" s="89">
        <f t="shared" si="119"/>
        <v>0</v>
      </c>
      <c r="AZ123" s="86">
        <f t="shared" si="126"/>
        <v>1</v>
      </c>
      <c r="BA123" s="87"/>
      <c r="BB123" s="90">
        <f t="shared" si="120"/>
        <v>0</v>
      </c>
      <c r="BC123" s="90">
        <f t="shared" si="121"/>
        <v>0</v>
      </c>
      <c r="BD123" s="90">
        <f t="shared" si="122"/>
        <v>0</v>
      </c>
      <c r="BE123" s="86">
        <f t="shared" si="127"/>
        <v>0</v>
      </c>
      <c r="BF123" s="91">
        <f t="shared" si="123"/>
        <v>83</v>
      </c>
      <c r="BG123" s="110"/>
      <c r="BH123" s="127"/>
    </row>
    <row r="124" spans="1:60" ht="18" thickTop="1" thickBot="1">
      <c r="A124" s="170">
        <v>5</v>
      </c>
      <c r="B124" s="73" t="str">
        <f>notes!Y15</f>
        <v>B-</v>
      </c>
      <c r="C124" s="73" t="str">
        <f>notes!Z15</f>
        <v>B</v>
      </c>
      <c r="D124" s="73" t="str">
        <f>notes!AA15</f>
        <v>D</v>
      </c>
      <c r="E124" s="73" t="str">
        <f>notes!AB15</f>
        <v>C-</v>
      </c>
      <c r="F124" s="73">
        <f>notes!AC15</f>
        <v>0</v>
      </c>
      <c r="G124" s="74">
        <f>notes!AD15</f>
        <v>0</v>
      </c>
      <c r="H124" s="75" t="str">
        <f>notes!AE15</f>
        <v>D</v>
      </c>
      <c r="I124" s="73" t="str">
        <f>notes!AF15</f>
        <v>D</v>
      </c>
      <c r="J124" s="73" t="str">
        <f>notes!AG15</f>
        <v>C</v>
      </c>
      <c r="K124" s="74">
        <f>notes!AH15</f>
        <v>0</v>
      </c>
      <c r="L124" s="75" t="str">
        <f>notes!AI15</f>
        <v>D</v>
      </c>
      <c r="M124" s="73" t="str">
        <f>notes!AJ15</f>
        <v>D</v>
      </c>
      <c r="N124" s="73" t="str">
        <f>notes!AK15</f>
        <v>D</v>
      </c>
      <c r="O124" s="74" t="str">
        <f>notes!AL15</f>
        <v>C</v>
      </c>
      <c r="P124" s="75" t="str">
        <f>notes!AM15</f>
        <v>D</v>
      </c>
      <c r="Q124" s="73" t="str">
        <f>notes!AN15</f>
        <v>D</v>
      </c>
      <c r="R124" s="73">
        <f>notes!AO15</f>
        <v>0</v>
      </c>
      <c r="S124" s="74"/>
      <c r="T124" s="76"/>
      <c r="U124" s="75"/>
      <c r="V124" s="77"/>
      <c r="W124" s="78"/>
      <c r="X124" s="79">
        <f t="shared" si="98"/>
        <v>0</v>
      </c>
      <c r="Y124" s="79">
        <f t="shared" si="99"/>
        <v>0</v>
      </c>
      <c r="Z124" s="80">
        <f t="shared" si="100"/>
        <v>0</v>
      </c>
      <c r="AA124" s="81">
        <f t="shared" si="101"/>
        <v>0</v>
      </c>
      <c r="AB124" s="81">
        <f t="shared" si="102"/>
        <v>1</v>
      </c>
      <c r="AC124" s="82">
        <f t="shared" si="103"/>
        <v>1</v>
      </c>
      <c r="AD124" s="83">
        <f t="shared" si="104"/>
        <v>0</v>
      </c>
      <c r="AE124" s="79">
        <f t="shared" si="105"/>
        <v>2</v>
      </c>
      <c r="AF124" s="80">
        <f t="shared" si="106"/>
        <v>1</v>
      </c>
      <c r="AG124" s="83">
        <f t="shared" si="107"/>
        <v>0</v>
      </c>
      <c r="AH124" s="79">
        <f t="shared" si="108"/>
        <v>8</v>
      </c>
      <c r="AI124" s="80">
        <f t="shared" si="109"/>
        <v>0</v>
      </c>
      <c r="AJ124" s="84">
        <f t="shared" si="110"/>
        <v>-2</v>
      </c>
      <c r="AK124" s="66"/>
      <c r="AL124" s="66">
        <v>5</v>
      </c>
      <c r="AM124" s="85">
        <f t="shared" si="111"/>
        <v>0</v>
      </c>
      <c r="AN124" s="85">
        <f t="shared" si="112"/>
        <v>0</v>
      </c>
      <c r="AO124" s="85">
        <f t="shared" si="113"/>
        <v>0</v>
      </c>
      <c r="AP124" s="86">
        <f t="shared" si="124"/>
        <v>0</v>
      </c>
      <c r="AQ124" s="87"/>
      <c r="AR124" s="88">
        <f t="shared" si="114"/>
        <v>0</v>
      </c>
      <c r="AS124" s="88">
        <f t="shared" si="115"/>
        <v>4</v>
      </c>
      <c r="AT124" s="88">
        <f t="shared" si="116"/>
        <v>3</v>
      </c>
      <c r="AU124" s="86">
        <f t="shared" si="125"/>
        <v>7</v>
      </c>
      <c r="AV124" s="87"/>
      <c r="AW124" s="89">
        <f t="shared" si="117"/>
        <v>0</v>
      </c>
      <c r="AX124" s="89">
        <f t="shared" si="118"/>
        <v>2</v>
      </c>
      <c r="AY124" s="89">
        <f t="shared" si="119"/>
        <v>1</v>
      </c>
      <c r="AZ124" s="86">
        <f t="shared" si="126"/>
        <v>3</v>
      </c>
      <c r="BA124" s="87"/>
      <c r="BB124" s="90">
        <f t="shared" si="120"/>
        <v>0</v>
      </c>
      <c r="BC124" s="90">
        <f t="shared" si="121"/>
        <v>16</v>
      </c>
      <c r="BD124" s="90">
        <f t="shared" si="122"/>
        <v>0</v>
      </c>
      <c r="BE124" s="86">
        <f t="shared" si="127"/>
        <v>16</v>
      </c>
      <c r="BF124" s="91">
        <f t="shared" si="123"/>
        <v>26</v>
      </c>
      <c r="BG124" s="110"/>
      <c r="BH124" s="127"/>
    </row>
    <row r="125" spans="1:60" ht="18" thickTop="1" thickBot="1">
      <c r="A125" s="169">
        <v>6</v>
      </c>
      <c r="B125" s="73" t="str">
        <f>notes!Y16</f>
        <v>B-</v>
      </c>
      <c r="C125" s="73" t="str">
        <f>notes!Z16</f>
        <v>A-</v>
      </c>
      <c r="D125" s="73" t="str">
        <f>notes!AA16</f>
        <v>C-</v>
      </c>
      <c r="E125" s="73" t="str">
        <f>notes!AB16</f>
        <v>B-</v>
      </c>
      <c r="F125" s="73">
        <f>notes!AC16</f>
        <v>0</v>
      </c>
      <c r="G125" s="74">
        <f>notes!AD16</f>
        <v>0</v>
      </c>
      <c r="H125" s="75" t="str">
        <f>notes!AE16</f>
        <v>A</v>
      </c>
      <c r="I125" s="73" t="str">
        <f>notes!AF16</f>
        <v>A-</v>
      </c>
      <c r="J125" s="73" t="str">
        <f>notes!AG16</f>
        <v>A-</v>
      </c>
      <c r="K125" s="74">
        <f>notes!AH16</f>
        <v>0</v>
      </c>
      <c r="L125" s="75" t="str">
        <f>notes!AI16</f>
        <v>D</v>
      </c>
      <c r="M125" s="73" t="str">
        <f>notes!AJ16</f>
        <v>D</v>
      </c>
      <c r="N125" s="73" t="str">
        <f>notes!AK16</f>
        <v>D</v>
      </c>
      <c r="O125" s="74" t="str">
        <f>notes!AL16</f>
        <v>C-</v>
      </c>
      <c r="P125" s="75" t="str">
        <f>notes!AM16</f>
        <v>B</v>
      </c>
      <c r="Q125" s="73" t="str">
        <f>notes!AN16</f>
        <v>D</v>
      </c>
      <c r="R125" s="73">
        <f>notes!AO16</f>
        <v>0</v>
      </c>
      <c r="S125" s="74"/>
      <c r="T125" s="76"/>
      <c r="U125" s="75"/>
      <c r="V125" s="77"/>
      <c r="W125" s="93"/>
      <c r="X125" s="79">
        <f t="shared" si="98"/>
        <v>0</v>
      </c>
      <c r="Y125" s="79">
        <f t="shared" si="99"/>
        <v>1</v>
      </c>
      <c r="Z125" s="80">
        <f t="shared" si="100"/>
        <v>3</v>
      </c>
      <c r="AA125" s="81">
        <f t="shared" si="101"/>
        <v>0</v>
      </c>
      <c r="AB125" s="81">
        <f t="shared" si="102"/>
        <v>1</v>
      </c>
      <c r="AC125" s="82">
        <f t="shared" si="103"/>
        <v>2</v>
      </c>
      <c r="AD125" s="83">
        <f t="shared" si="104"/>
        <v>0</v>
      </c>
      <c r="AE125" s="79">
        <f t="shared" si="105"/>
        <v>0</v>
      </c>
      <c r="AF125" s="80">
        <f t="shared" si="106"/>
        <v>2</v>
      </c>
      <c r="AG125" s="83">
        <f t="shared" si="107"/>
        <v>0</v>
      </c>
      <c r="AH125" s="79">
        <f t="shared" si="108"/>
        <v>4</v>
      </c>
      <c r="AI125" s="80">
        <f t="shared" si="109"/>
        <v>0</v>
      </c>
      <c r="AJ125" s="84">
        <f t="shared" si="110"/>
        <v>32</v>
      </c>
      <c r="AK125" s="66"/>
      <c r="AL125" s="66">
        <v>6</v>
      </c>
      <c r="AM125" s="85">
        <f t="shared" si="111"/>
        <v>0</v>
      </c>
      <c r="AN125" s="85">
        <f t="shared" si="112"/>
        <v>7</v>
      </c>
      <c r="AO125" s="85">
        <f t="shared" si="113"/>
        <v>18</v>
      </c>
      <c r="AP125" s="86">
        <f t="shared" si="124"/>
        <v>25</v>
      </c>
      <c r="AQ125" s="95"/>
      <c r="AR125" s="88">
        <f t="shared" si="114"/>
        <v>0</v>
      </c>
      <c r="AS125" s="88">
        <f t="shared" si="115"/>
        <v>4</v>
      </c>
      <c r="AT125" s="88">
        <f t="shared" si="116"/>
        <v>6</v>
      </c>
      <c r="AU125" s="86">
        <f t="shared" si="125"/>
        <v>10</v>
      </c>
      <c r="AV125" s="95"/>
      <c r="AW125" s="89">
        <f t="shared" si="117"/>
        <v>0</v>
      </c>
      <c r="AX125" s="89">
        <f t="shared" si="118"/>
        <v>0</v>
      </c>
      <c r="AY125" s="89">
        <f t="shared" si="119"/>
        <v>2</v>
      </c>
      <c r="AZ125" s="86">
        <f t="shared" si="126"/>
        <v>2</v>
      </c>
      <c r="BA125" s="95"/>
      <c r="BB125" s="90">
        <f t="shared" si="120"/>
        <v>0</v>
      </c>
      <c r="BC125" s="90">
        <f t="shared" si="121"/>
        <v>8</v>
      </c>
      <c r="BD125" s="90">
        <f t="shared" si="122"/>
        <v>0</v>
      </c>
      <c r="BE125" s="86">
        <f t="shared" si="127"/>
        <v>8</v>
      </c>
      <c r="BF125" s="91">
        <f t="shared" si="123"/>
        <v>45</v>
      </c>
      <c r="BG125" s="110"/>
      <c r="BH125" s="127"/>
    </row>
    <row r="126" spans="1:60" ht="18" thickTop="1" thickBot="1">
      <c r="A126" s="170">
        <v>7</v>
      </c>
      <c r="B126" s="73" t="str">
        <f>notes!Y17</f>
        <v>B</v>
      </c>
      <c r="C126" s="73" t="str">
        <f>notes!Z17</f>
        <v>B</v>
      </c>
      <c r="D126" s="73" t="str">
        <f>notes!AA17</f>
        <v>abs</v>
      </c>
      <c r="E126" s="73" t="str">
        <f>notes!AB17</f>
        <v>abs</v>
      </c>
      <c r="F126" s="73">
        <f>notes!AC17</f>
        <v>0</v>
      </c>
      <c r="G126" s="74">
        <f>notes!AD17</f>
        <v>0</v>
      </c>
      <c r="H126" s="75" t="str">
        <f>notes!AE17</f>
        <v>C-</v>
      </c>
      <c r="I126" s="73" t="str">
        <f>notes!AF17</f>
        <v>C</v>
      </c>
      <c r="J126" s="73" t="str">
        <f>notes!AG17</f>
        <v>C-</v>
      </c>
      <c r="K126" s="74">
        <f>notes!AH17</f>
        <v>0</v>
      </c>
      <c r="L126" s="75" t="str">
        <f>notes!AI17</f>
        <v>D</v>
      </c>
      <c r="M126" s="73" t="str">
        <f>notes!AJ17</f>
        <v>B-</v>
      </c>
      <c r="N126" s="73" t="str">
        <f>notes!AK17</f>
        <v>C</v>
      </c>
      <c r="O126" s="74" t="str">
        <f>notes!AL17</f>
        <v>A+</v>
      </c>
      <c r="P126" s="75" t="str">
        <f>notes!AM17</f>
        <v>C-</v>
      </c>
      <c r="Q126" s="73" t="str">
        <f>notes!AN17</f>
        <v>D</v>
      </c>
      <c r="R126" s="73">
        <f>notes!AO17</f>
        <v>0</v>
      </c>
      <c r="S126" s="74"/>
      <c r="T126" s="76"/>
      <c r="U126" s="75"/>
      <c r="V126" s="77"/>
      <c r="W126" s="78"/>
      <c r="X126" s="79">
        <f t="shared" si="98"/>
        <v>1</v>
      </c>
      <c r="Y126" s="79">
        <f t="shared" si="99"/>
        <v>0</v>
      </c>
      <c r="Z126" s="80">
        <f t="shared" si="100"/>
        <v>0</v>
      </c>
      <c r="AA126" s="81">
        <f t="shared" si="101"/>
        <v>0</v>
      </c>
      <c r="AB126" s="81">
        <f t="shared" si="102"/>
        <v>2</v>
      </c>
      <c r="AC126" s="82">
        <f t="shared" si="103"/>
        <v>1</v>
      </c>
      <c r="AD126" s="83">
        <f t="shared" si="104"/>
        <v>0</v>
      </c>
      <c r="AE126" s="79">
        <f t="shared" si="105"/>
        <v>2</v>
      </c>
      <c r="AF126" s="80">
        <f t="shared" si="106"/>
        <v>3</v>
      </c>
      <c r="AG126" s="83">
        <f t="shared" si="107"/>
        <v>0</v>
      </c>
      <c r="AH126" s="79">
        <f t="shared" si="108"/>
        <v>2</v>
      </c>
      <c r="AI126" s="80">
        <f t="shared" si="109"/>
        <v>0</v>
      </c>
      <c r="AJ126" s="84">
        <f t="shared" si="110"/>
        <v>25</v>
      </c>
      <c r="AK126" s="66"/>
      <c r="AL126" s="66">
        <v>7</v>
      </c>
      <c r="AM126" s="85">
        <f t="shared" si="111"/>
        <v>8</v>
      </c>
      <c r="AN126" s="85">
        <f t="shared" si="112"/>
        <v>0</v>
      </c>
      <c r="AO126" s="85">
        <f t="shared" si="113"/>
        <v>0</v>
      </c>
      <c r="AP126" s="86">
        <f t="shared" si="124"/>
        <v>8</v>
      </c>
      <c r="AQ126" s="95"/>
      <c r="AR126" s="88">
        <f t="shared" si="114"/>
        <v>0</v>
      </c>
      <c r="AS126" s="88">
        <f t="shared" si="115"/>
        <v>8</v>
      </c>
      <c r="AT126" s="88">
        <f t="shared" si="116"/>
        <v>3</v>
      </c>
      <c r="AU126" s="86">
        <f t="shared" si="125"/>
        <v>11</v>
      </c>
      <c r="AV126" s="95"/>
      <c r="AW126" s="89">
        <f t="shared" si="117"/>
        <v>0</v>
      </c>
      <c r="AX126" s="89">
        <f t="shared" si="118"/>
        <v>2</v>
      </c>
      <c r="AY126" s="89">
        <f t="shared" si="119"/>
        <v>3</v>
      </c>
      <c r="AZ126" s="86">
        <f t="shared" si="126"/>
        <v>5</v>
      </c>
      <c r="BA126" s="95"/>
      <c r="BB126" s="90">
        <f t="shared" si="120"/>
        <v>0</v>
      </c>
      <c r="BC126" s="90">
        <f t="shared" si="121"/>
        <v>4</v>
      </c>
      <c r="BD126" s="90">
        <f t="shared" si="122"/>
        <v>0</v>
      </c>
      <c r="BE126" s="86">
        <f t="shared" si="127"/>
        <v>4</v>
      </c>
      <c r="BF126" s="91">
        <f t="shared" si="123"/>
        <v>28</v>
      </c>
      <c r="BG126" s="110"/>
      <c r="BH126" s="127"/>
    </row>
    <row r="127" spans="1:60" ht="18" thickTop="1" thickBot="1">
      <c r="A127" s="169">
        <v>8</v>
      </c>
      <c r="B127" s="73" t="str">
        <f>notes!Y18</f>
        <v>C+</v>
      </c>
      <c r="C127" s="73" t="str">
        <f>notes!Z18</f>
        <v>B-</v>
      </c>
      <c r="D127" s="73" t="str">
        <f>notes!AA18</f>
        <v>C</v>
      </c>
      <c r="E127" s="73" t="str">
        <f>notes!AB18</f>
        <v>C+</v>
      </c>
      <c r="F127" s="73">
        <f>notes!AC18</f>
        <v>0</v>
      </c>
      <c r="G127" s="74">
        <f>notes!AD18</f>
        <v>0</v>
      </c>
      <c r="H127" s="75" t="str">
        <f>notes!AE18</f>
        <v>C</v>
      </c>
      <c r="I127" s="73" t="str">
        <f>notes!AF18</f>
        <v>abs</v>
      </c>
      <c r="J127" s="73" t="str">
        <f>notes!AG18</f>
        <v>B+</v>
      </c>
      <c r="K127" s="74">
        <f>notes!AH18</f>
        <v>0</v>
      </c>
      <c r="L127" s="75" t="str">
        <f>notes!AI18</f>
        <v>D</v>
      </c>
      <c r="M127" s="73" t="str">
        <f>notes!AJ18</f>
        <v>C</v>
      </c>
      <c r="N127" s="73" t="str">
        <f>notes!AK18</f>
        <v>D</v>
      </c>
      <c r="O127" s="74" t="str">
        <f>notes!AL18</f>
        <v>D</v>
      </c>
      <c r="P127" s="75" t="str">
        <f>notes!AM18</f>
        <v>C-</v>
      </c>
      <c r="Q127" s="73" t="str">
        <f>notes!AN18</f>
        <v>D</v>
      </c>
      <c r="R127" s="73">
        <f>notes!AO18</f>
        <v>0</v>
      </c>
      <c r="S127" s="74"/>
      <c r="T127" s="76"/>
      <c r="U127" s="75"/>
      <c r="V127" s="77"/>
      <c r="W127" s="93"/>
      <c r="X127" s="79">
        <f t="shared" si="98"/>
        <v>0</v>
      </c>
      <c r="Y127" s="79">
        <f t="shared" si="99"/>
        <v>0</v>
      </c>
      <c r="Z127" s="80">
        <f t="shared" si="100"/>
        <v>0</v>
      </c>
      <c r="AA127" s="81">
        <f t="shared" si="101"/>
        <v>1</v>
      </c>
      <c r="AB127" s="81">
        <f t="shared" si="102"/>
        <v>0</v>
      </c>
      <c r="AC127" s="82">
        <f t="shared" si="103"/>
        <v>1</v>
      </c>
      <c r="AD127" s="83">
        <f t="shared" si="104"/>
        <v>2</v>
      </c>
      <c r="AE127" s="79">
        <f t="shared" si="105"/>
        <v>3</v>
      </c>
      <c r="AF127" s="80">
        <f t="shared" si="106"/>
        <v>1</v>
      </c>
      <c r="AG127" s="83">
        <f t="shared" si="107"/>
        <v>0</v>
      </c>
      <c r="AH127" s="79">
        <f t="shared" si="108"/>
        <v>4</v>
      </c>
      <c r="AI127" s="80">
        <f t="shared" si="109"/>
        <v>0</v>
      </c>
      <c r="AJ127" s="84">
        <f t="shared" si="110"/>
        <v>15</v>
      </c>
      <c r="AK127" s="66"/>
      <c r="AL127" s="66">
        <v>8</v>
      </c>
      <c r="AM127" s="85">
        <f t="shared" si="111"/>
        <v>0</v>
      </c>
      <c r="AN127" s="85">
        <f t="shared" si="112"/>
        <v>0</v>
      </c>
      <c r="AO127" s="85">
        <f t="shared" si="113"/>
        <v>0</v>
      </c>
      <c r="AP127" s="86">
        <f t="shared" si="124"/>
        <v>0</v>
      </c>
      <c r="AQ127" s="95"/>
      <c r="AR127" s="88">
        <f t="shared" si="114"/>
        <v>5</v>
      </c>
      <c r="AS127" s="88">
        <f t="shared" si="115"/>
        <v>0</v>
      </c>
      <c r="AT127" s="88">
        <f t="shared" si="116"/>
        <v>3</v>
      </c>
      <c r="AU127" s="86">
        <f t="shared" si="125"/>
        <v>8</v>
      </c>
      <c r="AV127" s="95"/>
      <c r="AW127" s="89">
        <f t="shared" si="117"/>
        <v>4</v>
      </c>
      <c r="AX127" s="89">
        <f t="shared" si="118"/>
        <v>3</v>
      </c>
      <c r="AY127" s="89">
        <f t="shared" si="119"/>
        <v>1</v>
      </c>
      <c r="AZ127" s="86">
        <f t="shared" si="126"/>
        <v>8</v>
      </c>
      <c r="BA127" s="95"/>
      <c r="BB127" s="90">
        <f t="shared" si="120"/>
        <v>0</v>
      </c>
      <c r="BC127" s="90">
        <f t="shared" si="121"/>
        <v>8</v>
      </c>
      <c r="BD127" s="90">
        <f t="shared" si="122"/>
        <v>0</v>
      </c>
      <c r="BE127" s="86">
        <f t="shared" si="127"/>
        <v>8</v>
      </c>
      <c r="BF127" s="91">
        <f t="shared" si="123"/>
        <v>24</v>
      </c>
      <c r="BG127" s="110"/>
      <c r="BH127" s="127"/>
    </row>
    <row r="128" spans="1:60" ht="18" thickTop="1" thickBot="1">
      <c r="A128" s="170">
        <v>9</v>
      </c>
      <c r="B128" s="73" t="str">
        <f>notes!Y19</f>
        <v>C-</v>
      </c>
      <c r="C128" s="73" t="str">
        <f>notes!Z19</f>
        <v>C</v>
      </c>
      <c r="D128" s="73" t="str">
        <f>notes!AA19</f>
        <v>C-</v>
      </c>
      <c r="E128" s="73" t="str">
        <f>notes!AB19</f>
        <v>C-</v>
      </c>
      <c r="F128" s="73">
        <f>notes!AC19</f>
        <v>0</v>
      </c>
      <c r="G128" s="74">
        <f>notes!AD19</f>
        <v>0</v>
      </c>
      <c r="H128" s="75" t="str">
        <f>notes!AE19</f>
        <v>B</v>
      </c>
      <c r="I128" s="73" t="str">
        <f>notes!AF19</f>
        <v>B+</v>
      </c>
      <c r="J128" s="73" t="str">
        <f>notes!AG19</f>
        <v>B</v>
      </c>
      <c r="K128" s="74">
        <f>notes!AH19</f>
        <v>0</v>
      </c>
      <c r="L128" s="75" t="str">
        <f>notes!AI19</f>
        <v>C</v>
      </c>
      <c r="M128" s="73" t="str">
        <f>notes!AJ19</f>
        <v>C-</v>
      </c>
      <c r="N128" s="73" t="str">
        <f>notes!AK19</f>
        <v>C-</v>
      </c>
      <c r="O128" s="74" t="str">
        <f>notes!AL19</f>
        <v>C-</v>
      </c>
      <c r="P128" s="75" t="str">
        <f>notes!AM19</f>
        <v>C+</v>
      </c>
      <c r="Q128" s="73" t="str">
        <f>notes!AN19</f>
        <v>D</v>
      </c>
      <c r="R128" s="73">
        <f>notes!AO19</f>
        <v>0</v>
      </c>
      <c r="S128" s="74"/>
      <c r="T128" s="76"/>
      <c r="U128" s="75"/>
      <c r="V128" s="77"/>
      <c r="W128" s="78"/>
      <c r="X128" s="79">
        <f t="shared" si="98"/>
        <v>0</v>
      </c>
      <c r="Y128" s="79">
        <f t="shared" si="99"/>
        <v>0</v>
      </c>
      <c r="Z128" s="80">
        <f t="shared" si="100"/>
        <v>0</v>
      </c>
      <c r="AA128" s="81">
        <f t="shared" si="101"/>
        <v>1</v>
      </c>
      <c r="AB128" s="81">
        <f t="shared" si="102"/>
        <v>2</v>
      </c>
      <c r="AC128" s="82">
        <f t="shared" si="103"/>
        <v>0</v>
      </c>
      <c r="AD128" s="83">
        <f t="shared" si="104"/>
        <v>1</v>
      </c>
      <c r="AE128" s="79">
        <f t="shared" si="105"/>
        <v>2</v>
      </c>
      <c r="AF128" s="80">
        <f t="shared" si="106"/>
        <v>6</v>
      </c>
      <c r="AG128" s="83">
        <f t="shared" si="107"/>
        <v>0</v>
      </c>
      <c r="AH128" s="79">
        <f t="shared" si="108"/>
        <v>1</v>
      </c>
      <c r="AI128" s="80">
        <f t="shared" si="109"/>
        <v>0</v>
      </c>
      <c r="AJ128" s="84">
        <f t="shared" si="110"/>
        <v>27</v>
      </c>
      <c r="AK128" s="66"/>
      <c r="AL128" s="66">
        <v>9</v>
      </c>
      <c r="AM128" s="85">
        <f t="shared" si="111"/>
        <v>0</v>
      </c>
      <c r="AN128" s="85">
        <f t="shared" si="112"/>
        <v>0</v>
      </c>
      <c r="AO128" s="85">
        <f t="shared" si="113"/>
        <v>0</v>
      </c>
      <c r="AP128" s="86">
        <f t="shared" si="124"/>
        <v>0</v>
      </c>
      <c r="AQ128" s="95"/>
      <c r="AR128" s="88">
        <f t="shared" si="114"/>
        <v>5</v>
      </c>
      <c r="AS128" s="88">
        <f t="shared" si="115"/>
        <v>8</v>
      </c>
      <c r="AT128" s="88">
        <f t="shared" si="116"/>
        <v>0</v>
      </c>
      <c r="AU128" s="86">
        <f t="shared" si="125"/>
        <v>13</v>
      </c>
      <c r="AV128" s="95"/>
      <c r="AW128" s="89">
        <f t="shared" si="117"/>
        <v>2</v>
      </c>
      <c r="AX128" s="89">
        <f t="shared" si="118"/>
        <v>2</v>
      </c>
      <c r="AY128" s="89">
        <f t="shared" si="119"/>
        <v>6</v>
      </c>
      <c r="AZ128" s="86">
        <f t="shared" si="126"/>
        <v>10</v>
      </c>
      <c r="BA128" s="95"/>
      <c r="BB128" s="90">
        <f t="shared" si="120"/>
        <v>0</v>
      </c>
      <c r="BC128" s="90">
        <f t="shared" si="121"/>
        <v>2</v>
      </c>
      <c r="BD128" s="90">
        <f t="shared" si="122"/>
        <v>0</v>
      </c>
      <c r="BE128" s="86">
        <f t="shared" si="127"/>
        <v>2</v>
      </c>
      <c r="BF128" s="91">
        <f t="shared" si="123"/>
        <v>25</v>
      </c>
      <c r="BG128" s="110"/>
      <c r="BH128" s="127"/>
    </row>
    <row r="129" spans="1:60" ht="18" thickTop="1" thickBot="1">
      <c r="A129" s="169">
        <v>10</v>
      </c>
      <c r="B129" s="73" t="str">
        <f>notes!Y20</f>
        <v>B+</v>
      </c>
      <c r="C129" s="73" t="str">
        <f>notes!Z20</f>
        <v>A+</v>
      </c>
      <c r="D129" s="73" t="str">
        <f>notes!AA20</f>
        <v>C</v>
      </c>
      <c r="E129" s="73" t="str">
        <f>notes!AB20</f>
        <v>A-</v>
      </c>
      <c r="F129" s="73">
        <f>notes!AC20</f>
        <v>0</v>
      </c>
      <c r="G129" s="74">
        <f>notes!AD20</f>
        <v>0</v>
      </c>
      <c r="H129" s="75" t="str">
        <f>notes!AE20</f>
        <v>B-</v>
      </c>
      <c r="I129" s="73" t="str">
        <f>notes!AF20</f>
        <v>A</v>
      </c>
      <c r="J129" s="73" t="str">
        <f>notes!AG20</f>
        <v>B+</v>
      </c>
      <c r="K129" s="74">
        <f>notes!AH20</f>
        <v>0</v>
      </c>
      <c r="L129" s="75" t="str">
        <f>notes!AI20</f>
        <v>D</v>
      </c>
      <c r="M129" s="73" t="str">
        <f>notes!AJ20</f>
        <v>A+</v>
      </c>
      <c r="N129" s="73" t="str">
        <f>notes!AK20</f>
        <v>A-</v>
      </c>
      <c r="O129" s="74" t="str">
        <f>notes!AL20</f>
        <v>A+</v>
      </c>
      <c r="P129" s="75" t="str">
        <f>notes!AM20</f>
        <v>A+</v>
      </c>
      <c r="Q129" s="73" t="str">
        <f>notes!AN20</f>
        <v>D</v>
      </c>
      <c r="R129" s="73">
        <f>notes!AO20</f>
        <v>0</v>
      </c>
      <c r="S129" s="74"/>
      <c r="T129" s="76"/>
      <c r="U129" s="75"/>
      <c r="V129" s="77"/>
      <c r="W129" s="93"/>
      <c r="X129" s="79">
        <f t="shared" si="98"/>
        <v>4</v>
      </c>
      <c r="Y129" s="79">
        <f t="shared" si="99"/>
        <v>1</v>
      </c>
      <c r="Z129" s="80">
        <f t="shared" si="100"/>
        <v>2</v>
      </c>
      <c r="AA129" s="81">
        <f t="shared" si="101"/>
        <v>2</v>
      </c>
      <c r="AB129" s="81">
        <f t="shared" si="102"/>
        <v>0</v>
      </c>
      <c r="AC129" s="82">
        <f t="shared" si="103"/>
        <v>1</v>
      </c>
      <c r="AD129" s="83">
        <f t="shared" si="104"/>
        <v>0</v>
      </c>
      <c r="AE129" s="79">
        <f t="shared" si="105"/>
        <v>1</v>
      </c>
      <c r="AF129" s="80">
        <f t="shared" si="106"/>
        <v>0</v>
      </c>
      <c r="AG129" s="83">
        <f t="shared" si="107"/>
        <v>0</v>
      </c>
      <c r="AH129" s="79">
        <f t="shared" si="108"/>
        <v>2</v>
      </c>
      <c r="AI129" s="80">
        <f t="shared" si="109"/>
        <v>0</v>
      </c>
      <c r="AJ129" s="84">
        <f t="shared" si="110"/>
        <v>65</v>
      </c>
      <c r="AK129" s="66"/>
      <c r="AL129" s="66">
        <v>10</v>
      </c>
      <c r="AM129" s="85">
        <f t="shared" si="111"/>
        <v>32</v>
      </c>
      <c r="AN129" s="85">
        <f t="shared" si="112"/>
        <v>7</v>
      </c>
      <c r="AO129" s="85">
        <f t="shared" si="113"/>
        <v>12</v>
      </c>
      <c r="AP129" s="86">
        <f t="shared" si="124"/>
        <v>51</v>
      </c>
      <c r="AQ129" s="95"/>
      <c r="AR129" s="88">
        <f t="shared" si="114"/>
        <v>10</v>
      </c>
      <c r="AS129" s="88">
        <f t="shared" si="115"/>
        <v>0</v>
      </c>
      <c r="AT129" s="88">
        <f t="shared" si="116"/>
        <v>3</v>
      </c>
      <c r="AU129" s="86">
        <f t="shared" si="125"/>
        <v>13</v>
      </c>
      <c r="AV129" s="95"/>
      <c r="AW129" s="89">
        <f t="shared" si="117"/>
        <v>0</v>
      </c>
      <c r="AX129" s="89">
        <f t="shared" si="118"/>
        <v>1</v>
      </c>
      <c r="AY129" s="89">
        <f t="shared" si="119"/>
        <v>0</v>
      </c>
      <c r="AZ129" s="86">
        <f t="shared" si="126"/>
        <v>1</v>
      </c>
      <c r="BA129" s="95"/>
      <c r="BB129" s="90">
        <f t="shared" si="120"/>
        <v>0</v>
      </c>
      <c r="BC129" s="90">
        <f t="shared" si="121"/>
        <v>4</v>
      </c>
      <c r="BD129" s="90">
        <f t="shared" si="122"/>
        <v>0</v>
      </c>
      <c r="BE129" s="86">
        <f t="shared" si="127"/>
        <v>4</v>
      </c>
      <c r="BF129" s="91">
        <f t="shared" si="123"/>
        <v>69</v>
      </c>
      <c r="BG129" s="110"/>
      <c r="BH129" s="127"/>
    </row>
    <row r="130" spans="1:60" ht="18" thickTop="1" thickBot="1">
      <c r="A130" s="170">
        <v>11</v>
      </c>
      <c r="B130" s="73" t="str">
        <f>notes!Y21</f>
        <v>C</v>
      </c>
      <c r="C130" s="73" t="str">
        <f>notes!Z21</f>
        <v>A-</v>
      </c>
      <c r="D130" s="73" t="str">
        <f>notes!AA21</f>
        <v>B</v>
      </c>
      <c r="E130" s="73" t="str">
        <f>notes!AB21</f>
        <v>C+</v>
      </c>
      <c r="F130" s="73">
        <f>notes!AC21</f>
        <v>0</v>
      </c>
      <c r="G130" s="74">
        <f>notes!AD21</f>
        <v>0</v>
      </c>
      <c r="H130" s="75" t="str">
        <f>notes!AE21</f>
        <v>A</v>
      </c>
      <c r="I130" s="73" t="str">
        <f>notes!AF21</f>
        <v>B-</v>
      </c>
      <c r="J130" s="73" t="str">
        <f>notes!AG21</f>
        <v>B-</v>
      </c>
      <c r="K130" s="74">
        <f>notes!AH21</f>
        <v>0</v>
      </c>
      <c r="L130" s="75" t="str">
        <f>notes!AI21</f>
        <v>D</v>
      </c>
      <c r="M130" s="73" t="str">
        <f>notes!AJ21</f>
        <v>C</v>
      </c>
      <c r="N130" s="73" t="str">
        <f>notes!AK21</f>
        <v>A-</v>
      </c>
      <c r="O130" s="74" t="str">
        <f>notes!AL21</f>
        <v>B-</v>
      </c>
      <c r="P130" s="75" t="str">
        <f>notes!AM21</f>
        <v>A</v>
      </c>
      <c r="Q130" s="73" t="str">
        <f>notes!AN21</f>
        <v>D</v>
      </c>
      <c r="R130" s="73">
        <f>notes!AO21</f>
        <v>0</v>
      </c>
      <c r="S130" s="74"/>
      <c r="T130" s="76"/>
      <c r="U130" s="75"/>
      <c r="V130" s="77"/>
      <c r="W130" s="78"/>
      <c r="X130" s="79">
        <f t="shared" si="98"/>
        <v>0</v>
      </c>
      <c r="Y130" s="79">
        <f t="shared" si="99"/>
        <v>2</v>
      </c>
      <c r="Z130" s="80">
        <f t="shared" si="100"/>
        <v>2</v>
      </c>
      <c r="AA130" s="81">
        <f t="shared" si="101"/>
        <v>0</v>
      </c>
      <c r="AB130" s="81">
        <f t="shared" si="102"/>
        <v>1</v>
      </c>
      <c r="AC130" s="82">
        <f t="shared" si="103"/>
        <v>3</v>
      </c>
      <c r="AD130" s="83">
        <f t="shared" si="104"/>
        <v>1</v>
      </c>
      <c r="AE130" s="79">
        <f t="shared" si="105"/>
        <v>2</v>
      </c>
      <c r="AF130" s="80">
        <f t="shared" si="106"/>
        <v>0</v>
      </c>
      <c r="AG130" s="83">
        <f t="shared" si="107"/>
        <v>0</v>
      </c>
      <c r="AH130" s="79">
        <f t="shared" si="108"/>
        <v>2</v>
      </c>
      <c r="AI130" s="80">
        <f t="shared" si="109"/>
        <v>0</v>
      </c>
      <c r="AJ130" s="84">
        <f t="shared" si="110"/>
        <v>46</v>
      </c>
      <c r="AK130" s="66"/>
      <c r="AL130" s="66">
        <v>11</v>
      </c>
      <c r="AM130" s="85">
        <f t="shared" si="111"/>
        <v>0</v>
      </c>
      <c r="AN130" s="85">
        <f t="shared" si="112"/>
        <v>14</v>
      </c>
      <c r="AO130" s="85">
        <f t="shared" si="113"/>
        <v>12</v>
      </c>
      <c r="AP130" s="86">
        <f t="shared" si="124"/>
        <v>26</v>
      </c>
      <c r="AQ130" s="95"/>
      <c r="AR130" s="88">
        <f t="shared" si="114"/>
        <v>0</v>
      </c>
      <c r="AS130" s="88">
        <f t="shared" si="115"/>
        <v>4</v>
      </c>
      <c r="AT130" s="88">
        <f t="shared" si="116"/>
        <v>9</v>
      </c>
      <c r="AU130" s="86">
        <f t="shared" si="125"/>
        <v>13</v>
      </c>
      <c r="AV130" s="95"/>
      <c r="AW130" s="89">
        <f t="shared" si="117"/>
        <v>2</v>
      </c>
      <c r="AX130" s="89">
        <f t="shared" si="118"/>
        <v>2</v>
      </c>
      <c r="AY130" s="89">
        <f t="shared" si="119"/>
        <v>0</v>
      </c>
      <c r="AZ130" s="86">
        <f t="shared" si="126"/>
        <v>4</v>
      </c>
      <c r="BA130" s="95"/>
      <c r="BB130" s="90">
        <f t="shared" si="120"/>
        <v>0</v>
      </c>
      <c r="BC130" s="90">
        <f t="shared" si="121"/>
        <v>4</v>
      </c>
      <c r="BD130" s="90">
        <f t="shared" si="122"/>
        <v>0</v>
      </c>
      <c r="BE130" s="86">
        <f t="shared" si="127"/>
        <v>4</v>
      </c>
      <c r="BF130" s="91">
        <f t="shared" si="123"/>
        <v>47</v>
      </c>
      <c r="BG130" s="110"/>
      <c r="BH130" s="127"/>
    </row>
    <row r="131" spans="1:60" ht="18" thickTop="1" thickBot="1">
      <c r="A131" s="169">
        <v>12</v>
      </c>
      <c r="B131" s="73" t="str">
        <f>notes!Y22</f>
        <v>A+</v>
      </c>
      <c r="C131" s="73" t="str">
        <f>notes!Z22</f>
        <v>B-</v>
      </c>
      <c r="D131" s="73" t="str">
        <f>notes!AA22</f>
        <v>B</v>
      </c>
      <c r="E131" s="73" t="str">
        <f>notes!AB22</f>
        <v>B-</v>
      </c>
      <c r="F131" s="73">
        <f>notes!AC22</f>
        <v>0</v>
      </c>
      <c r="G131" s="74">
        <f>notes!AD22</f>
        <v>0</v>
      </c>
      <c r="H131" s="75" t="str">
        <f>notes!AE22</f>
        <v>C</v>
      </c>
      <c r="I131" s="73" t="str">
        <f>notes!AF22</f>
        <v>D</v>
      </c>
      <c r="J131" s="73" t="str">
        <f>notes!AG22</f>
        <v>C-</v>
      </c>
      <c r="K131" s="74">
        <f>notes!AH22</f>
        <v>0</v>
      </c>
      <c r="L131" s="75" t="str">
        <f>notes!AI22</f>
        <v>C-</v>
      </c>
      <c r="M131" s="73" t="str">
        <f>notes!AJ22</f>
        <v>B-</v>
      </c>
      <c r="N131" s="73" t="str">
        <f>notes!AK22</f>
        <v>C</v>
      </c>
      <c r="O131" s="74" t="str">
        <f>notes!AL22</f>
        <v>C+</v>
      </c>
      <c r="P131" s="75" t="str">
        <f>notes!AM22</f>
        <v>A+</v>
      </c>
      <c r="Q131" s="73" t="str">
        <f>notes!AN22</f>
        <v>C</v>
      </c>
      <c r="R131" s="73">
        <f>notes!AO22</f>
        <v>0</v>
      </c>
      <c r="S131" s="74"/>
      <c r="T131" s="76"/>
      <c r="U131" s="75"/>
      <c r="V131" s="77"/>
      <c r="W131" s="93"/>
      <c r="X131" s="79">
        <f t="shared" si="98"/>
        <v>2</v>
      </c>
      <c r="Y131" s="79">
        <f t="shared" si="99"/>
        <v>0</v>
      </c>
      <c r="Z131" s="80">
        <f t="shared" si="100"/>
        <v>0</v>
      </c>
      <c r="AA131" s="81">
        <f t="shared" si="101"/>
        <v>0</v>
      </c>
      <c r="AB131" s="81">
        <f t="shared" si="102"/>
        <v>1</v>
      </c>
      <c r="AC131" s="82">
        <f t="shared" si="103"/>
        <v>3</v>
      </c>
      <c r="AD131" s="83">
        <f t="shared" si="104"/>
        <v>1</v>
      </c>
      <c r="AE131" s="79">
        <f t="shared" si="105"/>
        <v>3</v>
      </c>
      <c r="AF131" s="80">
        <f t="shared" si="106"/>
        <v>2</v>
      </c>
      <c r="AG131" s="83">
        <f t="shared" si="107"/>
        <v>0</v>
      </c>
      <c r="AH131" s="79">
        <f t="shared" si="108"/>
        <v>1</v>
      </c>
      <c r="AI131" s="80">
        <f t="shared" si="109"/>
        <v>0</v>
      </c>
      <c r="AJ131" s="84">
        <f t="shared" si="110"/>
        <v>42</v>
      </c>
      <c r="AK131" s="66"/>
      <c r="AL131" s="66">
        <v>12</v>
      </c>
      <c r="AM131" s="85">
        <f t="shared" si="111"/>
        <v>16</v>
      </c>
      <c r="AN131" s="85">
        <f t="shared" si="112"/>
        <v>0</v>
      </c>
      <c r="AO131" s="85">
        <f t="shared" si="113"/>
        <v>0</v>
      </c>
      <c r="AP131" s="86">
        <f t="shared" si="124"/>
        <v>16</v>
      </c>
      <c r="AQ131" s="95"/>
      <c r="AR131" s="88">
        <f t="shared" si="114"/>
        <v>0</v>
      </c>
      <c r="AS131" s="88">
        <f t="shared" si="115"/>
        <v>4</v>
      </c>
      <c r="AT131" s="88">
        <f t="shared" si="116"/>
        <v>9</v>
      </c>
      <c r="AU131" s="86">
        <f t="shared" si="125"/>
        <v>13</v>
      </c>
      <c r="AV131" s="95"/>
      <c r="AW131" s="89">
        <f t="shared" si="117"/>
        <v>2</v>
      </c>
      <c r="AX131" s="89">
        <f t="shared" si="118"/>
        <v>3</v>
      </c>
      <c r="AY131" s="89">
        <f t="shared" si="119"/>
        <v>2</v>
      </c>
      <c r="AZ131" s="86">
        <f t="shared" si="126"/>
        <v>7</v>
      </c>
      <c r="BA131" s="95"/>
      <c r="BB131" s="90">
        <f t="shared" si="120"/>
        <v>0</v>
      </c>
      <c r="BC131" s="90">
        <f t="shared" si="121"/>
        <v>2</v>
      </c>
      <c r="BD131" s="90">
        <f t="shared" si="122"/>
        <v>0</v>
      </c>
      <c r="BE131" s="86">
        <f t="shared" si="127"/>
        <v>2</v>
      </c>
      <c r="BF131" s="91">
        <f t="shared" si="123"/>
        <v>38</v>
      </c>
      <c r="BG131" s="110"/>
      <c r="BH131" s="127"/>
    </row>
    <row r="132" spans="1:60" ht="18" thickTop="1" thickBot="1">
      <c r="A132" s="170">
        <v>13</v>
      </c>
      <c r="B132" s="73" t="str">
        <f>notes!Y23</f>
        <v>B</v>
      </c>
      <c r="C132" s="73" t="str">
        <f>notes!Z23</f>
        <v>C</v>
      </c>
      <c r="D132" s="73" t="str">
        <f>notes!AA23</f>
        <v>C</v>
      </c>
      <c r="E132" s="73" t="str">
        <f>notes!AB23</f>
        <v>B-</v>
      </c>
      <c r="F132" s="73">
        <f>notes!AC23</f>
        <v>0</v>
      </c>
      <c r="G132" s="74">
        <f>notes!AD23</f>
        <v>0</v>
      </c>
      <c r="H132" s="75" t="str">
        <f>notes!AE23</f>
        <v>C</v>
      </c>
      <c r="I132" s="73" t="str">
        <f>notes!AF23</f>
        <v>D</v>
      </c>
      <c r="J132" s="73" t="str">
        <f>notes!AG23</f>
        <v>abs</v>
      </c>
      <c r="K132" s="74">
        <f>notes!AH23</f>
        <v>0</v>
      </c>
      <c r="L132" s="75" t="str">
        <f>notes!AI23</f>
        <v>D</v>
      </c>
      <c r="M132" s="73" t="str">
        <f>notes!AJ23</f>
        <v>C-</v>
      </c>
      <c r="N132" s="73" t="str">
        <f>notes!AK23</f>
        <v>D</v>
      </c>
      <c r="O132" s="74" t="str">
        <f>notes!AL23</f>
        <v>D</v>
      </c>
      <c r="P132" s="75" t="str">
        <f>notes!AM23</f>
        <v>C-</v>
      </c>
      <c r="Q132" s="73" t="str">
        <f>notes!AN23</f>
        <v>D</v>
      </c>
      <c r="R132" s="73">
        <f>notes!AO23</f>
        <v>0</v>
      </c>
      <c r="S132" s="74"/>
      <c r="T132" s="76"/>
      <c r="U132" s="75"/>
      <c r="V132" s="77"/>
      <c r="W132" s="78"/>
      <c r="X132" s="79">
        <f t="shared" si="98"/>
        <v>0</v>
      </c>
      <c r="Y132" s="79">
        <f t="shared" si="99"/>
        <v>0</v>
      </c>
      <c r="Z132" s="80">
        <f t="shared" si="100"/>
        <v>0</v>
      </c>
      <c r="AA132" s="81">
        <f t="shared" si="101"/>
        <v>0</v>
      </c>
      <c r="AB132" s="81">
        <f t="shared" si="102"/>
        <v>1</v>
      </c>
      <c r="AC132" s="82">
        <f t="shared" si="103"/>
        <v>1</v>
      </c>
      <c r="AD132" s="83">
        <f t="shared" si="104"/>
        <v>0</v>
      </c>
      <c r="AE132" s="79">
        <f t="shared" si="105"/>
        <v>3</v>
      </c>
      <c r="AF132" s="80">
        <f t="shared" si="106"/>
        <v>2</v>
      </c>
      <c r="AG132" s="83">
        <f t="shared" si="107"/>
        <v>0</v>
      </c>
      <c r="AH132" s="79">
        <f t="shared" si="108"/>
        <v>5</v>
      </c>
      <c r="AI132" s="80">
        <f t="shared" si="109"/>
        <v>0</v>
      </c>
      <c r="AJ132" s="84">
        <f t="shared" si="110"/>
        <v>7</v>
      </c>
      <c r="AK132" s="66"/>
      <c r="AL132" s="66">
        <v>13</v>
      </c>
      <c r="AM132" s="85">
        <f t="shared" si="111"/>
        <v>0</v>
      </c>
      <c r="AN132" s="85">
        <f t="shared" si="112"/>
        <v>0</v>
      </c>
      <c r="AO132" s="85">
        <f t="shared" si="113"/>
        <v>0</v>
      </c>
      <c r="AP132" s="86">
        <f t="shared" si="124"/>
        <v>0</v>
      </c>
      <c r="AQ132" s="95"/>
      <c r="AR132" s="88">
        <f t="shared" si="114"/>
        <v>0</v>
      </c>
      <c r="AS132" s="88">
        <f t="shared" si="115"/>
        <v>4</v>
      </c>
      <c r="AT132" s="88">
        <f t="shared" si="116"/>
        <v>3</v>
      </c>
      <c r="AU132" s="86">
        <f t="shared" si="125"/>
        <v>7</v>
      </c>
      <c r="AV132" s="95"/>
      <c r="AW132" s="89">
        <f t="shared" si="117"/>
        <v>0</v>
      </c>
      <c r="AX132" s="89">
        <f t="shared" si="118"/>
        <v>3</v>
      </c>
      <c r="AY132" s="89">
        <f t="shared" si="119"/>
        <v>2</v>
      </c>
      <c r="AZ132" s="86">
        <f t="shared" si="126"/>
        <v>5</v>
      </c>
      <c r="BA132" s="95"/>
      <c r="BB132" s="90">
        <f t="shared" si="120"/>
        <v>0</v>
      </c>
      <c r="BC132" s="90">
        <f t="shared" si="121"/>
        <v>10</v>
      </c>
      <c r="BD132" s="90">
        <f t="shared" si="122"/>
        <v>0</v>
      </c>
      <c r="BE132" s="86">
        <f t="shared" si="127"/>
        <v>10</v>
      </c>
      <c r="BF132" s="91">
        <f t="shared" si="123"/>
        <v>22</v>
      </c>
      <c r="BG132" s="110"/>
      <c r="BH132" s="127"/>
    </row>
    <row r="133" spans="1:60" ht="18" thickTop="1" thickBot="1">
      <c r="A133" s="169">
        <v>14</v>
      </c>
      <c r="B133" s="73" t="str">
        <f>notes!Y24</f>
        <v>A+</v>
      </c>
      <c r="C133" s="73" t="str">
        <f>notes!Z24</f>
        <v>A+</v>
      </c>
      <c r="D133" s="73" t="str">
        <f>notes!AA24</f>
        <v>A-</v>
      </c>
      <c r="E133" s="73" t="str">
        <f>notes!AB24</f>
        <v>B+</v>
      </c>
      <c r="F133" s="73">
        <f>notes!AC24</f>
        <v>0</v>
      </c>
      <c r="G133" s="74">
        <f>notes!AD24</f>
        <v>0</v>
      </c>
      <c r="H133" s="75" t="str">
        <f>notes!AE24</f>
        <v>A</v>
      </c>
      <c r="I133" s="73" t="str">
        <f>notes!AF24</f>
        <v>B-</v>
      </c>
      <c r="J133" s="73" t="str">
        <f>notes!AG24</f>
        <v>A-</v>
      </c>
      <c r="K133" s="74">
        <f>notes!AH24</f>
        <v>0</v>
      </c>
      <c r="L133" s="75" t="str">
        <f>notes!AI24</f>
        <v>B</v>
      </c>
      <c r="M133" s="73" t="str">
        <f>notes!AJ24</f>
        <v>A-</v>
      </c>
      <c r="N133" s="73" t="str">
        <f>notes!AK24</f>
        <v>A-</v>
      </c>
      <c r="O133" s="74" t="str">
        <f>notes!AL24</f>
        <v>A</v>
      </c>
      <c r="P133" s="75" t="str">
        <f>notes!AM24</f>
        <v>A+</v>
      </c>
      <c r="Q133" s="73" t="str">
        <f>notes!AN24</f>
        <v>B</v>
      </c>
      <c r="R133" s="73">
        <f>notes!AO24</f>
        <v>0</v>
      </c>
      <c r="S133" s="74"/>
      <c r="T133" s="76"/>
      <c r="U133" s="75"/>
      <c r="V133" s="77"/>
      <c r="W133" s="93"/>
      <c r="X133" s="79">
        <f t="shared" si="98"/>
        <v>3</v>
      </c>
      <c r="Y133" s="79">
        <f t="shared" si="99"/>
        <v>2</v>
      </c>
      <c r="Z133" s="80">
        <f t="shared" si="100"/>
        <v>4</v>
      </c>
      <c r="AA133" s="81">
        <f t="shared" si="101"/>
        <v>1</v>
      </c>
      <c r="AB133" s="81">
        <f t="shared" si="102"/>
        <v>2</v>
      </c>
      <c r="AC133" s="82">
        <f t="shared" si="103"/>
        <v>1</v>
      </c>
      <c r="AD133" s="83">
        <f t="shared" si="104"/>
        <v>0</v>
      </c>
      <c r="AE133" s="79">
        <f t="shared" si="105"/>
        <v>0</v>
      </c>
      <c r="AF133" s="80">
        <f t="shared" si="106"/>
        <v>0</v>
      </c>
      <c r="AG133" s="83">
        <f t="shared" si="107"/>
        <v>0</v>
      </c>
      <c r="AH133" s="79">
        <f t="shared" si="108"/>
        <v>0</v>
      </c>
      <c r="AI133" s="80">
        <f t="shared" si="109"/>
        <v>0</v>
      </c>
      <c r="AJ133" s="84">
        <f t="shared" si="110"/>
        <v>82</v>
      </c>
      <c r="AK133" s="66"/>
      <c r="AL133" s="66">
        <v>14</v>
      </c>
      <c r="AM133" s="85">
        <f t="shared" si="111"/>
        <v>24</v>
      </c>
      <c r="AN133" s="85">
        <f t="shared" si="112"/>
        <v>14</v>
      </c>
      <c r="AO133" s="85">
        <f t="shared" si="113"/>
        <v>24</v>
      </c>
      <c r="AP133" s="86">
        <f t="shared" si="124"/>
        <v>62</v>
      </c>
      <c r="AQ133" s="95"/>
      <c r="AR133" s="88">
        <f t="shared" si="114"/>
        <v>5</v>
      </c>
      <c r="AS133" s="88">
        <f t="shared" si="115"/>
        <v>8</v>
      </c>
      <c r="AT133" s="88">
        <f t="shared" si="116"/>
        <v>3</v>
      </c>
      <c r="AU133" s="86">
        <f t="shared" si="125"/>
        <v>16</v>
      </c>
      <c r="AV133" s="95"/>
      <c r="AW133" s="89">
        <f t="shared" si="117"/>
        <v>0</v>
      </c>
      <c r="AX133" s="89">
        <f t="shared" si="118"/>
        <v>0</v>
      </c>
      <c r="AY133" s="89">
        <f t="shared" si="119"/>
        <v>0</v>
      </c>
      <c r="AZ133" s="86">
        <f t="shared" si="126"/>
        <v>0</v>
      </c>
      <c r="BA133" s="95"/>
      <c r="BB133" s="90">
        <f t="shared" si="120"/>
        <v>0</v>
      </c>
      <c r="BC133" s="90">
        <f t="shared" si="121"/>
        <v>0</v>
      </c>
      <c r="BD133" s="90">
        <f t="shared" si="122"/>
        <v>0</v>
      </c>
      <c r="BE133" s="86">
        <f t="shared" si="127"/>
        <v>0</v>
      </c>
      <c r="BF133" s="91">
        <f t="shared" si="123"/>
        <v>78</v>
      </c>
      <c r="BG133" s="110"/>
      <c r="BH133" s="127"/>
    </row>
    <row r="134" spans="1:60" ht="15.75" customHeight="1" thickTop="1" thickBot="1">
      <c r="A134" s="170">
        <v>15</v>
      </c>
      <c r="B134" s="73" t="str">
        <f>notes!Y25</f>
        <v>B</v>
      </c>
      <c r="C134" s="73" t="str">
        <f>notes!Z25</f>
        <v>B</v>
      </c>
      <c r="D134" s="73" t="str">
        <f>notes!AA25</f>
        <v>A-</v>
      </c>
      <c r="E134" s="73" t="str">
        <f>notes!AB25</f>
        <v>C+</v>
      </c>
      <c r="F134" s="73">
        <f>notes!AC25</f>
        <v>0</v>
      </c>
      <c r="G134" s="74">
        <f>notes!AD25</f>
        <v>0</v>
      </c>
      <c r="H134" s="75" t="str">
        <f>notes!AE25</f>
        <v>A</v>
      </c>
      <c r="I134" s="73" t="str">
        <f>notes!AF25</f>
        <v>C-</v>
      </c>
      <c r="J134" s="73" t="str">
        <f>notes!AG25</f>
        <v>C+</v>
      </c>
      <c r="K134" s="74">
        <f>notes!AH25</f>
        <v>0</v>
      </c>
      <c r="L134" s="75" t="str">
        <f>notes!AI25</f>
        <v>C-</v>
      </c>
      <c r="M134" s="73" t="str">
        <f>notes!AJ25</f>
        <v>C-</v>
      </c>
      <c r="N134" s="73" t="str">
        <f>notes!AK25</f>
        <v>A-</v>
      </c>
      <c r="O134" s="74" t="str">
        <f>notes!AL25</f>
        <v>C-</v>
      </c>
      <c r="P134" s="75" t="str">
        <f>notes!AM25</f>
        <v>C-</v>
      </c>
      <c r="Q134" s="73" t="str">
        <f>notes!AN25</f>
        <v>D</v>
      </c>
      <c r="R134" s="73">
        <f>notes!AO25</f>
        <v>0</v>
      </c>
      <c r="S134" s="74"/>
      <c r="T134" s="76"/>
      <c r="U134" s="75"/>
      <c r="V134" s="77"/>
      <c r="W134" s="78"/>
      <c r="X134" s="79">
        <f t="shared" si="98"/>
        <v>0</v>
      </c>
      <c r="Y134" s="79">
        <f t="shared" si="99"/>
        <v>1</v>
      </c>
      <c r="Z134" s="80">
        <f t="shared" si="100"/>
        <v>2</v>
      </c>
      <c r="AA134" s="81">
        <f t="shared" si="101"/>
        <v>0</v>
      </c>
      <c r="AB134" s="81">
        <f t="shared" si="102"/>
        <v>2</v>
      </c>
      <c r="AC134" s="82">
        <f t="shared" si="103"/>
        <v>0</v>
      </c>
      <c r="AD134" s="83">
        <f t="shared" si="104"/>
        <v>2</v>
      </c>
      <c r="AE134" s="79">
        <f t="shared" si="105"/>
        <v>0</v>
      </c>
      <c r="AF134" s="80">
        <f t="shared" si="106"/>
        <v>5</v>
      </c>
      <c r="AG134" s="83">
        <f t="shared" si="107"/>
        <v>0</v>
      </c>
      <c r="AH134" s="79">
        <f t="shared" si="108"/>
        <v>1</v>
      </c>
      <c r="AI134" s="80">
        <f t="shared" si="109"/>
        <v>0</v>
      </c>
      <c r="AJ134" s="84">
        <f t="shared" si="110"/>
        <v>38</v>
      </c>
      <c r="AK134" s="66"/>
      <c r="AL134" s="66">
        <v>15</v>
      </c>
      <c r="AM134" s="85">
        <f t="shared" si="111"/>
        <v>0</v>
      </c>
      <c r="AN134" s="85">
        <f t="shared" si="112"/>
        <v>7</v>
      </c>
      <c r="AO134" s="85">
        <f t="shared" si="113"/>
        <v>12</v>
      </c>
      <c r="AP134" s="86">
        <f t="shared" si="124"/>
        <v>19</v>
      </c>
      <c r="AQ134" s="95"/>
      <c r="AR134" s="88">
        <f t="shared" si="114"/>
        <v>0</v>
      </c>
      <c r="AS134" s="88">
        <f t="shared" si="115"/>
        <v>8</v>
      </c>
      <c r="AT134" s="88">
        <f t="shared" si="116"/>
        <v>0</v>
      </c>
      <c r="AU134" s="86">
        <f t="shared" si="125"/>
        <v>8</v>
      </c>
      <c r="AV134" s="95"/>
      <c r="AW134" s="89">
        <f t="shared" si="117"/>
        <v>4</v>
      </c>
      <c r="AX134" s="89">
        <f t="shared" si="118"/>
        <v>0</v>
      </c>
      <c r="AY134" s="89">
        <f t="shared" si="119"/>
        <v>5</v>
      </c>
      <c r="AZ134" s="86">
        <f t="shared" si="126"/>
        <v>9</v>
      </c>
      <c r="BA134" s="95"/>
      <c r="BB134" s="90">
        <f t="shared" si="120"/>
        <v>0</v>
      </c>
      <c r="BC134" s="90">
        <f t="shared" si="121"/>
        <v>2</v>
      </c>
      <c r="BD134" s="90">
        <f t="shared" si="122"/>
        <v>0</v>
      </c>
      <c r="BE134" s="86">
        <f t="shared" si="127"/>
        <v>2</v>
      </c>
      <c r="BF134" s="91">
        <f t="shared" si="123"/>
        <v>38</v>
      </c>
      <c r="BG134" s="110"/>
      <c r="BH134" s="127"/>
    </row>
    <row r="135" spans="1:60" ht="15.75" customHeight="1" thickTop="1" thickBot="1">
      <c r="A135" s="169">
        <v>16</v>
      </c>
      <c r="B135" s="73" t="str">
        <f>notes!Y26</f>
        <v>B</v>
      </c>
      <c r="C135" s="73" t="str">
        <f>notes!Z26</f>
        <v>A-</v>
      </c>
      <c r="D135" s="73" t="str">
        <f>notes!AA26</f>
        <v>C</v>
      </c>
      <c r="E135" s="73" t="str">
        <f>notes!AB26</f>
        <v>C-</v>
      </c>
      <c r="F135" s="73">
        <f>notes!AC26</f>
        <v>0</v>
      </c>
      <c r="G135" s="74">
        <f>notes!AD26</f>
        <v>0</v>
      </c>
      <c r="H135" s="75" t="str">
        <f>notes!AE26</f>
        <v>B-</v>
      </c>
      <c r="I135" s="73" t="str">
        <f>notes!AF26</f>
        <v>A</v>
      </c>
      <c r="J135" s="73" t="str">
        <f>notes!AG26</f>
        <v>B+</v>
      </c>
      <c r="K135" s="74">
        <f>notes!AH26</f>
        <v>0</v>
      </c>
      <c r="L135" s="75" t="str">
        <f>notes!AI26</f>
        <v>C</v>
      </c>
      <c r="M135" s="73" t="str">
        <f>notes!AJ26</f>
        <v>C-</v>
      </c>
      <c r="N135" s="73" t="str">
        <f>notes!AK26</f>
        <v>D</v>
      </c>
      <c r="O135" s="74" t="str">
        <f>notes!AL26</f>
        <v>C</v>
      </c>
      <c r="P135" s="75" t="str">
        <f>notes!AM26</f>
        <v>B</v>
      </c>
      <c r="Q135" s="73" t="str">
        <f>notes!AN26</f>
        <v>D</v>
      </c>
      <c r="R135" s="73">
        <f>notes!AO26</f>
        <v>0</v>
      </c>
      <c r="S135" s="74"/>
      <c r="T135" s="76"/>
      <c r="U135" s="75"/>
      <c r="V135" s="77"/>
      <c r="W135" s="93"/>
      <c r="X135" s="79">
        <f t="shared" si="98"/>
        <v>0</v>
      </c>
      <c r="Y135" s="79">
        <f t="shared" si="99"/>
        <v>1</v>
      </c>
      <c r="Z135" s="80">
        <f t="shared" si="100"/>
        <v>1</v>
      </c>
      <c r="AA135" s="81">
        <f t="shared" si="101"/>
        <v>1</v>
      </c>
      <c r="AB135" s="81">
        <f t="shared" si="102"/>
        <v>2</v>
      </c>
      <c r="AC135" s="82">
        <f t="shared" si="103"/>
        <v>1</v>
      </c>
      <c r="AD135" s="83">
        <f t="shared" si="104"/>
        <v>0</v>
      </c>
      <c r="AE135" s="79">
        <f t="shared" si="105"/>
        <v>3</v>
      </c>
      <c r="AF135" s="80">
        <f t="shared" si="106"/>
        <v>2</v>
      </c>
      <c r="AG135" s="83">
        <f t="shared" si="107"/>
        <v>0</v>
      </c>
      <c r="AH135" s="79">
        <f t="shared" si="108"/>
        <v>2</v>
      </c>
      <c r="AI135" s="80">
        <f t="shared" si="109"/>
        <v>0</v>
      </c>
      <c r="AJ135" s="84">
        <f t="shared" si="110"/>
        <v>37</v>
      </c>
      <c r="AK135" s="66"/>
      <c r="AL135" s="66">
        <v>16</v>
      </c>
      <c r="AM135" s="85">
        <f t="shared" si="111"/>
        <v>0</v>
      </c>
      <c r="AN135" s="85">
        <f t="shared" si="112"/>
        <v>7</v>
      </c>
      <c r="AO135" s="85">
        <f t="shared" si="113"/>
        <v>6</v>
      </c>
      <c r="AP135" s="86">
        <f t="shared" si="124"/>
        <v>13</v>
      </c>
      <c r="AQ135" s="95"/>
      <c r="AR135" s="88">
        <f t="shared" si="114"/>
        <v>5</v>
      </c>
      <c r="AS135" s="88">
        <f t="shared" si="115"/>
        <v>8</v>
      </c>
      <c r="AT135" s="88">
        <f t="shared" si="116"/>
        <v>3</v>
      </c>
      <c r="AU135" s="86">
        <f t="shared" si="125"/>
        <v>16</v>
      </c>
      <c r="AV135" s="95"/>
      <c r="AW135" s="89">
        <f t="shared" si="117"/>
        <v>0</v>
      </c>
      <c r="AX135" s="89">
        <f t="shared" si="118"/>
        <v>3</v>
      </c>
      <c r="AY135" s="89">
        <f t="shared" si="119"/>
        <v>2</v>
      </c>
      <c r="AZ135" s="86">
        <f t="shared" si="126"/>
        <v>5</v>
      </c>
      <c r="BA135" s="95"/>
      <c r="BB135" s="90">
        <f t="shared" si="120"/>
        <v>0</v>
      </c>
      <c r="BC135" s="90">
        <f t="shared" si="121"/>
        <v>4</v>
      </c>
      <c r="BD135" s="90">
        <f t="shared" si="122"/>
        <v>0</v>
      </c>
      <c r="BE135" s="86">
        <f t="shared" si="127"/>
        <v>4</v>
      </c>
      <c r="BF135" s="91">
        <f t="shared" si="123"/>
        <v>38</v>
      </c>
      <c r="BG135" s="110"/>
      <c r="BH135" s="127"/>
    </row>
    <row r="136" spans="1:60" ht="15.75" customHeight="1" thickTop="1" thickBot="1">
      <c r="A136" s="170">
        <v>17</v>
      </c>
      <c r="B136" s="73" t="str">
        <f>notes!Y27</f>
        <v>C</v>
      </c>
      <c r="C136" s="73" t="str">
        <f>notes!Z27</f>
        <v>B-</v>
      </c>
      <c r="D136" s="73" t="str">
        <f>notes!AA27</f>
        <v>abs</v>
      </c>
      <c r="E136" s="73" t="str">
        <f>notes!AB27</f>
        <v>abs</v>
      </c>
      <c r="F136" s="73">
        <f>notes!AC27</f>
        <v>0</v>
      </c>
      <c r="G136" s="74">
        <f>notes!AD27</f>
        <v>0</v>
      </c>
      <c r="H136" s="75" t="str">
        <f>notes!AE27</f>
        <v>C-</v>
      </c>
      <c r="I136" s="73" t="str">
        <f>notes!AF27</f>
        <v>B</v>
      </c>
      <c r="J136" s="73" t="str">
        <f>notes!AG27</f>
        <v>B-</v>
      </c>
      <c r="K136" s="74">
        <f>notes!AH27</f>
        <v>0</v>
      </c>
      <c r="L136" s="75" t="str">
        <f>notes!AI27</f>
        <v>C-</v>
      </c>
      <c r="M136" s="73" t="str">
        <f>notes!AJ27</f>
        <v>C</v>
      </c>
      <c r="N136" s="73" t="str">
        <f>notes!AK27</f>
        <v>C-</v>
      </c>
      <c r="O136" s="74" t="str">
        <f>notes!AL27</f>
        <v>C-</v>
      </c>
      <c r="P136" s="75" t="str">
        <f>notes!AM27</f>
        <v>C-</v>
      </c>
      <c r="Q136" s="73" t="str">
        <f>notes!AN27</f>
        <v>D</v>
      </c>
      <c r="R136" s="73">
        <f>notes!AO27</f>
        <v>0</v>
      </c>
      <c r="S136" s="74"/>
      <c r="T136" s="76"/>
      <c r="U136" s="75"/>
      <c r="V136" s="77"/>
      <c r="W136" s="78"/>
      <c r="X136" s="79">
        <f t="shared" si="98"/>
        <v>0</v>
      </c>
      <c r="Y136" s="79">
        <f t="shared" si="99"/>
        <v>0</v>
      </c>
      <c r="Z136" s="80">
        <f t="shared" si="100"/>
        <v>0</v>
      </c>
      <c r="AA136" s="81">
        <f t="shared" si="101"/>
        <v>0</v>
      </c>
      <c r="AB136" s="81">
        <f t="shared" si="102"/>
        <v>1</v>
      </c>
      <c r="AC136" s="82">
        <f t="shared" si="103"/>
        <v>2</v>
      </c>
      <c r="AD136" s="83">
        <f t="shared" si="104"/>
        <v>0</v>
      </c>
      <c r="AE136" s="79">
        <f t="shared" si="105"/>
        <v>2</v>
      </c>
      <c r="AF136" s="80">
        <f t="shared" si="106"/>
        <v>5</v>
      </c>
      <c r="AG136" s="83">
        <f t="shared" si="107"/>
        <v>0</v>
      </c>
      <c r="AH136" s="79">
        <f t="shared" si="108"/>
        <v>1</v>
      </c>
      <c r="AI136" s="80">
        <f t="shared" si="109"/>
        <v>0</v>
      </c>
      <c r="AJ136" s="84">
        <f t="shared" si="110"/>
        <v>20</v>
      </c>
      <c r="AK136" s="66"/>
      <c r="AL136" s="66">
        <v>17</v>
      </c>
      <c r="AM136" s="85">
        <f t="shared" si="111"/>
        <v>0</v>
      </c>
      <c r="AN136" s="85">
        <f t="shared" si="112"/>
        <v>0</v>
      </c>
      <c r="AO136" s="85">
        <f t="shared" si="113"/>
        <v>0</v>
      </c>
      <c r="AP136" s="86">
        <f t="shared" si="124"/>
        <v>0</v>
      </c>
      <c r="AQ136" s="95"/>
      <c r="AR136" s="88">
        <f t="shared" si="114"/>
        <v>0</v>
      </c>
      <c r="AS136" s="88">
        <f t="shared" si="115"/>
        <v>4</v>
      </c>
      <c r="AT136" s="88">
        <f t="shared" si="116"/>
        <v>6</v>
      </c>
      <c r="AU136" s="86">
        <f t="shared" si="125"/>
        <v>10</v>
      </c>
      <c r="AV136" s="95"/>
      <c r="AW136" s="89">
        <f t="shared" si="117"/>
        <v>0</v>
      </c>
      <c r="AX136" s="89">
        <f t="shared" si="118"/>
        <v>2</v>
      </c>
      <c r="AY136" s="89">
        <f t="shared" si="119"/>
        <v>5</v>
      </c>
      <c r="AZ136" s="86">
        <f t="shared" si="126"/>
        <v>7</v>
      </c>
      <c r="BA136" s="95"/>
      <c r="BB136" s="90">
        <f t="shared" si="120"/>
        <v>0</v>
      </c>
      <c r="BC136" s="90">
        <f t="shared" si="121"/>
        <v>2</v>
      </c>
      <c r="BD136" s="90">
        <f t="shared" si="122"/>
        <v>0</v>
      </c>
      <c r="BE136" s="86">
        <f t="shared" si="127"/>
        <v>2</v>
      </c>
      <c r="BF136" s="91">
        <f t="shared" si="123"/>
        <v>19</v>
      </c>
      <c r="BG136" s="110"/>
      <c r="BH136" s="127"/>
    </row>
    <row r="137" spans="1:60" ht="18" thickTop="1" thickBot="1">
      <c r="A137" s="169">
        <v>18</v>
      </c>
      <c r="B137" s="73" t="str">
        <f>notes!Y28</f>
        <v>A-</v>
      </c>
      <c r="C137" s="73" t="str">
        <f>notes!Z28</f>
        <v>B</v>
      </c>
      <c r="D137" s="73" t="str">
        <f>notes!AA28</f>
        <v>B+</v>
      </c>
      <c r="E137" s="73" t="str">
        <f>notes!AB28</f>
        <v>B</v>
      </c>
      <c r="F137" s="73">
        <f>notes!AC28</f>
        <v>0</v>
      </c>
      <c r="G137" s="74">
        <f>notes!AD28</f>
        <v>0</v>
      </c>
      <c r="H137" s="75" t="str">
        <f>notes!AE28</f>
        <v>A</v>
      </c>
      <c r="I137" s="73" t="str">
        <f>notes!AF28</f>
        <v>A-</v>
      </c>
      <c r="J137" s="73" t="str">
        <f>notes!AG28</f>
        <v>A-</v>
      </c>
      <c r="K137" s="74">
        <f>notes!AH28</f>
        <v>0</v>
      </c>
      <c r="L137" s="75" t="str">
        <f>notes!AI28</f>
        <v>D</v>
      </c>
      <c r="M137" s="73" t="str">
        <f>notes!AJ28</f>
        <v>C</v>
      </c>
      <c r="N137" s="73" t="str">
        <f>notes!AK28</f>
        <v>C</v>
      </c>
      <c r="O137" s="74" t="str">
        <f>notes!AL28</f>
        <v>B</v>
      </c>
      <c r="P137" s="75" t="str">
        <f>notes!AM28</f>
        <v>abs</v>
      </c>
      <c r="Q137" s="73" t="str">
        <f>notes!AN28</f>
        <v>abs</v>
      </c>
      <c r="R137" s="73">
        <f>notes!AO28</f>
        <v>0</v>
      </c>
      <c r="S137" s="74"/>
      <c r="T137" s="76"/>
      <c r="U137" s="75"/>
      <c r="V137" s="77"/>
      <c r="W137" s="93"/>
      <c r="X137" s="79">
        <f t="shared" si="98"/>
        <v>0</v>
      </c>
      <c r="Y137" s="79">
        <f t="shared" si="99"/>
        <v>1</v>
      </c>
      <c r="Z137" s="80">
        <f t="shared" si="100"/>
        <v>3</v>
      </c>
      <c r="AA137" s="81">
        <f t="shared" si="101"/>
        <v>1</v>
      </c>
      <c r="AB137" s="81">
        <f t="shared" si="102"/>
        <v>3</v>
      </c>
      <c r="AC137" s="82">
        <f t="shared" si="103"/>
        <v>0</v>
      </c>
      <c r="AD137" s="83">
        <f t="shared" si="104"/>
        <v>0</v>
      </c>
      <c r="AE137" s="79">
        <f t="shared" si="105"/>
        <v>2</v>
      </c>
      <c r="AF137" s="80">
        <f t="shared" si="106"/>
        <v>0</v>
      </c>
      <c r="AG137" s="83">
        <f t="shared" si="107"/>
        <v>0</v>
      </c>
      <c r="AH137" s="79">
        <f t="shared" si="108"/>
        <v>1</v>
      </c>
      <c r="AI137" s="80">
        <f t="shared" si="109"/>
        <v>0</v>
      </c>
      <c r="AJ137" s="84">
        <f t="shared" si="110"/>
        <v>48</v>
      </c>
      <c r="AK137" s="66"/>
      <c r="AL137" s="66">
        <v>18</v>
      </c>
      <c r="AM137" s="85">
        <f t="shared" si="111"/>
        <v>0</v>
      </c>
      <c r="AN137" s="85">
        <f t="shared" si="112"/>
        <v>7</v>
      </c>
      <c r="AO137" s="85">
        <f t="shared" si="113"/>
        <v>18</v>
      </c>
      <c r="AP137" s="86">
        <f t="shared" si="124"/>
        <v>25</v>
      </c>
      <c r="AQ137" s="95"/>
      <c r="AR137" s="88">
        <f t="shared" si="114"/>
        <v>5</v>
      </c>
      <c r="AS137" s="88">
        <f t="shared" si="115"/>
        <v>12</v>
      </c>
      <c r="AT137" s="88">
        <f t="shared" si="116"/>
        <v>0</v>
      </c>
      <c r="AU137" s="86">
        <f t="shared" si="125"/>
        <v>17</v>
      </c>
      <c r="AV137" s="95"/>
      <c r="AW137" s="89">
        <f t="shared" si="117"/>
        <v>0</v>
      </c>
      <c r="AX137" s="89">
        <f t="shared" si="118"/>
        <v>2</v>
      </c>
      <c r="AY137" s="89">
        <f t="shared" si="119"/>
        <v>0</v>
      </c>
      <c r="AZ137" s="86">
        <f t="shared" si="126"/>
        <v>2</v>
      </c>
      <c r="BA137" s="95"/>
      <c r="BB137" s="90">
        <f t="shared" si="120"/>
        <v>0</v>
      </c>
      <c r="BC137" s="90">
        <f t="shared" si="121"/>
        <v>2</v>
      </c>
      <c r="BD137" s="90">
        <f t="shared" si="122"/>
        <v>0</v>
      </c>
      <c r="BE137" s="86">
        <f t="shared" si="127"/>
        <v>2</v>
      </c>
      <c r="BF137" s="91">
        <f t="shared" si="123"/>
        <v>46</v>
      </c>
      <c r="BG137" s="110"/>
      <c r="BH137" s="127"/>
    </row>
    <row r="138" spans="1:60" ht="15.75" customHeight="1" thickTop="1" thickBot="1">
      <c r="A138" s="170">
        <v>19</v>
      </c>
      <c r="B138" s="73" t="str">
        <f>notes!Y29</f>
        <v>A</v>
      </c>
      <c r="C138" s="73" t="str">
        <f>notes!Z29</f>
        <v>A+</v>
      </c>
      <c r="D138" s="73" t="str">
        <f>notes!AA29</f>
        <v>B</v>
      </c>
      <c r="E138" s="73" t="str">
        <f>notes!AB29</f>
        <v>B+</v>
      </c>
      <c r="F138" s="73">
        <f>notes!AC29</f>
        <v>0</v>
      </c>
      <c r="G138" s="74">
        <f>notes!AD29</f>
        <v>0</v>
      </c>
      <c r="H138" s="75" t="str">
        <f>notes!AE29</f>
        <v>A</v>
      </c>
      <c r="I138" s="73" t="str">
        <f>notes!AF29</f>
        <v>A</v>
      </c>
      <c r="J138" s="73" t="str">
        <f>notes!AG29</f>
        <v>A</v>
      </c>
      <c r="K138" s="74">
        <f>notes!AH29</f>
        <v>0</v>
      </c>
      <c r="L138" s="75" t="str">
        <f>notes!AI29</f>
        <v>D</v>
      </c>
      <c r="M138" s="73" t="str">
        <f>notes!AJ29</f>
        <v>B-</v>
      </c>
      <c r="N138" s="73" t="str">
        <f>notes!AK29</f>
        <v>A</v>
      </c>
      <c r="O138" s="74" t="str">
        <f>notes!AL29</f>
        <v>A-</v>
      </c>
      <c r="P138" s="75" t="str">
        <f>notes!AM29</f>
        <v>C</v>
      </c>
      <c r="Q138" s="73" t="str">
        <f>notes!AN29</f>
        <v>D</v>
      </c>
      <c r="R138" s="73">
        <f>notes!AO29</f>
        <v>0</v>
      </c>
      <c r="S138" s="74"/>
      <c r="T138" s="76"/>
      <c r="U138" s="75"/>
      <c r="V138" s="77"/>
      <c r="W138" s="78"/>
      <c r="X138" s="79">
        <f t="shared" si="98"/>
        <v>1</v>
      </c>
      <c r="Y138" s="79">
        <f t="shared" si="99"/>
        <v>5</v>
      </c>
      <c r="Z138" s="80">
        <f t="shared" si="100"/>
        <v>1</v>
      </c>
      <c r="AA138" s="81">
        <f t="shared" si="101"/>
        <v>1</v>
      </c>
      <c r="AB138" s="81">
        <f t="shared" si="102"/>
        <v>1</v>
      </c>
      <c r="AC138" s="82">
        <f t="shared" si="103"/>
        <v>1</v>
      </c>
      <c r="AD138" s="83">
        <f t="shared" si="104"/>
        <v>0</v>
      </c>
      <c r="AE138" s="79">
        <f t="shared" si="105"/>
        <v>1</v>
      </c>
      <c r="AF138" s="80">
        <f t="shared" si="106"/>
        <v>0</v>
      </c>
      <c r="AG138" s="83">
        <f t="shared" si="107"/>
        <v>0</v>
      </c>
      <c r="AH138" s="79">
        <f t="shared" si="108"/>
        <v>2</v>
      </c>
      <c r="AI138" s="80">
        <f t="shared" si="109"/>
        <v>0</v>
      </c>
      <c r="AJ138" s="84">
        <f t="shared" si="110"/>
        <v>62</v>
      </c>
      <c r="AK138" s="66"/>
      <c r="AL138" s="66">
        <v>19</v>
      </c>
      <c r="AM138" s="85">
        <f t="shared" si="111"/>
        <v>8</v>
      </c>
      <c r="AN138" s="85">
        <f t="shared" si="112"/>
        <v>35</v>
      </c>
      <c r="AO138" s="85">
        <f t="shared" si="113"/>
        <v>6</v>
      </c>
      <c r="AP138" s="86">
        <f t="shared" si="124"/>
        <v>49</v>
      </c>
      <c r="AQ138" s="95"/>
      <c r="AR138" s="88">
        <f t="shared" si="114"/>
        <v>5</v>
      </c>
      <c r="AS138" s="88">
        <f t="shared" si="115"/>
        <v>4</v>
      </c>
      <c r="AT138" s="88">
        <f t="shared" si="116"/>
        <v>3</v>
      </c>
      <c r="AU138" s="86">
        <f t="shared" si="125"/>
        <v>12</v>
      </c>
      <c r="AV138" s="95"/>
      <c r="AW138" s="89">
        <f t="shared" si="117"/>
        <v>0</v>
      </c>
      <c r="AX138" s="89">
        <f t="shared" si="118"/>
        <v>1</v>
      </c>
      <c r="AY138" s="89">
        <f t="shared" si="119"/>
        <v>0</v>
      </c>
      <c r="AZ138" s="86">
        <f t="shared" si="126"/>
        <v>1</v>
      </c>
      <c r="BA138" s="95"/>
      <c r="BB138" s="90">
        <f t="shared" si="120"/>
        <v>0</v>
      </c>
      <c r="BC138" s="90">
        <f t="shared" si="121"/>
        <v>4</v>
      </c>
      <c r="BD138" s="90">
        <f t="shared" si="122"/>
        <v>0</v>
      </c>
      <c r="BE138" s="86">
        <f t="shared" si="127"/>
        <v>4</v>
      </c>
      <c r="BF138" s="91">
        <f t="shared" si="123"/>
        <v>66</v>
      </c>
      <c r="BG138" s="110"/>
      <c r="BH138" s="127"/>
    </row>
    <row r="139" spans="1:60" ht="15.75" customHeight="1" thickTop="1" thickBot="1">
      <c r="A139" s="169">
        <v>20</v>
      </c>
      <c r="B139" s="73" t="str">
        <f>notes!Y30</f>
        <v>C-</v>
      </c>
      <c r="C139" s="73" t="str">
        <f>notes!Z30</f>
        <v>B</v>
      </c>
      <c r="D139" s="73" t="str">
        <f>notes!AA30</f>
        <v>C-</v>
      </c>
      <c r="E139" s="73" t="str">
        <f>notes!AB30</f>
        <v>C-</v>
      </c>
      <c r="F139" s="73">
        <f>notes!AC30</f>
        <v>0</v>
      </c>
      <c r="G139" s="74">
        <f>notes!AD30</f>
        <v>0</v>
      </c>
      <c r="H139" s="75" t="str">
        <f>notes!AE30</f>
        <v>D</v>
      </c>
      <c r="I139" s="73" t="str">
        <f>notes!AF30</f>
        <v>D</v>
      </c>
      <c r="J139" s="73" t="str">
        <f>notes!AG30</f>
        <v>abs</v>
      </c>
      <c r="K139" s="74">
        <f>notes!AH30</f>
        <v>0</v>
      </c>
      <c r="L139" s="75" t="str">
        <f>notes!AI30</f>
        <v>C-</v>
      </c>
      <c r="M139" s="73" t="str">
        <f>notes!AJ30</f>
        <v>C+</v>
      </c>
      <c r="N139" s="73" t="str">
        <f>notes!AK30</f>
        <v>C</v>
      </c>
      <c r="O139" s="74" t="str">
        <f>notes!AL30</f>
        <v>B-</v>
      </c>
      <c r="P139" s="75" t="str">
        <f>notes!AM30</f>
        <v>D</v>
      </c>
      <c r="Q139" s="73" t="str">
        <f>notes!AN30</f>
        <v>D</v>
      </c>
      <c r="R139" s="73">
        <f>notes!AO30</f>
        <v>0</v>
      </c>
      <c r="S139" s="74"/>
      <c r="T139" s="76"/>
      <c r="U139" s="75"/>
      <c r="V139" s="77"/>
      <c r="W139" s="93"/>
      <c r="X139" s="79">
        <f t="shared" si="98"/>
        <v>0</v>
      </c>
      <c r="Y139" s="79">
        <f t="shared" si="99"/>
        <v>0</v>
      </c>
      <c r="Z139" s="80">
        <f t="shared" si="100"/>
        <v>0</v>
      </c>
      <c r="AA139" s="81">
        <f t="shared" si="101"/>
        <v>0</v>
      </c>
      <c r="AB139" s="81">
        <f t="shared" si="102"/>
        <v>1</v>
      </c>
      <c r="AC139" s="82">
        <f t="shared" si="103"/>
        <v>1</v>
      </c>
      <c r="AD139" s="83">
        <f t="shared" si="104"/>
        <v>1</v>
      </c>
      <c r="AE139" s="79">
        <f t="shared" si="105"/>
        <v>1</v>
      </c>
      <c r="AF139" s="80">
        <f t="shared" si="106"/>
        <v>4</v>
      </c>
      <c r="AG139" s="83">
        <f t="shared" si="107"/>
        <v>0</v>
      </c>
      <c r="AH139" s="79">
        <f t="shared" si="108"/>
        <v>4</v>
      </c>
      <c r="AI139" s="80">
        <f t="shared" si="109"/>
        <v>0</v>
      </c>
      <c r="AJ139" s="84">
        <f t="shared" si="110"/>
        <v>10</v>
      </c>
      <c r="AK139" s="66"/>
      <c r="AL139" s="66">
        <v>20</v>
      </c>
      <c r="AM139" s="85">
        <f t="shared" si="111"/>
        <v>0</v>
      </c>
      <c r="AN139" s="85">
        <f t="shared" si="112"/>
        <v>0</v>
      </c>
      <c r="AO139" s="85">
        <f t="shared" si="113"/>
        <v>0</v>
      </c>
      <c r="AP139" s="86">
        <f t="shared" si="124"/>
        <v>0</v>
      </c>
      <c r="AQ139" s="95"/>
      <c r="AR139" s="88">
        <f t="shared" si="114"/>
        <v>0</v>
      </c>
      <c r="AS139" s="88">
        <f t="shared" si="115"/>
        <v>4</v>
      </c>
      <c r="AT139" s="88">
        <f t="shared" si="116"/>
        <v>3</v>
      </c>
      <c r="AU139" s="86">
        <f t="shared" si="125"/>
        <v>7</v>
      </c>
      <c r="AV139" s="95"/>
      <c r="AW139" s="89">
        <f t="shared" si="117"/>
        <v>2</v>
      </c>
      <c r="AX139" s="89">
        <f t="shared" si="118"/>
        <v>1</v>
      </c>
      <c r="AY139" s="89">
        <f t="shared" si="119"/>
        <v>4</v>
      </c>
      <c r="AZ139" s="86">
        <f t="shared" si="126"/>
        <v>7</v>
      </c>
      <c r="BA139" s="95"/>
      <c r="BB139" s="90">
        <f t="shared" si="120"/>
        <v>0</v>
      </c>
      <c r="BC139" s="90">
        <f t="shared" si="121"/>
        <v>8</v>
      </c>
      <c r="BD139" s="90">
        <f t="shared" si="122"/>
        <v>0</v>
      </c>
      <c r="BE139" s="86">
        <f t="shared" si="127"/>
        <v>8</v>
      </c>
      <c r="BF139" s="91">
        <f t="shared" si="123"/>
        <v>22</v>
      </c>
      <c r="BG139" s="110"/>
      <c r="BH139" s="127"/>
    </row>
    <row r="140" spans="1:60" ht="18" thickTop="1" thickBot="1">
      <c r="A140" s="170">
        <v>21</v>
      </c>
      <c r="B140" s="73" t="str">
        <f>notes!Y31</f>
        <v>A+</v>
      </c>
      <c r="C140" s="73" t="str">
        <f>notes!Z31</f>
        <v>A+</v>
      </c>
      <c r="D140" s="73" t="str">
        <f>notes!AA31</f>
        <v>A+</v>
      </c>
      <c r="E140" s="73" t="str">
        <f>notes!AB31</f>
        <v>A</v>
      </c>
      <c r="F140" s="73">
        <f>notes!AC31</f>
        <v>0</v>
      </c>
      <c r="G140" s="74">
        <f>notes!AD31</f>
        <v>0</v>
      </c>
      <c r="H140" s="75" t="str">
        <f>notes!AE31</f>
        <v>A+</v>
      </c>
      <c r="I140" s="73" t="str">
        <f>notes!AF31</f>
        <v>A+</v>
      </c>
      <c r="J140" s="73" t="str">
        <f>notes!AG31</f>
        <v>A</v>
      </c>
      <c r="K140" s="74">
        <f>notes!AH31</f>
        <v>0</v>
      </c>
      <c r="L140" s="75" t="str">
        <f>notes!AI31</f>
        <v>A+</v>
      </c>
      <c r="M140" s="73" t="str">
        <f>notes!AJ31</f>
        <v>A+</v>
      </c>
      <c r="N140" s="73" t="str">
        <f>notes!AK31</f>
        <v>A-</v>
      </c>
      <c r="O140" s="74" t="str">
        <f>notes!AL31</f>
        <v>A+</v>
      </c>
      <c r="P140" s="75" t="str">
        <f>notes!AM31</f>
        <v>A+</v>
      </c>
      <c r="Q140" s="73" t="str">
        <f>notes!AN31</f>
        <v>D</v>
      </c>
      <c r="R140" s="73">
        <f>notes!AO31</f>
        <v>0</v>
      </c>
      <c r="S140" s="74"/>
      <c r="T140" s="76"/>
      <c r="U140" s="75"/>
      <c r="V140" s="77"/>
      <c r="W140" s="78"/>
      <c r="X140" s="79">
        <f t="shared" si="98"/>
        <v>9</v>
      </c>
      <c r="Y140" s="79">
        <f t="shared" si="99"/>
        <v>2</v>
      </c>
      <c r="Z140" s="80">
        <f t="shared" si="100"/>
        <v>1</v>
      </c>
      <c r="AA140" s="81">
        <f t="shared" si="101"/>
        <v>0</v>
      </c>
      <c r="AB140" s="81">
        <f t="shared" si="102"/>
        <v>0</v>
      </c>
      <c r="AC140" s="82">
        <f t="shared" si="103"/>
        <v>0</v>
      </c>
      <c r="AD140" s="83">
        <f t="shared" si="104"/>
        <v>0</v>
      </c>
      <c r="AE140" s="79">
        <f t="shared" si="105"/>
        <v>0</v>
      </c>
      <c r="AF140" s="80">
        <f t="shared" si="106"/>
        <v>0</v>
      </c>
      <c r="AG140" s="83">
        <f t="shared" si="107"/>
        <v>0</v>
      </c>
      <c r="AH140" s="79">
        <f t="shared" si="108"/>
        <v>1</v>
      </c>
      <c r="AI140" s="80">
        <f t="shared" si="109"/>
        <v>0</v>
      </c>
      <c r="AJ140" s="84">
        <f t="shared" si="110"/>
        <v>90</v>
      </c>
      <c r="AK140" s="66"/>
      <c r="AL140" s="66">
        <v>21</v>
      </c>
      <c r="AM140" s="85">
        <f t="shared" si="111"/>
        <v>72</v>
      </c>
      <c r="AN140" s="85">
        <f t="shared" si="112"/>
        <v>14</v>
      </c>
      <c r="AO140" s="85">
        <f t="shared" si="113"/>
        <v>6</v>
      </c>
      <c r="AP140" s="86">
        <f t="shared" si="124"/>
        <v>92</v>
      </c>
      <c r="AQ140" s="95"/>
      <c r="AR140" s="88">
        <f t="shared" si="114"/>
        <v>0</v>
      </c>
      <c r="AS140" s="88">
        <f t="shared" si="115"/>
        <v>0</v>
      </c>
      <c r="AT140" s="88">
        <f t="shared" si="116"/>
        <v>0</v>
      </c>
      <c r="AU140" s="86">
        <f t="shared" si="125"/>
        <v>0</v>
      </c>
      <c r="AV140" s="95"/>
      <c r="AW140" s="89">
        <f t="shared" si="117"/>
        <v>0</v>
      </c>
      <c r="AX140" s="89">
        <f t="shared" si="118"/>
        <v>0</v>
      </c>
      <c r="AY140" s="89">
        <f t="shared" si="119"/>
        <v>0</v>
      </c>
      <c r="AZ140" s="86">
        <f t="shared" si="126"/>
        <v>0</v>
      </c>
      <c r="BA140" s="95"/>
      <c r="BB140" s="90">
        <f t="shared" si="120"/>
        <v>0</v>
      </c>
      <c r="BC140" s="90">
        <f t="shared" si="121"/>
        <v>2</v>
      </c>
      <c r="BD140" s="90">
        <f t="shared" si="122"/>
        <v>0</v>
      </c>
      <c r="BE140" s="86">
        <f t="shared" si="127"/>
        <v>2</v>
      </c>
      <c r="BF140" s="91">
        <f t="shared" si="123"/>
        <v>94</v>
      </c>
      <c r="BG140" s="110"/>
      <c r="BH140" s="127"/>
    </row>
    <row r="141" spans="1:60" ht="18" thickTop="1" thickBot="1">
      <c r="A141" s="169">
        <v>22</v>
      </c>
      <c r="B141" s="73" t="str">
        <f>notes!Y32</f>
        <v>A+</v>
      </c>
      <c r="C141" s="73" t="str">
        <f>notes!Z32</f>
        <v>A+</v>
      </c>
      <c r="D141" s="73" t="str">
        <f>notes!AA32</f>
        <v>A+</v>
      </c>
      <c r="E141" s="73" t="str">
        <f>notes!AB32</f>
        <v>A+</v>
      </c>
      <c r="F141" s="73">
        <f>notes!AC32</f>
        <v>0</v>
      </c>
      <c r="G141" s="74">
        <f>notes!AD32</f>
        <v>0</v>
      </c>
      <c r="H141" s="75" t="str">
        <f>notes!AE32</f>
        <v>A+</v>
      </c>
      <c r="I141" s="73" t="str">
        <f>notes!AF32</f>
        <v>A</v>
      </c>
      <c r="J141" s="73" t="str">
        <f>notes!AG32</f>
        <v>A</v>
      </c>
      <c r="K141" s="74">
        <f>notes!AH32</f>
        <v>0</v>
      </c>
      <c r="L141" s="75" t="str">
        <f>notes!AI32</f>
        <v>B+</v>
      </c>
      <c r="M141" s="73" t="str">
        <f>notes!AJ32</f>
        <v>B</v>
      </c>
      <c r="N141" s="73" t="str">
        <f>notes!AK32</f>
        <v>B</v>
      </c>
      <c r="O141" s="74" t="str">
        <f>notes!AL32</f>
        <v>B-</v>
      </c>
      <c r="P141" s="75" t="str">
        <f>notes!AM32</f>
        <v>A+</v>
      </c>
      <c r="Q141" s="73" t="str">
        <f>notes!AN32</f>
        <v>A+</v>
      </c>
      <c r="R141" s="73">
        <f>notes!AO32</f>
        <v>0</v>
      </c>
      <c r="S141" s="74"/>
      <c r="T141" s="76"/>
      <c r="U141" s="75"/>
      <c r="V141" s="77"/>
      <c r="W141" s="93"/>
      <c r="X141" s="79">
        <f t="shared" si="98"/>
        <v>7</v>
      </c>
      <c r="Y141" s="79">
        <f t="shared" si="99"/>
        <v>2</v>
      </c>
      <c r="Z141" s="80">
        <f t="shared" si="100"/>
        <v>0</v>
      </c>
      <c r="AA141" s="81">
        <f t="shared" si="101"/>
        <v>1</v>
      </c>
      <c r="AB141" s="81">
        <f t="shared" si="102"/>
        <v>2</v>
      </c>
      <c r="AC141" s="82">
        <f t="shared" si="103"/>
        <v>1</v>
      </c>
      <c r="AD141" s="83">
        <f t="shared" si="104"/>
        <v>0</v>
      </c>
      <c r="AE141" s="79">
        <f t="shared" si="105"/>
        <v>0</v>
      </c>
      <c r="AF141" s="80">
        <f t="shared" si="106"/>
        <v>0</v>
      </c>
      <c r="AG141" s="83">
        <f t="shared" si="107"/>
        <v>0</v>
      </c>
      <c r="AH141" s="79">
        <f t="shared" si="108"/>
        <v>0</v>
      </c>
      <c r="AI141" s="80">
        <f t="shared" si="109"/>
        <v>0</v>
      </c>
      <c r="AJ141" s="84">
        <f t="shared" si="110"/>
        <v>90</v>
      </c>
      <c r="AK141" s="66"/>
      <c r="AL141" s="66">
        <v>22</v>
      </c>
      <c r="AM141" s="85">
        <f t="shared" si="111"/>
        <v>56</v>
      </c>
      <c r="AN141" s="85">
        <f t="shared" si="112"/>
        <v>14</v>
      </c>
      <c r="AO141" s="85">
        <f t="shared" si="113"/>
        <v>0</v>
      </c>
      <c r="AP141" s="86">
        <f t="shared" si="124"/>
        <v>70</v>
      </c>
      <c r="AQ141" s="95"/>
      <c r="AR141" s="88">
        <f t="shared" si="114"/>
        <v>5</v>
      </c>
      <c r="AS141" s="88">
        <f t="shared" si="115"/>
        <v>8</v>
      </c>
      <c r="AT141" s="88">
        <f t="shared" si="116"/>
        <v>3</v>
      </c>
      <c r="AU141" s="86">
        <f t="shared" si="125"/>
        <v>16</v>
      </c>
      <c r="AV141" s="95"/>
      <c r="AW141" s="89">
        <f t="shared" si="117"/>
        <v>0</v>
      </c>
      <c r="AX141" s="89">
        <f t="shared" si="118"/>
        <v>0</v>
      </c>
      <c r="AY141" s="89">
        <f t="shared" si="119"/>
        <v>0</v>
      </c>
      <c r="AZ141" s="86">
        <f t="shared" si="126"/>
        <v>0</v>
      </c>
      <c r="BA141" s="95"/>
      <c r="BB141" s="90">
        <f t="shared" si="120"/>
        <v>0</v>
      </c>
      <c r="BC141" s="90">
        <f t="shared" si="121"/>
        <v>0</v>
      </c>
      <c r="BD141" s="90">
        <f t="shared" si="122"/>
        <v>0</v>
      </c>
      <c r="BE141" s="86">
        <f t="shared" si="127"/>
        <v>0</v>
      </c>
      <c r="BF141" s="91">
        <f t="shared" si="123"/>
        <v>86</v>
      </c>
      <c r="BG141" s="110"/>
      <c r="BH141" s="127"/>
    </row>
    <row r="142" spans="1:60" ht="18" thickTop="1" thickBot="1">
      <c r="A142" s="170">
        <v>23</v>
      </c>
      <c r="B142" s="73" t="str">
        <f>notes!Y33</f>
        <v>B</v>
      </c>
      <c r="C142" s="73" t="str">
        <f>notes!Z33</f>
        <v>B-</v>
      </c>
      <c r="D142" s="73" t="str">
        <f>notes!AA33</f>
        <v>C</v>
      </c>
      <c r="E142" s="73" t="str">
        <f>notes!AB33</f>
        <v>C-</v>
      </c>
      <c r="F142" s="73">
        <f>notes!AC33</f>
        <v>0</v>
      </c>
      <c r="G142" s="74">
        <f>notes!AD33</f>
        <v>0</v>
      </c>
      <c r="H142" s="75" t="str">
        <f>notes!AE33</f>
        <v>C</v>
      </c>
      <c r="I142" s="73" t="str">
        <f>notes!AF33</f>
        <v>B-</v>
      </c>
      <c r="J142" s="73" t="str">
        <f>notes!AG33</f>
        <v>C-</v>
      </c>
      <c r="K142" s="74">
        <f>notes!AH33</f>
        <v>0</v>
      </c>
      <c r="L142" s="75" t="str">
        <f>notes!AI33</f>
        <v>D</v>
      </c>
      <c r="M142" s="73" t="str">
        <f>notes!AJ33</f>
        <v>D</v>
      </c>
      <c r="N142" s="73" t="str">
        <f>notes!AK33</f>
        <v>C-</v>
      </c>
      <c r="O142" s="74" t="str">
        <f>notes!AL33</f>
        <v>C-</v>
      </c>
      <c r="P142" s="75" t="str">
        <f>notes!AM33</f>
        <v>C+</v>
      </c>
      <c r="Q142" s="73" t="str">
        <f>notes!AN33</f>
        <v>D</v>
      </c>
      <c r="R142" s="73">
        <f>notes!AO33</f>
        <v>0</v>
      </c>
      <c r="S142" s="74"/>
      <c r="T142" s="76"/>
      <c r="U142" s="75"/>
      <c r="V142" s="77"/>
      <c r="W142" s="78"/>
      <c r="X142" s="79">
        <f t="shared" si="98"/>
        <v>0</v>
      </c>
      <c r="Y142" s="79">
        <f t="shared" si="99"/>
        <v>0</v>
      </c>
      <c r="Z142" s="80">
        <f t="shared" si="100"/>
        <v>0</v>
      </c>
      <c r="AA142" s="81">
        <f t="shared" si="101"/>
        <v>0</v>
      </c>
      <c r="AB142" s="81">
        <f t="shared" si="102"/>
        <v>1</v>
      </c>
      <c r="AC142" s="82">
        <f t="shared" si="103"/>
        <v>2</v>
      </c>
      <c r="AD142" s="83">
        <f t="shared" si="104"/>
        <v>1</v>
      </c>
      <c r="AE142" s="79">
        <f t="shared" si="105"/>
        <v>2</v>
      </c>
      <c r="AF142" s="80">
        <f t="shared" si="106"/>
        <v>4</v>
      </c>
      <c r="AG142" s="83">
        <f t="shared" si="107"/>
        <v>0</v>
      </c>
      <c r="AH142" s="79">
        <f t="shared" si="108"/>
        <v>3</v>
      </c>
      <c r="AI142" s="80">
        <f t="shared" si="109"/>
        <v>0</v>
      </c>
      <c r="AJ142" s="84">
        <f t="shared" si="110"/>
        <v>18</v>
      </c>
      <c r="AK142" s="66"/>
      <c r="AL142" s="66">
        <v>23</v>
      </c>
      <c r="AM142" s="85">
        <f t="shared" si="111"/>
        <v>0</v>
      </c>
      <c r="AN142" s="85">
        <f t="shared" si="112"/>
        <v>0</v>
      </c>
      <c r="AO142" s="85">
        <f t="shared" si="113"/>
        <v>0</v>
      </c>
      <c r="AP142" s="86">
        <f t="shared" si="124"/>
        <v>0</v>
      </c>
      <c r="AQ142" s="95"/>
      <c r="AR142" s="88">
        <f t="shared" si="114"/>
        <v>0</v>
      </c>
      <c r="AS142" s="88">
        <f t="shared" si="115"/>
        <v>4</v>
      </c>
      <c r="AT142" s="88">
        <f t="shared" si="116"/>
        <v>6</v>
      </c>
      <c r="AU142" s="86">
        <f t="shared" si="125"/>
        <v>10</v>
      </c>
      <c r="AV142" s="95"/>
      <c r="AW142" s="89">
        <f t="shared" si="117"/>
        <v>2</v>
      </c>
      <c r="AX142" s="89">
        <f t="shared" si="118"/>
        <v>2</v>
      </c>
      <c r="AY142" s="89">
        <f t="shared" si="119"/>
        <v>4</v>
      </c>
      <c r="AZ142" s="86">
        <f t="shared" si="126"/>
        <v>8</v>
      </c>
      <c r="BA142" s="95"/>
      <c r="BB142" s="90">
        <f t="shared" si="120"/>
        <v>0</v>
      </c>
      <c r="BC142" s="90">
        <f t="shared" si="121"/>
        <v>6</v>
      </c>
      <c r="BD142" s="90">
        <f t="shared" si="122"/>
        <v>0</v>
      </c>
      <c r="BE142" s="86">
        <f t="shared" si="127"/>
        <v>6</v>
      </c>
      <c r="BF142" s="91">
        <f t="shared" si="123"/>
        <v>24</v>
      </c>
      <c r="BG142" s="110"/>
      <c r="BH142" s="127"/>
    </row>
    <row r="143" spans="1:60" ht="18" thickTop="1" thickBot="1">
      <c r="A143" s="169">
        <v>24</v>
      </c>
      <c r="B143" s="73" t="str">
        <f>notes!Y34</f>
        <v>A+</v>
      </c>
      <c r="C143" s="73" t="str">
        <f>notes!Z34</f>
        <v>A+</v>
      </c>
      <c r="D143" s="73" t="str">
        <f>notes!AA34</f>
        <v>A</v>
      </c>
      <c r="E143" s="73" t="str">
        <f>notes!AB34</f>
        <v>B</v>
      </c>
      <c r="F143" s="73">
        <f>notes!AC34</f>
        <v>0</v>
      </c>
      <c r="G143" s="74">
        <f>notes!AD34</f>
        <v>0</v>
      </c>
      <c r="H143" s="75" t="str">
        <f>notes!AE34</f>
        <v>A+</v>
      </c>
      <c r="I143" s="73" t="str">
        <f>notes!AF34</f>
        <v>A</v>
      </c>
      <c r="J143" s="73" t="str">
        <f>notes!AG34</f>
        <v>A</v>
      </c>
      <c r="K143" s="74">
        <f>notes!AH34</f>
        <v>0</v>
      </c>
      <c r="L143" s="75" t="str">
        <f>notes!AI34</f>
        <v>A+</v>
      </c>
      <c r="M143" s="73" t="str">
        <f>notes!AJ34</f>
        <v>B-</v>
      </c>
      <c r="N143" s="73" t="str">
        <f>notes!AK34</f>
        <v>A+</v>
      </c>
      <c r="O143" s="74" t="str">
        <f>notes!AL34</f>
        <v>A+</v>
      </c>
      <c r="P143" s="75" t="str">
        <f>notes!AM34</f>
        <v>A+</v>
      </c>
      <c r="Q143" s="73" t="str">
        <f>notes!AN34</f>
        <v>B</v>
      </c>
      <c r="R143" s="73">
        <f>notes!AO34</f>
        <v>0</v>
      </c>
      <c r="S143" s="74"/>
      <c r="T143" s="76"/>
      <c r="U143" s="75"/>
      <c r="V143" s="77"/>
      <c r="W143" s="93"/>
      <c r="X143" s="79">
        <f t="shared" si="98"/>
        <v>7</v>
      </c>
      <c r="Y143" s="79">
        <f t="shared" si="99"/>
        <v>3</v>
      </c>
      <c r="Z143" s="80">
        <f t="shared" si="100"/>
        <v>0</v>
      </c>
      <c r="AA143" s="81">
        <f t="shared" si="101"/>
        <v>0</v>
      </c>
      <c r="AB143" s="81">
        <f t="shared" si="102"/>
        <v>2</v>
      </c>
      <c r="AC143" s="82">
        <f t="shared" si="103"/>
        <v>1</v>
      </c>
      <c r="AD143" s="83">
        <f t="shared" si="104"/>
        <v>0</v>
      </c>
      <c r="AE143" s="79">
        <f t="shared" si="105"/>
        <v>0</v>
      </c>
      <c r="AF143" s="80">
        <f t="shared" si="106"/>
        <v>0</v>
      </c>
      <c r="AG143" s="83">
        <f t="shared" si="107"/>
        <v>0</v>
      </c>
      <c r="AH143" s="79">
        <f t="shared" si="108"/>
        <v>0</v>
      </c>
      <c r="AI143" s="80">
        <f t="shared" si="109"/>
        <v>0</v>
      </c>
      <c r="AJ143" s="84">
        <f t="shared" si="110"/>
        <v>91</v>
      </c>
      <c r="AK143" s="66"/>
      <c r="AL143" s="66">
        <v>24</v>
      </c>
      <c r="AM143" s="85">
        <f t="shared" si="111"/>
        <v>56</v>
      </c>
      <c r="AN143" s="85">
        <f t="shared" si="112"/>
        <v>21</v>
      </c>
      <c r="AO143" s="85">
        <f t="shared" si="113"/>
        <v>0</v>
      </c>
      <c r="AP143" s="86">
        <f t="shared" si="124"/>
        <v>77</v>
      </c>
      <c r="AQ143" s="95"/>
      <c r="AR143" s="88">
        <f t="shared" si="114"/>
        <v>0</v>
      </c>
      <c r="AS143" s="88">
        <f t="shared" si="115"/>
        <v>8</v>
      </c>
      <c r="AT143" s="88">
        <f t="shared" si="116"/>
        <v>3</v>
      </c>
      <c r="AU143" s="86">
        <f t="shared" si="125"/>
        <v>11</v>
      </c>
      <c r="AV143" s="95"/>
      <c r="AW143" s="89">
        <f t="shared" si="117"/>
        <v>0</v>
      </c>
      <c r="AX143" s="89">
        <f t="shared" si="118"/>
        <v>0</v>
      </c>
      <c r="AY143" s="89">
        <f t="shared" si="119"/>
        <v>0</v>
      </c>
      <c r="AZ143" s="86">
        <f t="shared" si="126"/>
        <v>0</v>
      </c>
      <c r="BA143" s="95"/>
      <c r="BB143" s="90">
        <f t="shared" si="120"/>
        <v>0</v>
      </c>
      <c r="BC143" s="90">
        <f t="shared" si="121"/>
        <v>0</v>
      </c>
      <c r="BD143" s="90">
        <f t="shared" si="122"/>
        <v>0</v>
      </c>
      <c r="BE143" s="86">
        <f t="shared" si="127"/>
        <v>0</v>
      </c>
      <c r="BF143" s="91">
        <f t="shared" si="123"/>
        <v>88</v>
      </c>
      <c r="BG143" s="110"/>
      <c r="BH143" s="127"/>
    </row>
    <row r="144" spans="1:60" ht="18" thickTop="1" thickBot="1">
      <c r="A144" s="170">
        <v>25</v>
      </c>
      <c r="B144" s="73" t="str">
        <f>notes!Y35</f>
        <v>C</v>
      </c>
      <c r="C144" s="73" t="str">
        <f>notes!Z35</f>
        <v>C</v>
      </c>
      <c r="D144" s="73" t="str">
        <f>notes!AA35</f>
        <v>B-</v>
      </c>
      <c r="E144" s="73" t="str">
        <f>notes!AB35</f>
        <v>B-</v>
      </c>
      <c r="F144" s="73">
        <f>notes!AC35</f>
        <v>0</v>
      </c>
      <c r="G144" s="74">
        <f>notes!AD35</f>
        <v>0</v>
      </c>
      <c r="H144" s="75" t="str">
        <f>notes!AE35</f>
        <v>B-</v>
      </c>
      <c r="I144" s="73" t="str">
        <f>notes!AF35</f>
        <v>B</v>
      </c>
      <c r="J144" s="73" t="str">
        <f>notes!AG35</f>
        <v>A-</v>
      </c>
      <c r="K144" s="74">
        <f>notes!AH35</f>
        <v>0</v>
      </c>
      <c r="L144" s="75" t="str">
        <f>notes!AI35</f>
        <v>C-</v>
      </c>
      <c r="M144" s="73" t="str">
        <f>notes!AJ35</f>
        <v>C</v>
      </c>
      <c r="N144" s="73" t="str">
        <f>notes!AK35</f>
        <v>D</v>
      </c>
      <c r="O144" s="74" t="str">
        <f>notes!AL35</f>
        <v>C+</v>
      </c>
      <c r="P144" s="75" t="str">
        <f>notes!AM35</f>
        <v>D</v>
      </c>
      <c r="Q144" s="73" t="str">
        <f>notes!AN35</f>
        <v>D</v>
      </c>
      <c r="R144" s="73">
        <f>notes!AO35</f>
        <v>0</v>
      </c>
      <c r="S144" s="74"/>
      <c r="T144" s="76"/>
      <c r="U144" s="75"/>
      <c r="V144" s="77"/>
      <c r="W144" s="78"/>
      <c r="X144" s="79">
        <f t="shared" si="98"/>
        <v>0</v>
      </c>
      <c r="Y144" s="79">
        <f t="shared" si="99"/>
        <v>0</v>
      </c>
      <c r="Z144" s="80">
        <f t="shared" si="100"/>
        <v>1</v>
      </c>
      <c r="AA144" s="81">
        <f t="shared" si="101"/>
        <v>0</v>
      </c>
      <c r="AB144" s="81">
        <f t="shared" si="102"/>
        <v>1</v>
      </c>
      <c r="AC144" s="82">
        <f t="shared" si="103"/>
        <v>3</v>
      </c>
      <c r="AD144" s="83">
        <f t="shared" si="104"/>
        <v>1</v>
      </c>
      <c r="AE144" s="79">
        <f t="shared" si="105"/>
        <v>3</v>
      </c>
      <c r="AF144" s="80">
        <f t="shared" si="106"/>
        <v>1</v>
      </c>
      <c r="AG144" s="83">
        <f t="shared" si="107"/>
        <v>0</v>
      </c>
      <c r="AH144" s="79">
        <f t="shared" si="108"/>
        <v>3</v>
      </c>
      <c r="AI144" s="80">
        <f t="shared" si="109"/>
        <v>0</v>
      </c>
      <c r="AJ144" s="84">
        <f t="shared" si="110"/>
        <v>27</v>
      </c>
      <c r="AK144" s="66"/>
      <c r="AL144" s="66">
        <v>25</v>
      </c>
      <c r="AM144" s="85">
        <f t="shared" si="111"/>
        <v>0</v>
      </c>
      <c r="AN144" s="85">
        <f t="shared" si="112"/>
        <v>0</v>
      </c>
      <c r="AO144" s="85">
        <f t="shared" si="113"/>
        <v>6</v>
      </c>
      <c r="AP144" s="86">
        <f t="shared" si="124"/>
        <v>6</v>
      </c>
      <c r="AQ144" s="95"/>
      <c r="AR144" s="88">
        <f t="shared" si="114"/>
        <v>0</v>
      </c>
      <c r="AS144" s="88">
        <f t="shared" si="115"/>
        <v>4</v>
      </c>
      <c r="AT144" s="88">
        <f t="shared" si="116"/>
        <v>9</v>
      </c>
      <c r="AU144" s="86">
        <f t="shared" si="125"/>
        <v>13</v>
      </c>
      <c r="AV144" s="95"/>
      <c r="AW144" s="89">
        <f t="shared" si="117"/>
        <v>2</v>
      </c>
      <c r="AX144" s="89">
        <f t="shared" si="118"/>
        <v>3</v>
      </c>
      <c r="AY144" s="89">
        <f t="shared" si="119"/>
        <v>1</v>
      </c>
      <c r="AZ144" s="86">
        <f t="shared" si="126"/>
        <v>6</v>
      </c>
      <c r="BA144" s="95"/>
      <c r="BB144" s="90">
        <f t="shared" si="120"/>
        <v>0</v>
      </c>
      <c r="BC144" s="90">
        <f t="shared" si="121"/>
        <v>6</v>
      </c>
      <c r="BD144" s="90">
        <f t="shared" si="122"/>
        <v>0</v>
      </c>
      <c r="BE144" s="86">
        <f t="shared" si="127"/>
        <v>6</v>
      </c>
      <c r="BF144" s="91">
        <f t="shared" si="123"/>
        <v>31</v>
      </c>
      <c r="BG144" s="110"/>
      <c r="BH144" s="127"/>
    </row>
    <row r="145" spans="1:60" ht="18" thickTop="1" thickBot="1">
      <c r="A145" s="169">
        <v>26</v>
      </c>
      <c r="B145" s="73" t="str">
        <f>notes!Y36</f>
        <v>abs</v>
      </c>
      <c r="C145" s="73" t="str">
        <f>notes!Z36</f>
        <v>abs</v>
      </c>
      <c r="D145" s="73" t="str">
        <f>notes!AA36</f>
        <v>A</v>
      </c>
      <c r="E145" s="73" t="str">
        <f>notes!AB36</f>
        <v>B</v>
      </c>
      <c r="F145" s="73">
        <f>notes!AC36</f>
        <v>0</v>
      </c>
      <c r="G145" s="74">
        <f>notes!AD36</f>
        <v>0</v>
      </c>
      <c r="H145" s="75" t="str">
        <f>notes!AE36</f>
        <v>B</v>
      </c>
      <c r="I145" s="73" t="str">
        <f>notes!AF36</f>
        <v>A+</v>
      </c>
      <c r="J145" s="73" t="str">
        <f>notes!AG36</f>
        <v>A</v>
      </c>
      <c r="K145" s="74">
        <f>notes!AH36</f>
        <v>0</v>
      </c>
      <c r="L145" s="75" t="str">
        <f>notes!AI36</f>
        <v>C-</v>
      </c>
      <c r="M145" s="73" t="str">
        <f>notes!AJ36</f>
        <v>B-</v>
      </c>
      <c r="N145" s="73" t="str">
        <f>notes!AK36</f>
        <v>C</v>
      </c>
      <c r="O145" s="74" t="str">
        <f>notes!AL36</f>
        <v>A</v>
      </c>
      <c r="P145" s="75" t="str">
        <f>notes!AM36</f>
        <v>A+</v>
      </c>
      <c r="Q145" s="73" t="str">
        <f>notes!AN36</f>
        <v>B</v>
      </c>
      <c r="R145" s="73">
        <f>notes!AO36</f>
        <v>0</v>
      </c>
      <c r="S145" s="74"/>
      <c r="T145" s="76"/>
      <c r="U145" s="75"/>
      <c r="V145" s="77"/>
      <c r="W145" s="93"/>
      <c r="X145" s="79">
        <f t="shared" si="98"/>
        <v>2</v>
      </c>
      <c r="Y145" s="79">
        <f t="shared" si="99"/>
        <v>3</v>
      </c>
      <c r="Z145" s="80">
        <f t="shared" si="100"/>
        <v>0</v>
      </c>
      <c r="AA145" s="81">
        <f t="shared" si="101"/>
        <v>0</v>
      </c>
      <c r="AB145" s="81">
        <f t="shared" si="102"/>
        <v>3</v>
      </c>
      <c r="AC145" s="82">
        <f t="shared" si="103"/>
        <v>1</v>
      </c>
      <c r="AD145" s="83">
        <f t="shared" si="104"/>
        <v>0</v>
      </c>
      <c r="AE145" s="79">
        <f t="shared" si="105"/>
        <v>1</v>
      </c>
      <c r="AF145" s="80">
        <f t="shared" si="106"/>
        <v>1</v>
      </c>
      <c r="AG145" s="83">
        <f t="shared" si="107"/>
        <v>0</v>
      </c>
      <c r="AH145" s="79">
        <f t="shared" si="108"/>
        <v>0</v>
      </c>
      <c r="AI145" s="80">
        <f t="shared" si="109"/>
        <v>0</v>
      </c>
      <c r="AJ145" s="84">
        <f t="shared" si="110"/>
        <v>59</v>
      </c>
      <c r="AK145" s="66"/>
      <c r="AL145" s="66">
        <v>26</v>
      </c>
      <c r="AM145" s="85">
        <f t="shared" si="111"/>
        <v>16</v>
      </c>
      <c r="AN145" s="85">
        <f t="shared" si="112"/>
        <v>21</v>
      </c>
      <c r="AO145" s="85">
        <f t="shared" si="113"/>
        <v>0</v>
      </c>
      <c r="AP145" s="86">
        <f t="shared" si="124"/>
        <v>37</v>
      </c>
      <c r="AQ145" s="95"/>
      <c r="AR145" s="88">
        <f t="shared" si="114"/>
        <v>0</v>
      </c>
      <c r="AS145" s="88">
        <f t="shared" si="115"/>
        <v>12</v>
      </c>
      <c r="AT145" s="88">
        <f t="shared" si="116"/>
        <v>3</v>
      </c>
      <c r="AU145" s="86">
        <f t="shared" si="125"/>
        <v>15</v>
      </c>
      <c r="AV145" s="95"/>
      <c r="AW145" s="89">
        <f t="shared" si="117"/>
        <v>0</v>
      </c>
      <c r="AX145" s="89">
        <f t="shared" si="118"/>
        <v>1</v>
      </c>
      <c r="AY145" s="89">
        <f t="shared" si="119"/>
        <v>1</v>
      </c>
      <c r="AZ145" s="86">
        <f t="shared" si="126"/>
        <v>2</v>
      </c>
      <c r="BA145" s="95"/>
      <c r="BB145" s="90">
        <f t="shared" si="120"/>
        <v>0</v>
      </c>
      <c r="BC145" s="90">
        <f t="shared" si="121"/>
        <v>0</v>
      </c>
      <c r="BD145" s="90">
        <f t="shared" si="122"/>
        <v>0</v>
      </c>
      <c r="BE145" s="86">
        <f t="shared" si="127"/>
        <v>0</v>
      </c>
      <c r="BF145" s="91">
        <f t="shared" si="123"/>
        <v>54</v>
      </c>
      <c r="BG145" s="110"/>
      <c r="BH145" s="127"/>
    </row>
    <row r="146" spans="1:60" ht="18" thickTop="1" thickBot="1">
      <c r="A146" s="170">
        <v>27</v>
      </c>
      <c r="B146" s="73" t="str">
        <f>notes!Y37</f>
        <v>C-</v>
      </c>
      <c r="C146" s="73" t="str">
        <f>notes!Z37</f>
        <v>A</v>
      </c>
      <c r="D146" s="73" t="str">
        <f>notes!AA37</f>
        <v>C</v>
      </c>
      <c r="E146" s="73" t="str">
        <f>notes!AB37</f>
        <v>B-</v>
      </c>
      <c r="F146" s="73">
        <f>notes!AC37</f>
        <v>0</v>
      </c>
      <c r="G146" s="74">
        <f>notes!AD37</f>
        <v>0</v>
      </c>
      <c r="H146" s="75" t="str">
        <f>notes!AE37</f>
        <v>A</v>
      </c>
      <c r="I146" s="73" t="str">
        <f>notes!AF37</f>
        <v>D</v>
      </c>
      <c r="J146" s="73" t="str">
        <f>notes!AG37</f>
        <v>B-</v>
      </c>
      <c r="K146" s="74">
        <f>notes!AH37</f>
        <v>0</v>
      </c>
      <c r="L146" s="75" t="str">
        <f>notes!AI37</f>
        <v>D</v>
      </c>
      <c r="M146" s="73" t="str">
        <f>notes!AJ37</f>
        <v>A+</v>
      </c>
      <c r="N146" s="73" t="str">
        <f>notes!AK37</f>
        <v>C-</v>
      </c>
      <c r="O146" s="74" t="str">
        <f>notes!AL37</f>
        <v>C-</v>
      </c>
      <c r="P146" s="75" t="str">
        <f>notes!AM37</f>
        <v>C-</v>
      </c>
      <c r="Q146" s="73" t="str">
        <f>notes!AN37</f>
        <v>D</v>
      </c>
      <c r="R146" s="73">
        <f>notes!AO37</f>
        <v>0</v>
      </c>
      <c r="S146" s="74"/>
      <c r="T146" s="76"/>
      <c r="U146" s="75"/>
      <c r="V146" s="77"/>
      <c r="W146" s="78"/>
      <c r="X146" s="79">
        <f t="shared" si="98"/>
        <v>1</v>
      </c>
      <c r="Y146" s="79">
        <f t="shared" si="99"/>
        <v>2</v>
      </c>
      <c r="Z146" s="80">
        <f t="shared" si="100"/>
        <v>0</v>
      </c>
      <c r="AA146" s="81">
        <f t="shared" si="101"/>
        <v>0</v>
      </c>
      <c r="AB146" s="81">
        <f t="shared" si="102"/>
        <v>0</v>
      </c>
      <c r="AC146" s="82">
        <f t="shared" si="103"/>
        <v>2</v>
      </c>
      <c r="AD146" s="83">
        <f t="shared" si="104"/>
        <v>0</v>
      </c>
      <c r="AE146" s="79">
        <f t="shared" si="105"/>
        <v>1</v>
      </c>
      <c r="AF146" s="80">
        <f t="shared" si="106"/>
        <v>4</v>
      </c>
      <c r="AG146" s="83">
        <f t="shared" si="107"/>
        <v>0</v>
      </c>
      <c r="AH146" s="79">
        <f t="shared" si="108"/>
        <v>3</v>
      </c>
      <c r="AI146" s="80">
        <f t="shared" si="109"/>
        <v>0</v>
      </c>
      <c r="AJ146" s="84">
        <f t="shared" si="110"/>
        <v>30</v>
      </c>
      <c r="AK146" s="66"/>
      <c r="AL146" s="66">
        <v>27</v>
      </c>
      <c r="AM146" s="85">
        <f t="shared" si="111"/>
        <v>8</v>
      </c>
      <c r="AN146" s="85">
        <f t="shared" si="112"/>
        <v>14</v>
      </c>
      <c r="AO146" s="85">
        <f t="shared" si="113"/>
        <v>0</v>
      </c>
      <c r="AP146" s="86">
        <f t="shared" si="124"/>
        <v>22</v>
      </c>
      <c r="AQ146" s="95"/>
      <c r="AR146" s="88">
        <f t="shared" si="114"/>
        <v>0</v>
      </c>
      <c r="AS146" s="88">
        <f t="shared" si="115"/>
        <v>0</v>
      </c>
      <c r="AT146" s="88">
        <f t="shared" si="116"/>
        <v>6</v>
      </c>
      <c r="AU146" s="86">
        <f t="shared" si="125"/>
        <v>6</v>
      </c>
      <c r="AV146" s="95"/>
      <c r="AW146" s="89">
        <f t="shared" si="117"/>
        <v>0</v>
      </c>
      <c r="AX146" s="89">
        <f t="shared" si="118"/>
        <v>1</v>
      </c>
      <c r="AY146" s="89">
        <f t="shared" si="119"/>
        <v>4</v>
      </c>
      <c r="AZ146" s="86">
        <f t="shared" si="126"/>
        <v>5</v>
      </c>
      <c r="BA146" s="95"/>
      <c r="BB146" s="90">
        <f t="shared" si="120"/>
        <v>0</v>
      </c>
      <c r="BC146" s="90">
        <f t="shared" si="121"/>
        <v>6</v>
      </c>
      <c r="BD146" s="90">
        <f t="shared" si="122"/>
        <v>0</v>
      </c>
      <c r="BE146" s="86">
        <f t="shared" si="127"/>
        <v>6</v>
      </c>
      <c r="BF146" s="91">
        <f t="shared" si="123"/>
        <v>39</v>
      </c>
      <c r="BG146" s="110"/>
      <c r="BH146" s="127"/>
    </row>
    <row r="147" spans="1:60" ht="18" thickTop="1" thickBot="1">
      <c r="A147" s="92"/>
      <c r="B147" s="66"/>
      <c r="C147" s="73"/>
      <c r="D147" s="73"/>
      <c r="E147" s="73"/>
      <c r="F147" s="73"/>
      <c r="G147" s="74"/>
      <c r="H147" s="66"/>
      <c r="I147" s="73"/>
      <c r="J147" s="73"/>
      <c r="K147" s="74"/>
      <c r="L147" s="75"/>
      <c r="M147" s="75"/>
      <c r="N147" s="73"/>
      <c r="O147" s="74"/>
      <c r="P147" s="73"/>
      <c r="Q147" s="65"/>
      <c r="R147" s="74"/>
      <c r="S147" s="74"/>
      <c r="T147" s="76"/>
      <c r="U147" s="75"/>
      <c r="V147" s="77"/>
      <c r="W147" s="93"/>
      <c r="X147" s="79">
        <f t="shared" si="98"/>
        <v>0</v>
      </c>
      <c r="Y147" s="79">
        <f t="shared" si="99"/>
        <v>0</v>
      </c>
      <c r="Z147" s="80">
        <f t="shared" si="100"/>
        <v>0</v>
      </c>
      <c r="AA147" s="81">
        <f t="shared" si="101"/>
        <v>0</v>
      </c>
      <c r="AB147" s="81">
        <f t="shared" si="102"/>
        <v>0</v>
      </c>
      <c r="AC147" s="82">
        <f t="shared" si="103"/>
        <v>0</v>
      </c>
      <c r="AD147" s="83">
        <f t="shared" si="104"/>
        <v>0</v>
      </c>
      <c r="AE147" s="79">
        <f t="shared" si="105"/>
        <v>0</v>
      </c>
      <c r="AF147" s="80">
        <f t="shared" si="106"/>
        <v>0</v>
      </c>
      <c r="AG147" s="83">
        <f t="shared" si="107"/>
        <v>0</v>
      </c>
      <c r="AH147" s="79">
        <f t="shared" si="108"/>
        <v>0</v>
      </c>
      <c r="AI147" s="80">
        <f t="shared" si="109"/>
        <v>0</v>
      </c>
      <c r="AJ147" s="84">
        <f t="shared" si="110"/>
        <v>0</v>
      </c>
      <c r="AK147" s="66"/>
      <c r="AL147" s="66"/>
      <c r="AM147" s="66"/>
      <c r="AN147" s="66"/>
      <c r="AO147" s="66"/>
      <c r="AP147" s="66"/>
      <c r="AQ147" s="66"/>
      <c r="AR147" s="66"/>
      <c r="AS147" s="66"/>
      <c r="AT147" s="66"/>
      <c r="AU147" s="66"/>
      <c r="AV147" s="66"/>
      <c r="AW147" s="66"/>
      <c r="AX147" s="66"/>
      <c r="AY147" s="66"/>
      <c r="AZ147" s="66"/>
      <c r="BA147" s="66"/>
      <c r="BB147" s="66"/>
      <c r="BC147" s="66"/>
      <c r="BD147" s="66"/>
      <c r="BE147" s="66"/>
      <c r="BF147" s="66"/>
      <c r="BG147" s="110"/>
      <c r="BH147" s="127"/>
    </row>
    <row r="148" spans="1:60" ht="18" thickTop="1" thickBot="1">
      <c r="A148" s="94"/>
      <c r="B148" s="73"/>
      <c r="C148" s="73"/>
      <c r="D148" s="73"/>
      <c r="E148" s="73"/>
      <c r="F148" s="73"/>
      <c r="G148" s="74"/>
      <c r="H148" s="73"/>
      <c r="I148" s="73"/>
      <c r="J148" s="73"/>
      <c r="K148" s="74"/>
      <c r="L148" s="75"/>
      <c r="M148" s="75"/>
      <c r="N148" s="73"/>
      <c r="O148" s="74"/>
      <c r="P148" s="73"/>
      <c r="Q148" s="65"/>
      <c r="R148" s="74"/>
      <c r="S148" s="74"/>
      <c r="T148" s="76"/>
      <c r="U148" s="75"/>
      <c r="V148" s="77"/>
      <c r="W148" s="78"/>
      <c r="X148" s="100">
        <f t="shared" si="98"/>
        <v>0</v>
      </c>
      <c r="Y148" s="100">
        <f t="shared" si="99"/>
        <v>0</v>
      </c>
      <c r="Z148" s="101">
        <f t="shared" si="100"/>
        <v>0</v>
      </c>
      <c r="AA148" s="100">
        <f t="shared" si="101"/>
        <v>0</v>
      </c>
      <c r="AB148" s="100">
        <f t="shared" si="102"/>
        <v>0</v>
      </c>
      <c r="AC148" s="101">
        <f t="shared" si="103"/>
        <v>0</v>
      </c>
      <c r="AD148" s="102">
        <f t="shared" si="104"/>
        <v>0</v>
      </c>
      <c r="AE148" s="100">
        <f t="shared" si="105"/>
        <v>0</v>
      </c>
      <c r="AF148" s="101">
        <f t="shared" si="106"/>
        <v>0</v>
      </c>
      <c r="AG148" s="102">
        <f t="shared" si="107"/>
        <v>0</v>
      </c>
      <c r="AH148" s="100">
        <f t="shared" si="108"/>
        <v>0</v>
      </c>
      <c r="AI148" s="101">
        <f t="shared" si="109"/>
        <v>0</v>
      </c>
      <c r="AJ148" s="103">
        <f t="shared" si="110"/>
        <v>0</v>
      </c>
      <c r="AK148" s="66"/>
      <c r="AL148" s="66"/>
      <c r="AM148" s="66"/>
      <c r="AN148" s="66"/>
      <c r="AO148" s="66"/>
      <c r="AP148" s="66"/>
      <c r="AQ148" s="66"/>
      <c r="AR148" s="66"/>
      <c r="AS148" s="66"/>
      <c r="AT148" s="66"/>
      <c r="AU148" s="66"/>
      <c r="AV148" s="66"/>
      <c r="AW148" s="66"/>
      <c r="AX148" s="66"/>
      <c r="AY148" s="66"/>
      <c r="AZ148" s="66"/>
      <c r="BA148" s="66"/>
      <c r="BB148" s="66"/>
      <c r="BC148" s="66"/>
      <c r="BD148" s="66"/>
      <c r="BE148" s="66"/>
      <c r="BF148" s="66"/>
      <c r="BG148" s="110"/>
      <c r="BH148" s="127"/>
    </row>
    <row r="149" spans="1:60" ht="15.75" thickTop="1">
      <c r="A149" s="105"/>
      <c r="B149" s="105"/>
      <c r="C149" s="105"/>
      <c r="D149" s="105"/>
      <c r="E149" s="105"/>
      <c r="F149" s="105"/>
      <c r="G149" s="105"/>
      <c r="H149" s="105"/>
      <c r="I149" s="105"/>
      <c r="J149" s="105"/>
      <c r="K149" s="105"/>
      <c r="L149" s="105"/>
      <c r="M149" s="105"/>
      <c r="N149" s="105"/>
      <c r="O149" s="105"/>
      <c r="P149" s="105"/>
      <c r="Q149" s="105"/>
      <c r="R149" s="105"/>
      <c r="S149" s="105"/>
      <c r="T149" s="105"/>
      <c r="U149" s="105"/>
      <c r="V149" s="105"/>
      <c r="W149" s="105"/>
      <c r="X149" s="105"/>
      <c r="Y149" s="105"/>
      <c r="Z149" s="105"/>
      <c r="AA149" s="105"/>
      <c r="AB149" s="105"/>
      <c r="AC149" s="105"/>
      <c r="AD149" s="105"/>
      <c r="AE149" s="105"/>
      <c r="AF149" s="105"/>
      <c r="AG149" s="105"/>
      <c r="AH149" s="105"/>
      <c r="AI149" s="105"/>
      <c r="AJ149" s="105"/>
      <c r="AK149" s="105"/>
      <c r="AL149" s="105"/>
      <c r="AM149" s="105"/>
      <c r="AN149" s="105"/>
      <c r="AO149" s="105"/>
      <c r="AP149" s="105"/>
      <c r="AQ149" s="105"/>
      <c r="AR149" s="105"/>
      <c r="AS149" s="105"/>
      <c r="AT149" s="105"/>
      <c r="AU149" s="105"/>
      <c r="AV149" s="105"/>
      <c r="AW149" s="105"/>
      <c r="AX149" s="105"/>
      <c r="AY149" s="105"/>
      <c r="AZ149" s="105"/>
      <c r="BA149" s="105"/>
      <c r="BB149" s="105"/>
      <c r="BC149" s="105"/>
      <c r="BD149" s="105"/>
      <c r="BE149" s="105"/>
      <c r="BF149" s="105"/>
      <c r="BG149" s="127"/>
      <c r="BH149" s="127"/>
    </row>
    <row r="150" spans="1:60">
      <c r="A150" s="64"/>
      <c r="B150" s="64"/>
      <c r="C150" s="64"/>
      <c r="D150" s="64"/>
      <c r="E150" s="64"/>
      <c r="F150" s="64"/>
      <c r="G150" s="64"/>
      <c r="H150" s="64"/>
      <c r="I150" s="64"/>
      <c r="J150" s="64"/>
      <c r="K150" s="64"/>
      <c r="L150" s="64"/>
      <c r="M150" s="64"/>
      <c r="N150" s="64"/>
      <c r="O150" s="64"/>
      <c r="P150" s="64"/>
      <c r="Q150" s="64"/>
      <c r="R150" s="64"/>
      <c r="S150" s="64"/>
      <c r="T150" s="64"/>
      <c r="U150" s="64"/>
      <c r="V150" s="64"/>
      <c r="W150" s="64"/>
      <c r="X150" s="64"/>
      <c r="Y150" s="64"/>
      <c r="Z150" s="64"/>
      <c r="AA150" s="64"/>
      <c r="AB150" s="64"/>
      <c r="AC150" s="64"/>
      <c r="AD150" s="64"/>
      <c r="AE150" s="64"/>
      <c r="AF150" s="64"/>
      <c r="AG150" s="64"/>
      <c r="AH150" s="64"/>
      <c r="AI150" s="64"/>
      <c r="AJ150" s="64"/>
      <c r="AK150" s="64"/>
      <c r="AL150" s="64"/>
      <c r="AM150" s="64"/>
      <c r="AN150" s="64"/>
      <c r="AO150" s="64"/>
      <c r="AP150" s="64"/>
      <c r="AQ150" s="64"/>
      <c r="AR150" s="64"/>
      <c r="AS150" s="64"/>
      <c r="AT150" s="64"/>
      <c r="AU150" s="64"/>
      <c r="AV150" s="64"/>
      <c r="AW150" s="64"/>
      <c r="AX150" s="64"/>
      <c r="AY150" s="64"/>
      <c r="AZ150" s="64"/>
      <c r="BA150" s="64"/>
      <c r="BB150" s="64"/>
      <c r="BC150" s="64"/>
      <c r="BD150" s="64"/>
      <c r="BE150" s="64"/>
      <c r="BF150" s="64"/>
      <c r="BG150" s="127"/>
      <c r="BH150" s="127"/>
    </row>
  </sheetData>
  <mergeCells count="64">
    <mergeCell ref="A40:E41"/>
    <mergeCell ref="F40:L41"/>
    <mergeCell ref="AQ40:AW41"/>
    <mergeCell ref="CA41:CG42"/>
    <mergeCell ref="DD41:DJ42"/>
    <mergeCell ref="R42:S46"/>
    <mergeCell ref="T42:T46"/>
    <mergeCell ref="U42:U46"/>
    <mergeCell ref="W42:W46"/>
    <mergeCell ref="AR43:AV44"/>
    <mergeCell ref="CW43:DS57"/>
    <mergeCell ref="BV43:CP57"/>
    <mergeCell ref="CQ49:CV50"/>
    <mergeCell ref="A42:A46"/>
    <mergeCell ref="B42:G46"/>
    <mergeCell ref="H42:K46"/>
    <mergeCell ref="AR6:AV7"/>
    <mergeCell ref="A3:E4"/>
    <mergeCell ref="F3:L4"/>
    <mergeCell ref="A5:A9"/>
    <mergeCell ref="B5:G9"/>
    <mergeCell ref="H5:K9"/>
    <mergeCell ref="L5:N9"/>
    <mergeCell ref="O5:Q9"/>
    <mergeCell ref="R5:S9"/>
    <mergeCell ref="T5:T9"/>
    <mergeCell ref="U5:U9"/>
    <mergeCell ref="W5:W9"/>
    <mergeCell ref="L42:N46"/>
    <mergeCell ref="O42:Q46"/>
    <mergeCell ref="A113:E114"/>
    <mergeCell ref="F113:L114"/>
    <mergeCell ref="A115:A119"/>
    <mergeCell ref="B115:G119"/>
    <mergeCell ref="H115:K119"/>
    <mergeCell ref="L115:O119"/>
    <mergeCell ref="A78:E79"/>
    <mergeCell ref="F78:L79"/>
    <mergeCell ref="A80:A84"/>
    <mergeCell ref="B80:G84"/>
    <mergeCell ref="H80:K84"/>
    <mergeCell ref="L80:O84"/>
    <mergeCell ref="AR82:AV83"/>
    <mergeCell ref="P115:R119"/>
    <mergeCell ref="T115:T119"/>
    <mergeCell ref="U115:U119"/>
    <mergeCell ref="W115:W119"/>
    <mergeCell ref="AR116:AV117"/>
    <mergeCell ref="P80:R84"/>
    <mergeCell ref="BW41:BZ42"/>
    <mergeCell ref="DK41:DN42"/>
    <mergeCell ref="CQ47:CV48"/>
    <mergeCell ref="DM60:DN60"/>
    <mergeCell ref="DO60:DR60"/>
    <mergeCell ref="BW60:CB60"/>
    <mergeCell ref="CC60:CF60"/>
    <mergeCell ref="CG60:CI60"/>
    <mergeCell ref="CJ60:CL60"/>
    <mergeCell ref="CM60:CN60"/>
    <mergeCell ref="CR60:CW60"/>
    <mergeCell ref="CX60:DA60"/>
    <mergeCell ref="DB60:DE60"/>
    <mergeCell ref="DF60:DH60"/>
    <mergeCell ref="DJ60:DL60"/>
  </mergeCells>
  <conditionalFormatting sqref="W10:W38 W47:W74 W120:W148 W85:W111">
    <cfRule type="containsText" dxfId="270" priority="8346" operator="containsText" text="abs">
      <formula>NOT(ISERROR(SEARCH("abs",W10)))</formula>
    </cfRule>
  </conditionalFormatting>
  <conditionalFormatting sqref="B120:R146 V10:V38 B148:M148 C37:G37 B38:U38 P37:U37 I37:N37 V47:V74 C147:G147 S120:V148 I147:M147 N147:P148 X85:Y111 B85:V111 B47:U75 B10:U36 R147:R148">
    <cfRule type="containsText" dxfId="269" priority="8336" operator="containsText" text="abs">
      <formula>NOT(ISERROR(SEARCH("abs",B10)))</formula>
    </cfRule>
    <cfRule type="containsText" dxfId="268" priority="8337" operator="containsText" text="A">
      <formula>NOT(ISERROR(SEARCH("A",B10)))</formula>
    </cfRule>
    <cfRule type="containsText" dxfId="267" priority="8338" operator="containsText" text="abs">
      <formula>NOT(ISERROR(SEARCH("abs",B10)))</formula>
    </cfRule>
    <cfRule type="containsText" dxfId="266" priority="8339" operator="containsText" text="abs">
      <formula>NOT(ISERROR(SEARCH("abs",B10)))</formula>
    </cfRule>
    <cfRule type="containsText" dxfId="265" priority="8340" operator="containsText" text="abc">
      <formula>NOT(ISERROR(SEARCH("abc",B10)))</formula>
    </cfRule>
    <cfRule type="containsText" dxfId="264" priority="8341" operator="containsText" text="D">
      <formula>NOT(ISERROR(SEARCH("D",B10)))</formula>
    </cfRule>
    <cfRule type="containsText" dxfId="263" priority="8342" operator="containsText" text="C">
      <formula>NOT(ISERROR(SEARCH("C",B10)))</formula>
    </cfRule>
    <cfRule type="containsText" priority="8343" operator="containsText" text="C">
      <formula>NOT(ISERROR(SEARCH("C",B10)))</formula>
    </cfRule>
    <cfRule type="containsText" dxfId="262" priority="8344" operator="containsText" text="B">
      <formula>NOT(ISERROR(SEARCH("B",B10)))</formula>
    </cfRule>
    <cfRule type="containsText" dxfId="261" priority="8345" operator="containsText" text="A">
      <formula>NOT(ISERROR(SEARCH("A",B10)))</formula>
    </cfRule>
  </conditionalFormatting>
  <conditionalFormatting sqref="AG10:AI38 AG47:AI74 AG120:AI148 AG85:AI111">
    <cfRule type="cellIs" dxfId="260" priority="8335" operator="greaterThan">
      <formula>0</formula>
    </cfRule>
  </conditionalFormatting>
  <conditionalFormatting sqref="AD10:AF38 AD47:AF74 AD120:AF148 AD85:AF111">
    <cfRule type="cellIs" dxfId="259" priority="8334" operator="greaterThan">
      <formula>0</formula>
    </cfRule>
  </conditionalFormatting>
  <conditionalFormatting sqref="AA10:AC38 AA47:AC74 AA120:AC148 AA85:AC111">
    <cfRule type="cellIs" dxfId="258" priority="8333" operator="greaterThan">
      <formula>0</formula>
    </cfRule>
  </conditionalFormatting>
  <conditionalFormatting sqref="X10:Z38 X47:Z74 X120:Z148 Z85:Z111">
    <cfRule type="cellIs" dxfId="257" priority="8331" operator="greaterThan">
      <formula>0</formula>
    </cfRule>
    <cfRule type="cellIs" priority="8332" operator="greaterThan">
      <formula>0</formula>
    </cfRule>
  </conditionalFormatting>
  <conditionalFormatting sqref="BW58:CQ58 DL58:DR58">
    <cfRule type="containsText" dxfId="256" priority="411" operator="containsText" text="abs">
      <formula>NOT(ISERROR(SEARCH("abs",BW58)))</formula>
    </cfRule>
    <cfRule type="containsText" dxfId="255" priority="412" operator="containsText" text="A">
      <formula>NOT(ISERROR(SEARCH("A",BW58)))</formula>
    </cfRule>
    <cfRule type="containsText" dxfId="254" priority="413" operator="containsText" text="abs">
      <formula>NOT(ISERROR(SEARCH("abs",BW58)))</formula>
    </cfRule>
    <cfRule type="containsText" dxfId="253" priority="414" operator="containsText" text="abs">
      <formula>NOT(ISERROR(SEARCH("abs",BW58)))</formula>
    </cfRule>
    <cfRule type="containsText" dxfId="252" priority="415" operator="containsText" text="abc">
      <formula>NOT(ISERROR(SEARCH("abc",BW58)))</formula>
    </cfRule>
    <cfRule type="containsText" dxfId="251" priority="416" operator="containsText" text="D">
      <formula>NOT(ISERROR(SEARCH("D",BW58)))</formula>
    </cfRule>
    <cfRule type="containsText" dxfId="250" priority="417" operator="containsText" text="C">
      <formula>NOT(ISERROR(SEARCH("C",BW58)))</formula>
    </cfRule>
    <cfRule type="containsText" priority="418" operator="containsText" text="C">
      <formula>NOT(ISERROR(SEARCH("C",BW58)))</formula>
    </cfRule>
    <cfRule type="containsText" dxfId="249" priority="419" operator="containsText" text="B">
      <formula>NOT(ISERROR(SEARCH("B",BW58)))</formula>
    </cfRule>
    <cfRule type="containsText" dxfId="248" priority="420" operator="containsText" text="A">
      <formula>NOT(ISERROR(SEARCH("A",BW58)))</formula>
    </cfRule>
  </conditionalFormatting>
  <conditionalFormatting sqref="DJ58:DK58 CR58:DH58">
    <cfRule type="containsText" dxfId="247" priority="401" operator="containsText" text="abs">
      <formula>NOT(ISERROR(SEARCH("abs",CR58)))</formula>
    </cfRule>
    <cfRule type="containsText" dxfId="246" priority="402" operator="containsText" text="A">
      <formula>NOT(ISERROR(SEARCH("A",CR58)))</formula>
    </cfRule>
    <cfRule type="containsText" dxfId="245" priority="403" operator="containsText" text="abs">
      <formula>NOT(ISERROR(SEARCH("abs",CR58)))</formula>
    </cfRule>
    <cfRule type="containsText" dxfId="244" priority="404" operator="containsText" text="abs">
      <formula>NOT(ISERROR(SEARCH("abs",CR58)))</formula>
    </cfRule>
    <cfRule type="containsText" dxfId="243" priority="405" operator="containsText" text="abc">
      <formula>NOT(ISERROR(SEARCH("abc",CR58)))</formula>
    </cfRule>
    <cfRule type="containsText" dxfId="242" priority="406" operator="containsText" text="D">
      <formula>NOT(ISERROR(SEARCH("D",CR58)))</formula>
    </cfRule>
    <cfRule type="containsText" dxfId="241" priority="407" operator="containsText" text="C">
      <formula>NOT(ISERROR(SEARCH("C",CR58)))</formula>
    </cfRule>
    <cfRule type="containsText" priority="408" operator="containsText" text="C">
      <formula>NOT(ISERROR(SEARCH("C",CR58)))</formula>
    </cfRule>
    <cfRule type="containsText" dxfId="240" priority="409" operator="containsText" text="B">
      <formula>NOT(ISERROR(SEARCH("B",CR58)))</formula>
    </cfRule>
    <cfRule type="containsText" dxfId="239" priority="410" operator="containsText" text="A">
      <formula>NOT(ISERROR(SEARCH("A",CR58)))</formula>
    </cfRule>
  </conditionalFormatting>
  <conditionalFormatting sqref="DI58">
    <cfRule type="containsText" dxfId="238" priority="391" operator="containsText" text="abs">
      <formula>NOT(ISERROR(SEARCH("abs",DI58)))</formula>
    </cfRule>
    <cfRule type="containsText" dxfId="237" priority="392" operator="containsText" text="A">
      <formula>NOT(ISERROR(SEARCH("A",DI58)))</formula>
    </cfRule>
    <cfRule type="containsText" dxfId="236" priority="393" operator="containsText" text="abs">
      <formula>NOT(ISERROR(SEARCH("abs",DI58)))</formula>
    </cfRule>
    <cfRule type="containsText" dxfId="235" priority="394" operator="containsText" text="abs">
      <formula>NOT(ISERROR(SEARCH("abs",DI58)))</formula>
    </cfRule>
    <cfRule type="containsText" dxfId="234" priority="395" operator="containsText" text="abc">
      <formula>NOT(ISERROR(SEARCH("abc",DI58)))</formula>
    </cfRule>
    <cfRule type="containsText" dxfId="233" priority="396" operator="containsText" text="D">
      <formula>NOT(ISERROR(SEARCH("D",DI58)))</formula>
    </cfRule>
    <cfRule type="containsText" dxfId="232" priority="397" operator="containsText" text="C">
      <formula>NOT(ISERROR(SEARCH("C",DI58)))</formula>
    </cfRule>
    <cfRule type="containsText" priority="398" operator="containsText" text="C">
      <formula>NOT(ISERROR(SEARCH("C",DI58)))</formula>
    </cfRule>
    <cfRule type="containsText" dxfId="231" priority="399" operator="containsText" text="B">
      <formula>NOT(ISERROR(SEARCH("B",DI58)))</formula>
    </cfRule>
    <cfRule type="containsText" dxfId="230" priority="400" operator="containsText" text="A">
      <formula>NOT(ISERROR(SEARCH("A",DI58)))</formula>
    </cfRule>
  </conditionalFormatting>
  <conditionalFormatting sqref="BW58:CL58">
    <cfRule type="containsText" dxfId="229" priority="381" operator="containsText" text="abs">
      <formula>NOT(ISERROR(SEARCH("abs",BW58)))</formula>
    </cfRule>
    <cfRule type="containsText" dxfId="228" priority="382" operator="containsText" text="A">
      <formula>NOT(ISERROR(SEARCH("A",BW58)))</formula>
    </cfRule>
    <cfRule type="containsText" dxfId="227" priority="383" operator="containsText" text="abs">
      <formula>NOT(ISERROR(SEARCH("abs",BW58)))</formula>
    </cfRule>
    <cfRule type="containsText" dxfId="226" priority="384" operator="containsText" text="abs">
      <formula>NOT(ISERROR(SEARCH("abs",BW58)))</formula>
    </cfRule>
    <cfRule type="containsText" dxfId="225" priority="385" operator="containsText" text="abc">
      <formula>NOT(ISERROR(SEARCH("abc",BW58)))</formula>
    </cfRule>
    <cfRule type="containsText" dxfId="224" priority="386" operator="containsText" text="D">
      <formula>NOT(ISERROR(SEARCH("D",BW58)))</formula>
    </cfRule>
    <cfRule type="containsText" dxfId="223" priority="387" operator="containsText" text="C">
      <formula>NOT(ISERROR(SEARCH("C",BW58)))</formula>
    </cfRule>
    <cfRule type="containsText" priority="388" operator="containsText" text="C">
      <formula>NOT(ISERROR(SEARCH("C",BW58)))</formula>
    </cfRule>
    <cfRule type="containsText" dxfId="222" priority="389" operator="containsText" text="B">
      <formula>NOT(ISERROR(SEARCH("B",BW58)))</formula>
    </cfRule>
    <cfRule type="containsText" dxfId="221" priority="390" operator="containsText" text="A">
      <formula>NOT(ISERROR(SEARCH("A",BW58)))</formula>
    </cfRule>
  </conditionalFormatting>
  <conditionalFormatting sqref="DL58:DO58">
    <cfRule type="containsText" dxfId="220" priority="371" operator="containsText" text="abs">
      <formula>NOT(ISERROR(SEARCH("abs",DL58)))</formula>
    </cfRule>
    <cfRule type="containsText" dxfId="219" priority="372" operator="containsText" text="A">
      <formula>NOT(ISERROR(SEARCH("A",DL58)))</formula>
    </cfRule>
    <cfRule type="containsText" dxfId="218" priority="373" operator="containsText" text="abs">
      <formula>NOT(ISERROR(SEARCH("abs",DL58)))</formula>
    </cfRule>
    <cfRule type="containsText" dxfId="217" priority="374" operator="containsText" text="abs">
      <formula>NOT(ISERROR(SEARCH("abs",DL58)))</formula>
    </cfRule>
    <cfRule type="containsText" dxfId="216" priority="375" operator="containsText" text="abc">
      <formula>NOT(ISERROR(SEARCH("abc",DL58)))</formula>
    </cfRule>
    <cfRule type="containsText" dxfId="215" priority="376" operator="containsText" text="D">
      <formula>NOT(ISERROR(SEARCH("D",DL58)))</formula>
    </cfRule>
    <cfRule type="containsText" dxfId="214" priority="377" operator="containsText" text="C">
      <formula>NOT(ISERROR(SEARCH("C",DL58)))</formula>
    </cfRule>
    <cfRule type="containsText" priority="378" operator="containsText" text="C">
      <formula>NOT(ISERROR(SEARCH("C",DL58)))</formula>
    </cfRule>
    <cfRule type="containsText" dxfId="213" priority="379" operator="containsText" text="B">
      <formula>NOT(ISERROR(SEARCH("B",DL58)))</formula>
    </cfRule>
    <cfRule type="containsText" dxfId="212" priority="380" operator="containsText" text="A">
      <formula>NOT(ISERROR(SEARCH("A",DL58)))</formula>
    </cfRule>
  </conditionalFormatting>
  <conditionalFormatting sqref="DJ58:DK58 CR58:DH58">
    <cfRule type="containsText" dxfId="211" priority="361" operator="containsText" text="abs">
      <formula>NOT(ISERROR(SEARCH("abs",CR58)))</formula>
    </cfRule>
    <cfRule type="containsText" dxfId="210" priority="362" operator="containsText" text="A">
      <formula>NOT(ISERROR(SEARCH("A",CR58)))</formula>
    </cfRule>
    <cfRule type="containsText" dxfId="209" priority="363" operator="containsText" text="abs">
      <formula>NOT(ISERROR(SEARCH("abs",CR58)))</formula>
    </cfRule>
    <cfRule type="containsText" dxfId="208" priority="364" operator="containsText" text="abs">
      <formula>NOT(ISERROR(SEARCH("abs",CR58)))</formula>
    </cfRule>
    <cfRule type="containsText" dxfId="207" priority="365" operator="containsText" text="abc">
      <formula>NOT(ISERROR(SEARCH("abc",CR58)))</formula>
    </cfRule>
    <cfRule type="containsText" dxfId="206" priority="366" operator="containsText" text="D">
      <formula>NOT(ISERROR(SEARCH("D",CR58)))</formula>
    </cfRule>
    <cfRule type="containsText" dxfId="205" priority="367" operator="containsText" text="C">
      <formula>NOT(ISERROR(SEARCH("C",CR58)))</formula>
    </cfRule>
    <cfRule type="containsText" priority="368" operator="containsText" text="C">
      <formula>NOT(ISERROR(SEARCH("C",CR58)))</formula>
    </cfRule>
    <cfRule type="containsText" dxfId="204" priority="369" operator="containsText" text="B">
      <formula>NOT(ISERROR(SEARCH("B",CR58)))</formula>
    </cfRule>
    <cfRule type="containsText" dxfId="203" priority="370" operator="containsText" text="A">
      <formula>NOT(ISERROR(SEARCH("A",CR58)))</formula>
    </cfRule>
  </conditionalFormatting>
  <conditionalFormatting sqref="DI58">
    <cfRule type="containsText" dxfId="202" priority="351" operator="containsText" text="abs">
      <formula>NOT(ISERROR(SEARCH("abs",DI58)))</formula>
    </cfRule>
    <cfRule type="containsText" dxfId="201" priority="352" operator="containsText" text="A">
      <formula>NOT(ISERROR(SEARCH("A",DI58)))</formula>
    </cfRule>
    <cfRule type="containsText" dxfId="200" priority="353" operator="containsText" text="abs">
      <formula>NOT(ISERROR(SEARCH("abs",DI58)))</formula>
    </cfRule>
    <cfRule type="containsText" dxfId="199" priority="354" operator="containsText" text="abs">
      <formula>NOT(ISERROR(SEARCH("abs",DI58)))</formula>
    </cfRule>
    <cfRule type="containsText" dxfId="198" priority="355" operator="containsText" text="abc">
      <formula>NOT(ISERROR(SEARCH("abc",DI58)))</formula>
    </cfRule>
    <cfRule type="containsText" dxfId="197" priority="356" operator="containsText" text="D">
      <formula>NOT(ISERROR(SEARCH("D",DI58)))</formula>
    </cfRule>
    <cfRule type="containsText" dxfId="196" priority="357" operator="containsText" text="C">
      <formula>NOT(ISERROR(SEARCH("C",DI58)))</formula>
    </cfRule>
    <cfRule type="containsText" priority="358" operator="containsText" text="C">
      <formula>NOT(ISERROR(SEARCH("C",DI58)))</formula>
    </cfRule>
    <cfRule type="containsText" dxfId="195" priority="359" operator="containsText" text="B">
      <formula>NOT(ISERROR(SEARCH("B",DI58)))</formula>
    </cfRule>
    <cfRule type="containsText" dxfId="194" priority="360" operator="containsText" text="A">
      <formula>NOT(ISERROR(SEARCH("A",DI58)))</formula>
    </cfRule>
  </conditionalFormatting>
  <conditionalFormatting sqref="BW58:CQ58 DL58:DR58">
    <cfRule type="containsText" dxfId="125" priority="131" operator="containsText" text="abs">
      <formula>NOT(ISERROR(SEARCH("abs",BW58)))</formula>
    </cfRule>
    <cfRule type="containsText" dxfId="124" priority="132" operator="containsText" text="A">
      <formula>NOT(ISERROR(SEARCH("A",BW58)))</formula>
    </cfRule>
    <cfRule type="containsText" dxfId="123" priority="133" operator="containsText" text="abs">
      <formula>NOT(ISERROR(SEARCH("abs",BW58)))</formula>
    </cfRule>
    <cfRule type="containsText" dxfId="122" priority="134" operator="containsText" text="abs">
      <formula>NOT(ISERROR(SEARCH("abs",BW58)))</formula>
    </cfRule>
    <cfRule type="containsText" dxfId="121" priority="135" operator="containsText" text="abc">
      <formula>NOT(ISERROR(SEARCH("abc",BW58)))</formula>
    </cfRule>
    <cfRule type="containsText" dxfId="120" priority="136" operator="containsText" text="D">
      <formula>NOT(ISERROR(SEARCH("D",BW58)))</formula>
    </cfRule>
    <cfRule type="containsText" dxfId="119" priority="137" operator="containsText" text="C">
      <formula>NOT(ISERROR(SEARCH("C",BW58)))</formula>
    </cfRule>
    <cfRule type="containsText" priority="138" operator="containsText" text="C">
      <formula>NOT(ISERROR(SEARCH("C",BW58)))</formula>
    </cfRule>
    <cfRule type="containsText" dxfId="118" priority="139" operator="containsText" text="B">
      <formula>NOT(ISERROR(SEARCH("B",BW58)))</formula>
    </cfRule>
    <cfRule type="containsText" dxfId="117" priority="140" operator="containsText" text="A">
      <formula>NOT(ISERROR(SEARCH("A",BW58)))</formula>
    </cfRule>
  </conditionalFormatting>
  <conditionalFormatting sqref="DJ58:DK58 CR58:DH58">
    <cfRule type="containsText" dxfId="116" priority="121" operator="containsText" text="abs">
      <formula>NOT(ISERROR(SEARCH("abs",CR58)))</formula>
    </cfRule>
    <cfRule type="containsText" dxfId="115" priority="122" operator="containsText" text="A">
      <formula>NOT(ISERROR(SEARCH("A",CR58)))</formula>
    </cfRule>
    <cfRule type="containsText" dxfId="114" priority="123" operator="containsText" text="abs">
      <formula>NOT(ISERROR(SEARCH("abs",CR58)))</formula>
    </cfRule>
    <cfRule type="containsText" dxfId="113" priority="124" operator="containsText" text="abs">
      <formula>NOT(ISERROR(SEARCH("abs",CR58)))</formula>
    </cfRule>
    <cfRule type="containsText" dxfId="112" priority="125" operator="containsText" text="abc">
      <formula>NOT(ISERROR(SEARCH("abc",CR58)))</formula>
    </cfRule>
    <cfRule type="containsText" dxfId="111" priority="126" operator="containsText" text="D">
      <formula>NOT(ISERROR(SEARCH("D",CR58)))</formula>
    </cfRule>
    <cfRule type="containsText" dxfId="110" priority="127" operator="containsText" text="C">
      <formula>NOT(ISERROR(SEARCH("C",CR58)))</formula>
    </cfRule>
    <cfRule type="containsText" priority="128" operator="containsText" text="C">
      <formula>NOT(ISERROR(SEARCH("C",CR58)))</formula>
    </cfRule>
    <cfRule type="containsText" dxfId="109" priority="129" operator="containsText" text="B">
      <formula>NOT(ISERROR(SEARCH("B",CR58)))</formula>
    </cfRule>
    <cfRule type="containsText" dxfId="108" priority="130" operator="containsText" text="A">
      <formula>NOT(ISERROR(SEARCH("A",CR58)))</formula>
    </cfRule>
  </conditionalFormatting>
  <conditionalFormatting sqref="DI58">
    <cfRule type="containsText" dxfId="107" priority="111" operator="containsText" text="abs">
      <formula>NOT(ISERROR(SEARCH("abs",DI58)))</formula>
    </cfRule>
    <cfRule type="containsText" dxfId="106" priority="112" operator="containsText" text="A">
      <formula>NOT(ISERROR(SEARCH("A",DI58)))</formula>
    </cfRule>
    <cfRule type="containsText" dxfId="105" priority="113" operator="containsText" text="abs">
      <formula>NOT(ISERROR(SEARCH("abs",DI58)))</formula>
    </cfRule>
    <cfRule type="containsText" dxfId="104" priority="114" operator="containsText" text="abs">
      <formula>NOT(ISERROR(SEARCH("abs",DI58)))</formula>
    </cfRule>
    <cfRule type="containsText" dxfId="103" priority="115" operator="containsText" text="abc">
      <formula>NOT(ISERROR(SEARCH("abc",DI58)))</formula>
    </cfRule>
    <cfRule type="containsText" dxfId="102" priority="116" operator="containsText" text="D">
      <formula>NOT(ISERROR(SEARCH("D",DI58)))</formula>
    </cfRule>
    <cfRule type="containsText" dxfId="101" priority="117" operator="containsText" text="C">
      <formula>NOT(ISERROR(SEARCH("C",DI58)))</formula>
    </cfRule>
    <cfRule type="containsText" priority="118" operator="containsText" text="C">
      <formula>NOT(ISERROR(SEARCH("C",DI58)))</formula>
    </cfRule>
    <cfRule type="containsText" dxfId="100" priority="119" operator="containsText" text="B">
      <formula>NOT(ISERROR(SEARCH("B",DI58)))</formula>
    </cfRule>
    <cfRule type="containsText" dxfId="99" priority="120" operator="containsText" text="A">
      <formula>NOT(ISERROR(SEARCH("A",DI58)))</formula>
    </cfRule>
  </conditionalFormatting>
  <conditionalFormatting sqref="BW58:CL58">
    <cfRule type="containsText" dxfId="98" priority="101" operator="containsText" text="abs">
      <formula>NOT(ISERROR(SEARCH("abs",BW58)))</formula>
    </cfRule>
    <cfRule type="containsText" dxfId="97" priority="102" operator="containsText" text="A">
      <formula>NOT(ISERROR(SEARCH("A",BW58)))</formula>
    </cfRule>
    <cfRule type="containsText" dxfId="96" priority="103" operator="containsText" text="abs">
      <formula>NOT(ISERROR(SEARCH("abs",BW58)))</formula>
    </cfRule>
    <cfRule type="containsText" dxfId="95" priority="104" operator="containsText" text="abs">
      <formula>NOT(ISERROR(SEARCH("abs",BW58)))</formula>
    </cfRule>
    <cfRule type="containsText" dxfId="94" priority="105" operator="containsText" text="abc">
      <formula>NOT(ISERROR(SEARCH("abc",BW58)))</formula>
    </cfRule>
    <cfRule type="containsText" dxfId="93" priority="106" operator="containsText" text="D">
      <formula>NOT(ISERROR(SEARCH("D",BW58)))</formula>
    </cfRule>
    <cfRule type="containsText" dxfId="92" priority="107" operator="containsText" text="C">
      <formula>NOT(ISERROR(SEARCH("C",BW58)))</formula>
    </cfRule>
    <cfRule type="containsText" priority="108" operator="containsText" text="C">
      <formula>NOT(ISERROR(SEARCH("C",BW58)))</formula>
    </cfRule>
    <cfRule type="containsText" dxfId="91" priority="109" operator="containsText" text="B">
      <formula>NOT(ISERROR(SEARCH("B",BW58)))</formula>
    </cfRule>
    <cfRule type="containsText" dxfId="90" priority="110" operator="containsText" text="A">
      <formula>NOT(ISERROR(SEARCH("A",BW58)))</formula>
    </cfRule>
  </conditionalFormatting>
  <conditionalFormatting sqref="DL58:DO58">
    <cfRule type="containsText" dxfId="89" priority="91" operator="containsText" text="abs">
      <formula>NOT(ISERROR(SEARCH("abs",DL58)))</formula>
    </cfRule>
    <cfRule type="containsText" dxfId="88" priority="92" operator="containsText" text="A">
      <formula>NOT(ISERROR(SEARCH("A",DL58)))</formula>
    </cfRule>
    <cfRule type="containsText" dxfId="87" priority="93" operator="containsText" text="abs">
      <formula>NOT(ISERROR(SEARCH("abs",DL58)))</formula>
    </cfRule>
    <cfRule type="containsText" dxfId="86" priority="94" operator="containsText" text="abs">
      <formula>NOT(ISERROR(SEARCH("abs",DL58)))</formula>
    </cfRule>
    <cfRule type="containsText" dxfId="85" priority="95" operator="containsText" text="abc">
      <formula>NOT(ISERROR(SEARCH("abc",DL58)))</formula>
    </cfRule>
    <cfRule type="containsText" dxfId="84" priority="96" operator="containsText" text="D">
      <formula>NOT(ISERROR(SEARCH("D",DL58)))</formula>
    </cfRule>
    <cfRule type="containsText" dxfId="83" priority="97" operator="containsText" text="C">
      <formula>NOT(ISERROR(SEARCH("C",DL58)))</formula>
    </cfRule>
    <cfRule type="containsText" priority="98" operator="containsText" text="C">
      <formula>NOT(ISERROR(SEARCH("C",DL58)))</formula>
    </cfRule>
    <cfRule type="containsText" dxfId="82" priority="99" operator="containsText" text="B">
      <formula>NOT(ISERROR(SEARCH("B",DL58)))</formula>
    </cfRule>
    <cfRule type="containsText" dxfId="81" priority="100" operator="containsText" text="A">
      <formula>NOT(ISERROR(SEARCH("A",DL58)))</formula>
    </cfRule>
  </conditionalFormatting>
  <conditionalFormatting sqref="DJ58:DK58 CR58:DH58">
    <cfRule type="containsText" dxfId="80" priority="81" operator="containsText" text="abs">
      <formula>NOT(ISERROR(SEARCH("abs",CR58)))</formula>
    </cfRule>
    <cfRule type="containsText" dxfId="79" priority="82" operator="containsText" text="A">
      <formula>NOT(ISERROR(SEARCH("A",CR58)))</formula>
    </cfRule>
    <cfRule type="containsText" dxfId="78" priority="83" operator="containsText" text="abs">
      <formula>NOT(ISERROR(SEARCH("abs",CR58)))</formula>
    </cfRule>
    <cfRule type="containsText" dxfId="77" priority="84" operator="containsText" text="abs">
      <formula>NOT(ISERROR(SEARCH("abs",CR58)))</formula>
    </cfRule>
    <cfRule type="containsText" dxfId="76" priority="85" operator="containsText" text="abc">
      <formula>NOT(ISERROR(SEARCH("abc",CR58)))</formula>
    </cfRule>
    <cfRule type="containsText" dxfId="75" priority="86" operator="containsText" text="D">
      <formula>NOT(ISERROR(SEARCH("D",CR58)))</formula>
    </cfRule>
    <cfRule type="containsText" dxfId="74" priority="87" operator="containsText" text="C">
      <formula>NOT(ISERROR(SEARCH("C",CR58)))</formula>
    </cfRule>
    <cfRule type="containsText" priority="88" operator="containsText" text="C">
      <formula>NOT(ISERROR(SEARCH("C",CR58)))</formula>
    </cfRule>
    <cfRule type="containsText" dxfId="73" priority="89" operator="containsText" text="B">
      <formula>NOT(ISERROR(SEARCH("B",CR58)))</formula>
    </cfRule>
    <cfRule type="containsText" dxfId="72" priority="90" operator="containsText" text="A">
      <formula>NOT(ISERROR(SEARCH("A",CR58)))</formula>
    </cfRule>
  </conditionalFormatting>
  <conditionalFormatting sqref="DI58">
    <cfRule type="containsText" dxfId="71" priority="71" operator="containsText" text="abs">
      <formula>NOT(ISERROR(SEARCH("abs",DI58)))</formula>
    </cfRule>
    <cfRule type="containsText" dxfId="70" priority="72" operator="containsText" text="A">
      <formula>NOT(ISERROR(SEARCH("A",DI58)))</formula>
    </cfRule>
    <cfRule type="containsText" dxfId="69" priority="73" operator="containsText" text="abs">
      <formula>NOT(ISERROR(SEARCH("abs",DI58)))</formula>
    </cfRule>
    <cfRule type="containsText" dxfId="68" priority="74" operator="containsText" text="abs">
      <formula>NOT(ISERROR(SEARCH("abs",DI58)))</formula>
    </cfRule>
    <cfRule type="containsText" dxfId="67" priority="75" operator="containsText" text="abc">
      <formula>NOT(ISERROR(SEARCH("abc",DI58)))</formula>
    </cfRule>
    <cfRule type="containsText" dxfId="66" priority="76" operator="containsText" text="D">
      <formula>NOT(ISERROR(SEARCH("D",DI58)))</formula>
    </cfRule>
    <cfRule type="containsText" dxfId="65" priority="77" operator="containsText" text="C">
      <formula>NOT(ISERROR(SEARCH("C",DI58)))</formula>
    </cfRule>
    <cfRule type="containsText" priority="78" operator="containsText" text="C">
      <formula>NOT(ISERROR(SEARCH("C",DI58)))</formula>
    </cfRule>
    <cfRule type="containsText" dxfId="64" priority="79" operator="containsText" text="B">
      <formula>NOT(ISERROR(SEARCH("B",DI58)))</formula>
    </cfRule>
    <cfRule type="containsText" dxfId="63" priority="80" operator="containsText" text="A">
      <formula>NOT(ISERROR(SEARCH("A",DI58)))</formula>
    </cfRule>
  </conditionalFormatting>
  <conditionalFormatting sqref="BW58:CQ58 DL58:DR58">
    <cfRule type="containsText" dxfId="62" priority="61" operator="containsText" text="abs">
      <formula>NOT(ISERROR(SEARCH("abs",BW58)))</formula>
    </cfRule>
    <cfRule type="containsText" dxfId="61" priority="62" operator="containsText" text="A">
      <formula>NOT(ISERROR(SEARCH("A",BW58)))</formula>
    </cfRule>
    <cfRule type="containsText" dxfId="60" priority="63" operator="containsText" text="abs">
      <formula>NOT(ISERROR(SEARCH("abs",BW58)))</formula>
    </cfRule>
    <cfRule type="containsText" dxfId="59" priority="64" operator="containsText" text="abs">
      <formula>NOT(ISERROR(SEARCH("abs",BW58)))</formula>
    </cfRule>
    <cfRule type="containsText" dxfId="58" priority="65" operator="containsText" text="abc">
      <formula>NOT(ISERROR(SEARCH("abc",BW58)))</formula>
    </cfRule>
    <cfRule type="containsText" dxfId="57" priority="66" operator="containsText" text="D">
      <formula>NOT(ISERROR(SEARCH("D",BW58)))</formula>
    </cfRule>
    <cfRule type="containsText" dxfId="56" priority="67" operator="containsText" text="C">
      <formula>NOT(ISERROR(SEARCH("C",BW58)))</formula>
    </cfRule>
    <cfRule type="containsText" priority="68" operator="containsText" text="C">
      <formula>NOT(ISERROR(SEARCH("C",BW58)))</formula>
    </cfRule>
    <cfRule type="containsText" dxfId="55" priority="69" operator="containsText" text="B">
      <formula>NOT(ISERROR(SEARCH("B",BW58)))</formula>
    </cfRule>
    <cfRule type="containsText" dxfId="54" priority="70" operator="containsText" text="A">
      <formula>NOT(ISERROR(SEARCH("A",BW58)))</formula>
    </cfRule>
  </conditionalFormatting>
  <conditionalFormatting sqref="DJ58:DK58 CR58:DH58">
    <cfRule type="containsText" dxfId="53" priority="51" operator="containsText" text="abs">
      <formula>NOT(ISERROR(SEARCH("abs",CR58)))</formula>
    </cfRule>
    <cfRule type="containsText" dxfId="52" priority="52" operator="containsText" text="A">
      <formula>NOT(ISERROR(SEARCH("A",CR58)))</formula>
    </cfRule>
    <cfRule type="containsText" dxfId="51" priority="53" operator="containsText" text="abs">
      <formula>NOT(ISERROR(SEARCH("abs",CR58)))</formula>
    </cfRule>
    <cfRule type="containsText" dxfId="50" priority="54" operator="containsText" text="abs">
      <formula>NOT(ISERROR(SEARCH("abs",CR58)))</formula>
    </cfRule>
    <cfRule type="containsText" dxfId="49" priority="55" operator="containsText" text="abc">
      <formula>NOT(ISERROR(SEARCH("abc",CR58)))</formula>
    </cfRule>
    <cfRule type="containsText" dxfId="48" priority="56" operator="containsText" text="D">
      <formula>NOT(ISERROR(SEARCH("D",CR58)))</formula>
    </cfRule>
    <cfRule type="containsText" dxfId="47" priority="57" operator="containsText" text="C">
      <formula>NOT(ISERROR(SEARCH("C",CR58)))</formula>
    </cfRule>
    <cfRule type="containsText" priority="58" operator="containsText" text="C">
      <formula>NOT(ISERROR(SEARCH("C",CR58)))</formula>
    </cfRule>
    <cfRule type="containsText" dxfId="46" priority="59" operator="containsText" text="B">
      <formula>NOT(ISERROR(SEARCH("B",CR58)))</formula>
    </cfRule>
    <cfRule type="containsText" dxfId="45" priority="60" operator="containsText" text="A">
      <formula>NOT(ISERROR(SEARCH("A",CR58)))</formula>
    </cfRule>
  </conditionalFormatting>
  <conditionalFormatting sqref="DI58">
    <cfRule type="containsText" dxfId="44" priority="41" operator="containsText" text="abs">
      <formula>NOT(ISERROR(SEARCH("abs",DI58)))</formula>
    </cfRule>
    <cfRule type="containsText" dxfId="43" priority="42" operator="containsText" text="A">
      <formula>NOT(ISERROR(SEARCH("A",DI58)))</formula>
    </cfRule>
    <cfRule type="containsText" dxfId="42" priority="43" operator="containsText" text="abs">
      <formula>NOT(ISERROR(SEARCH("abs",DI58)))</formula>
    </cfRule>
    <cfRule type="containsText" dxfId="41" priority="44" operator="containsText" text="abs">
      <formula>NOT(ISERROR(SEARCH("abs",DI58)))</formula>
    </cfRule>
    <cfRule type="containsText" dxfId="40" priority="45" operator="containsText" text="abc">
      <formula>NOT(ISERROR(SEARCH("abc",DI58)))</formula>
    </cfRule>
    <cfRule type="containsText" dxfId="39" priority="46" operator="containsText" text="D">
      <formula>NOT(ISERROR(SEARCH("D",DI58)))</formula>
    </cfRule>
    <cfRule type="containsText" dxfId="38" priority="47" operator="containsText" text="C">
      <formula>NOT(ISERROR(SEARCH("C",DI58)))</formula>
    </cfRule>
    <cfRule type="containsText" priority="48" operator="containsText" text="C">
      <formula>NOT(ISERROR(SEARCH("C",DI58)))</formula>
    </cfRule>
    <cfRule type="containsText" dxfId="37" priority="49" operator="containsText" text="B">
      <formula>NOT(ISERROR(SEARCH("B",DI58)))</formula>
    </cfRule>
    <cfRule type="containsText" dxfId="36" priority="50" operator="containsText" text="A">
      <formula>NOT(ISERROR(SEARCH("A",DI58)))</formula>
    </cfRule>
  </conditionalFormatting>
  <conditionalFormatting sqref="BW58:CL58">
    <cfRule type="containsText" dxfId="35" priority="31" operator="containsText" text="abs">
      <formula>NOT(ISERROR(SEARCH("abs",BW58)))</formula>
    </cfRule>
    <cfRule type="containsText" dxfId="34" priority="32" operator="containsText" text="A">
      <formula>NOT(ISERROR(SEARCH("A",BW58)))</formula>
    </cfRule>
    <cfRule type="containsText" dxfId="33" priority="33" operator="containsText" text="abs">
      <formula>NOT(ISERROR(SEARCH("abs",BW58)))</formula>
    </cfRule>
    <cfRule type="containsText" dxfId="32" priority="34" operator="containsText" text="abs">
      <formula>NOT(ISERROR(SEARCH("abs",BW58)))</formula>
    </cfRule>
    <cfRule type="containsText" dxfId="31" priority="35" operator="containsText" text="abc">
      <formula>NOT(ISERROR(SEARCH("abc",BW58)))</formula>
    </cfRule>
    <cfRule type="containsText" dxfId="30" priority="36" operator="containsText" text="D">
      <formula>NOT(ISERROR(SEARCH("D",BW58)))</formula>
    </cfRule>
    <cfRule type="containsText" dxfId="29" priority="37" operator="containsText" text="C">
      <formula>NOT(ISERROR(SEARCH("C",BW58)))</formula>
    </cfRule>
    <cfRule type="containsText" priority="38" operator="containsText" text="C">
      <formula>NOT(ISERROR(SEARCH("C",BW58)))</formula>
    </cfRule>
    <cfRule type="containsText" dxfId="28" priority="39" operator="containsText" text="B">
      <formula>NOT(ISERROR(SEARCH("B",BW58)))</formula>
    </cfRule>
    <cfRule type="containsText" dxfId="27" priority="40" operator="containsText" text="A">
      <formula>NOT(ISERROR(SEARCH("A",BW58)))</formula>
    </cfRule>
  </conditionalFormatting>
  <conditionalFormatting sqref="DL58:DO58">
    <cfRule type="containsText" dxfId="26" priority="21" operator="containsText" text="abs">
      <formula>NOT(ISERROR(SEARCH("abs",DL58)))</formula>
    </cfRule>
    <cfRule type="containsText" dxfId="25" priority="22" operator="containsText" text="A">
      <formula>NOT(ISERROR(SEARCH("A",DL58)))</formula>
    </cfRule>
    <cfRule type="containsText" dxfId="24" priority="23" operator="containsText" text="abs">
      <formula>NOT(ISERROR(SEARCH("abs",DL58)))</formula>
    </cfRule>
    <cfRule type="containsText" dxfId="23" priority="24" operator="containsText" text="abs">
      <formula>NOT(ISERROR(SEARCH("abs",DL58)))</formula>
    </cfRule>
    <cfRule type="containsText" dxfId="22" priority="25" operator="containsText" text="abc">
      <formula>NOT(ISERROR(SEARCH("abc",DL58)))</formula>
    </cfRule>
    <cfRule type="containsText" dxfId="21" priority="26" operator="containsText" text="D">
      <formula>NOT(ISERROR(SEARCH("D",DL58)))</formula>
    </cfRule>
    <cfRule type="containsText" dxfId="20" priority="27" operator="containsText" text="C">
      <formula>NOT(ISERROR(SEARCH("C",DL58)))</formula>
    </cfRule>
    <cfRule type="containsText" priority="28" operator="containsText" text="C">
      <formula>NOT(ISERROR(SEARCH("C",DL58)))</formula>
    </cfRule>
    <cfRule type="containsText" dxfId="19" priority="29" operator="containsText" text="B">
      <formula>NOT(ISERROR(SEARCH("B",DL58)))</formula>
    </cfRule>
    <cfRule type="containsText" dxfId="18" priority="30" operator="containsText" text="A">
      <formula>NOT(ISERROR(SEARCH("A",DL58)))</formula>
    </cfRule>
  </conditionalFormatting>
  <conditionalFormatting sqref="DJ58:DK58 CR58:DH58">
    <cfRule type="containsText" dxfId="17" priority="11" operator="containsText" text="abs">
      <formula>NOT(ISERROR(SEARCH("abs",CR58)))</formula>
    </cfRule>
    <cfRule type="containsText" dxfId="16" priority="12" operator="containsText" text="A">
      <formula>NOT(ISERROR(SEARCH("A",CR58)))</formula>
    </cfRule>
    <cfRule type="containsText" dxfId="15" priority="13" operator="containsText" text="abs">
      <formula>NOT(ISERROR(SEARCH("abs",CR58)))</formula>
    </cfRule>
    <cfRule type="containsText" dxfId="14" priority="14" operator="containsText" text="abs">
      <formula>NOT(ISERROR(SEARCH("abs",CR58)))</formula>
    </cfRule>
    <cfRule type="containsText" dxfId="13" priority="15" operator="containsText" text="abc">
      <formula>NOT(ISERROR(SEARCH("abc",CR58)))</formula>
    </cfRule>
    <cfRule type="containsText" dxfId="12" priority="16" operator="containsText" text="D">
      <formula>NOT(ISERROR(SEARCH("D",CR58)))</formula>
    </cfRule>
    <cfRule type="containsText" dxfId="11" priority="17" operator="containsText" text="C">
      <formula>NOT(ISERROR(SEARCH("C",CR58)))</formula>
    </cfRule>
    <cfRule type="containsText" priority="18" operator="containsText" text="C">
      <formula>NOT(ISERROR(SEARCH("C",CR58)))</formula>
    </cfRule>
    <cfRule type="containsText" dxfId="10" priority="19" operator="containsText" text="B">
      <formula>NOT(ISERROR(SEARCH("B",CR58)))</formula>
    </cfRule>
    <cfRule type="containsText" dxfId="9" priority="20" operator="containsText" text="A">
      <formula>NOT(ISERROR(SEARCH("A",CR58)))</formula>
    </cfRule>
  </conditionalFormatting>
  <conditionalFormatting sqref="DI58">
    <cfRule type="containsText" dxfId="8" priority="1" operator="containsText" text="abs">
      <formula>NOT(ISERROR(SEARCH("abs",DI58)))</formula>
    </cfRule>
    <cfRule type="containsText" dxfId="7" priority="2" operator="containsText" text="A">
      <formula>NOT(ISERROR(SEARCH("A",DI58)))</formula>
    </cfRule>
    <cfRule type="containsText" dxfId="6" priority="3" operator="containsText" text="abs">
      <formula>NOT(ISERROR(SEARCH("abs",DI58)))</formula>
    </cfRule>
    <cfRule type="containsText" dxfId="5" priority="4" operator="containsText" text="abs">
      <formula>NOT(ISERROR(SEARCH("abs",DI58)))</formula>
    </cfRule>
    <cfRule type="containsText" dxfId="4" priority="5" operator="containsText" text="abc">
      <formula>NOT(ISERROR(SEARCH("abc",DI58)))</formula>
    </cfRule>
    <cfRule type="containsText" dxfId="3" priority="6" operator="containsText" text="D">
      <formula>NOT(ISERROR(SEARCH("D",DI58)))</formula>
    </cfRule>
    <cfRule type="containsText" dxfId="2" priority="7" operator="containsText" text="C">
      <formula>NOT(ISERROR(SEARCH("C",DI58)))</formula>
    </cfRule>
    <cfRule type="containsText" priority="8" operator="containsText" text="C">
      <formula>NOT(ISERROR(SEARCH("C",DI58)))</formula>
    </cfRule>
    <cfRule type="containsText" dxfId="1" priority="9" operator="containsText" text="B">
      <formula>NOT(ISERROR(SEARCH("B",DI58)))</formula>
    </cfRule>
    <cfRule type="containsText" dxfId="0" priority="10" operator="containsText" text="A">
      <formula>NOT(ISERROR(SEARCH("A",DI58)))</formula>
    </cfRule>
  </conditionalFormatting>
  <dataValidations count="2">
    <dataValidation type="list" allowBlank="1" showInputMessage="1" showErrorMessage="1" sqref="CQ49:CV50">
      <formula1>$BG$64:$BG$90</formula1>
    </dataValidation>
    <dataValidation type="list" allowBlank="1" showInputMessage="1" showErrorMessage="1" sqref="V10:V38 B120:R146 V47:V74 B47:M73 V120:V148 N10:U35 V85:V111 B85:M111 N36:O36 B10:M36 R36:U36 U10:U36 N147:N148 BW58:DR58">
      <formula1>nOTES</formula1>
    </dataValidation>
  </dataValidation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FFC000"/>
  </sheetPr>
  <dimension ref="A1:G28"/>
  <sheetViews>
    <sheetView zoomScale="77" zoomScaleNormal="77" workbookViewId="0">
      <selection activeCell="B34" sqref="B34"/>
    </sheetView>
  </sheetViews>
  <sheetFormatPr baseColWidth="10" defaultRowHeight="15"/>
  <cols>
    <col min="1" max="1" width="17.140625" bestFit="1" customWidth="1"/>
    <col min="2" max="2" width="69.42578125" customWidth="1"/>
    <col min="6" max="6" width="17.140625" bestFit="1" customWidth="1"/>
    <col min="7" max="7" width="80" customWidth="1"/>
  </cols>
  <sheetData>
    <row r="1" spans="1:7">
      <c r="A1" s="149" t="s">
        <v>78</v>
      </c>
      <c r="B1" s="149" t="s">
        <v>79</v>
      </c>
      <c r="F1" s="150" t="s">
        <v>78</v>
      </c>
      <c r="G1" s="150" t="s">
        <v>80</v>
      </c>
    </row>
    <row r="2" spans="1:7" ht="18" customHeight="1">
      <c r="A2" s="152">
        <v>1</v>
      </c>
      <c r="B2" s="151" t="s">
        <v>81</v>
      </c>
      <c r="F2" s="152">
        <v>1</v>
      </c>
      <c r="G2" s="151" t="s">
        <v>81</v>
      </c>
    </row>
    <row r="3" spans="1:7" ht="18" customHeight="1">
      <c r="A3" s="152">
        <v>2</v>
      </c>
      <c r="B3" s="151" t="s">
        <v>81</v>
      </c>
      <c r="F3" s="152">
        <v>2</v>
      </c>
      <c r="G3" s="151" t="s">
        <v>81</v>
      </c>
    </row>
    <row r="4" spans="1:7" ht="18" customHeight="1">
      <c r="A4" s="152">
        <v>3</v>
      </c>
      <c r="B4" s="151" t="s">
        <v>81</v>
      </c>
      <c r="F4" s="152">
        <v>3</v>
      </c>
      <c r="G4" s="151" t="s">
        <v>81</v>
      </c>
    </row>
    <row r="5" spans="1:7" ht="18" customHeight="1">
      <c r="A5" s="152">
        <v>4</v>
      </c>
      <c r="B5" s="151" t="s">
        <v>81</v>
      </c>
      <c r="F5" s="152">
        <v>4</v>
      </c>
      <c r="G5" s="151" t="s">
        <v>81</v>
      </c>
    </row>
    <row r="6" spans="1:7" ht="18" customHeight="1">
      <c r="A6" s="152">
        <v>5</v>
      </c>
      <c r="B6" s="151" t="s">
        <v>81</v>
      </c>
      <c r="F6" s="152">
        <v>5</v>
      </c>
      <c r="G6" s="151" t="s">
        <v>81</v>
      </c>
    </row>
    <row r="7" spans="1:7" ht="18" customHeight="1">
      <c r="A7" s="152">
        <v>6</v>
      </c>
      <c r="B7" s="151" t="s">
        <v>81</v>
      </c>
      <c r="F7" s="152">
        <v>6</v>
      </c>
      <c r="G7" s="151" t="s">
        <v>81</v>
      </c>
    </row>
    <row r="8" spans="1:7" ht="18" customHeight="1">
      <c r="A8" s="152">
        <v>7</v>
      </c>
      <c r="B8" s="151" t="s">
        <v>81</v>
      </c>
      <c r="F8" s="152">
        <v>7</v>
      </c>
      <c r="G8" s="151" t="s">
        <v>81</v>
      </c>
    </row>
    <row r="9" spans="1:7" ht="18" customHeight="1">
      <c r="A9" s="152">
        <v>8</v>
      </c>
      <c r="B9" s="151" t="s">
        <v>81</v>
      </c>
      <c r="F9" s="152">
        <v>8</v>
      </c>
      <c r="G9" s="151" t="s">
        <v>81</v>
      </c>
    </row>
    <row r="10" spans="1:7" ht="18" customHeight="1">
      <c r="A10" s="152">
        <v>9</v>
      </c>
      <c r="B10" s="151" t="s">
        <v>81</v>
      </c>
      <c r="F10" s="152">
        <v>9</v>
      </c>
      <c r="G10" s="151" t="s">
        <v>81</v>
      </c>
    </row>
    <row r="11" spans="1:7" ht="18" customHeight="1">
      <c r="A11" s="152">
        <v>10</v>
      </c>
      <c r="B11" s="151" t="s">
        <v>81</v>
      </c>
      <c r="F11" s="152">
        <v>10</v>
      </c>
      <c r="G11" s="151" t="s">
        <v>81</v>
      </c>
    </row>
    <row r="12" spans="1:7" ht="18" customHeight="1">
      <c r="A12" s="152">
        <v>11</v>
      </c>
      <c r="B12" s="151" t="s">
        <v>81</v>
      </c>
      <c r="F12" s="152">
        <v>11</v>
      </c>
      <c r="G12" s="151" t="s">
        <v>81</v>
      </c>
    </row>
    <row r="13" spans="1:7" ht="18" customHeight="1">
      <c r="A13" s="152">
        <v>12</v>
      </c>
      <c r="B13" s="151" t="s">
        <v>81</v>
      </c>
      <c r="F13" s="152">
        <v>12</v>
      </c>
      <c r="G13" s="151" t="s">
        <v>81</v>
      </c>
    </row>
    <row r="14" spans="1:7" ht="18" customHeight="1">
      <c r="A14" s="152">
        <v>13</v>
      </c>
      <c r="B14" s="151" t="s">
        <v>81</v>
      </c>
      <c r="F14" s="152">
        <v>13</v>
      </c>
      <c r="G14" s="151" t="s">
        <v>81</v>
      </c>
    </row>
    <row r="15" spans="1:7" ht="18" customHeight="1">
      <c r="A15" s="152">
        <v>14</v>
      </c>
      <c r="B15" s="151" t="s">
        <v>81</v>
      </c>
      <c r="F15" s="152">
        <v>14</v>
      </c>
      <c r="G15" s="151" t="s">
        <v>81</v>
      </c>
    </row>
    <row r="16" spans="1:7" ht="18" customHeight="1">
      <c r="A16" s="152">
        <v>15</v>
      </c>
      <c r="B16" s="151" t="s">
        <v>81</v>
      </c>
      <c r="F16" s="152">
        <v>15</v>
      </c>
      <c r="G16" s="151" t="s">
        <v>81</v>
      </c>
    </row>
    <row r="17" spans="1:7" ht="18" customHeight="1">
      <c r="A17" s="152">
        <v>16</v>
      </c>
      <c r="B17" s="151" t="s">
        <v>81</v>
      </c>
      <c r="F17" s="152">
        <v>16</v>
      </c>
      <c r="G17" s="151" t="s">
        <v>81</v>
      </c>
    </row>
    <row r="18" spans="1:7" ht="18" customHeight="1">
      <c r="A18" s="152">
        <v>17</v>
      </c>
      <c r="B18" s="151" t="s">
        <v>81</v>
      </c>
      <c r="F18" s="152">
        <v>17</v>
      </c>
      <c r="G18" s="151" t="s">
        <v>81</v>
      </c>
    </row>
    <row r="19" spans="1:7" ht="18" customHeight="1">
      <c r="A19" s="152">
        <v>18</v>
      </c>
      <c r="B19" s="151" t="s">
        <v>81</v>
      </c>
      <c r="F19" s="152">
        <v>18</v>
      </c>
      <c r="G19" s="151" t="s">
        <v>81</v>
      </c>
    </row>
    <row r="20" spans="1:7" ht="18" customHeight="1">
      <c r="A20" s="152">
        <v>19</v>
      </c>
      <c r="B20" s="151" t="s">
        <v>81</v>
      </c>
      <c r="F20" s="152">
        <v>19</v>
      </c>
      <c r="G20" s="151" t="s">
        <v>81</v>
      </c>
    </row>
    <row r="21" spans="1:7" ht="18" customHeight="1">
      <c r="A21" s="152">
        <v>20</v>
      </c>
      <c r="B21" s="151" t="s">
        <v>81</v>
      </c>
      <c r="F21" s="152">
        <v>20</v>
      </c>
      <c r="G21" s="151" t="s">
        <v>81</v>
      </c>
    </row>
    <row r="22" spans="1:7" ht="18" customHeight="1">
      <c r="A22" s="152">
        <v>21</v>
      </c>
      <c r="B22" s="151" t="s">
        <v>81</v>
      </c>
      <c r="F22" s="152">
        <v>21</v>
      </c>
      <c r="G22" s="151" t="s">
        <v>81</v>
      </c>
    </row>
    <row r="23" spans="1:7" ht="18" customHeight="1">
      <c r="A23" s="152">
        <v>22</v>
      </c>
      <c r="B23" s="151" t="s">
        <v>81</v>
      </c>
      <c r="F23" s="152">
        <v>22</v>
      </c>
      <c r="G23" s="151" t="s">
        <v>81</v>
      </c>
    </row>
    <row r="24" spans="1:7" ht="18" customHeight="1">
      <c r="A24" s="152">
        <v>23</v>
      </c>
      <c r="B24" s="151" t="s">
        <v>81</v>
      </c>
      <c r="F24" s="152">
        <v>23</v>
      </c>
      <c r="G24" s="151" t="s">
        <v>81</v>
      </c>
    </row>
    <row r="25" spans="1:7" ht="18" customHeight="1">
      <c r="A25" s="152">
        <v>24</v>
      </c>
      <c r="B25" s="151" t="s">
        <v>81</v>
      </c>
      <c r="F25" s="152">
        <v>24</v>
      </c>
      <c r="G25" s="151" t="s">
        <v>81</v>
      </c>
    </row>
    <row r="26" spans="1:7" ht="18" customHeight="1">
      <c r="A26" s="152">
        <v>25</v>
      </c>
      <c r="B26" s="151" t="s">
        <v>81</v>
      </c>
      <c r="F26" s="152">
        <v>25</v>
      </c>
      <c r="G26" s="151" t="s">
        <v>81</v>
      </c>
    </row>
    <row r="27" spans="1:7" ht="18" customHeight="1">
      <c r="A27" s="152">
        <v>26</v>
      </c>
      <c r="B27" s="151" t="s">
        <v>81</v>
      </c>
      <c r="F27" s="152">
        <v>26</v>
      </c>
      <c r="G27" s="151" t="s">
        <v>81</v>
      </c>
    </row>
    <row r="28" spans="1:7" ht="18" customHeight="1">
      <c r="A28" s="152">
        <v>27</v>
      </c>
      <c r="B28" s="151" t="s">
        <v>81</v>
      </c>
      <c r="F28" s="152">
        <v>27</v>
      </c>
      <c r="G28" s="151" t="s">
        <v>81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W30"/>
  <sheetViews>
    <sheetView zoomScale="70" zoomScaleNormal="70" workbookViewId="0">
      <selection activeCell="AV8" sqref="AV8"/>
    </sheetView>
  </sheetViews>
  <sheetFormatPr baseColWidth="10" defaultRowHeight="15"/>
  <cols>
    <col min="2" max="49" width="4.140625" customWidth="1"/>
    <col min="51" max="51" width="104.7109375" customWidth="1"/>
  </cols>
  <sheetData>
    <row r="1" spans="1:49" ht="16.5">
      <c r="A1" s="165">
        <v>1</v>
      </c>
      <c r="B1" s="15" t="s">
        <v>0</v>
      </c>
      <c r="C1" s="15" t="s">
        <v>0</v>
      </c>
      <c r="D1" s="15" t="s">
        <v>1</v>
      </c>
      <c r="E1" s="15" t="s">
        <v>0</v>
      </c>
      <c r="F1" s="15" t="s">
        <v>7</v>
      </c>
      <c r="G1" s="34"/>
      <c r="H1" s="33" t="s">
        <v>7</v>
      </c>
      <c r="I1" s="15" t="s">
        <v>1</v>
      </c>
      <c r="J1" s="15" t="s">
        <v>3</v>
      </c>
      <c r="K1" s="34" t="s">
        <v>1</v>
      </c>
      <c r="L1" s="33" t="s">
        <v>1</v>
      </c>
      <c r="M1" s="15" t="s">
        <v>0</v>
      </c>
      <c r="N1" s="34"/>
      <c r="O1" s="33" t="s">
        <v>8</v>
      </c>
      <c r="P1" s="15"/>
      <c r="Q1" s="34"/>
      <c r="R1" s="33"/>
      <c r="S1" s="34"/>
      <c r="T1" s="35"/>
      <c r="U1" s="33" t="s">
        <v>0</v>
      </c>
      <c r="V1" s="16"/>
      <c r="W1" s="15" t="s">
        <v>4</v>
      </c>
      <c r="X1" s="15" t="s">
        <v>0</v>
      </c>
      <c r="Y1" s="15" t="s">
        <v>1</v>
      </c>
      <c r="Z1" s="15" t="s">
        <v>3</v>
      </c>
      <c r="AA1" s="15"/>
      <c r="AB1" s="34"/>
      <c r="AC1" s="33" t="s">
        <v>6</v>
      </c>
      <c r="AD1" s="15" t="s">
        <v>8</v>
      </c>
      <c r="AE1" s="15" t="s">
        <v>8</v>
      </c>
      <c r="AF1" s="34"/>
      <c r="AG1" s="33" t="s">
        <v>9</v>
      </c>
      <c r="AH1" s="15" t="s">
        <v>6</v>
      </c>
      <c r="AI1" s="15" t="s">
        <v>7</v>
      </c>
      <c r="AJ1" s="34" t="s">
        <v>0</v>
      </c>
      <c r="AK1" s="33" t="s">
        <v>5</v>
      </c>
      <c r="AL1" s="15" t="s">
        <v>9</v>
      </c>
      <c r="AM1" s="15"/>
      <c r="AN1" s="16"/>
      <c r="AO1" s="15" t="s">
        <v>2</v>
      </c>
      <c r="AP1" s="15" t="s">
        <v>4</v>
      </c>
      <c r="AQ1" s="34" t="s">
        <v>6</v>
      </c>
      <c r="AR1" s="33" t="s">
        <v>3</v>
      </c>
      <c r="AS1" s="34" t="s">
        <v>0</v>
      </c>
      <c r="AT1" s="34" t="s">
        <v>3</v>
      </c>
      <c r="AU1" s="147"/>
      <c r="AV1" s="147"/>
      <c r="AW1" s="153"/>
    </row>
    <row r="2" spans="1:49" ht="16.5">
      <c r="A2" s="166">
        <v>2</v>
      </c>
      <c r="B2" s="15" t="s">
        <v>6</v>
      </c>
      <c r="C2" s="15" t="s">
        <v>0</v>
      </c>
      <c r="D2" s="15" t="s">
        <v>4</v>
      </c>
      <c r="E2" s="15" t="s">
        <v>5</v>
      </c>
      <c r="F2" s="15" t="s">
        <v>8</v>
      </c>
      <c r="G2" s="34"/>
      <c r="H2" s="33" t="s">
        <v>24</v>
      </c>
      <c r="I2" s="15" t="s">
        <v>3</v>
      </c>
      <c r="J2" s="15" t="s">
        <v>9</v>
      </c>
      <c r="K2" s="34" t="s">
        <v>6</v>
      </c>
      <c r="L2" s="33" t="s">
        <v>10</v>
      </c>
      <c r="M2" s="15" t="s">
        <v>3</v>
      </c>
      <c r="N2" s="34"/>
      <c r="O2" s="33" t="s">
        <v>9</v>
      </c>
      <c r="P2" s="15"/>
      <c r="Q2" s="34"/>
      <c r="R2" s="33"/>
      <c r="S2" s="34"/>
      <c r="T2" s="35"/>
      <c r="U2" s="33" t="s">
        <v>3</v>
      </c>
      <c r="V2" s="16"/>
      <c r="W2" s="15" t="s">
        <v>2</v>
      </c>
      <c r="X2" s="15" t="s">
        <v>6</v>
      </c>
      <c r="Y2" s="15" t="s">
        <v>8</v>
      </c>
      <c r="Z2" s="15" t="s">
        <v>8</v>
      </c>
      <c r="AA2" s="15"/>
      <c r="AB2" s="34"/>
      <c r="AC2" s="33" t="s">
        <v>9</v>
      </c>
      <c r="AD2" s="15" t="s">
        <v>8</v>
      </c>
      <c r="AE2" s="15" t="s">
        <v>7</v>
      </c>
      <c r="AF2" s="34"/>
      <c r="AG2" s="33" t="s">
        <v>9</v>
      </c>
      <c r="AH2" s="15" t="s">
        <v>9</v>
      </c>
      <c r="AI2" s="15" t="s">
        <v>9</v>
      </c>
      <c r="AJ2" s="34" t="s">
        <v>8</v>
      </c>
      <c r="AK2" s="33" t="s">
        <v>8</v>
      </c>
      <c r="AL2" s="15" t="s">
        <v>9</v>
      </c>
      <c r="AM2" s="15"/>
      <c r="AN2" s="16"/>
      <c r="AO2" s="15" t="s">
        <v>9</v>
      </c>
      <c r="AP2" s="15" t="s">
        <v>6</v>
      </c>
      <c r="AQ2" s="34" t="s">
        <v>9</v>
      </c>
      <c r="AR2" s="33" t="s">
        <v>3</v>
      </c>
      <c r="AS2" s="34" t="s">
        <v>8</v>
      </c>
      <c r="AT2" s="34" t="s">
        <v>9</v>
      </c>
      <c r="AU2" s="147"/>
      <c r="AV2" s="147"/>
      <c r="AW2" s="153"/>
    </row>
    <row r="3" spans="1:49" ht="16.5">
      <c r="A3" s="167">
        <v>3</v>
      </c>
      <c r="B3" s="15" t="s">
        <v>1</v>
      </c>
      <c r="C3" s="15" t="s">
        <v>0</v>
      </c>
      <c r="D3" s="15" t="s">
        <v>0</v>
      </c>
      <c r="E3" s="15" t="s">
        <v>1</v>
      </c>
      <c r="F3" s="15" t="s">
        <v>7</v>
      </c>
      <c r="G3" s="34"/>
      <c r="H3" s="33" t="s">
        <v>0</v>
      </c>
      <c r="I3" s="15" t="s">
        <v>1</v>
      </c>
      <c r="J3" s="15" t="s">
        <v>6</v>
      </c>
      <c r="K3" s="34" t="s">
        <v>1</v>
      </c>
      <c r="L3" s="33" t="s">
        <v>1</v>
      </c>
      <c r="M3" s="15" t="s">
        <v>2</v>
      </c>
      <c r="N3" s="34"/>
      <c r="O3" s="33" t="s">
        <v>3</v>
      </c>
      <c r="P3" s="15"/>
      <c r="Q3" s="34"/>
      <c r="R3" s="33"/>
      <c r="S3" s="34"/>
      <c r="T3" s="35"/>
      <c r="U3" s="33" t="s">
        <v>0</v>
      </c>
      <c r="V3" s="16"/>
      <c r="W3" s="15" t="s">
        <v>2</v>
      </c>
      <c r="X3" s="15" t="s">
        <v>0</v>
      </c>
      <c r="Y3" s="15" t="s">
        <v>8</v>
      </c>
      <c r="Z3" s="15" t="s">
        <v>3</v>
      </c>
      <c r="AA3" s="15"/>
      <c r="AB3" s="34"/>
      <c r="AC3" s="33" t="s">
        <v>0</v>
      </c>
      <c r="AD3" s="15" t="s">
        <v>2</v>
      </c>
      <c r="AE3" s="15" t="s">
        <v>2</v>
      </c>
      <c r="AF3" s="34"/>
      <c r="AG3" s="33" t="s">
        <v>6</v>
      </c>
      <c r="AH3" s="15" t="s">
        <v>6</v>
      </c>
      <c r="AI3" s="15" t="s">
        <v>2</v>
      </c>
      <c r="AJ3" s="34" t="s">
        <v>4</v>
      </c>
      <c r="AK3" s="33" t="s">
        <v>0</v>
      </c>
      <c r="AL3" s="15" t="s">
        <v>6</v>
      </c>
      <c r="AM3" s="15"/>
      <c r="AN3" s="16"/>
      <c r="AO3" s="15" t="s">
        <v>1</v>
      </c>
      <c r="AP3" s="15" t="s">
        <v>5</v>
      </c>
      <c r="AQ3" s="34" t="s">
        <v>4</v>
      </c>
      <c r="AR3" s="33" t="s">
        <v>0</v>
      </c>
      <c r="AS3" s="34" t="s">
        <v>0</v>
      </c>
      <c r="AT3" s="34" t="s">
        <v>2</v>
      </c>
      <c r="AU3" s="147"/>
      <c r="AV3" s="147"/>
      <c r="AW3" s="153"/>
    </row>
    <row r="4" spans="1:49" ht="16.5">
      <c r="A4" s="165">
        <v>4</v>
      </c>
      <c r="B4" s="15" t="s">
        <v>1</v>
      </c>
      <c r="C4" s="15" t="s">
        <v>1</v>
      </c>
      <c r="D4" s="15" t="s">
        <v>2</v>
      </c>
      <c r="E4" s="15" t="s">
        <v>1</v>
      </c>
      <c r="F4" s="15" t="s">
        <v>1</v>
      </c>
      <c r="G4" s="34"/>
      <c r="H4" s="33" t="s">
        <v>0</v>
      </c>
      <c r="I4" s="15" t="s">
        <v>1</v>
      </c>
      <c r="J4" s="15" t="s">
        <v>1</v>
      </c>
      <c r="K4" s="34" t="s">
        <v>1</v>
      </c>
      <c r="L4" s="33" t="s">
        <v>1</v>
      </c>
      <c r="M4" s="15" t="s">
        <v>1</v>
      </c>
      <c r="N4" s="34"/>
      <c r="O4" s="33" t="s">
        <v>0</v>
      </c>
      <c r="P4" s="15"/>
      <c r="Q4" s="34"/>
      <c r="R4" s="33"/>
      <c r="S4" s="34"/>
      <c r="T4" s="35"/>
      <c r="U4" s="33" t="s">
        <v>0</v>
      </c>
      <c r="V4" s="16"/>
      <c r="W4" s="15" t="s">
        <v>2</v>
      </c>
      <c r="X4" s="15" t="s">
        <v>0</v>
      </c>
      <c r="Y4" s="15" t="s">
        <v>0</v>
      </c>
      <c r="Z4" s="15" t="s">
        <v>2</v>
      </c>
      <c r="AA4" s="15"/>
      <c r="AB4" s="34"/>
      <c r="AC4" s="33" t="s">
        <v>1</v>
      </c>
      <c r="AD4" s="15" t="s">
        <v>1</v>
      </c>
      <c r="AE4" s="15" t="s">
        <v>1</v>
      </c>
      <c r="AF4" s="34"/>
      <c r="AG4" s="33" t="s">
        <v>2</v>
      </c>
      <c r="AH4" s="15" t="s">
        <v>5</v>
      </c>
      <c r="AI4" s="15" t="s">
        <v>1</v>
      </c>
      <c r="AJ4" s="34" t="s">
        <v>1</v>
      </c>
      <c r="AK4" s="33" t="s">
        <v>0</v>
      </c>
      <c r="AL4" s="15" t="s">
        <v>6</v>
      </c>
      <c r="AM4" s="15"/>
      <c r="AN4" s="16"/>
      <c r="AO4" s="15" t="s">
        <v>0</v>
      </c>
      <c r="AP4" s="15" t="s">
        <v>1</v>
      </c>
      <c r="AQ4" s="34" t="s">
        <v>2</v>
      </c>
      <c r="AR4" s="33" t="s">
        <v>1</v>
      </c>
      <c r="AS4" s="34" t="s">
        <v>3</v>
      </c>
      <c r="AT4" s="34" t="s">
        <v>0</v>
      </c>
      <c r="AU4" s="147"/>
      <c r="AV4" s="147"/>
      <c r="AW4" s="153"/>
    </row>
    <row r="5" spans="1:49" ht="16.5">
      <c r="A5" s="166">
        <v>5</v>
      </c>
      <c r="B5" s="15" t="s">
        <v>6</v>
      </c>
      <c r="C5" s="15" t="s">
        <v>8</v>
      </c>
      <c r="D5" s="15" t="s">
        <v>7</v>
      </c>
      <c r="E5" s="15" t="s">
        <v>8</v>
      </c>
      <c r="F5" s="15" t="s">
        <v>9</v>
      </c>
      <c r="G5" s="34"/>
      <c r="H5" s="33" t="s">
        <v>6</v>
      </c>
      <c r="I5" s="15" t="s">
        <v>7</v>
      </c>
      <c r="J5" s="15" t="s">
        <v>8</v>
      </c>
      <c r="K5" s="34" t="s">
        <v>3</v>
      </c>
      <c r="L5" s="33" t="s">
        <v>6</v>
      </c>
      <c r="M5" s="15" t="s">
        <v>6</v>
      </c>
      <c r="N5" s="34"/>
      <c r="O5" s="33" t="s">
        <v>8</v>
      </c>
      <c r="P5" s="15"/>
      <c r="Q5" s="34"/>
      <c r="R5" s="33"/>
      <c r="S5" s="34"/>
      <c r="T5" s="35"/>
      <c r="U5" s="33" t="s">
        <v>5</v>
      </c>
      <c r="V5" s="16"/>
      <c r="W5" s="15" t="s">
        <v>5</v>
      </c>
      <c r="X5" s="15" t="s">
        <v>3</v>
      </c>
      <c r="Y5" s="15" t="s">
        <v>9</v>
      </c>
      <c r="Z5" s="15" t="s">
        <v>8</v>
      </c>
      <c r="AA5" s="15"/>
      <c r="AB5" s="34"/>
      <c r="AC5" s="33" t="s">
        <v>9</v>
      </c>
      <c r="AD5" s="15" t="s">
        <v>9</v>
      </c>
      <c r="AE5" s="15" t="s">
        <v>6</v>
      </c>
      <c r="AF5" s="34"/>
      <c r="AG5" s="33" t="s">
        <v>9</v>
      </c>
      <c r="AH5" s="15" t="s">
        <v>9</v>
      </c>
      <c r="AI5" s="15" t="s">
        <v>9</v>
      </c>
      <c r="AJ5" s="34" t="s">
        <v>6</v>
      </c>
      <c r="AK5" s="33" t="s">
        <v>9</v>
      </c>
      <c r="AL5" s="15" t="s">
        <v>9</v>
      </c>
      <c r="AM5" s="15"/>
      <c r="AN5" s="16"/>
      <c r="AO5" s="15" t="s">
        <v>8</v>
      </c>
      <c r="AP5" s="15" t="s">
        <v>8</v>
      </c>
      <c r="AQ5" s="34" t="s">
        <v>9</v>
      </c>
      <c r="AR5" s="33" t="s">
        <v>1</v>
      </c>
      <c r="AS5" s="34" t="s">
        <v>9</v>
      </c>
      <c r="AT5" s="34" t="s">
        <v>6</v>
      </c>
      <c r="AU5" s="147"/>
      <c r="AV5" s="147"/>
      <c r="AW5" s="153"/>
    </row>
    <row r="6" spans="1:49" ht="16.5">
      <c r="A6" s="167">
        <v>6</v>
      </c>
      <c r="B6" s="15" t="s">
        <v>6</v>
      </c>
      <c r="C6" s="15" t="s">
        <v>7</v>
      </c>
      <c r="D6" s="15" t="s">
        <v>4</v>
      </c>
      <c r="E6" s="15" t="s">
        <v>8</v>
      </c>
      <c r="F6" s="15" t="s">
        <v>5</v>
      </c>
      <c r="G6" s="34"/>
      <c r="H6" s="33" t="s">
        <v>5</v>
      </c>
      <c r="I6" s="15" t="s">
        <v>1</v>
      </c>
      <c r="J6" s="15" t="s">
        <v>8</v>
      </c>
      <c r="K6" s="34" t="s">
        <v>3</v>
      </c>
      <c r="L6" s="33" t="s">
        <v>6</v>
      </c>
      <c r="M6" s="15" t="s">
        <v>6</v>
      </c>
      <c r="N6" s="34"/>
      <c r="O6" s="33" t="s">
        <v>6</v>
      </c>
      <c r="P6" s="15"/>
      <c r="Q6" s="34"/>
      <c r="R6" s="33"/>
      <c r="S6" s="34"/>
      <c r="T6" s="35"/>
      <c r="U6" s="33" t="s">
        <v>3</v>
      </c>
      <c r="V6" s="16"/>
      <c r="W6" s="15" t="s">
        <v>5</v>
      </c>
      <c r="X6" s="15" t="s">
        <v>2</v>
      </c>
      <c r="Y6" s="15" t="s">
        <v>8</v>
      </c>
      <c r="Z6" s="15" t="s">
        <v>5</v>
      </c>
      <c r="AA6" s="15"/>
      <c r="AB6" s="34"/>
      <c r="AC6" s="33" t="s">
        <v>0</v>
      </c>
      <c r="AD6" s="15" t="s">
        <v>2</v>
      </c>
      <c r="AE6" s="15" t="s">
        <v>2</v>
      </c>
      <c r="AF6" s="34"/>
      <c r="AG6" s="33" t="s">
        <v>9</v>
      </c>
      <c r="AH6" s="15" t="s">
        <v>9</v>
      </c>
      <c r="AI6" s="15" t="s">
        <v>9</v>
      </c>
      <c r="AJ6" s="34" t="s">
        <v>8</v>
      </c>
      <c r="AK6" s="33" t="s">
        <v>3</v>
      </c>
      <c r="AL6" s="15" t="s">
        <v>9</v>
      </c>
      <c r="AM6" s="15"/>
      <c r="AN6" s="16"/>
      <c r="AO6" s="15" t="s">
        <v>6</v>
      </c>
      <c r="AP6" s="15" t="s">
        <v>8</v>
      </c>
      <c r="AQ6" s="34" t="s">
        <v>8</v>
      </c>
      <c r="AR6" s="33" t="s">
        <v>3</v>
      </c>
      <c r="AS6" s="34" t="s">
        <v>3</v>
      </c>
      <c r="AT6" s="34" t="s">
        <v>3</v>
      </c>
      <c r="AU6" s="147"/>
      <c r="AV6" s="147"/>
      <c r="AW6" s="153"/>
    </row>
    <row r="7" spans="1:49" ht="16.5">
      <c r="A7" s="165">
        <v>7</v>
      </c>
      <c r="B7" s="15" t="s">
        <v>8</v>
      </c>
      <c r="C7" s="15" t="s">
        <v>1</v>
      </c>
      <c r="D7" s="15" t="s">
        <v>7</v>
      </c>
      <c r="E7" s="15" t="s">
        <v>5</v>
      </c>
      <c r="F7" s="15" t="s">
        <v>2</v>
      </c>
      <c r="G7" s="34"/>
      <c r="H7" s="33" t="s">
        <v>7</v>
      </c>
      <c r="I7" s="15" t="s">
        <v>1</v>
      </c>
      <c r="J7" s="15" t="s">
        <v>8</v>
      </c>
      <c r="K7" s="34" t="s">
        <v>3</v>
      </c>
      <c r="L7" s="33" t="s">
        <v>8</v>
      </c>
      <c r="M7" s="15" t="s">
        <v>5</v>
      </c>
      <c r="N7" s="34"/>
      <c r="O7" s="33" t="s">
        <v>8</v>
      </c>
      <c r="P7" s="15"/>
      <c r="Q7" s="34"/>
      <c r="R7" s="33"/>
      <c r="S7" s="34"/>
      <c r="T7" s="35"/>
      <c r="U7" s="33" t="s">
        <v>3</v>
      </c>
      <c r="V7" s="16"/>
      <c r="W7" s="15" t="s">
        <v>3</v>
      </c>
      <c r="X7" s="15" t="s">
        <v>3</v>
      </c>
      <c r="Y7" s="15" t="s">
        <v>24</v>
      </c>
      <c r="Z7" s="15" t="s">
        <v>24</v>
      </c>
      <c r="AA7" s="15"/>
      <c r="AB7" s="34"/>
      <c r="AC7" s="33" t="s">
        <v>8</v>
      </c>
      <c r="AD7" s="15" t="s">
        <v>6</v>
      </c>
      <c r="AE7" s="15" t="s">
        <v>8</v>
      </c>
      <c r="AF7" s="34"/>
      <c r="AG7" s="33" t="s">
        <v>9</v>
      </c>
      <c r="AH7" s="15" t="s">
        <v>5</v>
      </c>
      <c r="AI7" s="15" t="s">
        <v>6</v>
      </c>
      <c r="AJ7" s="34" t="s">
        <v>1</v>
      </c>
      <c r="AK7" s="33" t="s">
        <v>8</v>
      </c>
      <c r="AL7" s="15" t="s">
        <v>9</v>
      </c>
      <c r="AM7" s="15"/>
      <c r="AN7" s="16"/>
      <c r="AO7" s="15" t="s">
        <v>6</v>
      </c>
      <c r="AP7" s="15" t="s">
        <v>8</v>
      </c>
      <c r="AQ7" s="34" t="s">
        <v>9</v>
      </c>
      <c r="AR7" s="33" t="s">
        <v>8</v>
      </c>
      <c r="AS7" s="34" t="s">
        <v>3</v>
      </c>
      <c r="AT7" s="34" t="s">
        <v>6</v>
      </c>
      <c r="AU7" s="147"/>
      <c r="AV7" s="147"/>
      <c r="AW7" s="153"/>
    </row>
    <row r="8" spans="1:49" ht="16.5">
      <c r="A8" s="166">
        <v>8</v>
      </c>
      <c r="B8" s="15" t="s">
        <v>9</v>
      </c>
      <c r="C8" s="15" t="s">
        <v>8</v>
      </c>
      <c r="D8" s="15" t="s">
        <v>6</v>
      </c>
      <c r="E8" s="15" t="s">
        <v>24</v>
      </c>
      <c r="F8" s="15" t="s">
        <v>24</v>
      </c>
      <c r="G8" s="34"/>
      <c r="H8" s="33" t="s">
        <v>6</v>
      </c>
      <c r="I8" s="15" t="s">
        <v>3</v>
      </c>
      <c r="J8" s="15" t="s">
        <v>8</v>
      </c>
      <c r="K8" s="34" t="s">
        <v>6</v>
      </c>
      <c r="L8" s="33" t="s">
        <v>3</v>
      </c>
      <c r="M8" s="15" t="s">
        <v>8</v>
      </c>
      <c r="N8" s="34"/>
      <c r="O8" s="33" t="s">
        <v>8</v>
      </c>
      <c r="P8" s="15"/>
      <c r="Q8" s="34"/>
      <c r="R8" s="33"/>
      <c r="S8" s="34"/>
      <c r="T8" s="35"/>
      <c r="U8" s="33" t="s">
        <v>0</v>
      </c>
      <c r="V8" s="16"/>
      <c r="W8" s="15" t="s">
        <v>7</v>
      </c>
      <c r="X8" s="15" t="s">
        <v>5</v>
      </c>
      <c r="Y8" s="15" t="s">
        <v>6</v>
      </c>
      <c r="Z8" s="15" t="s">
        <v>7</v>
      </c>
      <c r="AA8" s="15"/>
      <c r="AB8" s="34"/>
      <c r="AC8" s="33" t="s">
        <v>6</v>
      </c>
      <c r="AD8" s="15" t="s">
        <v>24</v>
      </c>
      <c r="AE8" s="15" t="s">
        <v>4</v>
      </c>
      <c r="AF8" s="34"/>
      <c r="AG8" s="33" t="s">
        <v>9</v>
      </c>
      <c r="AH8" s="15" t="s">
        <v>6</v>
      </c>
      <c r="AI8" s="15" t="s">
        <v>9</v>
      </c>
      <c r="AJ8" s="34" t="s">
        <v>9</v>
      </c>
      <c r="AK8" s="33" t="s">
        <v>8</v>
      </c>
      <c r="AL8" s="15" t="s">
        <v>9</v>
      </c>
      <c r="AM8" s="15"/>
      <c r="AN8" s="16"/>
      <c r="AO8" s="15" t="s">
        <v>6</v>
      </c>
      <c r="AP8" s="15" t="s">
        <v>4</v>
      </c>
      <c r="AQ8" s="34" t="s">
        <v>9</v>
      </c>
      <c r="AR8" s="33" t="s">
        <v>3</v>
      </c>
      <c r="AS8" s="34" t="s">
        <v>6</v>
      </c>
      <c r="AT8" s="34" t="s">
        <v>3</v>
      </c>
      <c r="AU8" s="147"/>
      <c r="AV8" s="147"/>
      <c r="AW8" s="153"/>
    </row>
    <row r="9" spans="1:49" ht="16.5">
      <c r="A9" s="167">
        <v>9</v>
      </c>
      <c r="B9" s="15" t="s">
        <v>6</v>
      </c>
      <c r="C9" s="15" t="s">
        <v>6</v>
      </c>
      <c r="D9" s="15" t="s">
        <v>7</v>
      </c>
      <c r="E9" s="15" t="s">
        <v>2</v>
      </c>
      <c r="F9" s="15" t="s">
        <v>9</v>
      </c>
      <c r="G9" s="34"/>
      <c r="H9" s="33" t="s">
        <v>6</v>
      </c>
      <c r="I9" s="15" t="s">
        <v>7</v>
      </c>
      <c r="J9" s="15" t="s">
        <v>9</v>
      </c>
      <c r="K9" s="34" t="s">
        <v>6</v>
      </c>
      <c r="L9" s="33" t="s">
        <v>6</v>
      </c>
      <c r="M9" s="15" t="s">
        <v>0</v>
      </c>
      <c r="N9" s="34"/>
      <c r="O9" s="33" t="s">
        <v>6</v>
      </c>
      <c r="P9" s="15"/>
      <c r="Q9" s="34"/>
      <c r="R9" s="33"/>
      <c r="S9" s="34"/>
      <c r="T9" s="35"/>
      <c r="U9" s="33" t="s">
        <v>3</v>
      </c>
      <c r="V9" s="16"/>
      <c r="W9" s="15" t="s">
        <v>8</v>
      </c>
      <c r="X9" s="15" t="s">
        <v>6</v>
      </c>
      <c r="Y9" s="15" t="s">
        <v>8</v>
      </c>
      <c r="Z9" s="15" t="s">
        <v>8</v>
      </c>
      <c r="AA9" s="15"/>
      <c r="AB9" s="34"/>
      <c r="AC9" s="33" t="s">
        <v>3</v>
      </c>
      <c r="AD9" s="15" t="s">
        <v>4</v>
      </c>
      <c r="AE9" s="15" t="s">
        <v>3</v>
      </c>
      <c r="AF9" s="34"/>
      <c r="AG9" s="33" t="s">
        <v>6</v>
      </c>
      <c r="AH9" s="15" t="s">
        <v>8</v>
      </c>
      <c r="AI9" s="15" t="s">
        <v>8</v>
      </c>
      <c r="AJ9" s="34" t="s">
        <v>8</v>
      </c>
      <c r="AK9" s="33" t="s">
        <v>7</v>
      </c>
      <c r="AL9" s="15" t="s">
        <v>9</v>
      </c>
      <c r="AM9" s="15"/>
      <c r="AN9" s="16"/>
      <c r="AO9" s="15" t="s">
        <v>0</v>
      </c>
      <c r="AP9" s="15" t="s">
        <v>6</v>
      </c>
      <c r="AQ9" s="34" t="s">
        <v>6</v>
      </c>
      <c r="AR9" s="33" t="s">
        <v>6</v>
      </c>
      <c r="AS9" s="34" t="s">
        <v>6</v>
      </c>
      <c r="AT9" s="34" t="s">
        <v>5</v>
      </c>
      <c r="AU9" s="147"/>
      <c r="AV9" s="147"/>
      <c r="AW9" s="153"/>
    </row>
    <row r="10" spans="1:49" ht="16.5">
      <c r="A10" s="165">
        <v>10</v>
      </c>
      <c r="B10" s="15" t="s">
        <v>24</v>
      </c>
      <c r="C10" s="15" t="s">
        <v>24</v>
      </c>
      <c r="D10" s="15" t="s">
        <v>4</v>
      </c>
      <c r="E10" s="15" t="s">
        <v>1</v>
      </c>
      <c r="F10" s="15" t="s">
        <v>0</v>
      </c>
      <c r="G10" s="34"/>
      <c r="H10" s="33" t="s">
        <v>2</v>
      </c>
      <c r="I10" s="15" t="s">
        <v>2</v>
      </c>
      <c r="J10" s="15" t="s">
        <v>6</v>
      </c>
      <c r="K10" s="34" t="s">
        <v>1</v>
      </c>
      <c r="L10" s="33" t="s">
        <v>4</v>
      </c>
      <c r="M10" s="15" t="s">
        <v>2</v>
      </c>
      <c r="N10" s="34"/>
      <c r="O10" s="33" t="s">
        <v>0</v>
      </c>
      <c r="P10" s="15"/>
      <c r="Q10" s="34"/>
      <c r="R10" s="33"/>
      <c r="S10" s="34"/>
      <c r="T10" s="35"/>
      <c r="U10" s="33" t="s">
        <v>4</v>
      </c>
      <c r="V10" s="16"/>
      <c r="W10" s="15" t="s">
        <v>4</v>
      </c>
      <c r="X10" s="15" t="s">
        <v>1</v>
      </c>
      <c r="Y10" s="15" t="s">
        <v>6</v>
      </c>
      <c r="Z10" s="15" t="s">
        <v>2</v>
      </c>
      <c r="AA10" s="15"/>
      <c r="AB10" s="34"/>
      <c r="AC10" s="33" t="s">
        <v>5</v>
      </c>
      <c r="AD10" s="15" t="s">
        <v>0</v>
      </c>
      <c r="AE10" s="15" t="s">
        <v>4</v>
      </c>
      <c r="AF10" s="34"/>
      <c r="AG10" s="33" t="s">
        <v>9</v>
      </c>
      <c r="AH10" s="15" t="s">
        <v>1</v>
      </c>
      <c r="AI10" s="15" t="s">
        <v>2</v>
      </c>
      <c r="AJ10" s="34" t="s">
        <v>1</v>
      </c>
      <c r="AK10" s="33" t="s">
        <v>1</v>
      </c>
      <c r="AL10" s="15" t="s">
        <v>9</v>
      </c>
      <c r="AM10" s="15"/>
      <c r="AN10" s="16"/>
      <c r="AO10" s="15" t="s">
        <v>6</v>
      </c>
      <c r="AP10" s="15" t="s">
        <v>8</v>
      </c>
      <c r="AQ10" s="34" t="s">
        <v>8</v>
      </c>
      <c r="AR10" s="33" t="s">
        <v>1</v>
      </c>
      <c r="AS10" s="34" t="s">
        <v>9</v>
      </c>
      <c r="AT10" s="34" t="s">
        <v>3</v>
      </c>
      <c r="AU10" s="147"/>
      <c r="AV10" s="147"/>
      <c r="AW10" s="153"/>
    </row>
    <row r="11" spans="1:49" ht="16.5">
      <c r="A11" s="166">
        <v>11</v>
      </c>
      <c r="B11" s="15" t="s">
        <v>0</v>
      </c>
      <c r="C11" s="15" t="s">
        <v>1</v>
      </c>
      <c r="D11" s="15" t="s">
        <v>2</v>
      </c>
      <c r="E11" s="15" t="s">
        <v>5</v>
      </c>
      <c r="F11" s="15" t="s">
        <v>6</v>
      </c>
      <c r="G11" s="34"/>
      <c r="H11" s="33" t="s">
        <v>0</v>
      </c>
      <c r="I11" s="15" t="s">
        <v>0</v>
      </c>
      <c r="J11" s="15" t="s">
        <v>6</v>
      </c>
      <c r="K11" s="34" t="s">
        <v>3</v>
      </c>
      <c r="L11" s="33" t="s">
        <v>0</v>
      </c>
      <c r="M11" s="15" t="s">
        <v>0</v>
      </c>
      <c r="N11" s="34"/>
      <c r="O11" s="33" t="s">
        <v>0</v>
      </c>
      <c r="P11" s="15"/>
      <c r="Q11" s="34"/>
      <c r="R11" s="33"/>
      <c r="S11" s="34"/>
      <c r="T11" s="35"/>
      <c r="U11" s="33" t="s">
        <v>2</v>
      </c>
      <c r="V11" s="16"/>
      <c r="W11" s="15" t="s">
        <v>6</v>
      </c>
      <c r="X11" s="15" t="s">
        <v>2</v>
      </c>
      <c r="Y11" s="15" t="s">
        <v>3</v>
      </c>
      <c r="Z11" s="15" t="s">
        <v>7</v>
      </c>
      <c r="AA11" s="15"/>
      <c r="AB11" s="34"/>
      <c r="AC11" s="33" t="s">
        <v>0</v>
      </c>
      <c r="AD11" s="15" t="s">
        <v>5</v>
      </c>
      <c r="AE11" s="15" t="s">
        <v>5</v>
      </c>
      <c r="AF11" s="34"/>
      <c r="AG11" s="33" t="s">
        <v>9</v>
      </c>
      <c r="AH11" s="15" t="s">
        <v>6</v>
      </c>
      <c r="AI11" s="15" t="s">
        <v>2</v>
      </c>
      <c r="AJ11" s="34" t="s">
        <v>5</v>
      </c>
      <c r="AK11" s="33" t="s">
        <v>0</v>
      </c>
      <c r="AL11" s="15" t="s">
        <v>9</v>
      </c>
      <c r="AM11" s="15"/>
      <c r="AN11" s="16"/>
      <c r="AO11" s="15" t="s">
        <v>0</v>
      </c>
      <c r="AP11" s="15" t="s">
        <v>8</v>
      </c>
      <c r="AQ11" s="34" t="s">
        <v>7</v>
      </c>
      <c r="AR11" s="33" t="s">
        <v>1</v>
      </c>
      <c r="AS11" s="34" t="s">
        <v>6</v>
      </c>
      <c r="AT11" s="34" t="s">
        <v>0</v>
      </c>
      <c r="AU11" s="147"/>
      <c r="AV11" s="147"/>
      <c r="AW11" s="153"/>
    </row>
    <row r="12" spans="1:49" ht="16.5">
      <c r="A12" s="167">
        <v>12</v>
      </c>
      <c r="B12" s="15" t="s">
        <v>8</v>
      </c>
      <c r="C12" s="15" t="s">
        <v>8</v>
      </c>
      <c r="D12" s="15" t="s">
        <v>6</v>
      </c>
      <c r="E12" s="15" t="s">
        <v>5</v>
      </c>
      <c r="F12" s="15" t="s">
        <v>8</v>
      </c>
      <c r="G12" s="34"/>
      <c r="H12" s="33" t="s">
        <v>6</v>
      </c>
      <c r="I12" s="15" t="s">
        <v>7</v>
      </c>
      <c r="J12" s="15" t="s">
        <v>6</v>
      </c>
      <c r="K12" s="34" t="s">
        <v>3</v>
      </c>
      <c r="L12" s="33" t="s">
        <v>1</v>
      </c>
      <c r="M12" s="15" t="s">
        <v>7</v>
      </c>
      <c r="N12" s="34"/>
      <c r="O12" s="33" t="s">
        <v>8</v>
      </c>
      <c r="P12" s="15"/>
      <c r="Q12" s="34"/>
      <c r="R12" s="33"/>
      <c r="S12" s="34"/>
      <c r="T12" s="35"/>
      <c r="U12" s="33" t="s">
        <v>2</v>
      </c>
      <c r="V12" s="16"/>
      <c r="W12" s="15" t="s">
        <v>1</v>
      </c>
      <c r="X12" s="15" t="s">
        <v>5</v>
      </c>
      <c r="Y12" s="15" t="s">
        <v>3</v>
      </c>
      <c r="Z12" s="15" t="s">
        <v>5</v>
      </c>
      <c r="AA12" s="15"/>
      <c r="AB12" s="34"/>
      <c r="AC12" s="33" t="s">
        <v>6</v>
      </c>
      <c r="AD12" s="15" t="s">
        <v>9</v>
      </c>
      <c r="AE12" s="15" t="s">
        <v>8</v>
      </c>
      <c r="AF12" s="34"/>
      <c r="AG12" s="33" t="s">
        <v>8</v>
      </c>
      <c r="AH12" s="15" t="s">
        <v>5</v>
      </c>
      <c r="AI12" s="15" t="s">
        <v>6</v>
      </c>
      <c r="AJ12" s="34" t="s">
        <v>7</v>
      </c>
      <c r="AK12" s="33" t="s">
        <v>1</v>
      </c>
      <c r="AL12" s="15" t="s">
        <v>6</v>
      </c>
      <c r="AM12" s="15"/>
      <c r="AN12" s="16"/>
      <c r="AO12" s="15" t="s">
        <v>6</v>
      </c>
      <c r="AP12" s="15" t="s">
        <v>8</v>
      </c>
      <c r="AQ12" s="34" t="s">
        <v>8</v>
      </c>
      <c r="AR12" s="33" t="s">
        <v>6</v>
      </c>
      <c r="AS12" s="34" t="s">
        <v>6</v>
      </c>
      <c r="AT12" s="34" t="s">
        <v>6</v>
      </c>
      <c r="AU12" s="147"/>
      <c r="AV12" s="147"/>
      <c r="AW12" s="153"/>
    </row>
    <row r="13" spans="1:49" ht="16.5">
      <c r="A13" s="165">
        <v>13</v>
      </c>
      <c r="B13" s="15" t="s">
        <v>3</v>
      </c>
      <c r="C13" s="15" t="s">
        <v>0</v>
      </c>
      <c r="D13" s="15" t="s">
        <v>3</v>
      </c>
      <c r="E13" s="15" t="s">
        <v>3</v>
      </c>
      <c r="F13" s="15" t="s">
        <v>8</v>
      </c>
      <c r="G13" s="34"/>
      <c r="H13" s="33" t="s">
        <v>6</v>
      </c>
      <c r="I13" s="15" t="s">
        <v>4</v>
      </c>
      <c r="J13" s="15" t="s">
        <v>9</v>
      </c>
      <c r="K13" s="34" t="s">
        <v>6</v>
      </c>
      <c r="L13" s="33" t="s">
        <v>5</v>
      </c>
      <c r="M13" s="15" t="s">
        <v>8</v>
      </c>
      <c r="N13" s="34"/>
      <c r="O13" s="33" t="s">
        <v>8</v>
      </c>
      <c r="P13" s="15"/>
      <c r="Q13" s="34"/>
      <c r="R13" s="33"/>
      <c r="S13" s="34"/>
      <c r="T13" s="35"/>
      <c r="U13" s="33" t="s">
        <v>0</v>
      </c>
      <c r="V13" s="16"/>
      <c r="W13" s="15" t="s">
        <v>3</v>
      </c>
      <c r="X13" s="15" t="s">
        <v>6</v>
      </c>
      <c r="Y13" s="15" t="s">
        <v>6</v>
      </c>
      <c r="Z13" s="15" t="s">
        <v>5</v>
      </c>
      <c r="AA13" s="15"/>
      <c r="AB13" s="34"/>
      <c r="AC13" s="33" t="s">
        <v>6</v>
      </c>
      <c r="AD13" s="15" t="s">
        <v>9</v>
      </c>
      <c r="AE13" s="15" t="s">
        <v>24</v>
      </c>
      <c r="AF13" s="34"/>
      <c r="AG13" s="33" t="s">
        <v>9</v>
      </c>
      <c r="AH13" s="15" t="s">
        <v>8</v>
      </c>
      <c r="AI13" s="15" t="s">
        <v>9</v>
      </c>
      <c r="AJ13" s="34" t="s">
        <v>9</v>
      </c>
      <c r="AK13" s="33" t="s">
        <v>8</v>
      </c>
      <c r="AL13" s="15" t="s">
        <v>9</v>
      </c>
      <c r="AM13" s="15"/>
      <c r="AN13" s="16"/>
      <c r="AO13" s="15" t="s">
        <v>6</v>
      </c>
      <c r="AP13" s="15" t="s">
        <v>9</v>
      </c>
      <c r="AQ13" s="34" t="s">
        <v>6</v>
      </c>
      <c r="AR13" s="33" t="s">
        <v>9</v>
      </c>
      <c r="AS13" s="34" t="s">
        <v>8</v>
      </c>
      <c r="AT13" s="34" t="s">
        <v>8</v>
      </c>
      <c r="AU13" s="147"/>
      <c r="AV13" s="147"/>
      <c r="AW13" s="153"/>
    </row>
    <row r="14" spans="1:49" ht="16.5">
      <c r="A14" s="166">
        <v>14</v>
      </c>
      <c r="B14" s="15" t="s">
        <v>7</v>
      </c>
      <c r="C14" s="15" t="s">
        <v>7</v>
      </c>
      <c r="D14" s="15" t="s">
        <v>0</v>
      </c>
      <c r="E14" s="15" t="s">
        <v>1</v>
      </c>
      <c r="F14" s="15" t="s">
        <v>6</v>
      </c>
      <c r="G14" s="34"/>
      <c r="H14" s="33" t="s">
        <v>0</v>
      </c>
      <c r="I14" s="15" t="s">
        <v>2</v>
      </c>
      <c r="J14" s="15" t="s">
        <v>6</v>
      </c>
      <c r="K14" s="34" t="s">
        <v>1</v>
      </c>
      <c r="L14" s="33" t="s">
        <v>0</v>
      </c>
      <c r="M14" s="15" t="s">
        <v>8</v>
      </c>
      <c r="N14" s="34"/>
      <c r="O14" s="33" t="s">
        <v>8</v>
      </c>
      <c r="P14" s="15"/>
      <c r="Q14" s="34"/>
      <c r="R14" s="33"/>
      <c r="S14" s="34"/>
      <c r="T14" s="35"/>
      <c r="U14" s="33" t="s">
        <v>0</v>
      </c>
      <c r="V14" s="16"/>
      <c r="W14" s="15" t="s">
        <v>1</v>
      </c>
      <c r="X14" s="15" t="s">
        <v>1</v>
      </c>
      <c r="Y14" s="15" t="s">
        <v>2</v>
      </c>
      <c r="Z14" s="15" t="s">
        <v>4</v>
      </c>
      <c r="AA14" s="15"/>
      <c r="AB14" s="34"/>
      <c r="AC14" s="33" t="s">
        <v>0</v>
      </c>
      <c r="AD14" s="15" t="s">
        <v>5</v>
      </c>
      <c r="AE14" s="15" t="s">
        <v>2</v>
      </c>
      <c r="AF14" s="34"/>
      <c r="AG14" s="33" t="s">
        <v>3</v>
      </c>
      <c r="AH14" s="15" t="s">
        <v>2</v>
      </c>
      <c r="AI14" s="15" t="s">
        <v>2</v>
      </c>
      <c r="AJ14" s="34" t="s">
        <v>0</v>
      </c>
      <c r="AK14" s="33" t="s">
        <v>1</v>
      </c>
      <c r="AL14" s="15" t="s">
        <v>3</v>
      </c>
      <c r="AM14" s="15"/>
      <c r="AN14" s="16"/>
      <c r="AO14" s="15" t="s">
        <v>3</v>
      </c>
      <c r="AP14" s="15" t="s">
        <v>5</v>
      </c>
      <c r="AQ14" s="34" t="s">
        <v>8</v>
      </c>
      <c r="AR14" s="33" t="s">
        <v>24</v>
      </c>
      <c r="AS14" s="34" t="s">
        <v>24</v>
      </c>
      <c r="AT14" s="34" t="s">
        <v>7</v>
      </c>
      <c r="AU14" s="147"/>
      <c r="AV14" s="147"/>
      <c r="AW14" s="153"/>
    </row>
    <row r="15" spans="1:49" ht="16.5">
      <c r="A15" s="167">
        <v>15</v>
      </c>
      <c r="B15" s="15" t="s">
        <v>0</v>
      </c>
      <c r="C15" s="15" t="s">
        <v>1</v>
      </c>
      <c r="D15" s="15" t="s">
        <v>7</v>
      </c>
      <c r="E15" s="15" t="s">
        <v>5</v>
      </c>
      <c r="F15" s="15" t="s">
        <v>6</v>
      </c>
      <c r="G15" s="34"/>
      <c r="H15" s="33" t="s">
        <v>5</v>
      </c>
      <c r="I15" s="15" t="s">
        <v>4</v>
      </c>
      <c r="J15" s="15" t="s">
        <v>6</v>
      </c>
      <c r="K15" s="34" t="s">
        <v>3</v>
      </c>
      <c r="L15" s="33" t="s">
        <v>0</v>
      </c>
      <c r="M15" s="15" t="s">
        <v>1</v>
      </c>
      <c r="N15" s="34"/>
      <c r="O15" s="33" t="s">
        <v>8</v>
      </c>
      <c r="P15" s="15"/>
      <c r="Q15" s="34"/>
      <c r="R15" s="33"/>
      <c r="S15" s="34"/>
      <c r="T15" s="35"/>
      <c r="U15" s="33" t="s">
        <v>0</v>
      </c>
      <c r="V15" s="16"/>
      <c r="W15" s="15" t="s">
        <v>3</v>
      </c>
      <c r="X15" s="15" t="s">
        <v>3</v>
      </c>
      <c r="Y15" s="15" t="s">
        <v>2</v>
      </c>
      <c r="Z15" s="15" t="s">
        <v>7</v>
      </c>
      <c r="AA15" s="15"/>
      <c r="AB15" s="34"/>
      <c r="AC15" s="33" t="s">
        <v>0</v>
      </c>
      <c r="AD15" s="15" t="s">
        <v>8</v>
      </c>
      <c r="AE15" s="15" t="s">
        <v>7</v>
      </c>
      <c r="AF15" s="34"/>
      <c r="AG15" s="33" t="s">
        <v>8</v>
      </c>
      <c r="AH15" s="15" t="s">
        <v>8</v>
      </c>
      <c r="AI15" s="15" t="s">
        <v>2</v>
      </c>
      <c r="AJ15" s="34" t="s">
        <v>8</v>
      </c>
      <c r="AK15" s="33" t="s">
        <v>8</v>
      </c>
      <c r="AL15" s="15" t="s">
        <v>9</v>
      </c>
      <c r="AM15" s="15"/>
      <c r="AN15" s="16"/>
      <c r="AO15" s="15" t="s">
        <v>0</v>
      </c>
      <c r="AP15" s="15" t="s">
        <v>7</v>
      </c>
      <c r="AQ15" s="34" t="s">
        <v>6</v>
      </c>
      <c r="AR15" s="33" t="s">
        <v>0</v>
      </c>
      <c r="AS15" s="34" t="s">
        <v>6</v>
      </c>
      <c r="AT15" s="34" t="s">
        <v>5</v>
      </c>
      <c r="AU15" s="147"/>
      <c r="AV15" s="147"/>
      <c r="AW15" s="153"/>
    </row>
    <row r="16" spans="1:49" ht="16.5">
      <c r="A16" s="165">
        <v>16</v>
      </c>
      <c r="B16" s="15" t="s">
        <v>6</v>
      </c>
      <c r="C16" s="15" t="s">
        <v>5</v>
      </c>
      <c r="D16" s="15" t="s">
        <v>4</v>
      </c>
      <c r="E16" s="15" t="s">
        <v>3</v>
      </c>
      <c r="F16" s="15" t="s">
        <v>8</v>
      </c>
      <c r="G16" s="34"/>
      <c r="H16" s="33" t="s">
        <v>3</v>
      </c>
      <c r="I16" s="15" t="s">
        <v>2</v>
      </c>
      <c r="J16" s="15" t="s">
        <v>6</v>
      </c>
      <c r="K16" s="34" t="s">
        <v>1</v>
      </c>
      <c r="L16" s="33" t="s">
        <v>4</v>
      </c>
      <c r="M16" s="15" t="s">
        <v>4</v>
      </c>
      <c r="N16" s="34"/>
      <c r="O16" s="33" t="s">
        <v>8</v>
      </c>
      <c r="P16" s="15"/>
      <c r="Q16" s="34"/>
      <c r="R16" s="33"/>
      <c r="S16" s="34"/>
      <c r="T16" s="35"/>
      <c r="U16" s="33" t="s">
        <v>0</v>
      </c>
      <c r="V16" s="16"/>
      <c r="W16" s="15" t="s">
        <v>3</v>
      </c>
      <c r="X16" s="15" t="s">
        <v>2</v>
      </c>
      <c r="Y16" s="15" t="s">
        <v>6</v>
      </c>
      <c r="Z16" s="15" t="s">
        <v>8</v>
      </c>
      <c r="AA16" s="15"/>
      <c r="AB16" s="34"/>
      <c r="AC16" s="33" t="s">
        <v>5</v>
      </c>
      <c r="AD16" s="15" t="s">
        <v>0</v>
      </c>
      <c r="AE16" s="15" t="s">
        <v>4</v>
      </c>
      <c r="AF16" s="34"/>
      <c r="AG16" s="33" t="s">
        <v>6</v>
      </c>
      <c r="AH16" s="15" t="s">
        <v>8</v>
      </c>
      <c r="AI16" s="15" t="s">
        <v>9</v>
      </c>
      <c r="AJ16" s="34" t="s">
        <v>6</v>
      </c>
      <c r="AK16" s="33" t="s">
        <v>3</v>
      </c>
      <c r="AL16" s="15" t="s">
        <v>9</v>
      </c>
      <c r="AM16" s="15"/>
      <c r="AN16" s="16"/>
      <c r="AO16" s="15" t="s">
        <v>3</v>
      </c>
      <c r="AP16" s="15" t="s">
        <v>8</v>
      </c>
      <c r="AQ16" s="34" t="s">
        <v>8</v>
      </c>
      <c r="AR16" s="33" t="s">
        <v>0</v>
      </c>
      <c r="AS16" s="34" t="s">
        <v>2</v>
      </c>
      <c r="AT16" s="34" t="s">
        <v>2</v>
      </c>
      <c r="AU16" s="147"/>
      <c r="AV16" s="147"/>
      <c r="AW16" s="153"/>
    </row>
    <row r="17" spans="1:49" ht="16.5">
      <c r="A17" s="166">
        <v>17</v>
      </c>
      <c r="B17" s="15" t="s">
        <v>8</v>
      </c>
      <c r="C17" s="15" t="s">
        <v>8</v>
      </c>
      <c r="D17" s="15" t="s">
        <v>7</v>
      </c>
      <c r="E17" s="15" t="s">
        <v>8</v>
      </c>
      <c r="F17" s="15" t="s">
        <v>7</v>
      </c>
      <c r="G17" s="34"/>
      <c r="H17" s="33" t="s">
        <v>7</v>
      </c>
      <c r="I17" s="15" t="s">
        <v>0</v>
      </c>
      <c r="J17" s="15" t="s">
        <v>6</v>
      </c>
      <c r="K17" s="34" t="s">
        <v>1</v>
      </c>
      <c r="L17" s="33" t="s">
        <v>24</v>
      </c>
      <c r="M17" s="15" t="s">
        <v>8</v>
      </c>
      <c r="N17" s="34"/>
      <c r="O17" s="33" t="s">
        <v>8</v>
      </c>
      <c r="P17" s="15"/>
      <c r="Q17" s="34"/>
      <c r="R17" s="33"/>
      <c r="S17" s="34"/>
      <c r="T17" s="35"/>
      <c r="U17" s="33" t="s">
        <v>0</v>
      </c>
      <c r="V17" s="16"/>
      <c r="W17" s="15" t="s">
        <v>6</v>
      </c>
      <c r="X17" s="15" t="s">
        <v>5</v>
      </c>
      <c r="Y17" s="15" t="s">
        <v>24</v>
      </c>
      <c r="Z17" s="15" t="s">
        <v>24</v>
      </c>
      <c r="AA17" s="15"/>
      <c r="AB17" s="34"/>
      <c r="AC17" s="33" t="s">
        <v>8</v>
      </c>
      <c r="AD17" s="15" t="s">
        <v>3</v>
      </c>
      <c r="AE17" s="15" t="s">
        <v>5</v>
      </c>
      <c r="AF17" s="34"/>
      <c r="AG17" s="33" t="s">
        <v>8</v>
      </c>
      <c r="AH17" s="15" t="s">
        <v>6</v>
      </c>
      <c r="AI17" s="15" t="s">
        <v>8</v>
      </c>
      <c r="AJ17" s="34" t="s">
        <v>8</v>
      </c>
      <c r="AK17" s="33" t="s">
        <v>8</v>
      </c>
      <c r="AL17" s="15" t="s">
        <v>9</v>
      </c>
      <c r="AM17" s="15"/>
      <c r="AN17" s="16"/>
      <c r="AO17" s="15" t="s">
        <v>6</v>
      </c>
      <c r="AP17" s="15" t="s">
        <v>6</v>
      </c>
      <c r="AQ17" s="34" t="s">
        <v>9</v>
      </c>
      <c r="AR17" s="33" t="s">
        <v>8</v>
      </c>
      <c r="AS17" s="34" t="s">
        <v>9</v>
      </c>
      <c r="AT17" s="34" t="s">
        <v>5</v>
      </c>
      <c r="AU17" s="147"/>
      <c r="AV17" s="147"/>
      <c r="AW17" s="153"/>
    </row>
    <row r="18" spans="1:49" ht="16.5">
      <c r="A18" s="167">
        <v>18</v>
      </c>
      <c r="B18" s="15" t="s">
        <v>6</v>
      </c>
      <c r="C18" s="15" t="s">
        <v>1</v>
      </c>
      <c r="D18" s="15" t="s">
        <v>6</v>
      </c>
      <c r="E18" s="15" t="s">
        <v>9</v>
      </c>
      <c r="F18" s="15" t="s">
        <v>6</v>
      </c>
      <c r="G18" s="34"/>
      <c r="H18" s="33" t="s">
        <v>2</v>
      </c>
      <c r="I18" s="15" t="s">
        <v>7</v>
      </c>
      <c r="J18" s="15" t="s">
        <v>8</v>
      </c>
      <c r="K18" s="34" t="s">
        <v>6</v>
      </c>
      <c r="L18" s="33" t="s">
        <v>4</v>
      </c>
      <c r="M18" s="15" t="s">
        <v>3</v>
      </c>
      <c r="N18" s="34"/>
      <c r="O18" s="33" t="s">
        <v>8</v>
      </c>
      <c r="P18" s="15"/>
      <c r="Q18" s="34"/>
      <c r="R18" s="33"/>
      <c r="S18" s="34"/>
      <c r="T18" s="35"/>
      <c r="U18" s="33" t="s">
        <v>0</v>
      </c>
      <c r="V18" s="16"/>
      <c r="W18" s="15" t="s">
        <v>2</v>
      </c>
      <c r="X18" s="15" t="s">
        <v>3</v>
      </c>
      <c r="Y18" s="15" t="s">
        <v>4</v>
      </c>
      <c r="Z18" s="15" t="s">
        <v>3</v>
      </c>
      <c r="AA18" s="15"/>
      <c r="AB18" s="34"/>
      <c r="AC18" s="33" t="s">
        <v>0</v>
      </c>
      <c r="AD18" s="15" t="s">
        <v>2</v>
      </c>
      <c r="AE18" s="15" t="s">
        <v>2</v>
      </c>
      <c r="AF18" s="34"/>
      <c r="AG18" s="33" t="s">
        <v>9</v>
      </c>
      <c r="AH18" s="15" t="s">
        <v>6</v>
      </c>
      <c r="AI18" s="15" t="s">
        <v>6</v>
      </c>
      <c r="AJ18" s="34" t="s">
        <v>3</v>
      </c>
      <c r="AK18" s="33" t="s">
        <v>24</v>
      </c>
      <c r="AL18" s="15" t="s">
        <v>24</v>
      </c>
      <c r="AM18" s="15"/>
      <c r="AN18" s="16"/>
      <c r="AO18" s="15" t="s">
        <v>0</v>
      </c>
      <c r="AP18" s="15" t="s">
        <v>8</v>
      </c>
      <c r="AQ18" s="34" t="s">
        <v>8</v>
      </c>
      <c r="AR18" s="33" t="s">
        <v>3</v>
      </c>
      <c r="AS18" s="34" t="s">
        <v>8</v>
      </c>
      <c r="AT18" s="34" t="s">
        <v>5</v>
      </c>
      <c r="AU18" s="147"/>
      <c r="AV18" s="147"/>
      <c r="AW18" s="153"/>
    </row>
    <row r="19" spans="1:49" ht="16.5">
      <c r="A19" s="165">
        <v>19</v>
      </c>
      <c r="B19" s="15" t="s">
        <v>1</v>
      </c>
      <c r="C19" s="15" t="s">
        <v>0</v>
      </c>
      <c r="D19" s="15" t="s">
        <v>0</v>
      </c>
      <c r="E19" s="15" t="s">
        <v>1</v>
      </c>
      <c r="F19" s="15" t="s">
        <v>5</v>
      </c>
      <c r="G19" s="34"/>
      <c r="H19" s="33" t="s">
        <v>0</v>
      </c>
      <c r="I19" s="15" t="s">
        <v>1</v>
      </c>
      <c r="J19" s="15" t="s">
        <v>6</v>
      </c>
      <c r="K19" s="34" t="s">
        <v>1</v>
      </c>
      <c r="L19" s="33" t="s">
        <v>1</v>
      </c>
      <c r="M19" s="15" t="s">
        <v>6</v>
      </c>
      <c r="N19" s="34"/>
      <c r="O19" s="33" t="s">
        <v>3</v>
      </c>
      <c r="P19" s="15"/>
      <c r="Q19" s="34"/>
      <c r="R19" s="33"/>
      <c r="S19" s="34"/>
      <c r="T19" s="35"/>
      <c r="U19" s="33" t="s">
        <v>0</v>
      </c>
      <c r="V19" s="16"/>
      <c r="W19" s="15" t="s">
        <v>0</v>
      </c>
      <c r="X19" s="15" t="s">
        <v>1</v>
      </c>
      <c r="Y19" s="15" t="s">
        <v>3</v>
      </c>
      <c r="Z19" s="15" t="s">
        <v>4</v>
      </c>
      <c r="AA19" s="15"/>
      <c r="AB19" s="34"/>
      <c r="AC19" s="33" t="s">
        <v>0</v>
      </c>
      <c r="AD19" s="15" t="s">
        <v>0</v>
      </c>
      <c r="AE19" s="15" t="s">
        <v>0</v>
      </c>
      <c r="AF19" s="34"/>
      <c r="AG19" s="33" t="s">
        <v>9</v>
      </c>
      <c r="AH19" s="15" t="s">
        <v>5</v>
      </c>
      <c r="AI19" s="15" t="s">
        <v>0</v>
      </c>
      <c r="AJ19" s="34" t="s">
        <v>2</v>
      </c>
      <c r="AK19" s="33" t="s">
        <v>6</v>
      </c>
      <c r="AL19" s="15" t="s">
        <v>9</v>
      </c>
      <c r="AM19" s="15"/>
      <c r="AN19" s="16"/>
      <c r="AO19" s="15" t="s">
        <v>6</v>
      </c>
      <c r="AP19" s="15" t="s">
        <v>6</v>
      </c>
      <c r="AQ19" s="34" t="s">
        <v>0</v>
      </c>
      <c r="AR19" s="33" t="s">
        <v>1</v>
      </c>
      <c r="AS19" s="34" t="s">
        <v>0</v>
      </c>
      <c r="AT19" s="34" t="s">
        <v>3</v>
      </c>
      <c r="AU19" s="147"/>
      <c r="AV19" s="147"/>
      <c r="AW19" s="153"/>
    </row>
    <row r="20" spans="1:49" ht="16.5">
      <c r="A20" s="166">
        <v>20</v>
      </c>
      <c r="B20" s="15" t="s">
        <v>6</v>
      </c>
      <c r="C20" s="15" t="s">
        <v>3</v>
      </c>
      <c r="D20" s="15" t="s">
        <v>5</v>
      </c>
      <c r="E20" s="15" t="s">
        <v>5</v>
      </c>
      <c r="F20" s="15" t="s">
        <v>7</v>
      </c>
      <c r="G20" s="34"/>
      <c r="H20" s="33" t="s">
        <v>6</v>
      </c>
      <c r="I20" s="15" t="s">
        <v>0</v>
      </c>
      <c r="J20" s="15" t="s">
        <v>6</v>
      </c>
      <c r="K20" s="34" t="s">
        <v>8</v>
      </c>
      <c r="L20" s="33" t="s">
        <v>8</v>
      </c>
      <c r="M20" s="15" t="s">
        <v>2</v>
      </c>
      <c r="N20" s="34"/>
      <c r="O20" s="33" t="s">
        <v>6</v>
      </c>
      <c r="P20" s="15"/>
      <c r="Q20" s="34"/>
      <c r="R20" s="33"/>
      <c r="S20" s="34"/>
      <c r="T20" s="35"/>
      <c r="U20" s="33" t="s">
        <v>6</v>
      </c>
      <c r="V20" s="16"/>
      <c r="W20" s="15" t="s">
        <v>8</v>
      </c>
      <c r="X20" s="15" t="s">
        <v>3</v>
      </c>
      <c r="Y20" s="15" t="s">
        <v>8</v>
      </c>
      <c r="Z20" s="15" t="s">
        <v>8</v>
      </c>
      <c r="AA20" s="15"/>
      <c r="AB20" s="34"/>
      <c r="AC20" s="33" t="s">
        <v>9</v>
      </c>
      <c r="AD20" s="15" t="s">
        <v>9</v>
      </c>
      <c r="AE20" s="15" t="s">
        <v>24</v>
      </c>
      <c r="AF20" s="34"/>
      <c r="AG20" s="33" t="s">
        <v>8</v>
      </c>
      <c r="AH20" s="15" t="s">
        <v>7</v>
      </c>
      <c r="AI20" s="15" t="s">
        <v>6</v>
      </c>
      <c r="AJ20" s="34" t="s">
        <v>5</v>
      </c>
      <c r="AK20" s="33" t="s">
        <v>9</v>
      </c>
      <c r="AL20" s="15" t="s">
        <v>9</v>
      </c>
      <c r="AM20" s="15"/>
      <c r="AN20" s="16"/>
      <c r="AO20" s="15" t="s">
        <v>22</v>
      </c>
      <c r="AP20" s="15" t="s">
        <v>8</v>
      </c>
      <c r="AQ20" s="34" t="s">
        <v>9</v>
      </c>
      <c r="AR20" s="33" t="s">
        <v>8</v>
      </c>
      <c r="AS20" s="34" t="s">
        <v>9</v>
      </c>
      <c r="AT20" s="34" t="s">
        <v>9</v>
      </c>
      <c r="AU20" s="147"/>
      <c r="AV20" s="147"/>
      <c r="AW20" s="153"/>
    </row>
    <row r="21" spans="1:49" ht="16.5">
      <c r="A21" s="167">
        <v>21</v>
      </c>
      <c r="B21" s="15" t="s">
        <v>0</v>
      </c>
      <c r="C21" s="15" t="s">
        <v>1</v>
      </c>
      <c r="D21" s="15" t="s">
        <v>0</v>
      </c>
      <c r="E21" s="15" t="s">
        <v>1</v>
      </c>
      <c r="F21" s="15" t="s">
        <v>0</v>
      </c>
      <c r="G21" s="34"/>
      <c r="H21" s="33" t="s">
        <v>24</v>
      </c>
      <c r="I21" s="15" t="s">
        <v>0</v>
      </c>
      <c r="J21" s="15" t="s">
        <v>1</v>
      </c>
      <c r="K21" s="34" t="s">
        <v>1</v>
      </c>
      <c r="L21" s="33" t="s">
        <v>0</v>
      </c>
      <c r="M21" s="15" t="s">
        <v>1</v>
      </c>
      <c r="N21" s="34"/>
      <c r="O21" s="33" t="s">
        <v>0</v>
      </c>
      <c r="P21" s="15"/>
      <c r="Q21" s="34"/>
      <c r="R21" s="33"/>
      <c r="S21" s="34"/>
      <c r="T21" s="35"/>
      <c r="U21" s="33" t="s">
        <v>5</v>
      </c>
      <c r="V21" s="16"/>
      <c r="W21" s="15" t="s">
        <v>1</v>
      </c>
      <c r="X21" s="15" t="s">
        <v>1</v>
      </c>
      <c r="Y21" s="15" t="s">
        <v>1</v>
      </c>
      <c r="Z21" s="15" t="s">
        <v>0</v>
      </c>
      <c r="AA21" s="15"/>
      <c r="AB21" s="34"/>
      <c r="AC21" s="33" t="s">
        <v>1</v>
      </c>
      <c r="AD21" s="15" t="s">
        <v>1</v>
      </c>
      <c r="AE21" s="15" t="s">
        <v>0</v>
      </c>
      <c r="AF21" s="34"/>
      <c r="AG21" s="33" t="s">
        <v>1</v>
      </c>
      <c r="AH21" s="15" t="s">
        <v>1</v>
      </c>
      <c r="AI21" s="15" t="s">
        <v>2</v>
      </c>
      <c r="AJ21" s="34" t="s">
        <v>1</v>
      </c>
      <c r="AK21" s="33" t="s">
        <v>1</v>
      </c>
      <c r="AL21" s="15" t="s">
        <v>9</v>
      </c>
      <c r="AM21" s="15"/>
      <c r="AN21" s="16"/>
      <c r="AO21" s="15" t="s">
        <v>1</v>
      </c>
      <c r="AP21" s="15" t="s">
        <v>3</v>
      </c>
      <c r="AQ21" s="34" t="s">
        <v>4</v>
      </c>
      <c r="AR21" s="33" t="s">
        <v>0</v>
      </c>
      <c r="AS21" s="34" t="s">
        <v>1</v>
      </c>
      <c r="AT21" s="34" t="s">
        <v>4</v>
      </c>
      <c r="AU21" s="147"/>
      <c r="AV21" s="147"/>
      <c r="AW21" s="153"/>
    </row>
    <row r="22" spans="1:49" ht="16.5">
      <c r="A22" s="165">
        <v>22</v>
      </c>
      <c r="B22" s="15" t="s">
        <v>0</v>
      </c>
      <c r="C22" s="15" t="s">
        <v>0</v>
      </c>
      <c r="D22" s="15" t="s">
        <v>0</v>
      </c>
      <c r="E22" s="15" t="s">
        <v>1</v>
      </c>
      <c r="F22" s="15" t="s">
        <v>1</v>
      </c>
      <c r="G22" s="34"/>
      <c r="H22" s="33" t="s">
        <v>0</v>
      </c>
      <c r="I22" s="15" t="s">
        <v>1</v>
      </c>
      <c r="J22" s="15" t="s">
        <v>3</v>
      </c>
      <c r="K22" s="34" t="s">
        <v>1</v>
      </c>
      <c r="L22" s="33" t="s">
        <v>1</v>
      </c>
      <c r="M22" s="15" t="s">
        <v>2</v>
      </c>
      <c r="N22" s="34"/>
      <c r="O22" s="33" t="s">
        <v>0</v>
      </c>
      <c r="P22" s="15"/>
      <c r="Q22" s="34"/>
      <c r="R22" s="33"/>
      <c r="S22" s="34"/>
      <c r="T22" s="35"/>
      <c r="U22" s="33" t="s">
        <v>0</v>
      </c>
      <c r="V22" s="16"/>
      <c r="W22" s="15" t="s">
        <v>1</v>
      </c>
      <c r="X22" s="15" t="s">
        <v>1</v>
      </c>
      <c r="Y22" s="15" t="s">
        <v>1</v>
      </c>
      <c r="Z22" s="15" t="s">
        <v>1</v>
      </c>
      <c r="AA22" s="15"/>
      <c r="AB22" s="34"/>
      <c r="AC22" s="33" t="s">
        <v>1</v>
      </c>
      <c r="AD22" s="15" t="s">
        <v>0</v>
      </c>
      <c r="AE22" s="15" t="s">
        <v>0</v>
      </c>
      <c r="AF22" s="34"/>
      <c r="AG22" s="33" t="s">
        <v>4</v>
      </c>
      <c r="AH22" s="15" t="s">
        <v>3</v>
      </c>
      <c r="AI22" s="15" t="s">
        <v>3</v>
      </c>
      <c r="AJ22" s="34" t="s">
        <v>5</v>
      </c>
      <c r="AK22" s="33" t="s">
        <v>1</v>
      </c>
      <c r="AL22" s="15" t="s">
        <v>1</v>
      </c>
      <c r="AM22" s="15"/>
      <c r="AN22" s="16"/>
      <c r="AO22" s="15" t="s">
        <v>0</v>
      </c>
      <c r="AP22" s="15" t="s">
        <v>0</v>
      </c>
      <c r="AQ22" s="34" t="s">
        <v>2</v>
      </c>
      <c r="AR22" s="33" t="s">
        <v>0</v>
      </c>
      <c r="AS22" s="34" t="s">
        <v>1</v>
      </c>
      <c r="AT22" s="34" t="s">
        <v>2</v>
      </c>
      <c r="AU22" s="147"/>
      <c r="AV22" s="147"/>
      <c r="AW22" s="153"/>
    </row>
    <row r="23" spans="1:49" ht="16.5">
      <c r="A23" s="166">
        <v>23</v>
      </c>
      <c r="B23" s="15" t="s">
        <v>0</v>
      </c>
      <c r="C23" s="15" t="s">
        <v>3</v>
      </c>
      <c r="D23" s="15" t="s">
        <v>7</v>
      </c>
      <c r="E23" s="15" t="s">
        <v>2</v>
      </c>
      <c r="F23" s="15" t="s">
        <v>6</v>
      </c>
      <c r="G23" s="34"/>
      <c r="H23" s="33" t="s">
        <v>7</v>
      </c>
      <c r="I23" s="15" t="s">
        <v>2</v>
      </c>
      <c r="J23" s="15" t="s">
        <v>8</v>
      </c>
      <c r="K23" s="34" t="s">
        <v>3</v>
      </c>
      <c r="L23" s="33" t="s">
        <v>0</v>
      </c>
      <c r="M23" s="15" t="s">
        <v>2</v>
      </c>
      <c r="N23" s="34"/>
      <c r="O23" s="33" t="s">
        <v>9</v>
      </c>
      <c r="P23" s="15"/>
      <c r="Q23" s="34"/>
      <c r="R23" s="33"/>
      <c r="S23" s="34"/>
      <c r="T23" s="35"/>
      <c r="U23" s="33" t="s">
        <v>2</v>
      </c>
      <c r="V23" s="16"/>
      <c r="W23" s="15" t="s">
        <v>3</v>
      </c>
      <c r="X23" s="15" t="s">
        <v>5</v>
      </c>
      <c r="Y23" s="15" t="s">
        <v>6</v>
      </c>
      <c r="Z23" s="15" t="s">
        <v>8</v>
      </c>
      <c r="AA23" s="15"/>
      <c r="AB23" s="34"/>
      <c r="AC23" s="33" t="s">
        <v>6</v>
      </c>
      <c r="AD23" s="15" t="s">
        <v>5</v>
      </c>
      <c r="AE23" s="15" t="s">
        <v>8</v>
      </c>
      <c r="AF23" s="34"/>
      <c r="AG23" s="33" t="s">
        <v>9</v>
      </c>
      <c r="AH23" s="15" t="s">
        <v>9</v>
      </c>
      <c r="AI23" s="15" t="s">
        <v>8</v>
      </c>
      <c r="AJ23" s="34" t="s">
        <v>8</v>
      </c>
      <c r="AK23" s="33" t="s">
        <v>7</v>
      </c>
      <c r="AL23" s="15" t="s">
        <v>9</v>
      </c>
      <c r="AM23" s="15"/>
      <c r="AN23" s="16"/>
      <c r="AO23" s="15" t="s">
        <v>6</v>
      </c>
      <c r="AP23" s="15" t="s">
        <v>4</v>
      </c>
      <c r="AQ23" s="34" t="s">
        <v>8</v>
      </c>
      <c r="AR23" s="33" t="s">
        <v>4</v>
      </c>
      <c r="AS23" s="34" t="s">
        <v>6</v>
      </c>
      <c r="AT23" s="34" t="s">
        <v>5</v>
      </c>
      <c r="AU23" s="147"/>
      <c r="AV23" s="147"/>
      <c r="AW23" s="153"/>
    </row>
    <row r="24" spans="1:49" ht="16.5">
      <c r="A24" s="167">
        <v>24</v>
      </c>
      <c r="B24" s="15" t="s">
        <v>1</v>
      </c>
      <c r="C24" s="15" t="s">
        <v>5</v>
      </c>
      <c r="D24" s="15" t="s">
        <v>0</v>
      </c>
      <c r="E24" s="15" t="s">
        <v>1</v>
      </c>
      <c r="F24" s="15" t="s">
        <v>7</v>
      </c>
      <c r="G24" s="34"/>
      <c r="H24" s="33" t="s">
        <v>0</v>
      </c>
      <c r="I24" s="15" t="s">
        <v>0</v>
      </c>
      <c r="J24" s="15" t="s">
        <v>3</v>
      </c>
      <c r="K24" s="34" t="s">
        <v>1</v>
      </c>
      <c r="L24" s="33" t="s">
        <v>1</v>
      </c>
      <c r="M24" s="15" t="s">
        <v>24</v>
      </c>
      <c r="N24" s="34"/>
      <c r="O24" s="33" t="s">
        <v>0</v>
      </c>
      <c r="P24" s="15"/>
      <c r="Q24" s="34"/>
      <c r="R24" s="33"/>
      <c r="S24" s="34"/>
      <c r="T24" s="35"/>
      <c r="U24" s="33" t="s">
        <v>0</v>
      </c>
      <c r="V24" s="16"/>
      <c r="W24" s="15" t="s">
        <v>1</v>
      </c>
      <c r="X24" s="15" t="s">
        <v>1</v>
      </c>
      <c r="Y24" s="15" t="s">
        <v>0</v>
      </c>
      <c r="Z24" s="15" t="s">
        <v>3</v>
      </c>
      <c r="AA24" s="15"/>
      <c r="AB24" s="34"/>
      <c r="AC24" s="33" t="s">
        <v>1</v>
      </c>
      <c r="AD24" s="15" t="s">
        <v>0</v>
      </c>
      <c r="AE24" s="15" t="s">
        <v>0</v>
      </c>
      <c r="AF24" s="34"/>
      <c r="AG24" s="33" t="s">
        <v>1</v>
      </c>
      <c r="AH24" s="15" t="s">
        <v>5</v>
      </c>
      <c r="AI24" s="15" t="s">
        <v>1</v>
      </c>
      <c r="AJ24" s="34" t="s">
        <v>1</v>
      </c>
      <c r="AK24" s="33" t="s">
        <v>1</v>
      </c>
      <c r="AL24" s="15" t="s">
        <v>3</v>
      </c>
      <c r="AM24" s="15"/>
      <c r="AN24" s="16"/>
      <c r="AO24" s="15" t="s">
        <v>1</v>
      </c>
      <c r="AP24" s="15" t="s">
        <v>0</v>
      </c>
      <c r="AQ24" s="34" t="s">
        <v>3</v>
      </c>
      <c r="AR24" s="33" t="s">
        <v>1</v>
      </c>
      <c r="AS24" s="34" t="s">
        <v>1</v>
      </c>
      <c r="AT24" s="34" t="s">
        <v>0</v>
      </c>
      <c r="AU24" s="147"/>
      <c r="AV24" s="147"/>
      <c r="AW24" s="153"/>
    </row>
    <row r="25" spans="1:49" ht="16.5">
      <c r="A25" s="165">
        <v>25</v>
      </c>
      <c r="B25" s="15" t="s">
        <v>8</v>
      </c>
      <c r="C25" s="15" t="s">
        <v>8</v>
      </c>
      <c r="D25" s="15" t="s">
        <v>3</v>
      </c>
      <c r="E25" s="15" t="s">
        <v>0</v>
      </c>
      <c r="F25" s="15" t="s">
        <v>6</v>
      </c>
      <c r="G25" s="34"/>
      <c r="H25" s="33" t="s">
        <v>7</v>
      </c>
      <c r="I25" s="15" t="s">
        <v>7</v>
      </c>
      <c r="J25" s="15" t="s">
        <v>6</v>
      </c>
      <c r="K25" s="34" t="s">
        <v>6</v>
      </c>
      <c r="L25" s="33" t="s">
        <v>4</v>
      </c>
      <c r="M25" s="15" t="s">
        <v>8</v>
      </c>
      <c r="N25" s="34"/>
      <c r="O25" s="33" t="s">
        <v>7</v>
      </c>
      <c r="P25" s="15"/>
      <c r="Q25" s="34"/>
      <c r="R25" s="33"/>
      <c r="S25" s="34"/>
      <c r="T25" s="35"/>
      <c r="U25" s="33" t="s">
        <v>0</v>
      </c>
      <c r="V25" s="16"/>
      <c r="W25" s="15" t="s">
        <v>6</v>
      </c>
      <c r="X25" s="15" t="s">
        <v>6</v>
      </c>
      <c r="Y25" s="15" t="s">
        <v>5</v>
      </c>
      <c r="Z25" s="15" t="s">
        <v>5</v>
      </c>
      <c r="AA25" s="15"/>
      <c r="AB25" s="34"/>
      <c r="AC25" s="33" t="s">
        <v>5</v>
      </c>
      <c r="AD25" s="15" t="s">
        <v>3</v>
      </c>
      <c r="AE25" s="15" t="s">
        <v>2</v>
      </c>
      <c r="AF25" s="34"/>
      <c r="AG25" s="33" t="s">
        <v>8</v>
      </c>
      <c r="AH25" s="15" t="s">
        <v>6</v>
      </c>
      <c r="AI25" s="15" t="s">
        <v>9</v>
      </c>
      <c r="AJ25" s="34" t="s">
        <v>7</v>
      </c>
      <c r="AK25" s="33" t="s">
        <v>9</v>
      </c>
      <c r="AL25" s="15" t="s">
        <v>9</v>
      </c>
      <c r="AM25" s="15"/>
      <c r="AN25" s="16"/>
      <c r="AO25" s="15" t="s">
        <v>6</v>
      </c>
      <c r="AP25" s="15" t="s">
        <v>9</v>
      </c>
      <c r="AQ25" s="34" t="s">
        <v>8</v>
      </c>
      <c r="AR25" s="33" t="s">
        <v>8</v>
      </c>
      <c r="AS25" s="34" t="s">
        <v>9</v>
      </c>
      <c r="AT25" s="34" t="s">
        <v>6</v>
      </c>
      <c r="AU25" s="147"/>
      <c r="AV25" s="147"/>
      <c r="AW25" s="153"/>
    </row>
    <row r="26" spans="1:49" ht="16.5">
      <c r="A26" s="166">
        <v>26</v>
      </c>
      <c r="B26" s="15" t="s">
        <v>3</v>
      </c>
      <c r="C26" s="15" t="s">
        <v>2</v>
      </c>
      <c r="D26" s="15" t="s">
        <v>0</v>
      </c>
      <c r="E26" s="15" t="s">
        <v>2</v>
      </c>
      <c r="F26" s="15" t="s">
        <v>5</v>
      </c>
      <c r="G26" s="34"/>
      <c r="H26" s="33" t="s">
        <v>0</v>
      </c>
      <c r="I26" s="15" t="s">
        <v>0</v>
      </c>
      <c r="J26" s="15" t="s">
        <v>6</v>
      </c>
      <c r="K26" s="34" t="s">
        <v>1</v>
      </c>
      <c r="L26" s="33" t="s">
        <v>0</v>
      </c>
      <c r="M26" s="15" t="s">
        <v>0</v>
      </c>
      <c r="N26" s="34"/>
      <c r="O26" s="33" t="s">
        <v>3</v>
      </c>
      <c r="P26" s="15"/>
      <c r="Q26" s="34"/>
      <c r="R26" s="33"/>
      <c r="S26" s="34"/>
      <c r="T26" s="35"/>
      <c r="U26" s="33" t="s">
        <v>0</v>
      </c>
      <c r="V26" s="16"/>
      <c r="W26" s="15" t="s">
        <v>24</v>
      </c>
      <c r="X26" s="15" t="s">
        <v>24</v>
      </c>
      <c r="Y26" s="15" t="s">
        <v>0</v>
      </c>
      <c r="Z26" s="15" t="s">
        <v>3</v>
      </c>
      <c r="AA26" s="15"/>
      <c r="AB26" s="34"/>
      <c r="AC26" s="33" t="s">
        <v>3</v>
      </c>
      <c r="AD26" s="15" t="s">
        <v>1</v>
      </c>
      <c r="AE26" s="15" t="s">
        <v>0</v>
      </c>
      <c r="AF26" s="34"/>
      <c r="AG26" s="33" t="s">
        <v>8</v>
      </c>
      <c r="AH26" s="15" t="s">
        <v>5</v>
      </c>
      <c r="AI26" s="15" t="s">
        <v>6</v>
      </c>
      <c r="AJ26" s="34" t="s">
        <v>0</v>
      </c>
      <c r="AK26" s="33" t="s">
        <v>1</v>
      </c>
      <c r="AL26" s="15" t="s">
        <v>3</v>
      </c>
      <c r="AM26" s="15"/>
      <c r="AN26" s="16"/>
      <c r="AO26" s="15" t="s">
        <v>1</v>
      </c>
      <c r="AP26" s="15" t="s">
        <v>5</v>
      </c>
      <c r="AQ26" s="34" t="s">
        <v>4</v>
      </c>
      <c r="AR26" s="33" t="s">
        <v>2</v>
      </c>
      <c r="AS26" s="34" t="s">
        <v>0</v>
      </c>
      <c r="AT26" s="34" t="s">
        <v>0</v>
      </c>
      <c r="AU26" s="147"/>
      <c r="AV26" s="147"/>
      <c r="AW26" s="153"/>
    </row>
    <row r="27" spans="1:49" ht="17.25" thickBot="1">
      <c r="A27" s="167">
        <v>27</v>
      </c>
      <c r="B27" s="37" t="s">
        <v>8</v>
      </c>
      <c r="C27" s="15" t="s">
        <v>9</v>
      </c>
      <c r="D27" s="15" t="s">
        <v>5</v>
      </c>
      <c r="E27" s="15" t="s">
        <v>5</v>
      </c>
      <c r="F27" s="15" t="s">
        <v>1</v>
      </c>
      <c r="G27" s="34"/>
      <c r="H27" s="46" t="s">
        <v>6</v>
      </c>
      <c r="I27" s="37" t="s">
        <v>7</v>
      </c>
      <c r="J27" s="37" t="s">
        <v>6</v>
      </c>
      <c r="K27" s="47" t="s">
        <v>6</v>
      </c>
      <c r="L27" s="33" t="s">
        <v>4</v>
      </c>
      <c r="M27" s="15" t="s">
        <v>7</v>
      </c>
      <c r="N27" s="34"/>
      <c r="O27" s="33" t="s">
        <v>8</v>
      </c>
      <c r="P27" s="15"/>
      <c r="Q27" s="34"/>
      <c r="R27" s="33"/>
      <c r="S27" s="34"/>
      <c r="T27" s="35"/>
      <c r="U27" s="33" t="s">
        <v>0</v>
      </c>
      <c r="V27" s="16"/>
      <c r="W27" s="15" t="s">
        <v>8</v>
      </c>
      <c r="X27" s="15" t="s">
        <v>0</v>
      </c>
      <c r="Y27" s="15" t="s">
        <v>6</v>
      </c>
      <c r="Z27" s="15" t="s">
        <v>5</v>
      </c>
      <c r="AA27" s="15"/>
      <c r="AB27" s="34"/>
      <c r="AC27" s="33" t="s">
        <v>0</v>
      </c>
      <c r="AD27" s="15" t="s">
        <v>9</v>
      </c>
      <c r="AE27" s="15" t="s">
        <v>5</v>
      </c>
      <c r="AF27" s="34"/>
      <c r="AG27" s="33" t="s">
        <v>9</v>
      </c>
      <c r="AH27" s="15" t="s">
        <v>1</v>
      </c>
      <c r="AI27" s="15" t="s">
        <v>8</v>
      </c>
      <c r="AJ27" s="34" t="s">
        <v>8</v>
      </c>
      <c r="AK27" s="33" t="s">
        <v>8</v>
      </c>
      <c r="AL27" s="15" t="s">
        <v>9</v>
      </c>
      <c r="AM27" s="15"/>
      <c r="AN27" s="16"/>
      <c r="AO27" s="15" t="s">
        <v>8</v>
      </c>
      <c r="AP27" s="15" t="s">
        <v>7</v>
      </c>
      <c r="AQ27" s="34" t="s">
        <v>9</v>
      </c>
      <c r="AR27" s="33" t="s">
        <v>8</v>
      </c>
      <c r="AS27" s="34" t="s">
        <v>6</v>
      </c>
      <c r="AT27" s="34" t="s">
        <v>8</v>
      </c>
      <c r="AU27" s="148"/>
      <c r="AV27" s="148"/>
      <c r="AW27" s="154"/>
    </row>
    <row r="28" spans="1:49" ht="16.5" thickTop="1" thickBot="1">
      <c r="A28" s="3"/>
      <c r="B28" s="44"/>
      <c r="C28" s="44"/>
      <c r="D28" s="44"/>
      <c r="E28" s="44"/>
      <c r="F28" s="44"/>
      <c r="G28" s="44"/>
      <c r="H28" s="50"/>
      <c r="I28" s="50"/>
      <c r="J28" s="50"/>
      <c r="K28" s="50"/>
      <c r="L28" s="60"/>
      <c r="M28" s="60"/>
      <c r="N28" s="60"/>
      <c r="O28" s="56"/>
      <c r="P28" s="56"/>
      <c r="Q28" s="56"/>
      <c r="R28" s="52"/>
      <c r="S28" s="52"/>
      <c r="T28" s="55"/>
      <c r="U28" s="59"/>
      <c r="V28" s="41"/>
      <c r="W28" s="58"/>
      <c r="X28" s="58"/>
      <c r="Y28" s="58"/>
      <c r="Z28" s="58"/>
      <c r="AA28" s="58"/>
      <c r="AB28" s="58"/>
      <c r="AC28" s="53"/>
      <c r="AD28" s="53"/>
      <c r="AE28" s="53"/>
      <c r="AF28" s="53"/>
      <c r="AG28" s="57"/>
      <c r="AH28" s="57"/>
      <c r="AI28" s="57"/>
      <c r="AJ28" s="57"/>
      <c r="AK28" s="48"/>
      <c r="AL28" s="48"/>
      <c r="AM28" s="48"/>
      <c r="AN28" s="41"/>
      <c r="AO28" s="54"/>
      <c r="AP28" s="54"/>
      <c r="AQ28" s="54"/>
      <c r="AR28" s="49"/>
      <c r="AS28" s="49"/>
      <c r="AT28" s="49"/>
      <c r="AU28" s="49"/>
      <c r="AV28" s="49"/>
      <c r="AW28" s="49"/>
    </row>
    <row r="29" spans="1:49" ht="16.5" thickTop="1" thickBot="1">
      <c r="B29" s="187" t="s">
        <v>50</v>
      </c>
      <c r="C29" s="188"/>
      <c r="D29" s="188"/>
      <c r="E29" s="188"/>
      <c r="F29" s="188"/>
      <c r="G29" s="188"/>
      <c r="H29" s="258" t="s">
        <v>51</v>
      </c>
      <c r="I29" s="191"/>
      <c r="J29" s="191"/>
      <c r="K29" s="192"/>
      <c r="L29" s="194" t="s">
        <v>16</v>
      </c>
      <c r="M29" s="194"/>
      <c r="N29" s="195"/>
      <c r="O29" s="196" t="s">
        <v>59</v>
      </c>
      <c r="P29" s="197"/>
      <c r="Q29" s="198"/>
      <c r="R29" s="199" t="s">
        <v>17</v>
      </c>
      <c r="S29" s="200"/>
      <c r="T29" s="45" t="s">
        <v>58</v>
      </c>
      <c r="U29" s="51" t="s">
        <v>57</v>
      </c>
      <c r="V29" s="42"/>
      <c r="W29" s="201" t="s">
        <v>19</v>
      </c>
      <c r="X29" s="201"/>
      <c r="Y29" s="201"/>
      <c r="Z29" s="201"/>
      <c r="AA29" s="201"/>
      <c r="AB29" s="202"/>
      <c r="AC29" s="203" t="s">
        <v>20</v>
      </c>
      <c r="AD29" s="204"/>
      <c r="AE29" s="204"/>
      <c r="AF29" s="205"/>
      <c r="AG29" s="206" t="s">
        <v>52</v>
      </c>
      <c r="AH29" s="207"/>
      <c r="AI29" s="207"/>
      <c r="AJ29" s="208"/>
      <c r="AK29" s="209" t="s">
        <v>60</v>
      </c>
      <c r="AL29" s="210"/>
      <c r="AM29" s="210"/>
      <c r="AN29" s="43"/>
      <c r="AO29" s="211" t="s">
        <v>53</v>
      </c>
      <c r="AP29" s="211"/>
      <c r="AQ29" s="212"/>
      <c r="AR29" s="213" t="s">
        <v>61</v>
      </c>
      <c r="AS29" s="214"/>
      <c r="AT29" s="172" t="s">
        <v>76</v>
      </c>
      <c r="AU29" s="173"/>
      <c r="AV29" s="173"/>
      <c r="AW29" s="174"/>
    </row>
    <row r="30" spans="1:49" ht="15.75" thickTop="1"/>
  </sheetData>
  <mergeCells count="12">
    <mergeCell ref="AT29:AW29"/>
    <mergeCell ref="B29:G29"/>
    <mergeCell ref="H29:K29"/>
    <mergeCell ref="L29:N29"/>
    <mergeCell ref="O29:Q29"/>
    <mergeCell ref="R29:S29"/>
    <mergeCell ref="W29:AB29"/>
    <mergeCell ref="AC29:AF29"/>
    <mergeCell ref="AG29:AJ29"/>
    <mergeCell ref="AK29:AM29"/>
    <mergeCell ref="AO29:AQ29"/>
    <mergeCell ref="AR29:AS29"/>
  </mergeCells>
  <conditionalFormatting sqref="B1:V27 AQ1:AW27">
    <cfRule type="containsText" dxfId="188" priority="81" operator="containsText" text="abs">
      <formula>NOT(ISERROR(SEARCH("abs",B1)))</formula>
    </cfRule>
    <cfRule type="containsText" dxfId="187" priority="82" operator="containsText" text="A">
      <formula>NOT(ISERROR(SEARCH("A",B1)))</formula>
    </cfRule>
    <cfRule type="containsText" dxfId="186" priority="83" operator="containsText" text="abs">
      <formula>NOT(ISERROR(SEARCH("abs",B1)))</formula>
    </cfRule>
    <cfRule type="containsText" dxfId="185" priority="84" operator="containsText" text="abs">
      <formula>NOT(ISERROR(SEARCH("abs",B1)))</formula>
    </cfRule>
    <cfRule type="containsText" dxfId="184" priority="85" operator="containsText" text="abc">
      <formula>NOT(ISERROR(SEARCH("abc",B1)))</formula>
    </cfRule>
    <cfRule type="containsText" dxfId="183" priority="86" operator="containsText" text="D">
      <formula>NOT(ISERROR(SEARCH("D",B1)))</formula>
    </cfRule>
    <cfRule type="containsText" dxfId="182" priority="87" operator="containsText" text="C">
      <formula>NOT(ISERROR(SEARCH("C",B1)))</formula>
    </cfRule>
    <cfRule type="containsText" priority="88" operator="containsText" text="C">
      <formula>NOT(ISERROR(SEARCH("C",B1)))</formula>
    </cfRule>
    <cfRule type="containsText" dxfId="181" priority="89" operator="containsText" text="B">
      <formula>NOT(ISERROR(SEARCH("B",B1)))</formula>
    </cfRule>
    <cfRule type="containsText" dxfId="180" priority="90" operator="containsText" text="A">
      <formula>NOT(ISERROR(SEARCH("A",B1)))</formula>
    </cfRule>
  </conditionalFormatting>
  <conditionalFormatting sqref="AO1:AP27 W1:AM27">
    <cfRule type="containsText" dxfId="179" priority="71" operator="containsText" text="abs">
      <formula>NOT(ISERROR(SEARCH("abs",W1)))</formula>
    </cfRule>
    <cfRule type="containsText" dxfId="178" priority="72" operator="containsText" text="A">
      <formula>NOT(ISERROR(SEARCH("A",W1)))</formula>
    </cfRule>
    <cfRule type="containsText" dxfId="177" priority="73" operator="containsText" text="abs">
      <formula>NOT(ISERROR(SEARCH("abs",W1)))</formula>
    </cfRule>
    <cfRule type="containsText" dxfId="176" priority="74" operator="containsText" text="abs">
      <formula>NOT(ISERROR(SEARCH("abs",W1)))</formula>
    </cfRule>
    <cfRule type="containsText" dxfId="175" priority="75" operator="containsText" text="abc">
      <formula>NOT(ISERROR(SEARCH("abc",W1)))</formula>
    </cfRule>
    <cfRule type="containsText" dxfId="174" priority="76" operator="containsText" text="D">
      <formula>NOT(ISERROR(SEARCH("D",W1)))</formula>
    </cfRule>
    <cfRule type="containsText" dxfId="173" priority="77" operator="containsText" text="C">
      <formula>NOT(ISERROR(SEARCH("C",W1)))</formula>
    </cfRule>
    <cfRule type="containsText" priority="78" operator="containsText" text="C">
      <formula>NOT(ISERROR(SEARCH("C",W1)))</formula>
    </cfRule>
    <cfRule type="containsText" dxfId="172" priority="79" operator="containsText" text="B">
      <formula>NOT(ISERROR(SEARCH("B",W1)))</formula>
    </cfRule>
    <cfRule type="containsText" dxfId="171" priority="80" operator="containsText" text="A">
      <formula>NOT(ISERROR(SEARCH("A",W1)))</formula>
    </cfRule>
  </conditionalFormatting>
  <conditionalFormatting sqref="AN1:AN27">
    <cfRule type="containsText" dxfId="170" priority="61" operator="containsText" text="abs">
      <formula>NOT(ISERROR(SEARCH("abs",AN1)))</formula>
    </cfRule>
    <cfRule type="containsText" dxfId="169" priority="62" operator="containsText" text="A">
      <formula>NOT(ISERROR(SEARCH("A",AN1)))</formula>
    </cfRule>
    <cfRule type="containsText" dxfId="168" priority="63" operator="containsText" text="abs">
      <formula>NOT(ISERROR(SEARCH("abs",AN1)))</formula>
    </cfRule>
    <cfRule type="containsText" dxfId="167" priority="64" operator="containsText" text="abs">
      <formula>NOT(ISERROR(SEARCH("abs",AN1)))</formula>
    </cfRule>
    <cfRule type="containsText" dxfId="166" priority="65" operator="containsText" text="abc">
      <formula>NOT(ISERROR(SEARCH("abc",AN1)))</formula>
    </cfRule>
    <cfRule type="containsText" dxfId="165" priority="66" operator="containsText" text="D">
      <formula>NOT(ISERROR(SEARCH("D",AN1)))</formula>
    </cfRule>
    <cfRule type="containsText" dxfId="164" priority="67" operator="containsText" text="C">
      <formula>NOT(ISERROR(SEARCH("C",AN1)))</formula>
    </cfRule>
    <cfRule type="containsText" priority="68" operator="containsText" text="C">
      <formula>NOT(ISERROR(SEARCH("C",AN1)))</formula>
    </cfRule>
    <cfRule type="containsText" dxfId="163" priority="69" operator="containsText" text="B">
      <formula>NOT(ISERROR(SEARCH("B",AN1)))</formula>
    </cfRule>
    <cfRule type="containsText" dxfId="162" priority="70" operator="containsText" text="A">
      <formula>NOT(ISERROR(SEARCH("A",AN1)))</formula>
    </cfRule>
  </conditionalFormatting>
  <conditionalFormatting sqref="B1:Q27">
    <cfRule type="containsText" dxfId="161" priority="51" operator="containsText" text="abs">
      <formula>NOT(ISERROR(SEARCH("abs",B1)))</formula>
    </cfRule>
    <cfRule type="containsText" dxfId="160" priority="52" operator="containsText" text="A">
      <formula>NOT(ISERROR(SEARCH("A",B1)))</formula>
    </cfRule>
    <cfRule type="containsText" dxfId="159" priority="53" operator="containsText" text="abs">
      <formula>NOT(ISERROR(SEARCH("abs",B1)))</formula>
    </cfRule>
    <cfRule type="containsText" dxfId="158" priority="54" operator="containsText" text="abs">
      <formula>NOT(ISERROR(SEARCH("abs",B1)))</formula>
    </cfRule>
    <cfRule type="containsText" dxfId="157" priority="55" operator="containsText" text="abc">
      <formula>NOT(ISERROR(SEARCH("abc",B1)))</formula>
    </cfRule>
    <cfRule type="containsText" dxfId="156" priority="56" operator="containsText" text="D">
      <formula>NOT(ISERROR(SEARCH("D",B1)))</formula>
    </cfRule>
    <cfRule type="containsText" dxfId="155" priority="57" operator="containsText" text="C">
      <formula>NOT(ISERROR(SEARCH("C",B1)))</formula>
    </cfRule>
    <cfRule type="containsText" priority="58" operator="containsText" text="C">
      <formula>NOT(ISERROR(SEARCH("C",B1)))</formula>
    </cfRule>
    <cfRule type="containsText" dxfId="154" priority="59" operator="containsText" text="B">
      <formula>NOT(ISERROR(SEARCH("B",B1)))</formula>
    </cfRule>
    <cfRule type="containsText" dxfId="153" priority="60" operator="containsText" text="A">
      <formula>NOT(ISERROR(SEARCH("A",B1)))</formula>
    </cfRule>
  </conditionalFormatting>
  <conditionalFormatting sqref="AQ1:AT27">
    <cfRule type="containsText" dxfId="152" priority="41" operator="containsText" text="abs">
      <formula>NOT(ISERROR(SEARCH("abs",AQ1)))</formula>
    </cfRule>
    <cfRule type="containsText" dxfId="151" priority="42" operator="containsText" text="A">
      <formula>NOT(ISERROR(SEARCH("A",AQ1)))</formula>
    </cfRule>
    <cfRule type="containsText" dxfId="150" priority="43" operator="containsText" text="abs">
      <formula>NOT(ISERROR(SEARCH("abs",AQ1)))</formula>
    </cfRule>
    <cfRule type="containsText" dxfId="149" priority="44" operator="containsText" text="abs">
      <formula>NOT(ISERROR(SEARCH("abs",AQ1)))</formula>
    </cfRule>
    <cfRule type="containsText" dxfId="148" priority="45" operator="containsText" text="abc">
      <formula>NOT(ISERROR(SEARCH("abc",AQ1)))</formula>
    </cfRule>
    <cfRule type="containsText" dxfId="147" priority="46" operator="containsText" text="D">
      <formula>NOT(ISERROR(SEARCH("D",AQ1)))</formula>
    </cfRule>
    <cfRule type="containsText" dxfId="146" priority="47" operator="containsText" text="C">
      <formula>NOT(ISERROR(SEARCH("C",AQ1)))</formula>
    </cfRule>
    <cfRule type="containsText" priority="48" operator="containsText" text="C">
      <formula>NOT(ISERROR(SEARCH("C",AQ1)))</formula>
    </cfRule>
    <cfRule type="containsText" dxfId="145" priority="49" operator="containsText" text="B">
      <formula>NOT(ISERROR(SEARCH("B",AQ1)))</formula>
    </cfRule>
    <cfRule type="containsText" dxfId="144" priority="50" operator="containsText" text="A">
      <formula>NOT(ISERROR(SEARCH("A",AQ1)))</formula>
    </cfRule>
  </conditionalFormatting>
  <conditionalFormatting sqref="AO1:AP27 W1:AM27">
    <cfRule type="containsText" dxfId="143" priority="31" operator="containsText" text="abs">
      <formula>NOT(ISERROR(SEARCH("abs",W1)))</formula>
    </cfRule>
    <cfRule type="containsText" dxfId="142" priority="32" operator="containsText" text="A">
      <formula>NOT(ISERROR(SEARCH("A",W1)))</formula>
    </cfRule>
    <cfRule type="containsText" dxfId="141" priority="33" operator="containsText" text="abs">
      <formula>NOT(ISERROR(SEARCH("abs",W1)))</formula>
    </cfRule>
    <cfRule type="containsText" dxfId="140" priority="34" operator="containsText" text="abs">
      <formula>NOT(ISERROR(SEARCH("abs",W1)))</formula>
    </cfRule>
    <cfRule type="containsText" dxfId="139" priority="35" operator="containsText" text="abc">
      <formula>NOT(ISERROR(SEARCH("abc",W1)))</formula>
    </cfRule>
    <cfRule type="containsText" dxfId="138" priority="36" operator="containsText" text="D">
      <formula>NOT(ISERROR(SEARCH("D",W1)))</formula>
    </cfRule>
    <cfRule type="containsText" dxfId="137" priority="37" operator="containsText" text="C">
      <formula>NOT(ISERROR(SEARCH("C",W1)))</formula>
    </cfRule>
    <cfRule type="containsText" priority="38" operator="containsText" text="C">
      <formula>NOT(ISERROR(SEARCH("C",W1)))</formula>
    </cfRule>
    <cfRule type="containsText" dxfId="136" priority="39" operator="containsText" text="B">
      <formula>NOT(ISERROR(SEARCH("B",W1)))</formula>
    </cfRule>
    <cfRule type="containsText" dxfId="135" priority="40" operator="containsText" text="A">
      <formula>NOT(ISERROR(SEARCH("A",W1)))</formula>
    </cfRule>
  </conditionalFormatting>
  <conditionalFormatting sqref="AN1:AN27">
    <cfRule type="containsText" dxfId="134" priority="21" operator="containsText" text="abs">
      <formula>NOT(ISERROR(SEARCH("abs",AN1)))</formula>
    </cfRule>
    <cfRule type="containsText" dxfId="133" priority="22" operator="containsText" text="A">
      <formula>NOT(ISERROR(SEARCH("A",AN1)))</formula>
    </cfRule>
    <cfRule type="containsText" dxfId="132" priority="23" operator="containsText" text="abs">
      <formula>NOT(ISERROR(SEARCH("abs",AN1)))</formula>
    </cfRule>
    <cfRule type="containsText" dxfId="131" priority="24" operator="containsText" text="abs">
      <formula>NOT(ISERROR(SEARCH("abs",AN1)))</formula>
    </cfRule>
    <cfRule type="containsText" dxfId="130" priority="25" operator="containsText" text="abc">
      <formula>NOT(ISERROR(SEARCH("abc",AN1)))</formula>
    </cfRule>
    <cfRule type="containsText" dxfId="129" priority="26" operator="containsText" text="D">
      <formula>NOT(ISERROR(SEARCH("D",AN1)))</formula>
    </cfRule>
    <cfRule type="containsText" dxfId="128" priority="27" operator="containsText" text="C">
      <formula>NOT(ISERROR(SEARCH("C",AN1)))</formula>
    </cfRule>
    <cfRule type="containsText" priority="28" operator="containsText" text="C">
      <formula>NOT(ISERROR(SEARCH("C",AN1)))</formula>
    </cfRule>
    <cfRule type="containsText" dxfId="127" priority="29" operator="containsText" text="B">
      <formula>NOT(ISERROR(SEARCH("B",AN1)))</formula>
    </cfRule>
    <cfRule type="containsText" dxfId="126" priority="30" operator="containsText" text="A">
      <formula>NOT(ISERROR(SEARCH("A",AN1)))</formula>
    </cfRule>
  </conditionalFormatting>
  <dataValidations count="1">
    <dataValidation type="list" allowBlank="1" showInputMessage="1" showErrorMessage="1" sqref="N1:V26 R27:U27 B1:M27 N27:O27 U1:AW27">
      <formula1>nOTES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notes</vt:lpstr>
      <vt:lpstr>Feuil2</vt:lpstr>
      <vt:lpstr>Appréciations</vt:lpstr>
      <vt:lpstr>Feuil1</vt:lpstr>
      <vt:lpstr>nOTES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Patrice</cp:lastModifiedBy>
  <cp:lastPrinted>2020-01-07T14:55:56Z</cp:lastPrinted>
  <dcterms:created xsi:type="dcterms:W3CDTF">2019-12-28T08:20:04Z</dcterms:created>
  <dcterms:modified xsi:type="dcterms:W3CDTF">2020-02-19T12:11:34Z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