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4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5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745344D5-B7B8-4AA7-9130-99680A6A7E23}" xr6:coauthVersionLast="47" xr6:coauthVersionMax="47" xr10:uidLastSave="{00000000-0000-0000-0000-000000000000}"/>
  <bookViews>
    <workbookView xWindow="-120" yWindow="-120" windowWidth="20730" windowHeight="11760" xr2:uid="{11FF67C3-5925-4FD9-8D5B-9A8C9D068625}"/>
  </bookViews>
  <sheets>
    <sheet name="Tableaux" sheetId="2" r:id="rId1"/>
    <sheet name="Indicateur" sheetId="3" r:id="rId2"/>
    <sheet name="Feuil1" sheetId="1" r:id="rId3"/>
  </sheets>
  <externalReferences>
    <externalReference r:id="rId4"/>
  </externalReferences>
  <definedNames>
    <definedName name="_xlnm.Print_Area" localSheetId="0">Tableaux!$A$1:$U$65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" l="1"/>
  <c r="B3" i="2"/>
  <c r="O12" i="2"/>
  <c r="O10" i="2"/>
  <c r="B11" i="2"/>
  <c r="J28" i="2"/>
  <c r="F11" i="2"/>
  <c r="T4" i="2" l="1"/>
  <c r="T3" i="2"/>
  <c r="T2" i="2"/>
  <c r="N2" i="2"/>
  <c r="J2" i="2"/>
  <c r="J1" i="2" s="1"/>
  <c r="J3" i="2" l="1"/>
  <c r="S1" i="2" l="1"/>
  <c r="M2" i="2"/>
  <c r="J11" i="2"/>
  <c r="N4" i="2"/>
  <c r="N3" i="2"/>
  <c r="N5" i="2" l="1"/>
  <c r="T5" i="2"/>
  <c r="S4" i="2"/>
  <c r="M3" i="2"/>
  <c r="M5" i="2" s="1"/>
  <c r="S2" i="2" l="1"/>
  <c r="S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N122164</author>
  </authors>
  <commentList>
    <comment ref="C1" authorId="0" shapeId="0" xr:uid="{BBE52932-4D3A-4ADE-B4D1-B9299D7CC084}">
      <text>
        <r>
          <rPr>
            <b/>
            <sz val="9"/>
            <color rgb="FF000000"/>
            <rFont val="Tahoma"/>
            <family val="2"/>
          </rPr>
          <t>Indicateur RH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G1" authorId="0" shapeId="0" xr:uid="{109B1B2B-A863-4D9F-9668-E9EA2B6DBCF5}">
      <text>
        <r>
          <rPr>
            <b/>
            <sz val="9"/>
            <color rgb="FF000000"/>
            <rFont val="Tahoma"/>
            <family val="2"/>
          </rPr>
          <t>Indicateur RH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K1" authorId="0" shapeId="0" xr:uid="{1DB9E794-4BB9-4D8B-A046-FCA7D5662D11}">
      <text>
        <r>
          <rPr>
            <b/>
            <sz val="9"/>
            <color rgb="FF000000"/>
            <rFont val="Tahoma"/>
            <family val="2"/>
          </rPr>
          <t>Indicateur RH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<sst xmlns="http://schemas.openxmlformats.org/spreadsheetml/2006/main" count="61" uniqueCount="23">
  <si>
    <t>Valeurs</t>
  </si>
  <si>
    <t>%</t>
  </si>
  <si>
    <t>Indicateurs</t>
  </si>
  <si>
    <t>Tendance Générale</t>
  </si>
  <si>
    <t>Aiguille</t>
  </si>
  <si>
    <t>Mauvais</t>
  </si>
  <si>
    <t>Largeur</t>
  </si>
  <si>
    <t>Bon</t>
  </si>
  <si>
    <t>Excellent</t>
  </si>
  <si>
    <t xml:space="preserve">Table 1 </t>
  </si>
  <si>
    <t>Performance</t>
  </si>
  <si>
    <t>Value</t>
  </si>
  <si>
    <t>Total</t>
  </si>
  <si>
    <t>Table 2</t>
  </si>
  <si>
    <t>Echelle</t>
  </si>
  <si>
    <t>Indicateur Y</t>
  </si>
  <si>
    <t>Indicateur Z</t>
  </si>
  <si>
    <t xml:space="preserve">10 positions de </t>
  </si>
  <si>
    <t>Variation</t>
  </si>
  <si>
    <t>Indicateur X reste à 100, C1 à taper</t>
  </si>
  <si>
    <t>Coeff.</t>
  </si>
  <si>
    <t>Avec angle (1ier secteur) à 84%, Bas droite maxi = 1%, Bas Gauche maxi = 8400% (voir en dessous du 1ier graphique). Utilisation d'un coefficient de variation en Table 2.</t>
  </si>
  <si>
    <t>Note : Angle 84 à 90 si minimum à gauche sinon 178 à 180 pour minimum à droite.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</si>
</sst>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name val="Calibri"/>
      <family val="2"/>
      <scheme val="minor"/>
    </font>
    <font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u/>
      <sz val="72"/>
      <name val="Calibri"/>
      <family val="2"/>
      <scheme val="minor"/>
    </font>
    <font>
      <sz val="12"/>
      <color theme="2"/>
      <name val="Calibri"/>
      <family val="2"/>
      <scheme val="minor"/>
    </font>
    <font>
      <b/>
      <sz val="24"/>
      <color rgb="FFFFFF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1" fillId="0" borderId="0" applyFont="0" applyFill="0" applyBorder="0" applyAlignment="0" applyProtection="0"/>
  </cellStyleXfs>
  <cellXfs count="36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/>
    <xf numFmtId="0" fontId="3" fillId="2" borderId="1" xfId="1" applyFont="1" applyFill="1" applyBorder="1" applyAlignment="1">
      <alignment horizontal="center" wrapText="1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/>
    </xf>
    <xf numFmtId="1" fontId="1" fillId="0" borderId="1" xfId="1" applyNumberFormat="1" applyBorder="1" applyAlignment="1">
      <alignment horizontal="center"/>
    </xf>
    <xf numFmtId="0" fontId="4" fillId="0" borderId="0" xfId="1" applyFont="1"/>
    <xf numFmtId="0" fontId="5" fillId="0" borderId="0" xfId="1" applyFont="1"/>
    <xf numFmtId="0" fontId="1" fillId="3" borderId="0" xfId="1" applyFill="1"/>
    <xf numFmtId="0" fontId="9" fillId="3" borderId="0" xfId="1" applyFont="1" applyFill="1"/>
    <xf numFmtId="0" fontId="10" fillId="4" borderId="0" xfId="1" applyFont="1" applyFill="1" applyAlignment="1">
      <alignment horizontal="center" vertical="center"/>
    </xf>
    <xf numFmtId="9" fontId="1" fillId="0" borderId="0" xfId="2" applyFont="1"/>
    <xf numFmtId="9" fontId="1" fillId="0" borderId="0" xfId="1" applyNumberFormat="1"/>
    <xf numFmtId="9" fontId="2" fillId="2" borderId="1" xfId="2" applyFont="1" applyFill="1" applyBorder="1" applyAlignment="1" applyProtection="1">
      <alignment horizontal="center" vertical="center"/>
      <protection locked="0"/>
    </xf>
    <xf numFmtId="9" fontId="1" fillId="0" borderId="1" xfId="2" applyFont="1" applyBorder="1" applyAlignment="1">
      <alignment horizontal="center" vertical="center"/>
    </xf>
    <xf numFmtId="9" fontId="1" fillId="0" borderId="1" xfId="1" applyNumberFormat="1" applyBorder="1" applyAlignment="1">
      <alignment horizontal="center" vertical="center"/>
    </xf>
    <xf numFmtId="10" fontId="1" fillId="0" borderId="1" xfId="1" applyNumberFormat="1" applyBorder="1" applyAlignment="1">
      <alignment horizontal="center" vertical="center"/>
    </xf>
    <xf numFmtId="164" fontId="1" fillId="0" borderId="1" xfId="2" applyNumberFormat="1" applyFont="1" applyBorder="1" applyAlignment="1">
      <alignment horizontal="center" vertical="center"/>
    </xf>
    <xf numFmtId="9" fontId="1" fillId="0" borderId="1" xfId="2" applyFont="1" applyBorder="1"/>
    <xf numFmtId="9" fontId="1" fillId="0" borderId="1" xfId="1" applyNumberFormat="1" applyBorder="1"/>
    <xf numFmtId="9" fontId="5" fillId="0" borderId="1" xfId="1" applyNumberFormat="1" applyFont="1" applyBorder="1" applyAlignment="1">
      <alignment horizontal="center"/>
    </xf>
    <xf numFmtId="9" fontId="1" fillId="0" borderId="1" xfId="1" applyNumberFormat="1" applyBorder="1" applyAlignment="1">
      <alignment horizontal="center"/>
    </xf>
    <xf numFmtId="9" fontId="4" fillId="0" borderId="1" xfId="1" applyNumberFormat="1" applyFont="1" applyBorder="1" applyAlignment="1">
      <alignment horizontal="center"/>
    </xf>
    <xf numFmtId="9" fontId="2" fillId="2" borderId="1" xfId="1" applyNumberFormat="1" applyFont="1" applyFill="1" applyBorder="1" applyAlignment="1" applyProtection="1">
      <alignment horizontal="center" vertical="center"/>
      <protection locked="0"/>
    </xf>
    <xf numFmtId="9" fontId="5" fillId="0" borderId="0" xfId="1" applyNumberFormat="1" applyFont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2" fontId="1" fillId="0" borderId="1" xfId="2" applyNumberFormat="1" applyFont="1" applyBorder="1" applyAlignment="1">
      <alignment horizontal="center" vertical="center"/>
    </xf>
    <xf numFmtId="0" fontId="12" fillId="0" borderId="0" xfId="1" applyFont="1"/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1" applyFont="1"/>
    <xf numFmtId="0" fontId="12" fillId="0" borderId="0" xfId="1" applyFont="1" applyAlignment="1">
      <alignment horizontal="center"/>
    </xf>
    <xf numFmtId="0" fontId="1" fillId="5" borderId="1" xfId="1" applyFill="1" applyBorder="1" applyAlignment="1">
      <alignment horizontal="center" vertical="center"/>
    </xf>
    <xf numFmtId="1" fontId="2" fillId="2" borderId="1" xfId="2" applyNumberFormat="1" applyFont="1" applyFill="1" applyBorder="1" applyAlignment="1" applyProtection="1">
      <alignment horizontal="center" vertical="center"/>
      <protection locked="0"/>
    </xf>
    <xf numFmtId="0" fontId="8" fillId="3" borderId="0" xfId="1" applyFont="1" applyFill="1" applyAlignment="1">
      <alignment horizontal="center"/>
    </xf>
  </cellXfs>
  <cellStyles count="3">
    <cellStyle name="Normal" xfId="0" builtinId="0"/>
    <cellStyle name="Normal 2" xfId="1" xr:uid="{27BD9E5F-14F9-4F18-92A5-A6C9E1B589B3}"/>
    <cellStyle name="Pourcentage" xfId="2" builtinId="5"/>
  </cellStyles>
  <dxfs count="0"/>
  <tableStyles count="0" defaultTableStyle="TableStyleMedium2" defaultPivotStyle="PivotStyleLight16"/>
  <colors>
    <mruColors>
      <color rgb="FF00F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554A-4B3A-8317-E8A9672AA988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554A-4B3A-8317-E8A9672AA988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554A-4B3A-8317-E8A9672AA988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54A-4B3A-8317-E8A9672AA98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4547DBDE-5C89-453C-A6C9-5F9DFDA0E96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54A-4B3A-8317-E8A9672AA98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9F35C59-3929-4E85-B1A6-44A2973DC28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554A-4B3A-8317-E8A9672AA98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45DCF6A-53DA-43FA-BFBD-863D358AF59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554A-4B3A-8317-E8A9672AA98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554A-4B3A-8317-E8A9672AA9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numRef>
              <c:f>Tableaux!$B$16:$B$26</c:f>
              <c:numCache>
                <c:formatCode>0%</c:formatCode>
                <c:ptCount val="11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0.5</c:v>
                </c:pt>
              </c:numCache>
            </c:numRef>
          </c:cat>
          <c:val>
            <c:numRef>
              <c:f>Tableaux!$B$8:$B$11</c:f>
              <c:numCache>
                <c:formatCode>0%</c:formatCode>
                <c:ptCount val="4"/>
                <c:pt idx="0">
                  <c:v>0.15</c:v>
                </c:pt>
                <c:pt idx="1">
                  <c:v>0.15</c:v>
                </c:pt>
                <c:pt idx="2">
                  <c:v>0.2</c:v>
                </c:pt>
                <c:pt idx="3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[1]Tableaux_RH!$A$8:$A$10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554A-4B3A-8317-E8A9672AA988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554A-4B3A-8317-E8A9672AA988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554A-4B3A-8317-E8A9672AA988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554A-4B3A-8317-E8A9672AA988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554A-4B3A-8317-E8A9672AA988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554A-4B3A-8317-E8A9672AA988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554A-4B3A-8317-E8A9672AA988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554A-4B3A-8317-E8A9672AA988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554A-4B3A-8317-E8A9672AA988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554A-4B3A-8317-E8A9672AA988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554A-4B3A-8317-E8A9672AA988}"/>
              </c:ext>
            </c:extLst>
          </c:dPt>
          <c:dPt>
            <c:idx val="1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554A-4B3A-8317-E8A9672AA988}"/>
              </c:ext>
            </c:extLst>
          </c:dPt>
          <c:dLbls>
            <c:dLbl>
              <c:idx val="0"/>
              <c:layout>
                <c:manualLayout>
                  <c:x val="-4.9689452658550043E-2"/>
                  <c:y val="-8.2600681775896967E-2"/>
                </c:manualLayout>
              </c:layout>
              <c:tx>
                <c:rich>
                  <a:bodyPr/>
                  <a:lstStyle/>
                  <a:p>
                    <a:fld id="{19B1AED2-CDB8-46FF-9527-6555BC7C26F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554A-4B3A-8317-E8A9672AA988}"/>
                </c:ext>
              </c:extLst>
            </c:dLbl>
            <c:dLbl>
              <c:idx val="1"/>
              <c:layout>
                <c:manualLayout>
                  <c:x val="-2.5838515382446022E-2"/>
                  <c:y val="-9.0109834664614863E-2"/>
                </c:manualLayout>
              </c:layout>
              <c:tx>
                <c:rich>
                  <a:bodyPr/>
                  <a:lstStyle/>
                  <a:p>
                    <a:fld id="{FC8912F2-9493-4881-91E3-F0C7979C356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554A-4B3A-8317-E8A9672AA988}"/>
                </c:ext>
              </c:extLst>
            </c:dLbl>
            <c:dLbl>
              <c:idx val="2"/>
              <c:layout>
                <c:manualLayout>
                  <c:x val="-1.9875781063420019E-3"/>
                  <c:y val="-9.7618987553332717E-2"/>
                </c:manualLayout>
              </c:layout>
              <c:tx>
                <c:rich>
                  <a:bodyPr/>
                  <a:lstStyle/>
                  <a:p>
                    <a:fld id="{E45D0876-958E-4283-A90F-127876C716B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554A-4B3A-8317-E8A9672AA988}"/>
                </c:ext>
              </c:extLst>
            </c:dLbl>
            <c:dLbl>
              <c:idx val="3"/>
              <c:layout>
                <c:manualLayout>
                  <c:x val="1.5900624850736015E-2"/>
                  <c:y val="-0.10262508947914467"/>
                </c:manualLayout>
              </c:layout>
              <c:tx>
                <c:rich>
                  <a:bodyPr/>
                  <a:lstStyle/>
                  <a:p>
                    <a:fld id="{61FBB8EF-AD9F-4762-9D53-E06B073C625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554A-4B3A-8317-E8A9672AA988}"/>
                </c:ext>
              </c:extLst>
            </c:dLbl>
            <c:dLbl>
              <c:idx val="4"/>
              <c:layout>
                <c:manualLayout>
                  <c:x val="3.9751562126840036E-2"/>
                  <c:y val="-8.5103732738802881E-2"/>
                </c:manualLayout>
              </c:layout>
              <c:tx>
                <c:rich>
                  <a:bodyPr/>
                  <a:lstStyle/>
                  <a:p>
                    <a:fld id="{FC37EC06-EDE4-4F74-9C82-15B73B79727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554A-4B3A-8317-E8A9672AA988}"/>
                </c:ext>
              </c:extLst>
            </c:dLbl>
            <c:dLbl>
              <c:idx val="5"/>
              <c:layout>
                <c:manualLayout>
                  <c:x val="6.1614921296601982E-2"/>
                  <c:y val="-6.257627407264918E-2"/>
                </c:manualLayout>
              </c:layout>
              <c:tx>
                <c:rich>
                  <a:bodyPr/>
                  <a:lstStyle/>
                  <a:p>
                    <a:fld id="{1F07DC53-215E-4BD6-B423-FFD97209D67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554A-4B3A-8317-E8A9672AA988}"/>
                </c:ext>
              </c:extLst>
            </c:dLbl>
            <c:dLbl>
              <c:idx val="6"/>
              <c:layout>
                <c:manualLayout>
                  <c:x val="6.9565233721970057E-2"/>
                  <c:y val="-3.7545764443589508E-2"/>
                </c:manualLayout>
              </c:layout>
              <c:tx>
                <c:rich>
                  <a:bodyPr/>
                  <a:lstStyle/>
                  <a:p>
                    <a:fld id="{D5AB29DA-99AB-4601-9A13-3A69B0BF5A6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554A-4B3A-8317-E8A9672AA988}"/>
                </c:ext>
              </c:extLst>
            </c:dLbl>
            <c:dLbl>
              <c:idx val="7"/>
              <c:layout>
                <c:manualLayout>
                  <c:x val="7.3540389934653921E-2"/>
                  <c:y val="-1.5018305777435804E-2"/>
                </c:manualLayout>
              </c:layout>
              <c:tx>
                <c:rich>
                  <a:bodyPr/>
                  <a:lstStyle/>
                  <a:p>
                    <a:fld id="{2B99755D-5B8A-443F-B3D4-8DC0EFE1FE8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554A-4B3A-8317-E8A9672AA988}"/>
                </c:ext>
              </c:extLst>
            </c:dLbl>
            <c:dLbl>
              <c:idx val="8"/>
              <c:layout>
                <c:manualLayout>
                  <c:x val="7.5527968040995916E-2"/>
                  <c:y val="1.7521356740341772E-2"/>
                </c:manualLayout>
              </c:layout>
              <c:tx>
                <c:rich>
                  <a:bodyPr/>
                  <a:lstStyle/>
                  <a:p>
                    <a:fld id="{27CA54DA-B92F-4736-B057-F7B59CDB4BC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554A-4B3A-8317-E8A9672AA988}"/>
                </c:ext>
              </c:extLst>
            </c:dLbl>
            <c:dLbl>
              <c:idx val="9"/>
              <c:layout>
                <c:manualLayout>
                  <c:x val="6.9565233721970057E-2"/>
                  <c:y val="4.5054917332307411E-2"/>
                </c:manualLayout>
              </c:layout>
              <c:tx>
                <c:rich>
                  <a:bodyPr/>
                  <a:lstStyle/>
                  <a:p>
                    <a:fld id="{A46B39BC-0DD7-408F-AA3D-F082340B9BF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554A-4B3A-8317-E8A9672AA98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554A-4B3A-8317-E8A9672AA9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numRef>
              <c:f>Tableaux!$B$16:$B$26</c:f>
              <c:numCache>
                <c:formatCode>0%</c:formatCode>
                <c:ptCount val="11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0.5</c:v>
                </c:pt>
              </c:numCache>
            </c:numRef>
          </c:cat>
          <c:val>
            <c:numRef>
              <c:f>[1]Tableaux_RH!$B$16:$B$26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[1]Tableaux_RH!$A$16:$A$25</c15:f>
                <c15:dlblRangeCache>
                  <c:ptCount val="10"/>
                  <c:pt idx="0">
                    <c:v>10</c:v>
                  </c:pt>
                  <c:pt idx="1">
                    <c:v>9</c:v>
                  </c:pt>
                  <c:pt idx="2">
                    <c:v>8</c:v>
                  </c:pt>
                  <c:pt idx="3">
                    <c:v>7</c:v>
                  </c:pt>
                  <c:pt idx="4">
                    <c:v>6</c:v>
                  </c:pt>
                  <c:pt idx="5">
                    <c:v>5</c:v>
                  </c:pt>
                  <c:pt idx="6">
                    <c:v>4</c:v>
                  </c:pt>
                  <c:pt idx="7">
                    <c:v>3</c:v>
                  </c:pt>
                  <c:pt idx="8">
                    <c:v>2</c:v>
                  </c:pt>
                  <c:pt idx="9">
                    <c:v>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554A-4B3A-8317-E8A9672AA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  <a:scene3d>
              <a:camera prst="orthographicFront"/>
              <a:lightRig rig="sunse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554A-4B3A-8317-E8A9672AA98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1-1E56-4B32-8031-84B8A3D1C2B0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A-554A-4B3A-8317-E8A9672AA988}"/>
              </c:ext>
            </c:extLst>
          </c:dPt>
          <c:dLbls>
            <c:dLbl>
              <c:idx val="1"/>
              <c:layout>
                <c:manualLayout>
                  <c:x val="2.2982036988984988E-2"/>
                  <c:y val="-1.2066479456849766E-2"/>
                </c:manualLayout>
              </c:layout>
              <c:tx>
                <c:strRef>
                  <c:f>Tableaux!$C$1</c:f>
                  <c:strCache>
                    <c:ptCount val="1"/>
                    <c:pt idx="0">
                      <c:v>290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{60A41AF3-1540-4F46-8E07-C4747CAA39E6}</c15:txfldGUID>
                      <c15:f>Tableaux!$C$1</c15:f>
                      <c15:dlblFieldTableCache>
                        <c:ptCount val="1"/>
                        <c:pt idx="0">
                          <c:v>290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21-1E56-4B32-8031-84B8A3D1C2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Tableaux!$B$1:$B$3</c:f>
              <c:numCache>
                <c:formatCode>0.00</c:formatCode>
                <c:ptCount val="3"/>
                <c:pt idx="0" formatCode="0">
                  <c:v>100</c:v>
                </c:pt>
                <c:pt idx="1">
                  <c:v>1.5</c:v>
                </c:pt>
                <c:pt idx="2" formatCode="0%">
                  <c:v>-0.37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554A-4B3A-8317-E8A9672AA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0F2C-43AD-84A4-F7DB5D2F776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0F2C-43AD-84A4-F7DB5D2F776F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0F2C-43AD-84A4-F7DB5D2F776F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F2C-43AD-84A4-F7DB5D2F776F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AB17F25C-01E8-40F7-AD59-1F85EBF4277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F2C-43AD-84A4-F7DB5D2F776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63148FB-4F18-4AD7-946D-08360095AA0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F2C-43AD-84A4-F7DB5D2F776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4E57281-5624-46FE-AD88-95B51F12DAF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0F2C-43AD-84A4-F7DB5D2F776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0F2C-43AD-84A4-F7DB5D2F77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Tableaux!$F$8:$F$11</c:f>
              <c:numCache>
                <c:formatCode>0.00%</c:formatCode>
                <c:ptCount val="4"/>
                <c:pt idx="0">
                  <c:v>0.125</c:v>
                </c:pt>
                <c:pt idx="1">
                  <c:v>0.05</c:v>
                </c:pt>
                <c:pt idx="2" formatCode="0%">
                  <c:v>0.32500000000000001</c:v>
                </c:pt>
                <c:pt idx="3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[1]Tableaux_RH!$E$8:$E$10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0F2C-43AD-84A4-F7DB5D2F776F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0F2C-43AD-84A4-F7DB5D2F776F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0F2C-43AD-84A4-F7DB5D2F776F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0F2C-43AD-84A4-F7DB5D2F776F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0F2C-43AD-84A4-F7DB5D2F776F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0F2C-43AD-84A4-F7DB5D2F776F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0F2C-43AD-84A4-F7DB5D2F776F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0F2C-43AD-84A4-F7DB5D2F776F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0F2C-43AD-84A4-F7DB5D2F776F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0F2C-43AD-84A4-F7DB5D2F776F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0F2C-43AD-84A4-F7DB5D2F776F}"/>
              </c:ext>
            </c:extLst>
          </c:dPt>
          <c:dPt>
            <c:idx val="1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E-0F2C-43AD-84A4-F7DB5D2F776F}"/>
              </c:ext>
            </c:extLst>
          </c:dPt>
          <c:dPt>
            <c:idx val="1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0-0F2C-43AD-84A4-F7DB5D2F776F}"/>
              </c:ext>
            </c:extLst>
          </c:dPt>
          <c:dPt>
            <c:idx val="1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2-0F2C-43AD-84A4-F7DB5D2F776F}"/>
              </c:ext>
            </c:extLst>
          </c:dPt>
          <c:dPt>
            <c:idx val="1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4-0F2C-43AD-84A4-F7DB5D2F776F}"/>
              </c:ext>
            </c:extLst>
          </c:dPt>
          <c:dPt>
            <c:idx val="1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6-0F2C-43AD-84A4-F7DB5D2F776F}"/>
              </c:ext>
            </c:extLst>
          </c:dPt>
          <c:dPt>
            <c:idx val="1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8-0F2C-43AD-84A4-F7DB5D2F776F}"/>
              </c:ext>
            </c:extLst>
          </c:dPt>
          <c:dPt>
            <c:idx val="1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A-0F2C-43AD-84A4-F7DB5D2F776F}"/>
              </c:ext>
            </c:extLst>
          </c:dPt>
          <c:dPt>
            <c:idx val="1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C-0F2C-43AD-84A4-F7DB5D2F776F}"/>
              </c:ext>
            </c:extLst>
          </c:dPt>
          <c:dPt>
            <c:idx val="1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E-0F2C-43AD-84A4-F7DB5D2F776F}"/>
              </c:ext>
            </c:extLst>
          </c:dPt>
          <c:dPt>
            <c:idx val="1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30-0F2C-43AD-84A4-F7DB5D2F776F}"/>
              </c:ext>
            </c:extLst>
          </c:dPt>
          <c:dPt>
            <c:idx val="2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2-0F2C-43AD-84A4-F7DB5D2F776F}"/>
              </c:ext>
            </c:extLst>
          </c:dPt>
          <c:dLbls>
            <c:dLbl>
              <c:idx val="0"/>
              <c:layout>
                <c:manualLayout>
                  <c:x val="-6.358382135950158E-2"/>
                  <c:y val="-4.0057191892282427E-2"/>
                </c:manualLayout>
              </c:layout>
              <c:tx>
                <c:rich>
                  <a:bodyPr/>
                  <a:lstStyle/>
                  <a:p>
                    <a:fld id="{99A03B35-392E-4FE8-B9A9-F3BEF124C6B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0F2C-43AD-84A4-F7DB5D2F776F}"/>
                </c:ext>
              </c:extLst>
            </c:dLbl>
            <c:dLbl>
              <c:idx val="1"/>
              <c:layout>
                <c:manualLayout>
                  <c:x val="-4.5700871602141778E-2"/>
                  <c:y val="-5.5078638851888378E-2"/>
                </c:manualLayout>
              </c:layout>
              <c:tx>
                <c:rich>
                  <a:bodyPr/>
                  <a:lstStyle/>
                  <a:p>
                    <a:fld id="{D196AC30-1EC4-4751-A7AC-6356B4D55E8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0F2C-43AD-84A4-F7DB5D2F776F}"/>
                </c:ext>
              </c:extLst>
            </c:dLbl>
            <c:dLbl>
              <c:idx val="2"/>
              <c:layout>
                <c:manualLayout>
                  <c:x val="-4.768786601962622E-2"/>
                  <c:y val="-6.5092936824958939E-2"/>
                </c:manualLayout>
              </c:layout>
              <c:tx>
                <c:rich>
                  <a:bodyPr/>
                  <a:lstStyle/>
                  <a:p>
                    <a:fld id="{D72B9728-020F-4386-BED5-29567F49EF9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0F2C-43AD-84A4-F7DB5D2F776F}"/>
                </c:ext>
              </c:extLst>
            </c:dLbl>
            <c:dLbl>
              <c:idx val="3"/>
              <c:layout>
                <c:manualLayout>
                  <c:x val="-3.5765899514719639E-2"/>
                  <c:y val="-7.5107234798029554E-2"/>
                </c:manualLayout>
              </c:layout>
              <c:tx>
                <c:rich>
                  <a:bodyPr/>
                  <a:lstStyle/>
                  <a:p>
                    <a:fld id="{01532C4A-F800-4389-97B5-19C35237E4D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0F2C-43AD-84A4-F7DB5D2F776F}"/>
                </c:ext>
              </c:extLst>
            </c:dLbl>
            <c:dLbl>
              <c:idx val="4"/>
              <c:layout>
                <c:manualLayout>
                  <c:x val="-3.9739888349688487E-2"/>
                  <c:y val="-8.0114383784564869E-2"/>
                </c:manualLayout>
              </c:layout>
              <c:tx>
                <c:rich>
                  <a:bodyPr/>
                  <a:lstStyle/>
                  <a:p>
                    <a:fld id="{E9D43340-1D7F-40F9-83E8-58E830D0B58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0F2C-43AD-84A4-F7DB5D2F776F}"/>
                </c:ext>
              </c:extLst>
            </c:dLbl>
            <c:dLbl>
              <c:idx val="5"/>
              <c:layout>
                <c:manualLayout>
                  <c:x val="-2.9804916262266366E-2"/>
                  <c:y val="-8.0114383784564855E-2"/>
                </c:manualLayout>
              </c:layout>
              <c:tx>
                <c:rich>
                  <a:bodyPr/>
                  <a:lstStyle/>
                  <a:p>
                    <a:fld id="{F09EA5CA-1576-4A40-B1D2-2E4F39986E5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0F2C-43AD-84A4-F7DB5D2F776F}"/>
                </c:ext>
              </c:extLst>
            </c:dLbl>
            <c:dLbl>
              <c:idx val="6"/>
              <c:layout>
                <c:manualLayout>
                  <c:x val="-1.7882949757359858E-2"/>
                  <c:y val="-8.0114383784564855E-2"/>
                </c:manualLayout>
              </c:layout>
              <c:tx>
                <c:rich>
                  <a:bodyPr/>
                  <a:lstStyle/>
                  <a:p>
                    <a:fld id="{60CAC7C1-4A9B-45A6-931F-E724A135F5F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0F2C-43AD-84A4-F7DB5D2F776F}"/>
                </c:ext>
              </c:extLst>
            </c:dLbl>
            <c:dLbl>
              <c:idx val="7"/>
              <c:layout>
                <c:manualLayout>
                  <c:x val="-3.9739888349689216E-3"/>
                  <c:y val="-8.0114383784564869E-2"/>
                </c:manualLayout>
              </c:layout>
              <c:tx>
                <c:rich>
                  <a:bodyPr/>
                  <a:lstStyle/>
                  <a:p>
                    <a:fld id="{073F8E61-D20D-47E6-BA26-1CC117154DA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0F2C-43AD-84A4-F7DB5D2F776F}"/>
                </c:ext>
              </c:extLst>
            </c:dLbl>
            <c:dLbl>
              <c:idx val="8"/>
              <c:layout>
                <c:manualLayout>
                  <c:x val="5.9609832524532731E-3"/>
                  <c:y val="-7.5107234798029554E-2"/>
                </c:manualLayout>
              </c:layout>
              <c:tx>
                <c:rich>
                  <a:bodyPr/>
                  <a:lstStyle/>
                  <a:p>
                    <a:fld id="{FFF043B5-7DDA-4876-B64C-B0BDED58115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0F2C-43AD-84A4-F7DB5D2F776F}"/>
                </c:ext>
              </c:extLst>
            </c:dLbl>
            <c:dLbl>
              <c:idx val="9"/>
              <c:layout>
                <c:manualLayout>
                  <c:x val="1.3908960922390971E-2"/>
                  <c:y val="-7.5107234798029554E-2"/>
                </c:manualLayout>
              </c:layout>
              <c:tx>
                <c:rich>
                  <a:bodyPr/>
                  <a:lstStyle/>
                  <a:p>
                    <a:fld id="{C9F7079F-AEA4-4DA2-ADF8-52A6414F1AA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0F2C-43AD-84A4-F7DB5D2F776F}"/>
                </c:ext>
              </c:extLst>
            </c:dLbl>
            <c:dLbl>
              <c:idx val="10"/>
              <c:layout>
                <c:manualLayout>
                  <c:x val="2.9804916262266366E-2"/>
                  <c:y val="-6.7596511318226596E-2"/>
                </c:manualLayout>
              </c:layout>
              <c:tx>
                <c:rich>
                  <a:bodyPr/>
                  <a:lstStyle/>
                  <a:p>
                    <a:fld id="{28712268-7E64-463F-A4D4-3C983274C23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0F2C-43AD-84A4-F7DB5D2F776F}"/>
                </c:ext>
              </c:extLst>
            </c:dLbl>
            <c:dLbl>
              <c:idx val="11"/>
              <c:layout>
                <c:manualLayout>
                  <c:x val="3.1791910679750721E-2"/>
                  <c:y val="-5.7582213345155987E-2"/>
                </c:manualLayout>
              </c:layout>
              <c:tx>
                <c:rich>
                  <a:bodyPr/>
                  <a:lstStyle/>
                  <a:p>
                    <a:fld id="{9895EF20-66D0-4817-A49C-8F803D8847E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0-0F2C-43AD-84A4-F7DB5D2F776F}"/>
                </c:ext>
              </c:extLst>
            </c:dLbl>
            <c:dLbl>
              <c:idx val="12"/>
              <c:layout>
                <c:manualLayout>
                  <c:x val="4.1726882767172915E-2"/>
                  <c:y val="-5.0071489865353043E-2"/>
                </c:manualLayout>
              </c:layout>
              <c:tx>
                <c:rich>
                  <a:bodyPr/>
                  <a:lstStyle/>
                  <a:p>
                    <a:fld id="{C502338A-E17D-4027-A63E-D6881D66775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2-0F2C-43AD-84A4-F7DB5D2F776F}"/>
                </c:ext>
              </c:extLst>
            </c:dLbl>
            <c:dLbl>
              <c:idx val="13"/>
              <c:layout>
                <c:manualLayout>
                  <c:x val="4.9674860437110467E-2"/>
                  <c:y val="-4.7567915372085379E-2"/>
                </c:manualLayout>
              </c:layout>
              <c:tx>
                <c:rich>
                  <a:bodyPr/>
                  <a:lstStyle/>
                  <a:p>
                    <a:fld id="{39F184D0-02C6-4F33-A993-AD4516B7A1F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0F2C-43AD-84A4-F7DB5D2F776F}"/>
                </c:ext>
              </c:extLst>
            </c:dLbl>
            <c:dLbl>
              <c:idx val="14"/>
              <c:layout>
                <c:manualLayout>
                  <c:x val="4.9674860437110613E-2"/>
                  <c:y val="-3.7553617399014798E-2"/>
                </c:manualLayout>
              </c:layout>
              <c:tx>
                <c:rich>
                  <a:bodyPr/>
                  <a:lstStyle/>
                  <a:p>
                    <a:fld id="{C1AEEAAB-1A0E-4ECD-ABEC-346CC8AB6DB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6-0F2C-43AD-84A4-F7DB5D2F776F}"/>
                </c:ext>
              </c:extLst>
            </c:dLbl>
            <c:dLbl>
              <c:idx val="15"/>
              <c:layout>
                <c:manualLayout>
                  <c:x val="5.5635843689563882E-2"/>
                  <c:y val="-1.752502145287356E-2"/>
                </c:manualLayout>
              </c:layout>
              <c:tx>
                <c:rich>
                  <a:bodyPr/>
                  <a:lstStyle/>
                  <a:p>
                    <a:fld id="{2F6E759E-C2E9-4B22-B08E-0CD55E24AEC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8-0F2C-43AD-84A4-F7DB5D2F776F}"/>
                </c:ext>
              </c:extLst>
            </c:dLbl>
            <c:dLbl>
              <c:idx val="16"/>
              <c:layout>
                <c:manualLayout>
                  <c:x val="6.1596826942017159E-2"/>
                  <c:y val="-5.0071489865353034E-3"/>
                </c:manualLayout>
              </c:layout>
              <c:tx>
                <c:rich>
                  <a:bodyPr/>
                  <a:lstStyle/>
                  <a:p>
                    <a:fld id="{B4E81452-ED3F-4E86-8CB4-8DC7913B89B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A-0F2C-43AD-84A4-F7DB5D2F776F}"/>
                </c:ext>
              </c:extLst>
            </c:dLbl>
            <c:dLbl>
              <c:idx val="17"/>
              <c:layout>
                <c:manualLayout>
                  <c:x val="5.5635843689563882E-2"/>
                  <c:y val="5.0071489865353034E-3"/>
                </c:manualLayout>
              </c:layout>
              <c:tx>
                <c:rich>
                  <a:bodyPr/>
                  <a:lstStyle/>
                  <a:p>
                    <a:fld id="{0D6B77A2-F459-438B-9EA8-35584B358F8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C-0F2C-43AD-84A4-F7DB5D2F776F}"/>
                </c:ext>
              </c:extLst>
            </c:dLbl>
            <c:dLbl>
              <c:idx val="18"/>
              <c:layout>
                <c:manualLayout>
                  <c:x val="5.5635843689563737E-2"/>
                  <c:y val="7.5107234798029087E-3"/>
                </c:manualLayout>
              </c:layout>
              <c:tx>
                <c:rich>
                  <a:bodyPr/>
                  <a:lstStyle/>
                  <a:p>
                    <a:fld id="{FC9335C0-4CAC-4FF0-8406-E12E473EBD2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E-0F2C-43AD-84A4-F7DB5D2F776F}"/>
                </c:ext>
              </c:extLst>
            </c:dLbl>
            <c:dLbl>
              <c:idx val="19"/>
              <c:layout>
                <c:manualLayout>
                  <c:x val="6.1596826942017159E-2"/>
                  <c:y val="2.5035744932676518E-2"/>
                </c:manualLayout>
              </c:layout>
              <c:tx>
                <c:rich>
                  <a:bodyPr/>
                  <a:lstStyle/>
                  <a:p>
                    <a:fld id="{7BC26074-FD16-4AA2-A6C4-FBD97525B55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0-0F2C-43AD-84A4-F7DB5D2F776F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0F2C-43AD-84A4-F7DB5D2F77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Tableaux!$F$16:$F$36</c:f>
              <c:numCache>
                <c:formatCode>0.0%</c:formatCode>
                <c:ptCount val="21"/>
                <c:pt idx="0">
                  <c:v>2.5000000000000001E-2</c:v>
                </c:pt>
                <c:pt idx="1">
                  <c:v>2.5000000000000001E-2</c:v>
                </c:pt>
                <c:pt idx="2">
                  <c:v>2.5000000000000001E-2</c:v>
                </c:pt>
                <c:pt idx="3">
                  <c:v>2.5000000000000001E-2</c:v>
                </c:pt>
                <c:pt idx="4">
                  <c:v>2.5000000000000001E-2</c:v>
                </c:pt>
                <c:pt idx="5">
                  <c:v>2.5000000000000001E-2</c:v>
                </c:pt>
                <c:pt idx="6">
                  <c:v>2.5000000000000001E-2</c:v>
                </c:pt>
                <c:pt idx="7">
                  <c:v>2.5000000000000001E-2</c:v>
                </c:pt>
                <c:pt idx="8">
                  <c:v>2.5000000000000001E-2</c:v>
                </c:pt>
                <c:pt idx="9">
                  <c:v>2.5000000000000001E-2</c:v>
                </c:pt>
                <c:pt idx="10">
                  <c:v>2.5000000000000001E-2</c:v>
                </c:pt>
                <c:pt idx="11">
                  <c:v>2.5000000000000001E-2</c:v>
                </c:pt>
                <c:pt idx="12">
                  <c:v>2.5000000000000001E-2</c:v>
                </c:pt>
                <c:pt idx="13">
                  <c:v>2.5000000000000001E-2</c:v>
                </c:pt>
                <c:pt idx="14">
                  <c:v>2.5000000000000001E-2</c:v>
                </c:pt>
                <c:pt idx="15">
                  <c:v>2.5000000000000001E-2</c:v>
                </c:pt>
                <c:pt idx="16">
                  <c:v>2.5000000000000001E-2</c:v>
                </c:pt>
                <c:pt idx="17">
                  <c:v>2.5000000000000001E-2</c:v>
                </c:pt>
                <c:pt idx="18">
                  <c:v>2.5000000000000001E-2</c:v>
                </c:pt>
                <c:pt idx="19">
                  <c:v>2.5000000000000001E-2</c:v>
                </c:pt>
                <c:pt idx="20" formatCode="0%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[1]Tableaux_RH!$E$16:$E$35</c15:f>
                <c15:dlblRangeCache>
                  <c:ptCount val="20"/>
                  <c:pt idx="0">
                    <c:v>20</c:v>
                  </c:pt>
                  <c:pt idx="1">
                    <c:v>19</c:v>
                  </c:pt>
                  <c:pt idx="2">
                    <c:v>18</c:v>
                  </c:pt>
                  <c:pt idx="3">
                    <c:v>17</c:v>
                  </c:pt>
                  <c:pt idx="4">
                    <c:v>16</c:v>
                  </c:pt>
                  <c:pt idx="5">
                    <c:v>15</c:v>
                  </c:pt>
                  <c:pt idx="6">
                    <c:v>14</c:v>
                  </c:pt>
                  <c:pt idx="7">
                    <c:v>13</c:v>
                  </c:pt>
                  <c:pt idx="8">
                    <c:v>12</c:v>
                  </c:pt>
                  <c:pt idx="9">
                    <c:v>11</c:v>
                  </c:pt>
                  <c:pt idx="10">
                    <c:v>10</c:v>
                  </c:pt>
                  <c:pt idx="11">
                    <c:v>9</c:v>
                  </c:pt>
                  <c:pt idx="12">
                    <c:v>8</c:v>
                  </c:pt>
                  <c:pt idx="13">
                    <c:v>7</c:v>
                  </c:pt>
                  <c:pt idx="14">
                    <c:v>6</c:v>
                  </c:pt>
                  <c:pt idx="15">
                    <c:v>5</c:v>
                  </c:pt>
                  <c:pt idx="16">
                    <c:v>4</c:v>
                  </c:pt>
                  <c:pt idx="17">
                    <c:v>3</c:v>
                  </c:pt>
                  <c:pt idx="18">
                    <c:v>2</c:v>
                  </c:pt>
                  <c:pt idx="19">
                    <c:v>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3-0F2C-43AD-84A4-F7DB5D2F7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2B1C-413B-9C44-8C9DE6C23FB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35-2B1C-413B-9C44-8C9DE6C23FB0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2B1C-413B-9C44-8C9DE6C23FB0}"/>
              </c:ext>
            </c:extLst>
          </c:dPt>
          <c:dLbls>
            <c:dLbl>
              <c:idx val="1"/>
              <c:layout>
                <c:manualLayout>
                  <c:x val="-2.779273238799336E-2"/>
                  <c:y val="-6.7382031865575009E-2"/>
                </c:manualLayout>
              </c:layout>
              <c:tx>
                <c:strRef>
                  <c:f>Tableaux!$G$1</c:f>
                  <c:strCache>
                    <c:ptCount val="1"/>
                    <c:pt idx="0">
                      <c:v>325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{413F3D27-E875-4231-842D-A6C73736B431}</c15:txfldGUID>
                      <c15:f>Tableaux!$G$1</c15:f>
                      <c15:dlblFieldTableCache>
                        <c:ptCount val="1"/>
                        <c:pt idx="0">
                          <c:v>325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35-2B1C-413B-9C44-8C9DE6C23F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Tableaux!$F$1:$F$3</c:f>
              <c:numCache>
                <c:formatCode>0.00</c:formatCode>
                <c:ptCount val="3"/>
                <c:pt idx="0" formatCode="0">
                  <c:v>100</c:v>
                </c:pt>
                <c:pt idx="1">
                  <c:v>1.5</c:v>
                </c:pt>
                <c:pt idx="2" formatCode="0%">
                  <c:v>92.625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0F2C-43AD-84A4-F7DB5D2F7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A153-44AA-8D08-63939B934949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A153-44AA-8D08-63939B934949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A153-44AA-8D08-63939B934949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153-44AA-8D08-63939B934949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E4489944-173B-4B4A-8585-B90BDDB8D3A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153-44AA-8D08-63939B93494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9B1A26D-FFDE-4A0F-9CF3-B3609226C4A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A153-44AA-8D08-63939B93494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5A09F02-85B3-44A8-BB48-4D71E2BDFBA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153-44AA-8D08-63939B93494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A153-44AA-8D08-63939B9349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Tableaux!$J$8:$J$11</c:f>
              <c:numCache>
                <c:formatCode>0%</c:formatCode>
                <c:ptCount val="4"/>
                <c:pt idx="0">
                  <c:v>0.22500000000000001</c:v>
                </c:pt>
                <c:pt idx="1">
                  <c:v>7.4999999999999997E-2</c:v>
                </c:pt>
                <c:pt idx="2">
                  <c:v>0.2</c:v>
                </c:pt>
                <c:pt idx="3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[1]Tableaux_RH!$I$8:$I$10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A153-44AA-8D08-63939B934949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A153-44AA-8D08-63939B934949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A153-44AA-8D08-63939B934949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A153-44AA-8D08-63939B934949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A153-44AA-8D08-63939B934949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A153-44AA-8D08-63939B934949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A153-44AA-8D08-63939B934949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A153-44AA-8D08-63939B934949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A153-44AA-8D08-63939B934949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A153-44AA-8D08-63939B934949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A153-44AA-8D08-63939B934949}"/>
              </c:ext>
            </c:extLst>
          </c:dPt>
          <c:dPt>
            <c:idx val="1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E-A153-44AA-8D08-63939B934949}"/>
              </c:ext>
            </c:extLst>
          </c:dPt>
          <c:dPt>
            <c:idx val="1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4-4141-CA43-9099-21AF8047D9E9}"/>
              </c:ext>
            </c:extLst>
          </c:dPt>
          <c:dPt>
            <c:idx val="1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4141-CA43-9099-21AF8047D9E9}"/>
              </c:ext>
            </c:extLst>
          </c:dPt>
          <c:dLbls>
            <c:dLbl>
              <c:idx val="0"/>
              <c:layout>
                <c:manualLayout>
                  <c:x val="-5.0616896414235307E-2"/>
                  <c:y val="-8.2881876614970471E-2"/>
                </c:manualLayout>
              </c:layout>
              <c:tx>
                <c:rich>
                  <a:bodyPr/>
                  <a:lstStyle/>
                  <a:p>
                    <a:fld id="{10C103E8-2E20-4ADE-87EF-4C9B5442B93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A153-44AA-8D08-63939B934949}"/>
                </c:ext>
              </c:extLst>
            </c:dLbl>
            <c:dLbl>
              <c:idx val="1"/>
              <c:layout>
                <c:manualLayout>
                  <c:x val="-2.4296110278832939E-2"/>
                  <c:y val="-9.0416592670876872E-2"/>
                </c:manualLayout>
              </c:layout>
              <c:tx>
                <c:rich>
                  <a:bodyPr/>
                  <a:lstStyle/>
                  <a:p>
                    <a:fld id="{7E0FE49E-0801-4897-954D-BF0160F98E0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A153-44AA-8D08-63939B934949}"/>
                </c:ext>
              </c:extLst>
            </c:dLbl>
            <c:dLbl>
              <c:idx val="2"/>
              <c:layout>
                <c:manualLayout>
                  <c:x val="-1.2148055139416506E-2"/>
                  <c:y val="-9.5439736708147843E-2"/>
                </c:manualLayout>
              </c:layout>
              <c:tx>
                <c:rich>
                  <a:bodyPr/>
                  <a:lstStyle/>
                  <a:p>
                    <a:fld id="{05B3163A-7689-4D16-A7DD-271ED2E9598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A153-44AA-8D08-63939B934949}"/>
                </c:ext>
              </c:extLst>
            </c:dLbl>
            <c:dLbl>
              <c:idx val="3"/>
              <c:layout>
                <c:manualLayout>
                  <c:x val="1.417273099598588E-2"/>
                  <c:y val="-9.2928164689512344E-2"/>
                </c:manualLayout>
              </c:layout>
              <c:tx>
                <c:rich>
                  <a:bodyPr/>
                  <a:lstStyle/>
                  <a:p>
                    <a:fld id="{255EA50D-BDAB-4FD1-88B7-FBD2AAFD939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A153-44AA-8D08-63939B934949}"/>
                </c:ext>
              </c:extLst>
            </c:dLbl>
            <c:dLbl>
              <c:idx val="4"/>
              <c:layout>
                <c:manualLayout>
                  <c:x val="3.6444165418249332E-2"/>
                  <c:y val="-8.5393448633605942E-2"/>
                </c:manualLayout>
              </c:layout>
              <c:tx>
                <c:rich>
                  <a:bodyPr/>
                  <a:lstStyle/>
                  <a:p>
                    <a:fld id="{FB4DD63A-2390-46A1-B89C-AC8AE8A1162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A153-44AA-8D08-63939B934949}"/>
                </c:ext>
              </c:extLst>
            </c:dLbl>
            <c:dLbl>
              <c:idx val="5"/>
              <c:layout>
                <c:manualLayout>
                  <c:x val="6.276495155365161E-2"/>
                  <c:y val="-6.0277728447251253E-2"/>
                </c:manualLayout>
              </c:layout>
              <c:tx>
                <c:rich>
                  <a:bodyPr/>
                  <a:lstStyle/>
                  <a:p>
                    <a:fld id="{1474AD3B-8A2F-4715-ADE9-9BA6DE65D11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A153-44AA-8D08-63939B93494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0BEE4695-D721-4CAD-8322-429E5824D1D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A153-44AA-8D08-63939B934949}"/>
                </c:ext>
              </c:extLst>
            </c:dLbl>
            <c:dLbl>
              <c:idx val="7"/>
              <c:layout>
                <c:manualLayout>
                  <c:x val="8.0987034262776467E-2"/>
                  <c:y val="-2.511572018635469E-2"/>
                </c:manualLayout>
              </c:layout>
              <c:tx>
                <c:rich>
                  <a:bodyPr/>
                  <a:lstStyle/>
                  <a:p>
                    <a:fld id="{D67F1320-CEFE-432F-BBB1-091888C31AA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A153-44AA-8D08-63939B934949}"/>
                </c:ext>
              </c:extLst>
            </c:dLbl>
            <c:dLbl>
              <c:idx val="8"/>
              <c:layout>
                <c:manualLayout>
                  <c:x val="8.5036385975915285E-2"/>
                  <c:y val="-5.0231440372709374E-3"/>
                </c:manualLayout>
              </c:layout>
              <c:tx>
                <c:rich>
                  <a:bodyPr/>
                  <a:lstStyle/>
                  <a:p>
                    <a:fld id="{90857E81-72B5-4A7A-BC73-71118905679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A153-44AA-8D08-63939B934949}"/>
                </c:ext>
              </c:extLst>
            </c:dLbl>
            <c:dLbl>
              <c:idx val="9"/>
              <c:layout>
                <c:manualLayout>
                  <c:x val="7.2888330836498816E-2"/>
                  <c:y val="2.0092576149083705E-2"/>
                </c:manualLayout>
              </c:layout>
              <c:tx>
                <c:rich>
                  <a:bodyPr/>
                  <a:lstStyle/>
                  <a:p>
                    <a:fld id="{860CB151-8202-4B34-AFCF-536443C94AC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A153-44AA-8D08-63939B934949}"/>
                </c:ext>
              </c:extLst>
            </c:dLbl>
            <c:dLbl>
              <c:idx val="10"/>
              <c:layout>
                <c:manualLayout>
                  <c:x val="7.6937682549637634E-2"/>
                  <c:y val="4.0185152298167409E-2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1E-A153-44AA-8D08-63939B934949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4141-CA43-9099-21AF8047D9E9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4141-CA43-9099-21AF8047D9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Tableaux!$J$16:$J$28</c:f>
              <c:numCache>
                <c:formatCode>0.0%</c:formatCode>
                <c:ptCount val="13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2.5000000000000001E-2</c:v>
                </c:pt>
                <c:pt idx="5">
                  <c:v>2.5000000000000001E-2</c:v>
                </c:pt>
                <c:pt idx="6">
                  <c:v>2.5000000000000001E-2</c:v>
                </c:pt>
                <c:pt idx="7">
                  <c:v>2.5000000000000001E-2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 formatCode="0%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[1]Tableaux_RH!$I$16:$I$25</c15:f>
                <c15:dlblRangeCache>
                  <c:ptCount val="10"/>
                  <c:pt idx="0">
                    <c:v>10</c:v>
                  </c:pt>
                  <c:pt idx="1">
                    <c:v>20</c:v>
                  </c:pt>
                  <c:pt idx="2">
                    <c:v>30</c:v>
                  </c:pt>
                  <c:pt idx="3">
                    <c:v>40</c:v>
                  </c:pt>
                  <c:pt idx="4">
                    <c:v>50</c:v>
                  </c:pt>
                  <c:pt idx="5">
                    <c:v>60</c:v>
                  </c:pt>
                  <c:pt idx="6">
                    <c:v>70</c:v>
                  </c:pt>
                  <c:pt idx="7">
                    <c:v>80</c:v>
                  </c:pt>
                  <c:pt idx="8">
                    <c:v>90</c:v>
                  </c:pt>
                  <c:pt idx="9">
                    <c:v>100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A153-44AA-8D08-63939B9349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A749-442E-B594-AA86A014109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1-A749-442E-B594-AA86A014109C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749-442E-B594-AA86A014109C}"/>
              </c:ext>
            </c:extLst>
          </c:dPt>
          <c:dLbls>
            <c:dLbl>
              <c:idx val="1"/>
              <c:layout>
                <c:manualLayout>
                  <c:x val="9.4452404095329387E-2"/>
                  <c:y val="-1.2261613251924122E-2"/>
                </c:manualLayout>
              </c:layout>
              <c:tx>
                <c:strRef>
                  <c:f>Tableaux!$K$1</c:f>
                  <c:strCache>
                    <c:ptCount val="1"/>
                    <c:pt idx="0">
                      <c:v>30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{5B98FCE7-5F74-4673-A151-3F0CEE99558A}</c15:txfldGUID>
                      <c15:f>Tableaux!$K$1</c15:f>
                      <c15:dlblFieldTableCache>
                        <c:ptCount val="1"/>
                        <c:pt idx="0">
                          <c:v>30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21-A749-442E-B594-AA86A014109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Tableaux!$J$1:$J$3</c:f>
              <c:numCache>
                <c:formatCode>0%</c:formatCode>
                <c:ptCount val="3"/>
                <c:pt idx="0">
                  <c:v>0.745</c:v>
                </c:pt>
                <c:pt idx="1">
                  <c:v>0.01</c:v>
                </c:pt>
                <c:pt idx="2">
                  <c:v>0.245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A153-44AA-8D08-63939B9349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3796790365387804"/>
          <c:y val="3.7224370253629957E-2"/>
          <c:w val="0.72555913267844463"/>
          <c:h val="0.93410294786157144"/>
        </c:manualLayout>
      </c:layout>
      <c:doughnutChart>
        <c:varyColors val="1"/>
        <c:ser>
          <c:idx val="0"/>
          <c:order val="0"/>
          <c:tx>
            <c:v>Performance</c:v>
          </c:tx>
          <c:spPr>
            <a:noFill/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7AE5-40C5-89CC-579A8570A378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7AE5-40C5-89CC-579A8570A378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5-7AE5-40C5-89CC-579A8570A378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AE5-40C5-89CC-579A8570A37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16C817F-DEB6-4DDA-BE8B-F19C62E12C7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7AE5-40C5-89CC-579A8570A37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365B9E1-4C93-4A64-955E-880601E4D50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AE5-40C5-89CC-579A8570A37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FAD220F-3F59-4153-8115-4D6C8D249F4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7AE5-40C5-89CC-579A8570A37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7AE5-40C5-89CC-579A8570A3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</c15:spPr>
                <c15:showDataLabelsRange val="1"/>
              </c:ext>
            </c:extLst>
          </c:dLbls>
          <c:val>
            <c:numRef>
              <c:f>Tableaux!$B$8:$B$11</c:f>
              <c:numCache>
                <c:formatCode>0%</c:formatCode>
                <c:ptCount val="4"/>
                <c:pt idx="0">
                  <c:v>0.15</c:v>
                </c:pt>
                <c:pt idx="1">
                  <c:v>0.15</c:v>
                </c:pt>
                <c:pt idx="2">
                  <c:v>0.2</c:v>
                </c:pt>
                <c:pt idx="3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Tableaux!$A$8:$A$10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7AE5-40C5-89CC-579A8570A378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A-7AE5-40C5-89CC-579A8570A378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C-7AE5-40C5-89CC-579A8570A378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E-7AE5-40C5-89CC-579A8570A378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0-7AE5-40C5-89CC-579A8570A378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2-7AE5-40C5-89CC-579A8570A378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4-7AE5-40C5-89CC-579A8570A378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6-7AE5-40C5-89CC-579A8570A378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8-7AE5-40C5-89CC-579A8570A378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A-7AE5-40C5-89CC-579A8570A378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C-7AE5-40C5-89CC-579A8570A378}"/>
              </c:ext>
            </c:extLst>
          </c:dPt>
          <c:dPt>
            <c:idx val="1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7AE5-40C5-89CC-579A8570A37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C7D2E3C7-8DF1-486E-870A-5C9516C361D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7AE5-40C5-89CC-579A8570A37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F5D62B8-CC39-45C1-9335-4B77C6ACFD2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7AE5-40C5-89CC-579A8570A37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4FA9E8E-ABED-41D7-97CE-A60EB83C658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7AE5-40C5-89CC-579A8570A37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9FDC7CE-D7B7-47D3-BCB0-6E37F1F71B8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7AE5-40C5-89CC-579A8570A37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111F785-0F93-4976-9CE9-D0DC83FB08D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7AE5-40C5-89CC-579A8570A37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E0F28E5-6103-4607-B379-499B8AA1DE6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7AE5-40C5-89CC-579A8570A37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60BCD9A-E3A9-4533-A271-6942A335680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7AE5-40C5-89CC-579A8570A378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744C398-80E4-4496-8D9D-B11427AF8ED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7AE5-40C5-89CC-579A8570A378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1E8AAD0E-2D24-42E1-8184-5375E522AC2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7AE5-40C5-89CC-579A8570A378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3C91D711-9895-49F4-95A2-2E1C4B8BAAA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7AE5-40C5-89CC-579A8570A37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7AE5-40C5-89CC-579A8570A378}"/>
                </c:ext>
              </c:extLst>
            </c:dLbl>
            <c:spPr>
              <a:noFill/>
              <a:ln w="6350"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</c15:spPr>
                <c15:showDataLabelsRange val="1"/>
              </c:ext>
            </c:extLst>
          </c:dLbls>
          <c:val>
            <c:numRef>
              <c:f>Tableaux!$B$16:$B$26</c:f>
              <c:numCache>
                <c:formatCode>0%</c:formatCode>
                <c:ptCount val="11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Tableaux!$A$16:$A$25</c15:f>
                <c15:dlblRangeCache>
                  <c:ptCount val="10"/>
                  <c:pt idx="0">
                    <c:v>164</c:v>
                  </c:pt>
                  <c:pt idx="1">
                    <c:v>178</c:v>
                  </c:pt>
                  <c:pt idx="2">
                    <c:v>192</c:v>
                  </c:pt>
                  <c:pt idx="3">
                    <c:v>206</c:v>
                  </c:pt>
                  <c:pt idx="4">
                    <c:v>220</c:v>
                  </c:pt>
                  <c:pt idx="5">
                    <c:v>234</c:v>
                  </c:pt>
                  <c:pt idx="6">
                    <c:v>248</c:v>
                  </c:pt>
                  <c:pt idx="7">
                    <c:v>262</c:v>
                  </c:pt>
                  <c:pt idx="8">
                    <c:v>276</c:v>
                  </c:pt>
                  <c:pt idx="9">
                    <c:v>290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7AE5-40C5-89CC-579A8570A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4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7AE5-40C5-89CC-579A8570A3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23-7AE5-40C5-89CC-579A8570A378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7AE5-40C5-89CC-579A8570A378}"/>
              </c:ext>
            </c:extLst>
          </c:dPt>
          <c:val>
            <c:numRef>
              <c:f>Tableaux!$B$1:$B$3</c:f>
              <c:numCache>
                <c:formatCode>0.00</c:formatCode>
                <c:ptCount val="3"/>
                <c:pt idx="0" formatCode="0">
                  <c:v>100</c:v>
                </c:pt>
                <c:pt idx="1">
                  <c:v>1.5</c:v>
                </c:pt>
                <c:pt idx="2" formatCode="0%">
                  <c:v>-0.37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7AE5-40C5-89CC-579A8570A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84"/>
      </c:pieChart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115390384515564E-2"/>
          <c:y val="1.9817863711427238E-2"/>
          <c:w val="0.79170947677254477"/>
          <c:h val="0.98018213628857276"/>
        </c:manualLayout>
      </c:layout>
      <c:doughnutChart>
        <c:varyColors val="1"/>
        <c:ser>
          <c:idx val="1"/>
          <c:order val="1"/>
          <c:tx>
            <c:v>Performance</c:v>
          </c:tx>
          <c:spPr>
            <a:solidFill>
              <a:srgbClr val="FF0000"/>
            </a:solidFill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5-AB7A-4D14-BAF6-7E26A9B103FB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6-AB7A-4D14-BAF6-7E26A9B103FB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7-AB7A-4D14-BAF6-7E26A9B103FB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B7A-4D14-BAF6-7E26A9B103FB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515AC5DD-EE98-4932-98D7-CF5771BE236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B7A-4D14-BAF6-7E26A9B103F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F145C3B-578F-430B-B423-712330FEA34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AB7A-4D14-BAF6-7E26A9B103F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7EE3885-210A-4819-ACFA-1B3E9454507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AB7A-4D14-BAF6-7E26A9B103F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AB7A-4D14-BAF6-7E26A9B10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</c:ext>
            </c:extLst>
          </c:dLbls>
          <c:val>
            <c:numRef>
              <c:f>Tableaux!$F$8:$F$11</c:f>
              <c:numCache>
                <c:formatCode>0.00%</c:formatCode>
                <c:ptCount val="4"/>
                <c:pt idx="0">
                  <c:v>0.125</c:v>
                </c:pt>
                <c:pt idx="1">
                  <c:v>0.05</c:v>
                </c:pt>
                <c:pt idx="2" formatCode="0%">
                  <c:v>0.32500000000000001</c:v>
                </c:pt>
                <c:pt idx="3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Tableaux!$E$8:$E$10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AB7A-4D14-BAF6-7E26A9B103FB}"/>
            </c:ext>
          </c:extLst>
        </c:ser>
        <c:ser>
          <c:idx val="2"/>
          <c:order val="2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A-AB7A-4D14-BAF6-7E26A9B103FB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B-AB7A-4D14-BAF6-7E26A9B103FB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C-AB7A-4D14-BAF6-7E26A9B103FB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D-AB7A-4D14-BAF6-7E26A9B103FB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E-AB7A-4D14-BAF6-7E26A9B103FB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F-AB7A-4D14-BAF6-7E26A9B103FB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0-AB7A-4D14-BAF6-7E26A9B103FB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1-AB7A-4D14-BAF6-7E26A9B103FB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2-AB7A-4D14-BAF6-7E26A9B103FB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3-AB7A-4D14-BAF6-7E26A9B103FB}"/>
              </c:ext>
            </c:extLst>
          </c:dPt>
          <c:dPt>
            <c:idx val="1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4-AB7A-4D14-BAF6-7E26A9B103FB}"/>
              </c:ext>
            </c:extLst>
          </c:dPt>
          <c:dPt>
            <c:idx val="1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5-AB7A-4D14-BAF6-7E26A9B103FB}"/>
              </c:ext>
            </c:extLst>
          </c:dPt>
          <c:dPt>
            <c:idx val="1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6-AB7A-4D14-BAF6-7E26A9B103FB}"/>
              </c:ext>
            </c:extLst>
          </c:dPt>
          <c:dPt>
            <c:idx val="1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7-AB7A-4D14-BAF6-7E26A9B103FB}"/>
              </c:ext>
            </c:extLst>
          </c:dPt>
          <c:dPt>
            <c:idx val="1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8-AB7A-4D14-BAF6-7E26A9B103FB}"/>
              </c:ext>
            </c:extLst>
          </c:dPt>
          <c:dPt>
            <c:idx val="1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9-AB7A-4D14-BAF6-7E26A9B103FB}"/>
              </c:ext>
            </c:extLst>
          </c:dPt>
          <c:dPt>
            <c:idx val="1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A-AB7A-4D14-BAF6-7E26A9B103FB}"/>
              </c:ext>
            </c:extLst>
          </c:dPt>
          <c:dPt>
            <c:idx val="1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B-AB7A-4D14-BAF6-7E26A9B103FB}"/>
              </c:ext>
            </c:extLst>
          </c:dPt>
          <c:dPt>
            <c:idx val="1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C-AB7A-4D14-BAF6-7E26A9B103FB}"/>
              </c:ext>
            </c:extLst>
          </c:dPt>
          <c:dPt>
            <c:idx val="1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D-AB7A-4D14-BAF6-7E26A9B103FB}"/>
              </c:ext>
            </c:extLst>
          </c:dPt>
          <c:dPt>
            <c:idx val="2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B7A-4D14-BAF6-7E26A9B103FB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E21B40E-916A-4975-B786-3232ECDB609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AB7A-4D14-BAF6-7E26A9B103F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A4FDDD0-0791-4842-8067-31103A205C3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AB7A-4D14-BAF6-7E26A9B103F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2E9DCFC-3F4A-4407-AE02-459C439CF64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AB7A-4D14-BAF6-7E26A9B103F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563DE34-5BFB-489B-986E-3262BC07E7F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AB7A-4D14-BAF6-7E26A9B103F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ED50BE0-B126-4337-821E-71B6CA24003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AB7A-4D14-BAF6-7E26A9B103F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312BDD7-E2A7-46A6-B6C3-A97466AB304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AB7A-4D14-BAF6-7E26A9B103FB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42A12EB2-6E3D-41A8-8DCD-1AD7922ECCE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AB7A-4D14-BAF6-7E26A9B103FB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82220F54-7565-4F0A-99D3-AB824A85428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AB7A-4D14-BAF6-7E26A9B103FB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DB16C254-0F22-4000-9AE4-75D5AEF0DEC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AB7A-4D14-BAF6-7E26A9B103FB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735FA5D-C211-4C83-8BEB-551CABCEFB3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AB7A-4D14-BAF6-7E26A9B103FB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A0AD090-AF7D-4D7E-815C-8F5476D0ED8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AB7A-4D14-BAF6-7E26A9B103FB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38EAE672-02F5-4465-8D6B-7BA5BF9F59F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AB7A-4D14-BAF6-7E26A9B103FB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97A6DBE5-C132-44D6-95F1-7014B5BBFCB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AB7A-4D14-BAF6-7E26A9B103FB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B12A4028-2F98-4959-BE02-04727BF6C88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AB7A-4D14-BAF6-7E26A9B103FB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077F29F3-DEE5-4C9D-8DF3-40C79ED6757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AB7A-4D14-BAF6-7E26A9B103FB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AE77F1C8-B64E-402F-B298-75D0F0084FF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AB7A-4D14-BAF6-7E26A9B103FB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F11599E8-9703-4133-BFD4-C73C3243022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AB7A-4D14-BAF6-7E26A9B103FB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4D22CA89-37BB-43A1-8690-53863282A83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AB7A-4D14-BAF6-7E26A9B103FB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68E00F21-0FDC-4837-81CD-FB0A46EF60D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AB7A-4D14-BAF6-7E26A9B103FB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8C3DC109-4495-4B6E-849B-987304AE5CF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AB7A-4D14-BAF6-7E26A9B103FB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AB7A-4D14-BAF6-7E26A9B10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</c:ext>
            </c:extLst>
          </c:dLbls>
          <c:val>
            <c:numRef>
              <c:f>Tableaux!$F$16:$F$36</c:f>
              <c:numCache>
                <c:formatCode>0.0%</c:formatCode>
                <c:ptCount val="21"/>
                <c:pt idx="0">
                  <c:v>2.5000000000000001E-2</c:v>
                </c:pt>
                <c:pt idx="1">
                  <c:v>2.5000000000000001E-2</c:v>
                </c:pt>
                <c:pt idx="2">
                  <c:v>2.5000000000000001E-2</c:v>
                </c:pt>
                <c:pt idx="3">
                  <c:v>2.5000000000000001E-2</c:v>
                </c:pt>
                <c:pt idx="4">
                  <c:v>2.5000000000000001E-2</c:v>
                </c:pt>
                <c:pt idx="5">
                  <c:v>2.5000000000000001E-2</c:v>
                </c:pt>
                <c:pt idx="6">
                  <c:v>2.5000000000000001E-2</c:v>
                </c:pt>
                <c:pt idx="7">
                  <c:v>2.5000000000000001E-2</c:v>
                </c:pt>
                <c:pt idx="8">
                  <c:v>2.5000000000000001E-2</c:v>
                </c:pt>
                <c:pt idx="9">
                  <c:v>2.5000000000000001E-2</c:v>
                </c:pt>
                <c:pt idx="10">
                  <c:v>2.5000000000000001E-2</c:v>
                </c:pt>
                <c:pt idx="11">
                  <c:v>2.5000000000000001E-2</c:v>
                </c:pt>
                <c:pt idx="12">
                  <c:v>2.5000000000000001E-2</c:v>
                </c:pt>
                <c:pt idx="13">
                  <c:v>2.5000000000000001E-2</c:v>
                </c:pt>
                <c:pt idx="14">
                  <c:v>2.5000000000000001E-2</c:v>
                </c:pt>
                <c:pt idx="15">
                  <c:v>2.5000000000000001E-2</c:v>
                </c:pt>
                <c:pt idx="16">
                  <c:v>2.5000000000000001E-2</c:v>
                </c:pt>
                <c:pt idx="17">
                  <c:v>2.5000000000000001E-2</c:v>
                </c:pt>
                <c:pt idx="18">
                  <c:v>2.5000000000000001E-2</c:v>
                </c:pt>
                <c:pt idx="19">
                  <c:v>2.5000000000000001E-2</c:v>
                </c:pt>
                <c:pt idx="20" formatCode="0%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Tableaux!$E$16:$E$35</c15:f>
                <c15:dlblRangeCache>
                  <c:ptCount val="20"/>
                  <c:pt idx="0">
                    <c:v>325</c:v>
                  </c:pt>
                  <c:pt idx="1">
                    <c:v>330</c:v>
                  </c:pt>
                  <c:pt idx="2">
                    <c:v>335</c:v>
                  </c:pt>
                  <c:pt idx="3">
                    <c:v>340</c:v>
                  </c:pt>
                  <c:pt idx="4">
                    <c:v>345</c:v>
                  </c:pt>
                  <c:pt idx="5">
                    <c:v>350</c:v>
                  </c:pt>
                  <c:pt idx="6">
                    <c:v>355</c:v>
                  </c:pt>
                  <c:pt idx="7">
                    <c:v>360</c:v>
                  </c:pt>
                  <c:pt idx="8">
                    <c:v>365</c:v>
                  </c:pt>
                  <c:pt idx="9">
                    <c:v>370</c:v>
                  </c:pt>
                  <c:pt idx="10">
                    <c:v>375</c:v>
                  </c:pt>
                  <c:pt idx="11">
                    <c:v>380</c:v>
                  </c:pt>
                  <c:pt idx="12">
                    <c:v>385</c:v>
                  </c:pt>
                  <c:pt idx="13">
                    <c:v>390</c:v>
                  </c:pt>
                  <c:pt idx="14">
                    <c:v>395</c:v>
                  </c:pt>
                  <c:pt idx="15">
                    <c:v>400</c:v>
                  </c:pt>
                  <c:pt idx="16">
                    <c:v>405</c:v>
                  </c:pt>
                  <c:pt idx="17">
                    <c:v>410</c:v>
                  </c:pt>
                  <c:pt idx="18">
                    <c:v>415</c:v>
                  </c:pt>
                  <c:pt idx="19">
                    <c:v>420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AB7A-4D14-BAF6-7E26A9B103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40"/>
      </c:doughnutChart>
      <c:pieChart>
        <c:varyColors val="1"/>
        <c:ser>
          <c:idx val="0"/>
          <c:order val="0"/>
          <c:tx>
            <c:v>Indicateur</c:v>
          </c:tx>
          <c:spPr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AB7A-4D14-BAF6-7E26A9B103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35-5DDA-4CC8-9CBE-AE4B720495A6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AB7A-4D14-BAF6-7E26A9B103FB}"/>
              </c:ext>
            </c:extLst>
          </c:dPt>
          <c:val>
            <c:numRef>
              <c:f>Tableaux!$F$1:$F$3</c:f>
              <c:numCache>
                <c:formatCode>0.00</c:formatCode>
                <c:ptCount val="3"/>
                <c:pt idx="0" formatCode="0">
                  <c:v>100</c:v>
                </c:pt>
                <c:pt idx="1">
                  <c:v>1.5</c:v>
                </c:pt>
                <c:pt idx="2" formatCode="0%">
                  <c:v>92.625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7A-4D14-BAF6-7E26A9B103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88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796790365387804"/>
          <c:y val="3.7224370253629957E-2"/>
          <c:w val="0.72555913267844463"/>
          <c:h val="0.93410294786157144"/>
        </c:manualLayout>
      </c:layout>
      <c:doughnutChart>
        <c:varyColors val="1"/>
        <c:ser>
          <c:idx val="0"/>
          <c:order val="1"/>
          <c:tx>
            <c:v>Performance</c:v>
          </c:tx>
          <c:spPr>
            <a:noFill/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7AE5-40C5-89CC-579A8570A378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7AE5-40C5-89CC-579A8570A378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5-7AE5-40C5-89CC-579A8570A378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AE5-40C5-89CC-579A8570A37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E15D56C3-DCDF-4717-BFF1-57F6D348576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7AE5-40C5-89CC-579A8570A37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FAC7D51-E8E9-41AB-91F2-1C1B4498FF5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AE5-40C5-89CC-579A8570A37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F948BCD-C033-42C4-96DB-D830DD894B2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7AE5-40C5-89CC-579A8570A37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7AE5-40C5-89CC-579A8570A3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</c15:spPr>
                <c15:showDataLabelsRange val="1"/>
              </c:ext>
            </c:extLst>
          </c:dLbls>
          <c:val>
            <c:numRef>
              <c:f>Tableaux!$J$8:$J$11</c:f>
              <c:numCache>
                <c:formatCode>0%</c:formatCode>
                <c:ptCount val="4"/>
                <c:pt idx="0">
                  <c:v>0.22500000000000001</c:v>
                </c:pt>
                <c:pt idx="1">
                  <c:v>7.4999999999999997E-2</c:v>
                </c:pt>
                <c:pt idx="2">
                  <c:v>0.2</c:v>
                </c:pt>
                <c:pt idx="3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Tableaux!$A$8:$A$10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7AE5-40C5-89CC-579A8570A378}"/>
            </c:ext>
          </c:extLst>
        </c:ser>
        <c:ser>
          <c:idx val="1"/>
          <c:order val="2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A-7AE5-40C5-89CC-579A8570A378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C-7AE5-40C5-89CC-579A8570A378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E-7AE5-40C5-89CC-579A8570A378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0-7AE5-40C5-89CC-579A8570A378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2-7AE5-40C5-89CC-579A8570A378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4-7AE5-40C5-89CC-579A8570A378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8-7AE5-40C5-89CC-579A8570A378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A-7AE5-40C5-89CC-579A8570A378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C-7AE5-40C5-89CC-579A8570A378}"/>
              </c:ext>
            </c:extLst>
          </c:dPt>
          <c:dPt>
            <c:idx val="1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E-7AE5-40C5-89CC-579A8570A378}"/>
              </c:ext>
            </c:extLst>
          </c:dPt>
          <c:dPt>
            <c:idx val="1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8A52-B644-A49A-BA52950831B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DFD0FA66-208B-4D2A-B2A8-6D16130FA31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7AE5-40C5-89CC-579A8570A37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01CCC75-6878-408A-951D-9A072CCA117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7AE5-40C5-89CC-579A8570A37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C8608D7-4A49-4873-8F6C-8762670AFE3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7AE5-40C5-89CC-579A8570A37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2079A30-23E5-4901-AB2A-9B8EF76568C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7AE5-40C5-89CC-579A8570A37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23BE1B2-B4C3-4F25-AC11-377ED49EF0F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7AE5-40C5-89CC-579A8570A37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7D849663-BE36-4124-A630-E0D79E4F35A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7AE5-40C5-89CC-579A8570A37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011C067-518B-4672-8E05-587D017C67F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7AE5-40C5-89CC-579A8570A378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259BC3F-6528-4AC3-9BAA-92E8E5F2CCD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7AE5-40C5-89CC-579A8570A378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FA23B25-F6E8-478C-9AE9-4B5E1B68104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7AE5-40C5-89CC-579A8570A378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F582DFA-FEA3-4027-B0D1-948F73256B6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7AE5-40C5-89CC-579A8570A37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7C11678B-D9AE-4AC6-8B53-5462775A309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7AE5-40C5-89CC-579A8570A378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8A52-B644-A49A-BA52950831BA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8A52-B644-A49A-BA52950831BA}"/>
                </c:ext>
              </c:extLst>
            </c:dLbl>
            <c:spPr>
              <a:noFill/>
              <a:ln w="6350"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</c15:spPr>
                <c15:showDataLabelsRange val="1"/>
              </c:ext>
            </c:extLst>
          </c:dLbls>
          <c:val>
            <c:numRef>
              <c:f>Tableaux!$J$16:$J$28</c:f>
              <c:numCache>
                <c:formatCode>0.0%</c:formatCode>
                <c:ptCount val="13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2.5000000000000001E-2</c:v>
                </c:pt>
                <c:pt idx="5">
                  <c:v>2.5000000000000001E-2</c:v>
                </c:pt>
                <c:pt idx="6">
                  <c:v>2.5000000000000001E-2</c:v>
                </c:pt>
                <c:pt idx="7">
                  <c:v>2.5000000000000001E-2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 formatCode="0%">
                  <c:v>0.5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Tableaux!$I$16:$I$26</c15:f>
                <c15:dlblRangeCache>
                  <c:ptCount val="11"/>
                  <c:pt idx="0">
                    <c:v>2</c:v>
                  </c:pt>
                  <c:pt idx="1">
                    <c:v>4</c:v>
                  </c:pt>
                  <c:pt idx="2">
                    <c:v>6</c:v>
                  </c:pt>
                  <c:pt idx="3">
                    <c:v>8</c:v>
                  </c:pt>
                  <c:pt idx="4">
                    <c:v>9</c:v>
                  </c:pt>
                  <c:pt idx="5">
                    <c:v>10</c:v>
                  </c:pt>
                  <c:pt idx="6">
                    <c:v>11</c:v>
                  </c:pt>
                  <c:pt idx="7">
                    <c:v>12</c:v>
                  </c:pt>
                  <c:pt idx="8">
                    <c:v>14</c:v>
                  </c:pt>
                  <c:pt idx="9">
                    <c:v>16</c:v>
                  </c:pt>
                  <c:pt idx="10">
                    <c:v>18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7AE5-40C5-89CC-579A8570A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40"/>
      </c:doughnutChart>
      <c:pieChart>
        <c:varyColors val="1"/>
        <c:ser>
          <c:idx val="2"/>
          <c:order val="0"/>
          <c:tx>
            <c:v>Indicateur</c:v>
          </c:tx>
          <c:spPr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7AE5-40C5-89CC-579A8570A3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23-7AE5-40C5-89CC-579A8570A378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7AE5-40C5-89CC-579A8570A378}"/>
              </c:ext>
            </c:extLst>
          </c:dPt>
          <c:val>
            <c:numRef>
              <c:f>Tableaux!$J$1:$J$3</c:f>
              <c:numCache>
                <c:formatCode>0%</c:formatCode>
                <c:ptCount val="3"/>
                <c:pt idx="0">
                  <c:v>0.745</c:v>
                </c:pt>
                <c:pt idx="1">
                  <c:v>0.01</c:v>
                </c:pt>
                <c:pt idx="2">
                  <c:v>0.245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7AE5-40C5-89CC-579A8570A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lt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400" b="1"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Tendance Générale</a:t>
            </a:r>
          </a:p>
        </c:rich>
      </c:tx>
      <c:layout>
        <c:manualLayout>
          <c:xMode val="edge"/>
          <c:yMode val="edge"/>
          <c:x val="0.54127479470885431"/>
          <c:y val="1.0849909275109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7995-314C-9683-21CA98538292}"/>
              </c:ext>
            </c:extLst>
          </c:dPt>
          <c:dLbls>
            <c:dLbl>
              <c:idx val="1"/>
              <c:tx>
                <c:strRef>
                  <c:f>[1]Tableaux_RH!$O$2</c:f>
                  <c:strCache>
                    <c:ptCount val="1"/>
                    <c:pt idx="0">
                      <c:v>Mauvais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chemeClr val="lt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{C62D6C1B-9B4B-419A-A09A-D8202627D430}</c15:txfldGUID>
                      <c15:f>[1]Tableaux_RH!$O$2</c15:f>
                      <c15:dlblFieldTableCache>
                        <c:ptCount val="1"/>
                        <c:pt idx="0">
                          <c:v>Mauvais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7995-314C-9683-21CA985382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Tableaux!$M$2:$N$2</c:f>
              <c:numCache>
                <c:formatCode>0%</c:formatCode>
                <c:ptCount val="2"/>
                <c:pt idx="0">
                  <c:v>66.915000000000006</c:v>
                </c:pt>
                <c:pt idx="1">
                  <c:v>0.16666666666666666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95-314C-9683-21CA9853829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995-314C-9683-21CA98538292}"/>
              </c:ext>
            </c:extLst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6-7995-314C-9683-21CA98538292}"/>
              </c:ext>
            </c:extLst>
          </c:dPt>
          <c:dLbls>
            <c:dLbl>
              <c:idx val="1"/>
              <c:tx>
                <c:strRef>
                  <c:f>[1]Tableaux_RH!$O$3</c:f>
                  <c:strCache>
                    <c:ptCount val="1"/>
                    <c:pt idx="0">
                      <c:v>Bon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chemeClr val="lt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{5CE812B6-EE05-4921-B2E1-87658AC3535F}</c15:txfldGUID>
                      <c15:f>[1]Tableaux_RH!$O$3</c15:f>
                      <c15:dlblFieldTableCache>
                        <c:ptCount val="1"/>
                        <c:pt idx="0">
                          <c:v>Bon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7995-314C-9683-21CA985382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Tableaux!$M$3:$N$3</c:f>
              <c:numCache>
                <c:formatCode>0%</c:formatCode>
                <c:ptCount val="2"/>
                <c:pt idx="0" formatCode="0">
                  <c:v>33.084999999999994</c:v>
                </c:pt>
                <c:pt idx="1">
                  <c:v>9.1666666666666674E-2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995-314C-9683-21CA98538292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1"/>
            <c:invertIfNegative val="0"/>
            <c:bubble3D val="0"/>
            <c:spPr>
              <a:solidFill>
                <a:srgbClr val="00FA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9-7995-314C-9683-21CA98538292}"/>
              </c:ext>
            </c:extLst>
          </c:dPt>
          <c:dLbls>
            <c:dLbl>
              <c:idx val="1"/>
              <c:tx>
                <c:strRef>
                  <c:f>[1]Tableaux_RH!$O$4</c:f>
                  <c:strCache>
                    <c:ptCount val="1"/>
                    <c:pt idx="0">
                      <c:v>Excellent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{B29FA76D-33F7-4A2D-90F2-4B7BF8427B22}</c15:txfldGUID>
                      <c15:f>[1]Tableaux_RH!$O$4</c15:f>
                      <c15:dlblFieldTableCache>
                        <c:ptCount val="1"/>
                        <c:pt idx="0">
                          <c:v>Excellent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7995-314C-9683-21CA985382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Tableaux!$M$4:$N$4</c:f>
              <c:numCache>
                <c:formatCode>0%</c:formatCode>
                <c:ptCount val="2"/>
                <c:pt idx="1">
                  <c:v>0.2416666666666667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995-314C-9683-21CA985382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overlap val="100"/>
        <c:axId val="187050624"/>
        <c:axId val="187072896"/>
      </c:barChart>
      <c:catAx>
        <c:axId val="187050624"/>
        <c:scaling>
          <c:orientation val="minMax"/>
        </c:scaling>
        <c:delete val="1"/>
        <c:axPos val="b"/>
        <c:majorTickMark val="none"/>
        <c:minorTickMark val="none"/>
        <c:tickLblPos val="none"/>
        <c:crossAx val="187072896"/>
        <c:crosses val="autoZero"/>
        <c:auto val="1"/>
        <c:lblAlgn val="ctr"/>
        <c:lblOffset val="100"/>
        <c:noMultiLvlLbl val="0"/>
      </c:catAx>
      <c:valAx>
        <c:axId val="18707289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lt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050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00B0F0"/>
    </a:solidFill>
    <a:ln w="19050" cap="flat" cmpd="sng" algn="ctr">
      <a:noFill/>
      <a:prstDash val="solid"/>
      <a:miter lim="800000"/>
    </a:ln>
    <a:effectLst/>
    <a:scene3d>
      <a:camera prst="orthographicFront"/>
      <a:lightRig rig="threePt" dir="t"/>
    </a:scene3d>
    <a:sp3d prstMaterial="matte">
      <a:bevelT/>
      <a:bevelB w="139700" h="139700" prst="divot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8" footer="0.49212598450000028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9942945021090321E-3"/>
          <c:y val="0"/>
          <c:w val="0.94420696643377344"/>
          <c:h val="1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9C-C246-8320-4B7BE7AF404C}"/>
            </c:ext>
          </c:extLst>
        </c:ser>
        <c:ser>
          <c:idx val="1"/>
          <c:order val="1"/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C9C-C246-8320-4B7BE7AF404C}"/>
            </c:ext>
          </c:extLst>
        </c:ser>
        <c:ser>
          <c:idx val="2"/>
          <c:order val="2"/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C9C-C246-8320-4B7BE7AF40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8"/>
        <c:overlap val="100"/>
        <c:axId val="187119104"/>
        <c:axId val="187120640"/>
      </c:barChart>
      <c:catAx>
        <c:axId val="187119104"/>
        <c:scaling>
          <c:orientation val="minMax"/>
        </c:scaling>
        <c:delete val="1"/>
        <c:axPos val="b"/>
        <c:majorTickMark val="out"/>
        <c:minorTickMark val="none"/>
        <c:tickLblPos val="nextTo"/>
        <c:crossAx val="187120640"/>
        <c:crosses val="autoZero"/>
        <c:auto val="1"/>
        <c:lblAlgn val="ctr"/>
        <c:lblOffset val="100"/>
        <c:noMultiLvlLbl val="0"/>
      </c:catAx>
      <c:valAx>
        <c:axId val="187120640"/>
        <c:scaling>
          <c:orientation val="minMax"/>
          <c:max val="100"/>
        </c:scaling>
        <c:delete val="1"/>
        <c:axPos val="l"/>
        <c:numFmt formatCode="General" sourceLinked="1"/>
        <c:majorTickMark val="out"/>
        <c:minorTickMark val="none"/>
        <c:tickLblPos val="nextTo"/>
        <c:crossAx val="18711910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Tableaux!$M$2:$N$2</c:f>
              <c:numCache>
                <c:formatCode>0%</c:formatCode>
                <c:ptCount val="2"/>
                <c:pt idx="0">
                  <c:v>66.915000000000006</c:v>
                </c:pt>
                <c:pt idx="1">
                  <c:v>0.16666666666666666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D9-E640-81E3-F6645FCCDC6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Tableaux!$M$3:$N$3</c:f>
              <c:numCache>
                <c:formatCode>0%</c:formatCode>
                <c:ptCount val="2"/>
                <c:pt idx="0" formatCode="0">
                  <c:v>33.084999999999994</c:v>
                </c:pt>
                <c:pt idx="1">
                  <c:v>9.1666666666666674E-2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D9-E640-81E3-F6645FCCDC61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Tableaux!$M$4:$N$4</c:f>
              <c:numCache>
                <c:formatCode>0%</c:formatCode>
                <c:ptCount val="2"/>
                <c:pt idx="1">
                  <c:v>0.2416666666666667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D9-E640-81E3-F6645FCCD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0319"/>
        <c:axId val="2126998160"/>
      </c:barChart>
      <c:catAx>
        <c:axId val="151031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6998160"/>
        <c:crosses val="autoZero"/>
        <c:auto val="1"/>
        <c:lblAlgn val="ctr"/>
        <c:lblOffset val="100"/>
        <c:noMultiLvlLbl val="0"/>
      </c:catAx>
      <c:valAx>
        <c:axId val="212699816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0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 Générale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15000">
                    <a:schemeClr val="bg1"/>
                  </a:gs>
                  <a:gs pos="49000">
                    <a:srgbClr val="FF0000"/>
                  </a:gs>
                  <a:gs pos="85000">
                    <a:schemeClr val="bg1"/>
                  </a:gs>
                </a:gsLst>
                <a:lin ang="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9-A905-BB48-A2A8-8E81A78F9AF9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905-BB48-A2A8-8E81A78F9AF9}"/>
                </c:ext>
              </c:extLst>
            </c:dLbl>
            <c:dLbl>
              <c:idx val="1"/>
              <c:tx>
                <c:strRef>
                  <c:f>Tableaux!$U$2</c:f>
                  <c:strCache>
                    <c:ptCount val="1"/>
                    <c:pt idx="0">
                      <c:v>Mauvais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{5AC8008A-9FBB-498A-8154-007EA2D70697}</c15:txfldGUID>
                      <c15:f>Tableaux!$U$2</c15:f>
                      <c15:dlblFieldTableCache>
                        <c:ptCount val="1"/>
                        <c:pt idx="0">
                          <c:v>Mauvais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A905-BB48-A2A8-8E81A78F9A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Tableaux!$S$2:$T$2</c:f>
              <c:numCache>
                <c:formatCode>0%</c:formatCode>
                <c:ptCount val="2"/>
                <c:pt idx="0">
                  <c:v>0</c:v>
                </c:pt>
                <c:pt idx="1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05-BB48-A2A8-8E81A78F9AF9}"/>
            </c:ext>
          </c:extLst>
        </c:ser>
        <c:ser>
          <c:idx val="1"/>
          <c:order val="1"/>
          <c:spPr>
            <a:solidFill>
              <a:srgbClr val="FFC000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15000">
                    <a:schemeClr val="bg1"/>
                  </a:gs>
                  <a:gs pos="49000">
                    <a:srgbClr val="FFC000"/>
                  </a:gs>
                  <a:gs pos="85000">
                    <a:schemeClr val="bg1"/>
                  </a:gs>
                </a:gsLst>
                <a:lin ang="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B-A905-BB48-A2A8-8E81A78F9AF9}"/>
              </c:ext>
            </c:extLst>
          </c:dPt>
          <c:dLbls>
            <c:dLbl>
              <c:idx val="1"/>
              <c:tx>
                <c:strRef>
                  <c:f>Tableaux!$U$3</c:f>
                  <c:strCache>
                    <c:ptCount val="1"/>
                    <c:pt idx="0">
                      <c:v>Bon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{C3047FA7-1FA6-43F6-AF76-41D028FAE53C}</c15:txfldGUID>
                      <c15:f>Tableaux!$U$3</c15:f>
                      <c15:dlblFieldTableCache>
                        <c:ptCount val="1"/>
                        <c:pt idx="0">
                          <c:v>Bon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A905-BB48-A2A8-8E81A78F9A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Tableaux!$S$3:$T$3</c:f>
              <c:numCache>
                <c:formatCode>0%</c:formatCode>
                <c:ptCount val="2"/>
                <c:pt idx="0">
                  <c:v>0</c:v>
                </c:pt>
                <c:pt idx="1">
                  <c:v>0.18333333333333335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05-BB48-A2A8-8E81A78F9AF9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15000">
                    <a:schemeClr val="bg1"/>
                  </a:gs>
                  <a:gs pos="49000">
                    <a:srgbClr val="00FA00"/>
                  </a:gs>
                  <a:gs pos="85000">
                    <a:schemeClr val="bg1"/>
                  </a:gs>
                </a:gsLst>
                <a:lin ang="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A905-BB48-A2A8-8E81A78F9AF9}"/>
              </c:ext>
            </c:extLst>
          </c:dPt>
          <c:dPt>
            <c:idx val="1"/>
            <c:invertIfNegative val="0"/>
            <c:bubble3D val="0"/>
            <c:spPr>
              <a:solidFill>
                <a:srgbClr val="00FA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6-A905-BB48-A2A8-8E81A78F9AF9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905-BB48-A2A8-8E81A78F9AF9}"/>
                </c:ext>
              </c:extLst>
            </c:dLbl>
            <c:dLbl>
              <c:idx val="1"/>
              <c:tx>
                <c:strRef>
                  <c:f>Tableaux!$U$4</c:f>
                  <c:strCache>
                    <c:ptCount val="1"/>
                    <c:pt idx="0">
                      <c:v>Excellent</c:v>
                    </c:pt>
                  </c:strCache>
                </c:strRef>
              </c:tx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{C79CABEA-0E74-45FB-941E-E1C072BB1D74}</c15:txfldGUID>
                      <c15:f>Tableaux!$U$4</c15:f>
                      <c15:dlblFieldTableCache>
                        <c:ptCount val="1"/>
                        <c:pt idx="0">
                          <c:v>Excellent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A905-BB48-A2A8-8E81A78F9A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Tableaux!$S$4:$T$4</c:f>
              <c:numCache>
                <c:formatCode>0%</c:formatCode>
                <c:ptCount val="2"/>
                <c:pt idx="0">
                  <c:v>133.83000000000001</c:v>
                </c:pt>
                <c:pt idx="1">
                  <c:v>0.48333333333333339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05-BB48-A2A8-8E81A78F9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74424399"/>
        <c:axId val="49643727"/>
      </c:barChart>
      <c:catAx>
        <c:axId val="74424399"/>
        <c:scaling>
          <c:orientation val="minMax"/>
        </c:scaling>
        <c:delete val="1"/>
        <c:axPos val="b"/>
        <c:majorTickMark val="none"/>
        <c:minorTickMark val="none"/>
        <c:tickLblPos val="nextTo"/>
        <c:crossAx val="49643727"/>
        <c:crosses val="autoZero"/>
        <c:auto val="1"/>
        <c:lblAlgn val="ctr"/>
        <c:lblOffset val="100"/>
        <c:noMultiLvlLbl val="0"/>
      </c:catAx>
      <c:valAx>
        <c:axId val="4964372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4243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lt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400" b="1"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Tendance Générale</a:t>
            </a:r>
          </a:p>
        </c:rich>
      </c:tx>
      <c:layout>
        <c:manualLayout>
          <c:xMode val="edge"/>
          <c:yMode val="edge"/>
          <c:x val="0.54127479470885431"/>
          <c:y val="1.0849909275109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262D-4E96-8A51-85733B55E024}"/>
              </c:ext>
            </c:extLst>
          </c:dPt>
          <c:dLbls>
            <c:dLbl>
              <c:idx val="1"/>
              <c:tx>
                <c:strRef>
                  <c:f>[1]Tableaux_RH!$O$2</c:f>
                  <c:strCache>
                    <c:ptCount val="1"/>
                    <c:pt idx="0">
                      <c:v>Mauvais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chemeClr val="lt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{D58EBAB6-3535-4103-94F8-5D9C695E1600}</c15:txfldGUID>
                      <c15:f>[1]Tableaux_RH!$O$2</c15:f>
                      <c15:dlblFieldTableCache>
                        <c:ptCount val="1"/>
                        <c:pt idx="0">
                          <c:v>Mauvais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262D-4E96-8A51-85733B55E0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Tableaux!$M$2:$N$2</c:f>
              <c:numCache>
                <c:formatCode>0%</c:formatCode>
                <c:ptCount val="2"/>
                <c:pt idx="0">
                  <c:v>66.915000000000006</c:v>
                </c:pt>
                <c:pt idx="1">
                  <c:v>0.16666666666666666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2D-4E96-8A51-85733B55E024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262D-4E96-8A51-85733B55E024}"/>
              </c:ext>
            </c:extLst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6-262D-4E96-8A51-85733B55E024}"/>
              </c:ext>
            </c:extLst>
          </c:dPt>
          <c:dLbls>
            <c:dLbl>
              <c:idx val="1"/>
              <c:tx>
                <c:strRef>
                  <c:f>[1]Tableaux_RH!$O$3</c:f>
                  <c:strCache>
                    <c:ptCount val="1"/>
                    <c:pt idx="0">
                      <c:v>Bon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chemeClr val="lt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{43FC9785-80B7-4720-9572-BADF66945B61}</c15:txfldGUID>
                      <c15:f>[1]Tableaux_RH!$O$3</c15:f>
                      <c15:dlblFieldTableCache>
                        <c:ptCount val="1"/>
                        <c:pt idx="0">
                          <c:v>Bon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262D-4E96-8A51-85733B55E0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Tableaux!$M$3:$N$3</c:f>
              <c:numCache>
                <c:formatCode>0%</c:formatCode>
                <c:ptCount val="2"/>
                <c:pt idx="0" formatCode="0">
                  <c:v>33.084999999999994</c:v>
                </c:pt>
                <c:pt idx="1">
                  <c:v>9.1666666666666674E-2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62D-4E96-8A51-85733B55E024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1"/>
            <c:invertIfNegative val="0"/>
            <c:bubble3D val="0"/>
            <c:spPr>
              <a:solidFill>
                <a:srgbClr val="00FA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9-262D-4E96-8A51-85733B55E024}"/>
              </c:ext>
            </c:extLst>
          </c:dPt>
          <c:dLbls>
            <c:dLbl>
              <c:idx val="1"/>
              <c:tx>
                <c:strRef>
                  <c:f>[1]Tableaux_RH!$O$4</c:f>
                  <c:strCache>
                    <c:ptCount val="1"/>
                    <c:pt idx="0">
                      <c:v>Excellent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{AFFBF79C-E7F3-44AB-9B45-EBDB7574A4D4}</c15:txfldGUID>
                      <c15:f>[1]Tableaux_RH!$O$4</c15:f>
                      <c15:dlblFieldTableCache>
                        <c:ptCount val="1"/>
                        <c:pt idx="0">
                          <c:v>Excellent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262D-4E96-8A51-85733B55E0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Tableaux!$M$4:$N$4</c:f>
              <c:numCache>
                <c:formatCode>0%</c:formatCode>
                <c:ptCount val="2"/>
                <c:pt idx="1">
                  <c:v>0.2416666666666667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62D-4E96-8A51-85733B55E0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overlap val="100"/>
        <c:axId val="187050624"/>
        <c:axId val="187072896"/>
      </c:barChart>
      <c:catAx>
        <c:axId val="187050624"/>
        <c:scaling>
          <c:orientation val="minMax"/>
        </c:scaling>
        <c:delete val="1"/>
        <c:axPos val="b"/>
        <c:majorTickMark val="none"/>
        <c:minorTickMark val="none"/>
        <c:tickLblPos val="none"/>
        <c:crossAx val="187072896"/>
        <c:crosses val="autoZero"/>
        <c:auto val="1"/>
        <c:lblAlgn val="ctr"/>
        <c:lblOffset val="100"/>
        <c:noMultiLvlLbl val="0"/>
      </c:catAx>
      <c:valAx>
        <c:axId val="187072896"/>
        <c:scaling>
          <c:orientation val="minMax"/>
          <c:max val="100"/>
        </c:scaling>
        <c:delete val="0"/>
        <c:axPos val="l"/>
        <c:numFmt formatCode="0%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lt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050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00B0F0"/>
    </a:solidFill>
    <a:ln w="19050" cap="flat" cmpd="sng" algn="ctr">
      <a:noFill/>
      <a:prstDash val="solid"/>
      <a:miter lim="800000"/>
    </a:ln>
    <a:effectLst/>
    <a:scene3d>
      <a:camera prst="orthographicFront"/>
      <a:lightRig rig="threePt" dir="t"/>
    </a:scene3d>
    <a:sp3d prstMaterial="matte">
      <a:bevelT/>
      <a:bevelB w="139700" h="139700" prst="divot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8" footer="0.49212598450000028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715712965533611E-2"/>
          <c:y val="0"/>
          <c:w val="0.95021192896521678"/>
          <c:h val="0.966759574884229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15000">
                  <a:schemeClr val="bg1"/>
                </a:gs>
                <a:gs pos="50000">
                  <a:srgbClr val="FF0000"/>
                </a:gs>
                <a:gs pos="85000">
                  <a:schemeClr val="bg1"/>
                </a:gs>
              </a:gsLst>
              <a:lin ang="0" scaled="0"/>
            </a:gra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val>
            <c:numRef>
              <c:f>Tableaux!$S$2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9A-4E55-8A61-327EA5B7490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15000">
                    <a:schemeClr val="bg1"/>
                  </a:gs>
                  <a:gs pos="50000">
                    <a:srgbClr val="FFC000"/>
                  </a:gs>
                  <a:gs pos="85000">
                    <a:schemeClr val="bg1"/>
                  </a:gs>
                </a:gsLst>
                <a:lin ang="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2-889A-4E55-8A61-327EA5B7490E}"/>
              </c:ext>
            </c:extLst>
          </c:dPt>
          <c:val>
            <c:numRef>
              <c:f>Tableaux!$S$3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9A-4E55-8A61-327EA5B7490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15000">
                    <a:schemeClr val="bg1"/>
                  </a:gs>
                  <a:gs pos="50000">
                    <a:srgbClr val="00FA00"/>
                  </a:gs>
                  <a:gs pos="85000">
                    <a:schemeClr val="bg1"/>
                  </a:gs>
                </a:gsLst>
                <a:lin ang="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889A-4E55-8A61-327EA5B7490E}"/>
              </c:ext>
            </c:extLst>
          </c:dPt>
          <c:val>
            <c:numRef>
              <c:f>Tableaux!$S$4</c:f>
              <c:numCache>
                <c:formatCode>0%</c:formatCode>
                <c:ptCount val="1"/>
                <c:pt idx="0">
                  <c:v>133.83000000000001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89A-4E55-8A61-327EA5B74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8"/>
        <c:overlap val="100"/>
        <c:axId val="187119104"/>
        <c:axId val="187120640"/>
      </c:barChart>
      <c:catAx>
        <c:axId val="187119104"/>
        <c:scaling>
          <c:orientation val="minMax"/>
        </c:scaling>
        <c:delete val="1"/>
        <c:axPos val="b"/>
        <c:majorTickMark val="out"/>
        <c:minorTickMark val="none"/>
        <c:tickLblPos val="nextTo"/>
        <c:crossAx val="187120640"/>
        <c:crosses val="autoZero"/>
        <c:auto val="1"/>
        <c:lblAlgn val="ctr"/>
        <c:lblOffset val="100"/>
        <c:noMultiLvlLbl val="0"/>
      </c:catAx>
      <c:valAx>
        <c:axId val="187120640"/>
        <c:scaling>
          <c:orientation val="minMax"/>
          <c:max val="100"/>
        </c:scaling>
        <c:delete val="1"/>
        <c:axPos val="l"/>
        <c:numFmt formatCode="0%" sourceLinked="1"/>
        <c:majorTickMark val="out"/>
        <c:minorTickMark val="none"/>
        <c:tickLblPos val="nextTo"/>
        <c:crossAx val="187119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F8B9-4477-9F97-949664DD82CC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F8B9-4477-9F97-949664DD82CC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F8B9-4477-9F97-949664DD82CC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8B9-4477-9F97-949664DD82CC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09C0D380-E8E9-493B-AA84-3BC44023599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F8B9-4477-9F97-949664DD82C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CA81FD4-CBB6-44DE-A351-F7801987FA6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F8B9-4477-9F97-949664DD82C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2804AB1-E5BF-4E42-9689-032E70821B5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F8B9-4477-9F97-949664DD82C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F8B9-4477-9F97-949664DD82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numRef>
              <c:f>[1]Tableaux_RH!$B$8:$B$11</c:f>
              <c:numCache>
                <c:formatCode>General</c:formatCode>
                <c:ptCount val="4"/>
                <c:pt idx="0">
                  <c:v>20</c:v>
                </c:pt>
                <c:pt idx="1">
                  <c:v>20</c:v>
                </c:pt>
                <c:pt idx="2">
                  <c:v>60</c:v>
                </c:pt>
                <c:pt idx="3">
                  <c:v>100</c:v>
                </c:pt>
              </c:numCache>
            </c:numRef>
          </c:cat>
          <c:val>
            <c:numRef>
              <c:f>[1]Tableaux_RH!$B$8:$B$11</c:f>
              <c:numCache>
                <c:formatCode>General</c:formatCode>
                <c:ptCount val="4"/>
                <c:pt idx="0">
                  <c:v>20</c:v>
                </c:pt>
                <c:pt idx="1">
                  <c:v>20</c:v>
                </c:pt>
                <c:pt idx="2">
                  <c:v>60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[1]Tableaux_RH!$A$8:$A$10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F8B9-4477-9F97-949664DD82CC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F8B9-4477-9F97-949664DD82CC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F8B9-4477-9F97-949664DD82CC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F8B9-4477-9F97-949664DD82CC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F8B9-4477-9F97-949664DD82CC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F8B9-4477-9F97-949664DD82CC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F8B9-4477-9F97-949664DD82CC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F8B9-4477-9F97-949664DD82CC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F8B9-4477-9F97-949664DD82CC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F8B9-4477-9F97-949664DD82CC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F8B9-4477-9F97-949664DD82CC}"/>
              </c:ext>
            </c:extLst>
          </c:dPt>
          <c:dPt>
            <c:idx val="1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8B9-4477-9F97-949664DD82CC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33EF4B4-DE0E-4882-902F-A4973ECDC50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F8B9-4477-9F97-949664DD82C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6208B56-685F-496B-A390-39AE3E6C1FA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F8B9-4477-9F97-949664DD82C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6FDD7CA-52EA-47F4-AE6B-B9AFA2981CE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F8B9-4477-9F97-949664DD82C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3E0744F-7FF3-4181-B976-36D87669A1E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F8B9-4477-9F97-949664DD82CC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84116E3-F8BD-4326-94CA-86880FB5EBC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F8B9-4477-9F97-949664DD82CC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5D46F108-F782-4D1C-A58E-E622B906AD8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F8B9-4477-9F97-949664DD82CC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A28505B-EB83-41AE-9236-FDC43F0E17E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F8B9-4477-9F97-949664DD82CC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F4BB025-40F8-4A9F-9F85-527B7AA592B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F8B9-4477-9F97-949664DD82CC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15B313F-2F0B-4CF6-AA9D-EE5F5875A53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F8B9-4477-9F97-949664DD82CC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7DF746D-0074-4EE4-8F81-9E8710313BB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F8B9-4477-9F97-949664DD82CC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F8B9-4477-9F97-949664DD82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[1]Tableaux_RH!$B$16:$B$26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[1]Tableaux_RH!$A$16:$A$25</c15:f>
                <c15:dlblRangeCache>
                  <c:ptCount val="10"/>
                  <c:pt idx="0">
                    <c:v>10</c:v>
                  </c:pt>
                  <c:pt idx="1">
                    <c:v>9</c:v>
                  </c:pt>
                  <c:pt idx="2">
                    <c:v>8</c:v>
                  </c:pt>
                  <c:pt idx="3">
                    <c:v>7</c:v>
                  </c:pt>
                  <c:pt idx="4">
                    <c:v>6</c:v>
                  </c:pt>
                  <c:pt idx="5">
                    <c:v>5</c:v>
                  </c:pt>
                  <c:pt idx="6">
                    <c:v>4</c:v>
                  </c:pt>
                  <c:pt idx="7">
                    <c:v>3</c:v>
                  </c:pt>
                  <c:pt idx="8">
                    <c:v>2</c:v>
                  </c:pt>
                  <c:pt idx="9">
                    <c:v>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F8B9-4477-9F97-949664DD8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  <a:scene3d>
              <a:camera prst="orthographicFront"/>
              <a:lightRig rig="sunse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8B9-4477-9F97-949664DD82C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3-F8B9-4477-9F97-949664DD82CC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F8B9-4477-9F97-949664DD82CC}"/>
              </c:ext>
            </c:extLst>
          </c:dPt>
          <c:dLbls>
            <c:dLbl>
              <c:idx val="1"/>
              <c:layout>
                <c:manualLayout>
                  <c:x val="-6.8315891296308632E-3"/>
                  <c:y val="-4.5573042309152078E-3"/>
                </c:manualLayout>
              </c:layout>
              <c:tx>
                <c:strRef>
                  <c:f>Tableaux!$C$1</c:f>
                  <c:strCache>
                    <c:ptCount val="1"/>
                    <c:pt idx="0">
                      <c:v>290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{75999AB5-733E-4F3F-BA01-EF897DE32BC4}</c15:txfldGUID>
                      <c15:f>Tableaux!$C$1</c15:f>
                      <c15:dlblFieldTableCache>
                        <c:ptCount val="1"/>
                        <c:pt idx="0">
                          <c:v>290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23-F8B9-4477-9F97-949664DD82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[1]Tableaux_RH!$B$1:$B$3</c:f>
              <c:numCache>
                <c:formatCode>General</c:formatCode>
                <c:ptCount val="3"/>
                <c:pt idx="0">
                  <c:v>10</c:v>
                </c:pt>
                <c:pt idx="1">
                  <c:v>2</c:v>
                </c:pt>
                <c:pt idx="2">
                  <c:v>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F8B9-4477-9F97-949664DD8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55B0-4AC1-9046-C6B83AD3B52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55B0-4AC1-9046-C6B83AD3B52F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55B0-4AC1-9046-C6B83AD3B52F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5B0-4AC1-9046-C6B83AD3B52F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02188726-6D01-4DB0-905F-F29C40FE5F0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5B0-4AC1-9046-C6B83AD3B52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17E8C4D-7478-4CC6-8F8B-E12F168F85C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55B0-4AC1-9046-C6B83AD3B52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17123E4-2ECC-4FB6-84C7-CDDCBD12098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55B0-4AC1-9046-C6B83AD3B52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55B0-4AC1-9046-C6B83AD3B5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[1]Tableaux_RH!$F$8:$F$11</c:f>
              <c:numCache>
                <c:formatCode>General</c:formatCode>
                <c:ptCount val="4"/>
                <c:pt idx="0">
                  <c:v>25</c:v>
                </c:pt>
                <c:pt idx="1">
                  <c:v>25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[1]Tableaux_RH!$E$8:$E$10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55B0-4AC1-9046-C6B83AD3B52F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55B0-4AC1-9046-C6B83AD3B52F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55B0-4AC1-9046-C6B83AD3B52F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55B0-4AC1-9046-C6B83AD3B52F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55B0-4AC1-9046-C6B83AD3B52F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55B0-4AC1-9046-C6B83AD3B52F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55B0-4AC1-9046-C6B83AD3B52F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55B0-4AC1-9046-C6B83AD3B52F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55B0-4AC1-9046-C6B83AD3B52F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55B0-4AC1-9046-C6B83AD3B52F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55B0-4AC1-9046-C6B83AD3B52F}"/>
              </c:ext>
            </c:extLst>
          </c:dPt>
          <c:dPt>
            <c:idx val="1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E-55B0-4AC1-9046-C6B83AD3B52F}"/>
              </c:ext>
            </c:extLst>
          </c:dPt>
          <c:dPt>
            <c:idx val="1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0-55B0-4AC1-9046-C6B83AD3B52F}"/>
              </c:ext>
            </c:extLst>
          </c:dPt>
          <c:dPt>
            <c:idx val="1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2-55B0-4AC1-9046-C6B83AD3B52F}"/>
              </c:ext>
            </c:extLst>
          </c:dPt>
          <c:dPt>
            <c:idx val="1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4-55B0-4AC1-9046-C6B83AD3B52F}"/>
              </c:ext>
            </c:extLst>
          </c:dPt>
          <c:dPt>
            <c:idx val="1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6-55B0-4AC1-9046-C6B83AD3B52F}"/>
              </c:ext>
            </c:extLst>
          </c:dPt>
          <c:dPt>
            <c:idx val="1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8-55B0-4AC1-9046-C6B83AD3B52F}"/>
              </c:ext>
            </c:extLst>
          </c:dPt>
          <c:dPt>
            <c:idx val="1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A-55B0-4AC1-9046-C6B83AD3B52F}"/>
              </c:ext>
            </c:extLst>
          </c:dPt>
          <c:dPt>
            <c:idx val="1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C-55B0-4AC1-9046-C6B83AD3B52F}"/>
              </c:ext>
            </c:extLst>
          </c:dPt>
          <c:dPt>
            <c:idx val="1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E-55B0-4AC1-9046-C6B83AD3B52F}"/>
              </c:ext>
            </c:extLst>
          </c:dPt>
          <c:dPt>
            <c:idx val="1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30-55B0-4AC1-9046-C6B83AD3B52F}"/>
              </c:ext>
            </c:extLst>
          </c:dPt>
          <c:dPt>
            <c:idx val="2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2-55B0-4AC1-9046-C6B83AD3B52F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2E7115F4-DFAC-4168-9603-C76A0C55B1D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55B0-4AC1-9046-C6B83AD3B52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70EA6B1-89AD-472C-B32D-FB6E9271CAB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55B0-4AC1-9046-C6B83AD3B52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FEC0C81-E4BD-41FA-A002-0AC5F8798D8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55B0-4AC1-9046-C6B83AD3B52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6C86F1B-9519-45D9-AE49-2C1776A8998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55B0-4AC1-9046-C6B83AD3B52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6F253CC-9E34-469C-A822-2375C7BD467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55B0-4AC1-9046-C6B83AD3B52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8BADF9B-C3E0-4112-B3CB-84C1E81F750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55B0-4AC1-9046-C6B83AD3B52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803F240-5AA1-4664-AF3A-3707A37E2EC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55B0-4AC1-9046-C6B83AD3B52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2E3D6DCE-F82B-489F-8932-F4EC59884B3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55B0-4AC1-9046-C6B83AD3B52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473207E-6790-43BF-A7E5-9F3C65216D9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55B0-4AC1-9046-C6B83AD3B52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F9A940B-2B65-4D58-8C85-6192ACB0B4F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55B0-4AC1-9046-C6B83AD3B52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54256399-B7BF-487C-BF59-6E75AC5D5C2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55B0-4AC1-9046-C6B83AD3B52F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4AB3DF43-A9B2-4539-B2C0-A93ABBB5F4B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55B0-4AC1-9046-C6B83AD3B52F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24576F6A-A219-42C4-B90A-C979FA90D22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55B0-4AC1-9046-C6B83AD3B52F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487107E4-F04C-4A03-91FB-CC0081EB788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55B0-4AC1-9046-C6B83AD3B52F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2A4A43D4-7083-45B9-B82F-275D7CE92B2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55B0-4AC1-9046-C6B83AD3B52F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4E8C19A5-B615-4BC7-9D99-8A784549267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55B0-4AC1-9046-C6B83AD3B52F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13350C37-E59C-4098-9761-8AB53DB0AD7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55B0-4AC1-9046-C6B83AD3B52F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F148618B-06D8-47C7-9078-E7583361A3F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55B0-4AC1-9046-C6B83AD3B52F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49C31A2D-DFD9-402D-8483-A61FE6BBDC3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55B0-4AC1-9046-C6B83AD3B52F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54C909D1-5F2F-4E03-BD48-A26CCF84FE0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55B0-4AC1-9046-C6B83AD3B52F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55B0-4AC1-9046-C6B83AD3B5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[1]Tableaux_RH!$F$16:$F$36</c:f>
              <c:numCache>
                <c:formatCode>General</c:formatCode>
                <c:ptCount val="2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[1]Tableaux_RH!$E$16:$E$35</c15:f>
                <c15:dlblRangeCache>
                  <c:ptCount val="20"/>
                  <c:pt idx="0">
                    <c:v>20</c:v>
                  </c:pt>
                  <c:pt idx="1">
                    <c:v>19</c:v>
                  </c:pt>
                  <c:pt idx="2">
                    <c:v>18</c:v>
                  </c:pt>
                  <c:pt idx="3">
                    <c:v>17</c:v>
                  </c:pt>
                  <c:pt idx="4">
                    <c:v>16</c:v>
                  </c:pt>
                  <c:pt idx="5">
                    <c:v>15</c:v>
                  </c:pt>
                  <c:pt idx="6">
                    <c:v>14</c:v>
                  </c:pt>
                  <c:pt idx="7">
                    <c:v>13</c:v>
                  </c:pt>
                  <c:pt idx="8">
                    <c:v>12</c:v>
                  </c:pt>
                  <c:pt idx="9">
                    <c:v>11</c:v>
                  </c:pt>
                  <c:pt idx="10">
                    <c:v>10</c:v>
                  </c:pt>
                  <c:pt idx="11">
                    <c:v>9</c:v>
                  </c:pt>
                  <c:pt idx="12">
                    <c:v>8</c:v>
                  </c:pt>
                  <c:pt idx="13">
                    <c:v>7</c:v>
                  </c:pt>
                  <c:pt idx="14">
                    <c:v>6</c:v>
                  </c:pt>
                  <c:pt idx="15">
                    <c:v>5</c:v>
                  </c:pt>
                  <c:pt idx="16">
                    <c:v>4</c:v>
                  </c:pt>
                  <c:pt idx="17">
                    <c:v>3</c:v>
                  </c:pt>
                  <c:pt idx="18">
                    <c:v>2</c:v>
                  </c:pt>
                  <c:pt idx="19">
                    <c:v>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3-55B0-4AC1-9046-C6B83AD3B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55B0-4AC1-9046-C6B83AD3B52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37-55B0-4AC1-9046-C6B83AD3B52F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55B0-4AC1-9046-C6B83AD3B52F}"/>
              </c:ext>
            </c:extLst>
          </c:dPt>
          <c:dLbls>
            <c:dLbl>
              <c:idx val="1"/>
              <c:layout>
                <c:manualLayout>
                  <c:x val="-3.9488636363636366E-3"/>
                  <c:y val="2.144637401511497E-4"/>
                </c:manualLayout>
              </c:layout>
              <c:tx>
                <c:strRef>
                  <c:f>Tableaux!$G$1</c:f>
                  <c:strCache>
                    <c:ptCount val="1"/>
                    <c:pt idx="0">
                      <c:v>325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{C82DC5DD-C0C3-43B5-B1FA-20609D5E5283}</c15:txfldGUID>
                      <c15:f>Tableaux!$G$1</c15:f>
                      <c15:dlblFieldTableCache>
                        <c:ptCount val="1"/>
                        <c:pt idx="0">
                          <c:v>325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37-55B0-4AC1-9046-C6B83AD3B5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[1]Tableaux_RH!$F$1:$F$3</c:f>
              <c:numCache>
                <c:formatCode>General</c:formatCode>
                <c:ptCount val="3"/>
                <c:pt idx="0">
                  <c:v>-90</c:v>
                </c:pt>
                <c:pt idx="1">
                  <c:v>2</c:v>
                </c:pt>
                <c:pt idx="2">
                  <c:v>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A-55B0-4AC1-9046-C6B83AD3B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3CD0-46A5-A660-B7A9049DF5DD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3CD0-46A5-A660-B7A9049DF5DD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3CD0-46A5-A660-B7A9049DF5DD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CD0-46A5-A660-B7A9049DF5D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6B817F8B-6A49-4D91-B118-69A579C3427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3CD0-46A5-A660-B7A9049DF5D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5590478-B409-4D36-BCC2-F62BFB32DE2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CD0-46A5-A660-B7A9049DF5D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9291C0A-E04D-4FC3-85C3-EACAFC3BD61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3CD0-46A5-A660-B7A9049DF5D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3CD0-46A5-A660-B7A9049DF5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[1]Tableaux_RH!$J$8:$J$11</c:f>
              <c:numCache>
                <c:formatCode>General</c:formatCode>
                <c:ptCount val="4"/>
                <c:pt idx="0">
                  <c:v>70</c:v>
                </c:pt>
                <c:pt idx="1">
                  <c:v>10</c:v>
                </c:pt>
                <c:pt idx="2">
                  <c:v>20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[1]Tableaux_RH!$I$8:$I$10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3CD0-46A5-A660-B7A9049DF5DD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3CD0-46A5-A660-B7A9049DF5DD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3CD0-46A5-A660-B7A9049DF5DD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3CD0-46A5-A660-B7A9049DF5DD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3CD0-46A5-A660-B7A9049DF5DD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3CD0-46A5-A660-B7A9049DF5DD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3CD0-46A5-A660-B7A9049DF5DD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3CD0-46A5-A660-B7A9049DF5DD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3CD0-46A5-A660-B7A9049DF5DD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3CD0-46A5-A660-B7A9049DF5DD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3CD0-46A5-A660-B7A9049DF5DD}"/>
              </c:ext>
            </c:extLst>
          </c:dPt>
          <c:dPt>
            <c:idx val="1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3CD0-46A5-A660-B7A9049DF5D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FF664ED-E07F-4EA6-A6CD-D596427FBA7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3CD0-46A5-A660-B7A9049DF5D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8326499-3554-4B58-8ECC-1BD97F3E00D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3CD0-46A5-A660-B7A9049DF5D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C5A9616-29DF-4C72-AD99-A1992CE3F09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3CD0-46A5-A660-B7A9049DF5D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1B35333-8A5B-4A81-93BD-51F5CAAE8F8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CD0-46A5-A660-B7A9049DF5D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7E80040E-4B31-4F82-988E-3E6D5BF982D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CD0-46A5-A660-B7A9049DF5D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23A8FD2-BE13-4842-A325-B510C544595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CD0-46A5-A660-B7A9049DF5DD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CCD2940C-CFF8-4670-BE39-B9E980D6550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CD0-46A5-A660-B7A9049DF5DD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52F75D2-9BB9-4DF0-A241-317E6631188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CD0-46A5-A660-B7A9049DF5DD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007223BB-36E8-4D3E-B790-4534A9464D7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3CD0-46A5-A660-B7A9049DF5DD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145B6F27-640A-4C98-A991-CCD07F9CA5B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3CD0-46A5-A660-B7A9049DF5D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3CD0-46A5-A660-B7A9049DF5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[1]Tableaux_RH!$J$16:$J$26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[1]Tableaux_RH!$I$16:$I$25</c15:f>
                <c15:dlblRangeCache>
                  <c:ptCount val="10"/>
                  <c:pt idx="0">
                    <c:v>10</c:v>
                  </c:pt>
                  <c:pt idx="1">
                    <c:v>20</c:v>
                  </c:pt>
                  <c:pt idx="2">
                    <c:v>30</c:v>
                  </c:pt>
                  <c:pt idx="3">
                    <c:v>40</c:v>
                  </c:pt>
                  <c:pt idx="4">
                    <c:v>50</c:v>
                  </c:pt>
                  <c:pt idx="5">
                    <c:v>60</c:v>
                  </c:pt>
                  <c:pt idx="6">
                    <c:v>70</c:v>
                  </c:pt>
                  <c:pt idx="7">
                    <c:v>80</c:v>
                  </c:pt>
                  <c:pt idx="8">
                    <c:v>90</c:v>
                  </c:pt>
                  <c:pt idx="9">
                    <c:v>100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3CD0-46A5-A660-B7A9049D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3CD0-46A5-A660-B7A9049DF5D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3-3CD0-46A5-A660-B7A9049DF5DD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3CD0-46A5-A660-B7A9049DF5DD}"/>
              </c:ext>
            </c:extLst>
          </c:dPt>
          <c:dLbls>
            <c:dLbl>
              <c:idx val="1"/>
              <c:layout>
                <c:manualLayout>
                  <c:x val="-4.7566783917979633E-3"/>
                  <c:y val="2.962411945342098E-4"/>
                </c:manualLayout>
              </c:layout>
              <c:tx>
                <c:strRef>
                  <c:f>Tableaux!$K$1</c:f>
                  <c:strCache>
                    <c:ptCount val="1"/>
                    <c:pt idx="0">
                      <c:v>30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{2BE20D59-491E-437A-A7AB-4864428B20AE}</c15:txfldGUID>
                      <c15:f>Tableaux!$K$1</c15:f>
                      <c15:dlblFieldTableCache>
                        <c:ptCount val="1"/>
                        <c:pt idx="0">
                          <c:v>30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23-3CD0-46A5-A660-B7A9049DF5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[1]Tableaux_RH!$J$1:$J$3</c:f>
              <c:numCache>
                <c:formatCode>General</c:formatCode>
                <c:ptCount val="3"/>
                <c:pt idx="0">
                  <c:v>80</c:v>
                </c:pt>
                <c:pt idx="1">
                  <c:v>2</c:v>
                </c:pt>
                <c:pt idx="2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3CD0-46A5-A660-B7A9049D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image" Target="../media/image1.png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149678</xdr:rowOff>
    </xdr:from>
    <xdr:to>
      <xdr:col>3</xdr:col>
      <xdr:colOff>144007</xdr:colOff>
      <xdr:row>54</xdr:row>
      <xdr:rowOff>136071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E49A7B07-C73C-40DA-96ED-2D01304B09EE}"/>
            </a:ext>
          </a:extLst>
        </xdr:cNvPr>
        <xdr:cNvGrpSpPr/>
      </xdr:nvGrpSpPr>
      <xdr:grpSpPr>
        <a:xfrm>
          <a:off x="0" y="5442857"/>
          <a:ext cx="6430507" cy="5538107"/>
          <a:chOff x="109078" y="2366048"/>
          <a:chExt cx="6334124" cy="581577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73471951-7EC9-4185-9A6A-1E5DA848162C}"/>
              </a:ext>
            </a:extLst>
          </xdr:cNvPr>
          <xdr:cNvGrpSpPr/>
        </xdr:nvGrpSpPr>
        <xdr:grpSpPr>
          <a:xfrm>
            <a:off x="827428" y="2366048"/>
            <a:ext cx="5300526" cy="5093001"/>
            <a:chOff x="845345" y="-17178"/>
            <a:chExt cx="5486400" cy="5019302"/>
          </a:xfrm>
        </xdr:grpSpPr>
        <xdr:sp macro="" textlink="">
          <xdr:nvSpPr>
            <xdr:cNvPr id="5" name="Rectangle : coins arrondis 4">
              <a:extLst>
                <a:ext uri="{FF2B5EF4-FFF2-40B4-BE49-F238E27FC236}">
                  <a16:creationId xmlns:a16="http://schemas.microsoft.com/office/drawing/2014/main" id="{938C3211-8A71-45C0-868A-EB9741C3B7BD}"/>
                </a:ext>
              </a:extLst>
            </xdr:cNvPr>
            <xdr:cNvSpPr/>
          </xdr:nvSpPr>
          <xdr:spPr>
            <a:xfrm>
              <a:off x="845345" y="597039"/>
              <a:ext cx="5486400" cy="4405085"/>
            </a:xfrm>
            <a:prstGeom prst="roundRect">
              <a:avLst/>
            </a:prstGeom>
            <a:solidFill>
              <a:srgbClr val="00B0F0"/>
            </a:solidFill>
            <a:ln>
              <a:noFill/>
            </a:ln>
            <a:effectLst>
              <a:outerShdw blurRad="107950" dist="12700" dir="5400000" algn="ctr">
                <a:srgbClr val="000000"/>
              </a:outerShdw>
            </a:effectLst>
            <a:scene3d>
              <a:camera prst="orthographicFront">
                <a:rot lat="0" lon="0" rev="0"/>
              </a:camera>
              <a:lightRig rig="soft" dir="t">
                <a:rot lat="0" lon="0" rev="0"/>
              </a:lightRig>
            </a:scene3d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Tableaux!D22">
          <xdr:nvSpPr>
            <xdr:cNvPr id="6" name="ZoneTexte 5">
              <a:extLst>
                <a:ext uri="{FF2B5EF4-FFF2-40B4-BE49-F238E27FC236}">
                  <a16:creationId xmlns:a16="http://schemas.microsoft.com/office/drawing/2014/main" id="{AC416E2E-857C-4790-8AB4-2EB0E6979E83}"/>
                </a:ext>
              </a:extLst>
            </xdr:cNvPr>
            <xdr:cNvSpPr txBox="1"/>
          </xdr:nvSpPr>
          <xdr:spPr>
            <a:xfrm>
              <a:off x="1728868" y="-17178"/>
              <a:ext cx="3667165" cy="443553"/>
            </a:xfrm>
            <a:prstGeom prst="rect">
              <a:avLst/>
            </a:prstGeom>
            <a:solidFill>
              <a:srgbClr val="00B0F0"/>
            </a:solidFill>
            <a:ln w="9525" cmpd="sng">
              <a:noFill/>
            </a:ln>
            <a:scene3d>
              <a:camera prst="orthographicFront"/>
              <a:lightRig rig="freezing" dir="t"/>
            </a:scene3d>
            <a:sp3d prstMaterial="matte">
              <a:bevelT w="139700" h="139700" prst="divot"/>
              <a:bevelB prst="relaxedInset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106EC84A-53E9-4969-BA72-C0EECB2F8BB9}" type="TxLink">
                <a:rPr lang="en-US" sz="2400" b="0" i="0" u="none" strike="noStrike">
                  <a:solidFill>
                    <a:srgbClr val="000000"/>
                  </a:solidFill>
                  <a:effectLst>
                    <a:outerShdw blurRad="50800" dist="38100" dir="2700000" algn="tl" rotWithShape="0">
                      <a:prstClr val="black">
                        <a:alpha val="40000"/>
                      </a:prstClr>
                    </a:outerShdw>
                  </a:effectLst>
                  <a:latin typeface="Calibri"/>
                  <a:cs typeface="Calibri"/>
                </a:rPr>
                <a:pPr algn="ctr"/>
                <a:t> </a:t>
              </a:fld>
              <a:endParaRPr lang="fr-FR"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endParaRPr>
            </a:p>
          </xdr:txBody>
        </xdr:sp>
        <xdr:sp macro="" textlink="">
          <xdr:nvSpPr>
            <xdr:cNvPr id="7" name="Ellipse 6">
              <a:extLst>
                <a:ext uri="{FF2B5EF4-FFF2-40B4-BE49-F238E27FC236}">
                  <a16:creationId xmlns:a16="http://schemas.microsoft.com/office/drawing/2014/main" id="{32B08459-1D8D-41D6-96CD-25F23584349A}"/>
                </a:ext>
              </a:extLst>
            </xdr:cNvPr>
            <xdr:cNvSpPr/>
          </xdr:nvSpPr>
          <xdr:spPr>
            <a:xfrm>
              <a:off x="3229426" y="3091946"/>
              <a:ext cx="217715" cy="228197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  <a:effectLst>
              <a:glow rad="63500">
                <a:schemeClr val="accent1">
                  <a:satMod val="175000"/>
                  <a:alpha val="40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freezing" dir="t"/>
            </a:scene3d>
            <a:sp3d prstMaterial="matte">
              <a:bevelT/>
              <a:bevelB w="139700" h="139700" prst="divot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aphicFrame macro="">
        <xdr:nvGraphicFramePr>
          <xdr:cNvPr id="4" name="Graphique 3">
            <a:extLst>
              <a:ext uri="{FF2B5EF4-FFF2-40B4-BE49-F238E27FC236}">
                <a16:creationId xmlns:a16="http://schemas.microsoft.com/office/drawing/2014/main" id="{C9CFA4AD-EB5F-483D-AA32-101FF5CFD38D}"/>
              </a:ext>
            </a:extLst>
          </xdr:cNvPr>
          <xdr:cNvGraphicFramePr/>
        </xdr:nvGraphicFramePr>
        <xdr:xfrm>
          <a:off x="109078" y="3207394"/>
          <a:ext cx="6334124" cy="497443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  <xdr:twoCellAnchor>
    <xdr:from>
      <xdr:col>4</xdr:col>
      <xdr:colOff>886061</xdr:colOff>
      <xdr:row>37</xdr:row>
      <xdr:rowOff>0</xdr:rowOff>
    </xdr:from>
    <xdr:to>
      <xdr:col>7</xdr:col>
      <xdr:colOff>36135</xdr:colOff>
      <xdr:row>39</xdr:row>
      <xdr:rowOff>53841</xdr:rowOff>
    </xdr:to>
    <xdr:sp macro="" textlink="Tableaux!E1">
      <xdr:nvSpPr>
        <xdr:cNvPr id="8" name="ZoneTexte 7">
          <a:extLst>
            <a:ext uri="{FF2B5EF4-FFF2-40B4-BE49-F238E27FC236}">
              <a16:creationId xmlns:a16="http://schemas.microsoft.com/office/drawing/2014/main" id="{98199C08-1813-42AD-993B-3C8738CC1F1D}"/>
            </a:ext>
          </a:extLst>
        </xdr:cNvPr>
        <xdr:cNvSpPr txBox="1"/>
      </xdr:nvSpPr>
      <xdr:spPr>
        <a:xfrm>
          <a:off x="7961775" y="7742464"/>
          <a:ext cx="3735681" cy="462056"/>
        </a:xfrm>
        <a:prstGeom prst="rect">
          <a:avLst/>
        </a:prstGeom>
        <a:solidFill>
          <a:srgbClr val="00B0F0"/>
        </a:solidFill>
        <a:ln w="9525" cmpd="sng">
          <a:noFill/>
        </a:ln>
        <a:scene3d>
          <a:camera prst="orthographicFront"/>
          <a:lightRig rig="freezing" dir="t"/>
        </a:scene3d>
        <a:sp3d prstMaterial="matte">
          <a:bevelT w="139700" h="139700" prst="divot"/>
          <a:bevelB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EAF7F679-C275-40B7-B3BD-66303B1FCC14}" type="TxLink">
            <a:rPr lang="en-US" sz="2400" b="0" i="0" u="none" strike="noStrike">
              <a:solidFill>
                <a:srgbClr val="0000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Calibri"/>
              <a:cs typeface="Calibri"/>
            </a:rPr>
            <a:pPr algn="ctr"/>
            <a:t>Indicateur Y</a:t>
          </a:fld>
          <a:endParaRPr lang="fr-FR" sz="11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3</xdr:col>
      <xdr:colOff>127912</xdr:colOff>
      <xdr:row>64</xdr:row>
      <xdr:rowOff>192787</xdr:rowOff>
    </xdr:from>
    <xdr:to>
      <xdr:col>8</xdr:col>
      <xdr:colOff>273797</xdr:colOff>
      <xdr:row>90</xdr:row>
      <xdr:rowOff>40270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916D700F-8433-47D3-A11F-CA407C28E928}"/>
            </a:ext>
          </a:extLst>
        </xdr:cNvPr>
        <xdr:cNvGrpSpPr/>
      </xdr:nvGrpSpPr>
      <xdr:grpSpPr>
        <a:xfrm>
          <a:off x="6414412" y="13078751"/>
          <a:ext cx="6391564" cy="5154269"/>
          <a:chOff x="6250783" y="3022243"/>
          <a:chExt cx="6336000" cy="5060492"/>
        </a:xfrm>
      </xdr:grpSpPr>
      <xdr:sp macro="" textlink="">
        <xdr:nvSpPr>
          <xdr:cNvPr id="10" name="Rectangle : coins arrondis 9">
            <a:extLst>
              <a:ext uri="{FF2B5EF4-FFF2-40B4-BE49-F238E27FC236}">
                <a16:creationId xmlns:a16="http://schemas.microsoft.com/office/drawing/2014/main" id="{F7BCCDF5-BCEA-44A7-B835-29328D8913AD}"/>
              </a:ext>
            </a:extLst>
          </xdr:cNvPr>
          <xdr:cNvSpPr/>
        </xdr:nvSpPr>
        <xdr:spPr>
          <a:xfrm>
            <a:off x="6742133" y="3022243"/>
            <a:ext cx="5356692" cy="4536000"/>
          </a:xfrm>
          <a:prstGeom prst="roundRect">
            <a:avLst/>
          </a:prstGeom>
          <a:solidFill>
            <a:srgbClr val="00B0F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aphicFrame macro="">
        <xdr:nvGraphicFramePr>
          <xdr:cNvPr id="11" name="Graphique 10">
            <a:extLst>
              <a:ext uri="{FF2B5EF4-FFF2-40B4-BE49-F238E27FC236}">
                <a16:creationId xmlns:a16="http://schemas.microsoft.com/office/drawing/2014/main" id="{5D8ED335-B280-4786-8F68-6CAC1A26AEBC}"/>
              </a:ext>
            </a:extLst>
          </xdr:cNvPr>
          <xdr:cNvGraphicFramePr/>
        </xdr:nvGraphicFramePr>
        <xdr:xfrm>
          <a:off x="6250783" y="3107535"/>
          <a:ext cx="6336000" cy="4975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2" name="Ellipse 11">
            <a:extLst>
              <a:ext uri="{FF2B5EF4-FFF2-40B4-BE49-F238E27FC236}">
                <a16:creationId xmlns:a16="http://schemas.microsoft.com/office/drawing/2014/main" id="{DA37E502-F3C0-40B8-8EBC-84991B9A678C}"/>
              </a:ext>
            </a:extLst>
          </xdr:cNvPr>
          <xdr:cNvSpPr/>
        </xdr:nvSpPr>
        <xdr:spPr>
          <a:xfrm>
            <a:off x="9315885" y="5516965"/>
            <a:ext cx="219898" cy="231591"/>
          </a:xfrm>
          <a:prstGeom prst="ellipse">
            <a:avLst/>
          </a:prstGeom>
          <a:solidFill>
            <a:srgbClr val="00B0F0"/>
          </a:solidFill>
          <a:ln>
            <a:noFill/>
          </a:ln>
          <a:effectLst>
            <a:glow rad="63500">
              <a:schemeClr val="accent1">
                <a:satMod val="175000"/>
                <a:alpha val="40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freezing" dir="t"/>
          </a:scene3d>
          <a:sp3d prstMaterial="matte">
            <a:bevelT/>
            <a:bevelB w="139700" h="139700" prst="divot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394607</xdr:colOff>
      <xdr:row>29</xdr:row>
      <xdr:rowOff>1</xdr:rowOff>
    </xdr:from>
    <xdr:to>
      <xdr:col>11</xdr:col>
      <xdr:colOff>557609</xdr:colOff>
      <xdr:row>57</xdr:row>
      <xdr:rowOff>16921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4A0C546F-B244-44B6-87FB-8B30C73E4A8A}"/>
            </a:ext>
          </a:extLst>
        </xdr:cNvPr>
        <xdr:cNvGrpSpPr/>
      </xdr:nvGrpSpPr>
      <xdr:grpSpPr>
        <a:xfrm>
          <a:off x="12926786" y="5783037"/>
          <a:ext cx="6272609" cy="5691098"/>
          <a:chOff x="12356703" y="2416330"/>
          <a:chExt cx="6272609" cy="5731920"/>
        </a:xfrm>
      </xdr:grpSpPr>
      <xdr:sp macro="" textlink="">
        <xdr:nvSpPr>
          <xdr:cNvPr id="20" name="Rectangle : coins arrondis 19">
            <a:extLst>
              <a:ext uri="{FF2B5EF4-FFF2-40B4-BE49-F238E27FC236}">
                <a16:creationId xmlns:a16="http://schemas.microsoft.com/office/drawing/2014/main" id="{8692BEE3-E93A-4DE7-85DB-2EF1F82F2FA8}"/>
              </a:ext>
            </a:extLst>
          </xdr:cNvPr>
          <xdr:cNvSpPr/>
        </xdr:nvSpPr>
        <xdr:spPr>
          <a:xfrm>
            <a:off x="12821074" y="3022727"/>
            <a:ext cx="5590647" cy="4566249"/>
          </a:xfrm>
          <a:prstGeom prst="roundRect">
            <a:avLst/>
          </a:prstGeom>
          <a:solidFill>
            <a:srgbClr val="00B0F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Tableaux!I1">
        <xdr:nvSpPr>
          <xdr:cNvPr id="21" name="ZoneTexte 20">
            <a:extLst>
              <a:ext uri="{FF2B5EF4-FFF2-40B4-BE49-F238E27FC236}">
                <a16:creationId xmlns:a16="http://schemas.microsoft.com/office/drawing/2014/main" id="{CDF0C010-6512-4B83-822F-6156EC324A0A}"/>
              </a:ext>
            </a:extLst>
          </xdr:cNvPr>
          <xdr:cNvSpPr txBox="1"/>
        </xdr:nvSpPr>
        <xdr:spPr>
          <a:xfrm>
            <a:off x="13305349" y="2416330"/>
            <a:ext cx="4437685" cy="461572"/>
          </a:xfrm>
          <a:prstGeom prst="rect">
            <a:avLst/>
          </a:prstGeom>
          <a:solidFill>
            <a:srgbClr val="00B0F0"/>
          </a:solidFill>
          <a:ln w="9525" cmpd="sng">
            <a:noFill/>
          </a:ln>
          <a:scene3d>
            <a:camera prst="orthographicFront"/>
            <a:lightRig rig="freezing" dir="t"/>
          </a:scene3d>
          <a:sp3d prstMaterial="matte">
            <a:bevelT w="139700" h="139700" prst="divot"/>
            <a:bevelB prst="relaxedInse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59A48BE1-3C58-4E2D-9C9B-EE1964FA37A1}" type="TxLink">
              <a:rPr lang="en-US" sz="2400" b="0" i="0" u="none" strike="noStrike">
                <a:solidFill>
                  <a:srgbClr val="000000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Calibri"/>
                <a:cs typeface="Calibri"/>
              </a:rPr>
              <a:pPr algn="ctr"/>
              <a:t>Indicateur Z</a:t>
            </a:fld>
            <a:endParaRPr lang="fr-FR" sz="11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grpSp>
        <xdr:nvGrpSpPr>
          <xdr:cNvPr id="22" name="Groupe 21">
            <a:extLst>
              <a:ext uri="{FF2B5EF4-FFF2-40B4-BE49-F238E27FC236}">
                <a16:creationId xmlns:a16="http://schemas.microsoft.com/office/drawing/2014/main" id="{D2C99B4E-ADB1-471C-9460-98B876F4A04B}"/>
              </a:ext>
            </a:extLst>
          </xdr:cNvPr>
          <xdr:cNvGrpSpPr/>
        </xdr:nvGrpSpPr>
        <xdr:grpSpPr>
          <a:xfrm>
            <a:off x="12356703" y="3091656"/>
            <a:ext cx="6272609" cy="5056594"/>
            <a:chOff x="12245578" y="3048000"/>
            <a:chExt cx="6209109" cy="4961344"/>
          </a:xfrm>
        </xdr:grpSpPr>
        <xdr:graphicFrame macro="">
          <xdr:nvGraphicFramePr>
            <xdr:cNvPr id="23" name="Graphique 22">
              <a:extLst>
                <a:ext uri="{FF2B5EF4-FFF2-40B4-BE49-F238E27FC236}">
                  <a16:creationId xmlns:a16="http://schemas.microsoft.com/office/drawing/2014/main" id="{C910521A-DC32-4B8B-9B00-45EFBCFB98D2}"/>
                </a:ext>
              </a:extLst>
            </xdr:cNvPr>
            <xdr:cNvGraphicFramePr/>
          </xdr:nvGraphicFramePr>
          <xdr:xfrm>
            <a:off x="12245578" y="3048000"/>
            <a:ext cx="6209109" cy="4961344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3"/>
            </a:graphicData>
          </a:graphic>
        </xdr:graphicFrame>
        <xdr:sp macro="" textlink="">
          <xdr:nvSpPr>
            <xdr:cNvPr id="24" name="Ellipse 23">
              <a:extLst>
                <a:ext uri="{FF2B5EF4-FFF2-40B4-BE49-F238E27FC236}">
                  <a16:creationId xmlns:a16="http://schemas.microsoft.com/office/drawing/2014/main" id="{F0771D5D-71EF-4C14-BB32-9B6ABF776E71}"/>
                </a:ext>
              </a:extLst>
            </xdr:cNvPr>
            <xdr:cNvSpPr/>
          </xdr:nvSpPr>
          <xdr:spPr>
            <a:xfrm>
              <a:off x="15355842" y="5401064"/>
              <a:ext cx="219962" cy="233740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  <a:effectLst>
              <a:glow rad="63500">
                <a:schemeClr val="accent1">
                  <a:satMod val="175000"/>
                  <a:alpha val="40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freezing" dir="t"/>
            </a:scene3d>
            <a:sp3d prstMaterial="matte">
              <a:bevelT/>
              <a:bevelB w="139700" h="139700" prst="divot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0</xdr:col>
      <xdr:colOff>285751</xdr:colOff>
      <xdr:row>29</xdr:row>
      <xdr:rowOff>122463</xdr:rowOff>
    </xdr:from>
    <xdr:to>
      <xdr:col>2</xdr:col>
      <xdr:colOff>721179</xdr:colOff>
      <xdr:row>53</xdr:row>
      <xdr:rowOff>108856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93C7795E-9A0A-9EE6-EDA5-528DC9955F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81642</xdr:colOff>
      <xdr:row>36</xdr:row>
      <xdr:rowOff>54428</xdr:rowOff>
    </xdr:from>
    <xdr:to>
      <xdr:col>8</xdr:col>
      <xdr:colOff>95251</xdr:colOff>
      <xdr:row>58</xdr:row>
      <xdr:rowOff>108857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774B9BFD-2A6C-0D75-DE76-DCE34E3C11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585106</xdr:colOff>
      <xdr:row>29</xdr:row>
      <xdr:rowOff>54429</xdr:rowOff>
    </xdr:from>
    <xdr:to>
      <xdr:col>11</xdr:col>
      <xdr:colOff>326570</xdr:colOff>
      <xdr:row>51</xdr:row>
      <xdr:rowOff>108858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6025FF20-A7EE-4F43-88FE-807C172685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1596826</xdr:colOff>
      <xdr:row>31</xdr:row>
      <xdr:rowOff>0</xdr:rowOff>
    </xdr:from>
    <xdr:to>
      <xdr:col>23</xdr:col>
      <xdr:colOff>350611</xdr:colOff>
      <xdr:row>76</xdr:row>
      <xdr:rowOff>87499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93CB6CF5-CCF5-C7DB-B86C-20A2DABF7E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56242</xdr:colOff>
      <xdr:row>71</xdr:row>
      <xdr:rowOff>171449</xdr:rowOff>
    </xdr:from>
    <xdr:to>
      <xdr:col>18</xdr:col>
      <xdr:colOff>45480</xdr:colOff>
      <xdr:row>91</xdr:row>
      <xdr:rowOff>98042</xdr:rowOff>
    </xdr:to>
    <xdr:graphicFrame macro="">
      <xdr:nvGraphicFramePr>
        <xdr:cNvPr id="31" name="Graphique 30">
          <a:extLst>
            <a:ext uri="{FF2B5EF4-FFF2-40B4-BE49-F238E27FC236}">
              <a16:creationId xmlns:a16="http://schemas.microsoft.com/office/drawing/2014/main" id="{8B27004F-5D61-021E-779F-D1956BC769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2856670</xdr:colOff>
      <xdr:row>31</xdr:row>
      <xdr:rowOff>80830</xdr:rowOff>
    </xdr:from>
    <xdr:to>
      <xdr:col>18</xdr:col>
      <xdr:colOff>565437</xdr:colOff>
      <xdr:row>33</xdr:row>
      <xdr:rowOff>124055</xdr:rowOff>
    </xdr:to>
    <xdr:sp macro="" textlink="$S$1">
      <xdr:nvSpPr>
        <xdr:cNvPr id="32" name="ZoneTexte 31">
          <a:extLst>
            <a:ext uri="{FF2B5EF4-FFF2-40B4-BE49-F238E27FC236}">
              <a16:creationId xmlns:a16="http://schemas.microsoft.com/office/drawing/2014/main" id="{31187E27-3FC1-0EAB-112A-5D99EEDDA65E}"/>
            </a:ext>
          </a:extLst>
        </xdr:cNvPr>
        <xdr:cNvSpPr txBox="1"/>
      </xdr:nvSpPr>
      <xdr:spPr>
        <a:xfrm>
          <a:off x="30433813" y="6467116"/>
          <a:ext cx="756767" cy="442368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fld id="{553B02F2-0FCB-8D4A-81AE-549527F2C498}" type="TxLink">
            <a:rPr lang="en-US" sz="2400" b="0" i="0" u="none" strike="noStrike">
              <a:solidFill>
                <a:srgbClr val="000000"/>
              </a:solidFill>
              <a:effectLst>
                <a:glow>
                  <a:schemeClr val="bg2"/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Calibri"/>
              <a:cs typeface="Calibri"/>
            </a:rPr>
            <a:pPr algn="ctr"/>
            <a:t>13383%</a:t>
          </a:fld>
          <a:endParaRPr lang="en-US" sz="2400" b="1" i="0" u="none" strike="noStrike">
            <a:solidFill>
              <a:schemeClr val="bg1"/>
            </a:solidFill>
            <a:effectLst>
              <a:glow>
                <a:schemeClr val="bg2"/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Calibri"/>
            <a:cs typeface="Calibri"/>
          </a:endParaRPr>
        </a:p>
      </xdr:txBody>
    </xdr:sp>
    <xdr:clientData/>
  </xdr:twoCellAnchor>
  <xdr:twoCellAnchor>
    <xdr:from>
      <xdr:col>26</xdr:col>
      <xdr:colOff>326571</xdr:colOff>
      <xdr:row>19</xdr:row>
      <xdr:rowOff>34472</xdr:rowOff>
    </xdr:from>
    <xdr:to>
      <xdr:col>31</xdr:col>
      <xdr:colOff>90714</xdr:colOff>
      <xdr:row>32</xdr:row>
      <xdr:rowOff>183244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3D1C0399-8EA1-A442-6BE4-D58126BB78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1487714</xdr:colOff>
      <xdr:row>14</xdr:row>
      <xdr:rowOff>197758</xdr:rowOff>
    </xdr:from>
    <xdr:to>
      <xdr:col>20</xdr:col>
      <xdr:colOff>1088571</xdr:colOff>
      <xdr:row>28</xdr:row>
      <xdr:rowOff>146958</xdr:rowOff>
    </xdr:to>
    <xdr:graphicFrame macro="">
      <xdr:nvGraphicFramePr>
        <xdr:cNvPr id="35" name="Graphique 34">
          <a:extLst>
            <a:ext uri="{FF2B5EF4-FFF2-40B4-BE49-F238E27FC236}">
              <a16:creationId xmlns:a16="http://schemas.microsoft.com/office/drawing/2014/main" id="{7D679952-8C62-2F83-9964-1900899FA6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17</xdr:col>
      <xdr:colOff>1974473</xdr:colOff>
      <xdr:row>15</xdr:row>
      <xdr:rowOff>44545</xdr:rowOff>
    </xdr:from>
    <xdr:to>
      <xdr:col>17</xdr:col>
      <xdr:colOff>2740312</xdr:colOff>
      <xdr:row>17</xdr:row>
      <xdr:rowOff>63579</xdr:rowOff>
    </xdr:to>
    <xdr:sp macro="" textlink="Tableaux!S1">
      <xdr:nvSpPr>
        <xdr:cNvPr id="29" name="ZoneTexte 28">
          <a:extLst>
            <a:ext uri="{FF2B5EF4-FFF2-40B4-BE49-F238E27FC236}">
              <a16:creationId xmlns:a16="http://schemas.microsoft.com/office/drawing/2014/main" id="{5AA83C21-987A-445E-B8AB-615BAF1444C0}"/>
            </a:ext>
          </a:extLst>
        </xdr:cNvPr>
        <xdr:cNvSpPr txBox="1"/>
      </xdr:nvSpPr>
      <xdr:spPr>
        <a:xfrm>
          <a:off x="29551616" y="3237688"/>
          <a:ext cx="765839" cy="418177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fld id="{DABC2410-D3A2-4ABD-87C0-9C4C05330198}" type="TxLink">
            <a:rPr lang="en-US" sz="2400" b="0" i="0" u="none" strike="noStrike">
              <a:solidFill>
                <a:srgbClr val="000000"/>
              </a:solidFill>
              <a:effectLst>
                <a:glow>
                  <a:schemeClr val="bg2"/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Calibri"/>
              <a:cs typeface="Calibri"/>
            </a:rPr>
            <a:pPr algn="ctr"/>
            <a:t>13383%</a:t>
          </a:fld>
          <a:endParaRPr lang="en-US" sz="2400" b="1" i="0" u="none" strike="noStrike">
            <a:solidFill>
              <a:schemeClr val="bg1"/>
            </a:solidFill>
            <a:effectLst>
              <a:glow>
                <a:schemeClr val="bg2"/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Calibri"/>
            <a:cs typeface="Calibri"/>
          </a:endParaRPr>
        </a:p>
      </xdr:txBody>
    </xdr:sp>
    <xdr:clientData/>
  </xdr:twoCellAnchor>
  <xdr:twoCellAnchor editAs="oneCell">
    <xdr:from>
      <xdr:col>0</xdr:col>
      <xdr:colOff>1328057</xdr:colOff>
      <xdr:row>56</xdr:row>
      <xdr:rowOff>111579</xdr:rowOff>
    </xdr:from>
    <xdr:to>
      <xdr:col>1</xdr:col>
      <xdr:colOff>737507</xdr:colOff>
      <xdr:row>80</xdr:row>
      <xdr:rowOff>92528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33D148AA-8BB1-DA87-4E1E-38DC5211C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28057" y="11364686"/>
          <a:ext cx="3995057" cy="48795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55455</xdr:colOff>
      <xdr:row>6</xdr:row>
      <xdr:rowOff>197039</xdr:rowOff>
    </xdr:from>
    <xdr:to>
      <xdr:col>13</xdr:col>
      <xdr:colOff>425636</xdr:colOff>
      <xdr:row>9</xdr:row>
      <xdr:rowOff>39970</xdr:rowOff>
    </xdr:to>
    <xdr:sp macro="" textlink="Tableaux!E1">
      <xdr:nvSpPr>
        <xdr:cNvPr id="5" name="ZoneTexte 4">
          <a:extLst>
            <a:ext uri="{FF2B5EF4-FFF2-40B4-BE49-F238E27FC236}">
              <a16:creationId xmlns:a16="http://schemas.microsoft.com/office/drawing/2014/main" id="{CAF313BC-0FFA-4E12-BD11-C5E9D501CA21}"/>
            </a:ext>
          </a:extLst>
        </xdr:cNvPr>
        <xdr:cNvSpPr txBox="1"/>
      </xdr:nvSpPr>
      <xdr:spPr>
        <a:xfrm>
          <a:off x="7599255" y="2368739"/>
          <a:ext cx="3722981" cy="443006"/>
        </a:xfrm>
        <a:prstGeom prst="rect">
          <a:avLst/>
        </a:prstGeom>
        <a:solidFill>
          <a:srgbClr val="00B0F0"/>
        </a:solidFill>
        <a:ln w="9525" cmpd="sng">
          <a:noFill/>
        </a:ln>
        <a:scene3d>
          <a:camera prst="orthographicFront"/>
          <a:lightRig rig="freezing" dir="t"/>
        </a:scene3d>
        <a:sp3d prstMaterial="matte">
          <a:bevelT w="139700" h="139700" prst="divot"/>
          <a:bevelB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EAF7F679-C275-40B7-B3BD-66303B1FCC14}" type="TxLink">
            <a:rPr lang="en-US" sz="2400" b="0" i="0" u="none" strike="noStrike">
              <a:solidFill>
                <a:srgbClr val="0000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Calibri"/>
              <a:cs typeface="Calibri"/>
            </a:rPr>
            <a:pPr algn="ctr"/>
            <a:t>Indicateur Y</a:t>
          </a:fld>
          <a:endParaRPr lang="fr-FR" sz="11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21</xdr:col>
      <xdr:colOff>654554</xdr:colOff>
      <xdr:row>8</xdr:row>
      <xdr:rowOff>40060</xdr:rowOff>
    </xdr:from>
    <xdr:to>
      <xdr:col>30</xdr:col>
      <xdr:colOff>572004</xdr:colOff>
      <xdr:row>50</xdr:row>
      <xdr:rowOff>196765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E10C0863-D039-441D-87B3-07178F882A5C}"/>
            </a:ext>
          </a:extLst>
        </xdr:cNvPr>
        <xdr:cNvGrpSpPr/>
      </xdr:nvGrpSpPr>
      <xdr:grpSpPr>
        <a:xfrm>
          <a:off x="17990054" y="2659435"/>
          <a:ext cx="7346950" cy="8824455"/>
          <a:chOff x="19021978" y="4051494"/>
          <a:chExt cx="7640612" cy="9014173"/>
        </a:xfrm>
      </xdr:grpSpPr>
      <xdr:graphicFrame macro="">
        <xdr:nvGraphicFramePr>
          <xdr:cNvPr id="9" name="Graphique 8">
            <a:extLst>
              <a:ext uri="{FF2B5EF4-FFF2-40B4-BE49-F238E27FC236}">
                <a16:creationId xmlns:a16="http://schemas.microsoft.com/office/drawing/2014/main" id="{D2D72EB2-5AAE-49F1-8B3B-8CAB9FB93F43}"/>
              </a:ext>
            </a:extLst>
          </xdr:cNvPr>
          <xdr:cNvGraphicFramePr>
            <a:graphicFrameLocks/>
          </xdr:cNvGraphicFramePr>
        </xdr:nvGraphicFramePr>
        <xdr:xfrm>
          <a:off x="20428854" y="4051494"/>
          <a:ext cx="6233736" cy="89388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0" name="Graphique 9">
            <a:extLst>
              <a:ext uri="{FF2B5EF4-FFF2-40B4-BE49-F238E27FC236}">
                <a16:creationId xmlns:a16="http://schemas.microsoft.com/office/drawing/2014/main" id="{FEB40310-C7CA-4BDB-8D2D-28D0174CE207}"/>
              </a:ext>
            </a:extLst>
          </xdr:cNvPr>
          <xdr:cNvGraphicFramePr>
            <a:graphicFrameLocks/>
          </xdr:cNvGraphicFramePr>
        </xdr:nvGraphicFramePr>
        <xdr:xfrm>
          <a:off x="19021978" y="4660240"/>
          <a:ext cx="5611786" cy="840542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Tableaux!S1">
        <xdr:nvSpPr>
          <xdr:cNvPr id="11" name="ZoneTexte 10">
            <a:extLst>
              <a:ext uri="{FF2B5EF4-FFF2-40B4-BE49-F238E27FC236}">
                <a16:creationId xmlns:a16="http://schemas.microsoft.com/office/drawing/2014/main" id="{4139705A-6989-4A9E-AA06-7F58D4CD51FE}"/>
              </a:ext>
            </a:extLst>
          </xdr:cNvPr>
          <xdr:cNvSpPr txBox="1"/>
        </xdr:nvSpPr>
        <xdr:spPr>
          <a:xfrm>
            <a:off x="21589132" y="4134062"/>
            <a:ext cx="642446" cy="436434"/>
          </a:xfrm>
          <a:prstGeom prst="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fld id="{DABC2410-D3A2-4ABD-87C0-9C4C05330198}" type="TxLink">
              <a:rPr lang="en-US" sz="2400" b="0" i="0" u="none" strike="noStrike">
                <a:solidFill>
                  <a:srgbClr val="000000"/>
                </a:solidFill>
                <a:effectLst>
                  <a:glow>
                    <a:schemeClr val="bg2"/>
                  </a:glow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Calibri"/>
                <a:cs typeface="Calibri"/>
              </a:rPr>
              <a:pPr algn="ctr"/>
              <a:t>13383%</a:t>
            </a:fld>
            <a:endParaRPr lang="en-US" sz="2400" b="1" i="0" u="none" strike="noStrike">
              <a:solidFill>
                <a:schemeClr val="bg1"/>
              </a:solidFill>
              <a:effectLst>
                <a:glow>
                  <a:schemeClr val="bg2"/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Calibri"/>
              <a:cs typeface="Calibri"/>
            </a:endParaRPr>
          </a:p>
        </xdr:txBody>
      </xdr:sp>
    </xdr:grpSp>
    <xdr:clientData/>
  </xdr:twoCellAnchor>
  <xdr:twoCellAnchor>
    <xdr:from>
      <xdr:col>0</xdr:col>
      <xdr:colOff>71438</xdr:colOff>
      <xdr:row>6</xdr:row>
      <xdr:rowOff>187205</xdr:rowOff>
    </xdr:from>
    <xdr:to>
      <xdr:col>7</xdr:col>
      <xdr:colOff>571499</xdr:colOff>
      <xdr:row>35</xdr:row>
      <xdr:rowOff>78586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F4A02DA4-1FA6-4EFB-821E-B4E1CB86D3AC}"/>
            </a:ext>
          </a:extLst>
        </xdr:cNvPr>
        <xdr:cNvGrpSpPr/>
      </xdr:nvGrpSpPr>
      <xdr:grpSpPr>
        <a:xfrm>
          <a:off x="71438" y="2393830"/>
          <a:ext cx="6278561" cy="5876256"/>
          <a:chOff x="71438" y="2366049"/>
          <a:chExt cx="6334124" cy="5761162"/>
        </a:xfrm>
      </xdr:grpSpPr>
      <xdr:grpSp>
        <xdr:nvGrpSpPr>
          <xdr:cNvPr id="17" name="Groupe 16">
            <a:extLst>
              <a:ext uri="{FF2B5EF4-FFF2-40B4-BE49-F238E27FC236}">
                <a16:creationId xmlns:a16="http://schemas.microsoft.com/office/drawing/2014/main" id="{C980C2FB-5F06-485D-A341-53E98F30E6C4}"/>
              </a:ext>
            </a:extLst>
          </xdr:cNvPr>
          <xdr:cNvGrpSpPr/>
        </xdr:nvGrpSpPr>
        <xdr:grpSpPr>
          <a:xfrm>
            <a:off x="827428" y="2366049"/>
            <a:ext cx="5300526" cy="5093001"/>
            <a:chOff x="845345" y="-17178"/>
            <a:chExt cx="5486400" cy="5019302"/>
          </a:xfrm>
        </xdr:grpSpPr>
        <xdr:sp macro="" textlink="">
          <xdr:nvSpPr>
            <xdr:cNvPr id="19" name="Rectangle : coins arrondis 18">
              <a:extLst>
                <a:ext uri="{FF2B5EF4-FFF2-40B4-BE49-F238E27FC236}">
                  <a16:creationId xmlns:a16="http://schemas.microsoft.com/office/drawing/2014/main" id="{11DFD77F-00AA-4CED-ACDB-F3C82EF04822}"/>
                </a:ext>
              </a:extLst>
            </xdr:cNvPr>
            <xdr:cNvSpPr/>
          </xdr:nvSpPr>
          <xdr:spPr>
            <a:xfrm>
              <a:off x="845345" y="597039"/>
              <a:ext cx="5486400" cy="4405085"/>
            </a:xfrm>
            <a:prstGeom prst="roundRect">
              <a:avLst/>
            </a:prstGeom>
            <a:solidFill>
              <a:srgbClr val="00B0F0"/>
            </a:solidFill>
            <a:ln>
              <a:noFill/>
            </a:ln>
            <a:effectLst>
              <a:outerShdw blurRad="107950" dist="12700" dir="5400000" algn="ctr">
                <a:srgbClr val="000000"/>
              </a:outerShdw>
            </a:effectLst>
            <a:scene3d>
              <a:camera prst="orthographicFront">
                <a:rot lat="0" lon="0" rev="0"/>
              </a:camera>
              <a:lightRig rig="soft" dir="t">
                <a:rot lat="0" lon="0" rev="0"/>
              </a:lightRig>
            </a:scene3d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Tableaux!A1">
          <xdr:nvSpPr>
            <xdr:cNvPr id="20" name="ZoneTexte 19">
              <a:extLst>
                <a:ext uri="{FF2B5EF4-FFF2-40B4-BE49-F238E27FC236}">
                  <a16:creationId xmlns:a16="http://schemas.microsoft.com/office/drawing/2014/main" id="{92025C06-B456-4A2D-A86E-0ED99D2EA830}"/>
                </a:ext>
              </a:extLst>
            </xdr:cNvPr>
            <xdr:cNvSpPr txBox="1"/>
          </xdr:nvSpPr>
          <xdr:spPr>
            <a:xfrm>
              <a:off x="1728868" y="-17178"/>
              <a:ext cx="3667165" cy="443553"/>
            </a:xfrm>
            <a:prstGeom prst="rect">
              <a:avLst/>
            </a:prstGeom>
            <a:solidFill>
              <a:srgbClr val="00B0F0"/>
            </a:solidFill>
            <a:ln w="9525" cmpd="sng">
              <a:noFill/>
            </a:ln>
            <a:scene3d>
              <a:camera prst="orthographicFront"/>
              <a:lightRig rig="freezing" dir="t"/>
            </a:scene3d>
            <a:sp3d prstMaterial="matte">
              <a:bevelT w="139700" h="139700" prst="divot"/>
              <a:bevelB prst="relaxedInset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106EC84A-53E9-4969-BA72-C0EECB2F8BB9}" type="TxLink">
                <a:rPr lang="en-US" sz="2400" b="0" i="0" u="none" strike="noStrike">
                  <a:solidFill>
                    <a:srgbClr val="000000"/>
                  </a:solidFill>
                  <a:effectLst>
                    <a:outerShdw blurRad="50800" dist="38100" dir="2700000" algn="tl" rotWithShape="0">
                      <a:prstClr val="black">
                        <a:alpha val="40000"/>
                      </a:prstClr>
                    </a:outerShdw>
                  </a:effectLst>
                  <a:latin typeface="Calibri"/>
                  <a:cs typeface="Calibri"/>
                </a:rPr>
                <a:pPr algn="ctr"/>
                <a:t>Indicateur X reste à 100, C1 à taper</a:t>
              </a:fld>
              <a:endParaRPr lang="fr-FR"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endParaRPr>
            </a:p>
          </xdr:txBody>
        </xdr:sp>
        <xdr:sp macro="" textlink="">
          <xdr:nvSpPr>
            <xdr:cNvPr id="21" name="Ellipse 20">
              <a:extLst>
                <a:ext uri="{FF2B5EF4-FFF2-40B4-BE49-F238E27FC236}">
                  <a16:creationId xmlns:a16="http://schemas.microsoft.com/office/drawing/2014/main" id="{9F5B2DA4-50EC-469C-A6F9-7F329DA4185D}"/>
                </a:ext>
              </a:extLst>
            </xdr:cNvPr>
            <xdr:cNvSpPr/>
          </xdr:nvSpPr>
          <xdr:spPr>
            <a:xfrm>
              <a:off x="3229426" y="3091946"/>
              <a:ext cx="217715" cy="228197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  <a:effectLst>
              <a:glow rad="63500">
                <a:schemeClr val="accent1">
                  <a:satMod val="175000"/>
                  <a:alpha val="40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freezing" dir="t"/>
            </a:scene3d>
            <a:sp3d prstMaterial="matte">
              <a:bevelT/>
              <a:bevelB w="139700" h="139700" prst="divot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aphicFrame macro="">
        <xdr:nvGraphicFramePr>
          <xdr:cNvPr id="16" name="Graphique 15">
            <a:extLst>
              <a:ext uri="{FF2B5EF4-FFF2-40B4-BE49-F238E27FC236}">
                <a16:creationId xmlns:a16="http://schemas.microsoft.com/office/drawing/2014/main" id="{7084A336-739D-4FD4-8D54-97711EFEC838}"/>
              </a:ext>
            </a:extLst>
          </xdr:cNvPr>
          <xdr:cNvGraphicFramePr/>
        </xdr:nvGraphicFramePr>
        <xdr:xfrm>
          <a:off x="71438" y="3152780"/>
          <a:ext cx="6334124" cy="497443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7</xdr:col>
      <xdr:colOff>321471</xdr:colOff>
      <xdr:row>10</xdr:row>
      <xdr:rowOff>81398</xdr:rowOff>
    </xdr:from>
    <xdr:to>
      <xdr:col>14</xdr:col>
      <xdr:colOff>823409</xdr:colOff>
      <xdr:row>35</xdr:row>
      <xdr:rowOff>81734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C7A1E1E8-740A-4379-8C2F-03038BD1662A}"/>
            </a:ext>
          </a:extLst>
        </xdr:cNvPr>
        <xdr:cNvGrpSpPr/>
      </xdr:nvGrpSpPr>
      <xdr:grpSpPr>
        <a:xfrm>
          <a:off x="6099971" y="3113523"/>
          <a:ext cx="6280438" cy="5159711"/>
          <a:chOff x="6250783" y="3022243"/>
          <a:chExt cx="6336000" cy="5060492"/>
        </a:xfrm>
      </xdr:grpSpPr>
      <xdr:sp macro="" textlink="">
        <xdr:nvSpPr>
          <xdr:cNvPr id="24" name="Rectangle : coins arrondis 23">
            <a:extLst>
              <a:ext uri="{FF2B5EF4-FFF2-40B4-BE49-F238E27FC236}">
                <a16:creationId xmlns:a16="http://schemas.microsoft.com/office/drawing/2014/main" id="{910F4BCF-7936-418B-A44D-3D8576BD4944}"/>
              </a:ext>
            </a:extLst>
          </xdr:cNvPr>
          <xdr:cNvSpPr/>
        </xdr:nvSpPr>
        <xdr:spPr>
          <a:xfrm>
            <a:off x="6742133" y="3022243"/>
            <a:ext cx="5356692" cy="4536000"/>
          </a:xfrm>
          <a:prstGeom prst="roundRect">
            <a:avLst/>
          </a:prstGeom>
          <a:solidFill>
            <a:srgbClr val="00B0F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aphicFrame macro="">
        <xdr:nvGraphicFramePr>
          <xdr:cNvPr id="25" name="Graphique 24">
            <a:extLst>
              <a:ext uri="{FF2B5EF4-FFF2-40B4-BE49-F238E27FC236}">
                <a16:creationId xmlns:a16="http://schemas.microsoft.com/office/drawing/2014/main" id="{F64C3C66-2267-4C6A-BEA9-278E2E8736CA}"/>
              </a:ext>
            </a:extLst>
          </xdr:cNvPr>
          <xdr:cNvGraphicFramePr/>
        </xdr:nvGraphicFramePr>
        <xdr:xfrm>
          <a:off x="6250783" y="3107535"/>
          <a:ext cx="6336000" cy="4975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6" name="Ellipse 25">
            <a:extLst>
              <a:ext uri="{FF2B5EF4-FFF2-40B4-BE49-F238E27FC236}">
                <a16:creationId xmlns:a16="http://schemas.microsoft.com/office/drawing/2014/main" id="{E8C2DC39-9EC4-4EF5-A3AF-1B0185702C92}"/>
              </a:ext>
            </a:extLst>
          </xdr:cNvPr>
          <xdr:cNvSpPr/>
        </xdr:nvSpPr>
        <xdr:spPr>
          <a:xfrm>
            <a:off x="9315885" y="5516965"/>
            <a:ext cx="219898" cy="231591"/>
          </a:xfrm>
          <a:prstGeom prst="ellipse">
            <a:avLst/>
          </a:prstGeom>
          <a:solidFill>
            <a:srgbClr val="00B0F0"/>
          </a:solidFill>
          <a:ln>
            <a:noFill/>
          </a:ln>
          <a:effectLst>
            <a:glow rad="63500">
              <a:schemeClr val="accent1">
                <a:satMod val="175000"/>
                <a:alpha val="40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freezing" dir="t"/>
          </a:scene3d>
          <a:sp3d prstMaterial="matte">
            <a:bevelT/>
            <a:bevelB w="139700" h="139700" prst="divot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14</xdr:col>
      <xdr:colOff>577453</xdr:colOff>
      <xdr:row>7</xdr:row>
      <xdr:rowOff>3330</xdr:rowOff>
    </xdr:from>
    <xdr:to>
      <xdr:col>22</xdr:col>
      <xdr:colOff>119062</xdr:colOff>
      <xdr:row>34</xdr:row>
      <xdr:rowOff>163125</xdr:rowOff>
    </xdr:to>
    <xdr:grpSp>
      <xdr:nvGrpSpPr>
        <xdr:cNvPr id="34" name="Groupe 33">
          <a:extLst>
            <a:ext uri="{FF2B5EF4-FFF2-40B4-BE49-F238E27FC236}">
              <a16:creationId xmlns:a16="http://schemas.microsoft.com/office/drawing/2014/main" id="{BBB20229-FFA5-49CB-A22B-D194FB3B50CC}"/>
            </a:ext>
          </a:extLst>
        </xdr:cNvPr>
        <xdr:cNvGrpSpPr/>
      </xdr:nvGrpSpPr>
      <xdr:grpSpPr>
        <a:xfrm>
          <a:off x="12134453" y="2416330"/>
          <a:ext cx="6145609" cy="5731920"/>
          <a:chOff x="12356703" y="2416330"/>
          <a:chExt cx="6272609" cy="5731920"/>
        </a:xfrm>
      </xdr:grpSpPr>
      <xdr:sp macro="" textlink="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3B4CD662-B069-4D39-952D-33C42C23CB91}"/>
              </a:ext>
            </a:extLst>
          </xdr:cNvPr>
          <xdr:cNvSpPr/>
        </xdr:nvSpPr>
        <xdr:spPr>
          <a:xfrm>
            <a:off x="12821074" y="3022727"/>
            <a:ext cx="5590647" cy="4566249"/>
          </a:xfrm>
          <a:prstGeom prst="roundRect">
            <a:avLst/>
          </a:prstGeom>
          <a:solidFill>
            <a:srgbClr val="00B0F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Tableaux!I1">
        <xdr:nvSpPr>
          <xdr:cNvPr id="7" name="ZoneTexte 6">
            <a:extLst>
              <a:ext uri="{FF2B5EF4-FFF2-40B4-BE49-F238E27FC236}">
                <a16:creationId xmlns:a16="http://schemas.microsoft.com/office/drawing/2014/main" id="{F5130110-507C-4C1A-8CC3-6217128495AB}"/>
              </a:ext>
            </a:extLst>
          </xdr:cNvPr>
          <xdr:cNvSpPr txBox="1"/>
        </xdr:nvSpPr>
        <xdr:spPr>
          <a:xfrm>
            <a:off x="13305349" y="2416330"/>
            <a:ext cx="4437685" cy="461572"/>
          </a:xfrm>
          <a:prstGeom prst="rect">
            <a:avLst/>
          </a:prstGeom>
          <a:solidFill>
            <a:srgbClr val="00B0F0"/>
          </a:solidFill>
          <a:ln w="9525" cmpd="sng">
            <a:noFill/>
          </a:ln>
          <a:scene3d>
            <a:camera prst="orthographicFront"/>
            <a:lightRig rig="freezing" dir="t"/>
          </a:scene3d>
          <a:sp3d prstMaterial="matte">
            <a:bevelT w="139700" h="139700" prst="divot"/>
            <a:bevelB prst="relaxedInse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59A48BE1-3C58-4E2D-9C9B-EE1964FA37A1}" type="TxLink">
              <a:rPr lang="en-US" sz="2400" b="0" i="0" u="none" strike="noStrike">
                <a:solidFill>
                  <a:srgbClr val="000000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Calibri"/>
                <a:cs typeface="Calibri"/>
              </a:rPr>
              <a:pPr algn="ctr"/>
              <a:t>Indicateur Z</a:t>
            </a:fld>
            <a:endParaRPr lang="fr-FR" sz="11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64D0F666-C5CD-42B1-97B7-3A530EB94451}"/>
              </a:ext>
            </a:extLst>
          </xdr:cNvPr>
          <xdr:cNvGrpSpPr/>
        </xdr:nvGrpSpPr>
        <xdr:grpSpPr>
          <a:xfrm>
            <a:off x="12356703" y="3091656"/>
            <a:ext cx="6272609" cy="5056594"/>
            <a:chOff x="12245578" y="3048000"/>
            <a:chExt cx="6209109" cy="4961344"/>
          </a:xfrm>
        </xdr:grpSpPr>
        <xdr:graphicFrame macro="">
          <xdr:nvGraphicFramePr>
            <xdr:cNvPr id="28" name="Graphique 27">
              <a:extLst>
                <a:ext uri="{FF2B5EF4-FFF2-40B4-BE49-F238E27FC236}">
                  <a16:creationId xmlns:a16="http://schemas.microsoft.com/office/drawing/2014/main" id="{55B64070-FEC2-4032-9237-8AE79A32C99C}"/>
                </a:ext>
              </a:extLst>
            </xdr:cNvPr>
            <xdr:cNvGraphicFramePr/>
          </xdr:nvGraphicFramePr>
          <xdr:xfrm>
            <a:off x="12245578" y="3048000"/>
            <a:ext cx="6209109" cy="4961344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5"/>
            </a:graphicData>
          </a:graphic>
        </xdr:graphicFrame>
        <xdr:sp macro="" textlink="">
          <xdr:nvSpPr>
            <xdr:cNvPr id="29" name="Ellipse 28">
              <a:extLst>
                <a:ext uri="{FF2B5EF4-FFF2-40B4-BE49-F238E27FC236}">
                  <a16:creationId xmlns:a16="http://schemas.microsoft.com/office/drawing/2014/main" id="{1F080547-F412-4DB7-B927-B9DE6D12B33B}"/>
                </a:ext>
              </a:extLst>
            </xdr:cNvPr>
            <xdr:cNvSpPr/>
          </xdr:nvSpPr>
          <xdr:spPr>
            <a:xfrm>
              <a:off x="15355842" y="5401064"/>
              <a:ext cx="219962" cy="233740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  <a:effectLst>
              <a:glow rad="63500">
                <a:schemeClr val="accent1">
                  <a:satMod val="175000"/>
                  <a:alpha val="40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freezing" dir="t"/>
            </a:scene3d>
            <a:sp3d prstMaterial="matte">
              <a:bevelT/>
              <a:bevelB w="139700" h="139700" prst="divot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MMUN\COORDINATION%20INDICATEURS%20RGDMA\Copie%20de%20Indicateurs-3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B"/>
      <sheetName val="Tableau_Global"/>
      <sheetName val="Tableaux_RH"/>
      <sheetName val="Indicateur_RH"/>
      <sheetName val="Tableaux_Infrastructure"/>
      <sheetName val="Indicateur_Infrastructure"/>
      <sheetName val="Tableaux_Reduction dechets"/>
      <sheetName val="Indicateur_Reduction dechets"/>
    </sheetNames>
    <sheetDataSet>
      <sheetData sheetId="0"/>
      <sheetData sheetId="1"/>
      <sheetData sheetId="2">
        <row r="1">
          <cell r="B1">
            <v>10</v>
          </cell>
          <cell r="F1">
            <v>-90</v>
          </cell>
          <cell r="J1">
            <v>80</v>
          </cell>
        </row>
        <row r="2">
          <cell r="B2">
            <v>2</v>
          </cell>
          <cell r="F2">
            <v>2</v>
          </cell>
          <cell r="J2">
            <v>2</v>
          </cell>
          <cell r="O2" t="str">
            <v>Mauvais</v>
          </cell>
        </row>
        <row r="3">
          <cell r="B3">
            <v>188</v>
          </cell>
          <cell r="F3">
            <v>288</v>
          </cell>
          <cell r="J3">
            <v>118</v>
          </cell>
          <cell r="O3" t="str">
            <v>Bon</v>
          </cell>
        </row>
        <row r="4">
          <cell r="O4" t="str">
            <v>Excellent</v>
          </cell>
        </row>
        <row r="8">
          <cell r="A8" t="str">
            <v>Mauvais</v>
          </cell>
          <cell r="B8">
            <v>20</v>
          </cell>
          <cell r="E8" t="str">
            <v>Mauvais</v>
          </cell>
          <cell r="F8">
            <v>25</v>
          </cell>
          <cell r="I8" t="str">
            <v>Mauvais</v>
          </cell>
          <cell r="J8">
            <v>70</v>
          </cell>
        </row>
        <row r="9">
          <cell r="A9" t="str">
            <v>Bon</v>
          </cell>
          <cell r="B9">
            <v>20</v>
          </cell>
          <cell r="E9" t="str">
            <v>Bon</v>
          </cell>
          <cell r="F9">
            <v>25</v>
          </cell>
          <cell r="I9" t="str">
            <v>Bon</v>
          </cell>
          <cell r="J9">
            <v>10</v>
          </cell>
        </row>
        <row r="10">
          <cell r="A10" t="str">
            <v>Excellent</v>
          </cell>
          <cell r="B10">
            <v>60</v>
          </cell>
          <cell r="E10" t="str">
            <v>Excellent</v>
          </cell>
          <cell r="F10">
            <v>50</v>
          </cell>
          <cell r="I10" t="str">
            <v>Excellent</v>
          </cell>
          <cell r="J10">
            <v>20</v>
          </cell>
        </row>
        <row r="11">
          <cell r="B11">
            <v>100</v>
          </cell>
          <cell r="F11">
            <v>100</v>
          </cell>
          <cell r="J11">
            <v>100</v>
          </cell>
        </row>
        <row r="16">
          <cell r="A16">
            <v>10</v>
          </cell>
          <cell r="B16">
            <v>10</v>
          </cell>
          <cell r="E16">
            <v>20</v>
          </cell>
          <cell r="F16">
            <v>5</v>
          </cell>
          <cell r="I16">
            <v>10</v>
          </cell>
          <cell r="J16">
            <v>10</v>
          </cell>
        </row>
        <row r="17">
          <cell r="A17">
            <v>9</v>
          </cell>
          <cell r="B17">
            <v>10</v>
          </cell>
          <cell r="E17">
            <v>19</v>
          </cell>
          <cell r="F17">
            <v>5</v>
          </cell>
          <cell r="I17">
            <v>20</v>
          </cell>
          <cell r="J17">
            <v>10</v>
          </cell>
        </row>
        <row r="18">
          <cell r="A18">
            <v>8</v>
          </cell>
          <cell r="B18">
            <v>10</v>
          </cell>
          <cell r="E18">
            <v>18</v>
          </cell>
          <cell r="F18">
            <v>5</v>
          </cell>
          <cell r="I18">
            <v>30</v>
          </cell>
          <cell r="J18">
            <v>10</v>
          </cell>
        </row>
        <row r="19">
          <cell r="A19">
            <v>7</v>
          </cell>
          <cell r="B19">
            <v>10</v>
          </cell>
          <cell r="E19">
            <v>17</v>
          </cell>
          <cell r="F19">
            <v>5</v>
          </cell>
          <cell r="I19">
            <v>40</v>
          </cell>
          <cell r="J19">
            <v>10</v>
          </cell>
        </row>
        <row r="20">
          <cell r="A20">
            <v>6</v>
          </cell>
          <cell r="B20">
            <v>10</v>
          </cell>
          <cell r="E20">
            <v>16</v>
          </cell>
          <cell r="F20">
            <v>5</v>
          </cell>
          <cell r="I20">
            <v>50</v>
          </cell>
          <cell r="J20">
            <v>10</v>
          </cell>
        </row>
        <row r="21">
          <cell r="A21">
            <v>5</v>
          </cell>
          <cell r="B21">
            <v>10</v>
          </cell>
          <cell r="E21">
            <v>15</v>
          </cell>
          <cell r="F21">
            <v>5</v>
          </cell>
          <cell r="I21">
            <v>60</v>
          </cell>
          <cell r="J21">
            <v>10</v>
          </cell>
        </row>
        <row r="22">
          <cell r="A22">
            <v>4</v>
          </cell>
          <cell r="B22">
            <v>10</v>
          </cell>
          <cell r="E22">
            <v>14</v>
          </cell>
          <cell r="F22">
            <v>5</v>
          </cell>
          <cell r="I22">
            <v>70</v>
          </cell>
          <cell r="J22">
            <v>10</v>
          </cell>
        </row>
        <row r="23">
          <cell r="A23">
            <v>3</v>
          </cell>
          <cell r="B23">
            <v>10</v>
          </cell>
          <cell r="E23">
            <v>13</v>
          </cell>
          <cell r="F23">
            <v>5</v>
          </cell>
          <cell r="I23">
            <v>80</v>
          </cell>
          <cell r="J23">
            <v>10</v>
          </cell>
        </row>
        <row r="24">
          <cell r="A24">
            <v>2</v>
          </cell>
          <cell r="B24">
            <v>10</v>
          </cell>
          <cell r="E24">
            <v>12</v>
          </cell>
          <cell r="F24">
            <v>5</v>
          </cell>
          <cell r="I24">
            <v>90</v>
          </cell>
          <cell r="J24">
            <v>10</v>
          </cell>
        </row>
        <row r="25">
          <cell r="A25">
            <v>1</v>
          </cell>
          <cell r="B25">
            <v>10</v>
          </cell>
          <cell r="E25">
            <v>11</v>
          </cell>
          <cell r="F25">
            <v>5</v>
          </cell>
          <cell r="I25">
            <v>100</v>
          </cell>
          <cell r="J25">
            <v>10</v>
          </cell>
        </row>
        <row r="26">
          <cell r="B26">
            <v>100</v>
          </cell>
          <cell r="E26">
            <v>10</v>
          </cell>
          <cell r="F26">
            <v>5</v>
          </cell>
          <cell r="J26">
            <v>100</v>
          </cell>
        </row>
        <row r="27">
          <cell r="E27">
            <v>9</v>
          </cell>
          <cell r="F27">
            <v>5</v>
          </cell>
        </row>
        <row r="28">
          <cell r="E28">
            <v>8</v>
          </cell>
          <cell r="F28">
            <v>5</v>
          </cell>
        </row>
        <row r="29">
          <cell r="E29">
            <v>7</v>
          </cell>
          <cell r="F29">
            <v>5</v>
          </cell>
        </row>
        <row r="30">
          <cell r="E30">
            <v>6</v>
          </cell>
          <cell r="F30">
            <v>5</v>
          </cell>
        </row>
        <row r="31">
          <cell r="E31">
            <v>5</v>
          </cell>
          <cell r="F31">
            <v>5</v>
          </cell>
        </row>
        <row r="32">
          <cell r="E32">
            <v>4</v>
          </cell>
          <cell r="F32">
            <v>5</v>
          </cell>
        </row>
        <row r="33">
          <cell r="E33">
            <v>3</v>
          </cell>
          <cell r="F33">
            <v>5</v>
          </cell>
        </row>
        <row r="34">
          <cell r="E34">
            <v>2</v>
          </cell>
          <cell r="F34">
            <v>5</v>
          </cell>
        </row>
        <row r="35">
          <cell r="E35">
            <v>1</v>
          </cell>
          <cell r="F35">
            <v>5</v>
          </cell>
        </row>
        <row r="36">
          <cell r="F36">
            <v>100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24750-BFE5-48B6-B8E8-546FA2E38592}">
  <sheetPr codeName="Feuil1"/>
  <dimension ref="A1:U56"/>
  <sheetViews>
    <sheetView tabSelected="1" zoomScale="70" zoomScaleNormal="70" zoomScaleSheetLayoutView="100" workbookViewId="0">
      <selection activeCell="C1" sqref="C1"/>
    </sheetView>
  </sheetViews>
  <sheetFormatPr baseColWidth="10" defaultColWidth="12.42578125" defaultRowHeight="15.75" x14ac:dyDescent="0.25"/>
  <cols>
    <col min="1" max="1" width="68.7109375" style="3" bestFit="1" customWidth="1"/>
    <col min="2" max="2" width="14.140625" style="3" bestFit="1" customWidth="1"/>
    <col min="3" max="3" width="11.42578125" style="3" customWidth="1"/>
    <col min="4" max="4" width="12.42578125" style="3"/>
    <col min="5" max="5" width="43.85546875" style="3" bestFit="1" customWidth="1"/>
    <col min="6" max="8" width="12.42578125" style="3"/>
    <col min="9" max="9" width="66.7109375" style="3" bestFit="1" customWidth="1"/>
    <col min="10" max="12" width="12.42578125" style="3"/>
    <col min="13" max="13" width="13" style="3" bestFit="1" customWidth="1"/>
    <col min="14" max="14" width="12.42578125" style="3"/>
    <col min="15" max="15" width="18.28515625" style="3" bestFit="1" customWidth="1"/>
    <col min="16" max="17" width="12.42578125" style="3"/>
    <col min="18" max="18" width="40" style="3" bestFit="1" customWidth="1"/>
    <col min="19" max="20" width="12.42578125" style="3"/>
    <col min="21" max="21" width="17.42578125" style="3" bestFit="1" customWidth="1"/>
    <col min="22" max="16384" width="12.42578125" style="3"/>
  </cols>
  <sheetData>
    <row r="1" spans="1:21" ht="35.25" customHeight="1" x14ac:dyDescent="0.3">
      <c r="A1" s="1" t="s">
        <v>19</v>
      </c>
      <c r="B1" s="30">
        <v>100</v>
      </c>
      <c r="C1" s="12">
        <v>290</v>
      </c>
      <c r="E1" s="1" t="s">
        <v>15</v>
      </c>
      <c r="F1" s="34">
        <v>100</v>
      </c>
      <c r="G1" s="12">
        <v>325</v>
      </c>
      <c r="I1" s="1" t="s">
        <v>16</v>
      </c>
      <c r="J1" s="15">
        <f>(K1/I27/2)-J2/2</f>
        <v>0.745</v>
      </c>
      <c r="K1" s="12">
        <v>30</v>
      </c>
      <c r="M1" s="4" t="s">
        <v>0</v>
      </c>
      <c r="N1" s="4" t="s">
        <v>1</v>
      </c>
      <c r="O1" s="4" t="s">
        <v>2</v>
      </c>
      <c r="R1" s="1" t="s">
        <v>3</v>
      </c>
      <c r="S1" s="25">
        <f>((B1+F1+J1)/3)*2</f>
        <v>133.83000000000001</v>
      </c>
      <c r="T1" s="4" t="s">
        <v>1</v>
      </c>
      <c r="U1" s="4" t="s">
        <v>2</v>
      </c>
    </row>
    <row r="2" spans="1:21" x14ac:dyDescent="0.25">
      <c r="A2" s="5" t="s">
        <v>4</v>
      </c>
      <c r="B2" s="28">
        <v>1.5</v>
      </c>
      <c r="E2" s="5" t="s">
        <v>4</v>
      </c>
      <c r="F2" s="28">
        <v>1.5</v>
      </c>
      <c r="I2" s="2" t="s">
        <v>4</v>
      </c>
      <c r="J2" s="16">
        <f>1%</f>
        <v>0.01</v>
      </c>
      <c r="M2" s="24">
        <f>(B1+F1+J1)/3</f>
        <v>66.915000000000006</v>
      </c>
      <c r="N2" s="22">
        <f>(B8+F8+J8)/3</f>
        <v>0.16666666666666666</v>
      </c>
      <c r="O2" s="6" t="s">
        <v>5</v>
      </c>
      <c r="S2" s="26" t="str">
        <f>IF(S1&lt;T2,S1,"")</f>
        <v/>
      </c>
      <c r="T2" s="22">
        <f>((B8+F8+J8)/3)*2</f>
        <v>0.33333333333333331</v>
      </c>
      <c r="U2" s="6" t="s">
        <v>5</v>
      </c>
    </row>
    <row r="3" spans="1:21" x14ac:dyDescent="0.25">
      <c r="A3" s="5" t="s">
        <v>6</v>
      </c>
      <c r="B3" s="16">
        <f ca="1">(289-C1)/200*OFFSET(C15,MATCH(C1,A16:A25,1),0)</f>
        <v>-0.37</v>
      </c>
      <c r="E3" s="5" t="s">
        <v>6</v>
      </c>
      <c r="F3" s="16">
        <f ca="1">(420-G1)/200*OFFSET(G15,MATCH(G1,E16:E35,1),0)</f>
        <v>92.625</v>
      </c>
      <c r="I3" s="2" t="s">
        <v>6</v>
      </c>
      <c r="J3" s="16">
        <f>1-(J1+J2)</f>
        <v>0.245</v>
      </c>
      <c r="M3" s="7">
        <f>100-M2</f>
        <v>33.084999999999994</v>
      </c>
      <c r="N3" s="22">
        <f>(B9+F9+J9)/3</f>
        <v>9.1666666666666674E-2</v>
      </c>
      <c r="O3" s="6" t="s">
        <v>7</v>
      </c>
      <c r="S3" s="26" t="str">
        <f>IF(AND(S1&gt;=T2,S1&lt;=(T2+T3)),S1,"")</f>
        <v/>
      </c>
      <c r="T3" s="22">
        <f>((B9+F9+J9)/3)*2</f>
        <v>0.18333333333333335</v>
      </c>
      <c r="U3" s="6" t="s">
        <v>7</v>
      </c>
    </row>
    <row r="4" spans="1:21" ht="8.25" customHeight="1" x14ac:dyDescent="0.25">
      <c r="B4" s="14"/>
      <c r="M4" s="6"/>
      <c r="N4" s="22">
        <f>(B10+F10+J10)/3</f>
        <v>0.2416666666666667</v>
      </c>
      <c r="O4" s="6" t="s">
        <v>8</v>
      </c>
      <c r="S4" s="26">
        <f>IF(S1&gt;(T2+T3),S1,"")</f>
        <v>133.83000000000001</v>
      </c>
      <c r="T4" s="22">
        <f>((B10+F10+J10)/3)*2</f>
        <v>0.48333333333333339</v>
      </c>
      <c r="U4" s="6" t="s">
        <v>8</v>
      </c>
    </row>
    <row r="5" spans="1:21" ht="18.75" x14ac:dyDescent="0.3">
      <c r="A5" s="31" t="s">
        <v>21</v>
      </c>
      <c r="M5" s="7">
        <f>SUM(M2:M4)</f>
        <v>100</v>
      </c>
      <c r="N5" s="23">
        <f>SUM(N2:N4)</f>
        <v>0.5</v>
      </c>
      <c r="O5" s="8"/>
      <c r="T5" s="23">
        <f>SUM(T2:T4)</f>
        <v>1</v>
      </c>
    </row>
    <row r="6" spans="1:21" x14ac:dyDescent="0.25">
      <c r="A6" s="3" t="s">
        <v>9</v>
      </c>
      <c r="E6" s="3" t="s">
        <v>9</v>
      </c>
      <c r="I6" s="3" t="s">
        <v>9</v>
      </c>
      <c r="M6" s="8"/>
      <c r="N6" s="9"/>
      <c r="O6" s="8"/>
    </row>
    <row r="7" spans="1:21" x14ac:dyDescent="0.25">
      <c r="A7" s="33" t="s">
        <v>10</v>
      </c>
      <c r="B7" s="33" t="s">
        <v>11</v>
      </c>
      <c r="E7" s="33" t="s">
        <v>10</v>
      </c>
      <c r="F7" s="33" t="s">
        <v>11</v>
      </c>
      <c r="I7" s="5" t="s">
        <v>10</v>
      </c>
      <c r="J7" s="5" t="s">
        <v>11</v>
      </c>
      <c r="M7" s="8"/>
      <c r="N7" s="8"/>
      <c r="O7" s="8"/>
    </row>
    <row r="8" spans="1:21" x14ac:dyDescent="0.25">
      <c r="A8" s="5" t="s">
        <v>5</v>
      </c>
      <c r="B8" s="20">
        <v>0.15</v>
      </c>
      <c r="C8" s="13"/>
      <c r="E8" s="5" t="s">
        <v>5</v>
      </c>
      <c r="F8" s="18">
        <v>0.125</v>
      </c>
      <c r="I8" s="5" t="s">
        <v>5</v>
      </c>
      <c r="J8" s="17">
        <v>0.22500000000000001</v>
      </c>
    </row>
    <row r="9" spans="1:21" x14ac:dyDescent="0.25">
      <c r="A9" s="5" t="s">
        <v>7</v>
      </c>
      <c r="B9" s="20">
        <v>0.15</v>
      </c>
      <c r="C9" s="13"/>
      <c r="E9" s="5" t="s">
        <v>7</v>
      </c>
      <c r="F9" s="18">
        <v>0.05</v>
      </c>
      <c r="I9" s="5" t="s">
        <v>7</v>
      </c>
      <c r="J9" s="17">
        <v>7.4999999999999997E-2</v>
      </c>
    </row>
    <row r="10" spans="1:21" x14ac:dyDescent="0.25">
      <c r="A10" s="5" t="s">
        <v>8</v>
      </c>
      <c r="B10" s="20">
        <v>0.2</v>
      </c>
      <c r="C10" s="13"/>
      <c r="E10" s="5" t="s">
        <v>8</v>
      </c>
      <c r="F10" s="17">
        <v>0.32500000000000001</v>
      </c>
      <c r="I10" s="5" t="s">
        <v>8</v>
      </c>
      <c r="J10" s="17">
        <v>0.2</v>
      </c>
      <c r="M10" s="3">
        <v>164</v>
      </c>
      <c r="N10" s="3">
        <v>290</v>
      </c>
      <c r="O10" s="3">
        <f>N10-M10</f>
        <v>126</v>
      </c>
    </row>
    <row r="11" spans="1:21" x14ac:dyDescent="0.25">
      <c r="A11" s="5" t="s">
        <v>12</v>
      </c>
      <c r="B11" s="21">
        <f>SUM(B8:B10)</f>
        <v>0.5</v>
      </c>
      <c r="C11" s="14"/>
      <c r="E11" s="5" t="s">
        <v>12</v>
      </c>
      <c r="F11" s="18">
        <f>SUM(F8:F10)</f>
        <v>0.5</v>
      </c>
      <c r="I11" s="5" t="s">
        <v>12</v>
      </c>
      <c r="J11" s="16">
        <f>SUM(J8:J10)</f>
        <v>0.5</v>
      </c>
      <c r="M11" s="3">
        <v>0</v>
      </c>
      <c r="N11" s="3">
        <v>50</v>
      </c>
      <c r="O11" s="3" t="s">
        <v>17</v>
      </c>
    </row>
    <row r="12" spans="1:21" ht="8.25" customHeight="1" x14ac:dyDescent="0.25">
      <c r="O12" s="3">
        <f>O10/10</f>
        <v>12.6</v>
      </c>
    </row>
    <row r="13" spans="1:21" ht="7.5" customHeight="1" x14ac:dyDescent="0.25"/>
    <row r="14" spans="1:21" x14ac:dyDescent="0.25">
      <c r="A14" s="3" t="s">
        <v>13</v>
      </c>
      <c r="C14" s="29" t="s">
        <v>20</v>
      </c>
      <c r="E14" s="3" t="s">
        <v>13</v>
      </c>
      <c r="G14" s="29" t="s">
        <v>20</v>
      </c>
      <c r="I14" s="3" t="s">
        <v>13</v>
      </c>
    </row>
    <row r="15" spans="1:21" x14ac:dyDescent="0.25">
      <c r="A15" s="33" t="s">
        <v>14</v>
      </c>
      <c r="B15" s="33" t="s">
        <v>11</v>
      </c>
      <c r="C15" s="29" t="s">
        <v>18</v>
      </c>
      <c r="E15" s="33" t="s">
        <v>14</v>
      </c>
      <c r="F15" s="33" t="s">
        <v>11</v>
      </c>
      <c r="G15" s="29" t="s">
        <v>18</v>
      </c>
      <c r="I15" s="5" t="s">
        <v>14</v>
      </c>
      <c r="J15" s="5" t="s">
        <v>11</v>
      </c>
    </row>
    <row r="16" spans="1:21" x14ac:dyDescent="0.25">
      <c r="A16" s="5">
        <v>164</v>
      </c>
      <c r="B16" s="17">
        <v>0.05</v>
      </c>
      <c r="C16" s="32">
        <v>133</v>
      </c>
      <c r="E16" s="5">
        <v>325</v>
      </c>
      <c r="F16" s="19">
        <v>2.5000000000000001E-2</v>
      </c>
      <c r="G16" s="32">
        <v>195</v>
      </c>
      <c r="I16" s="5">
        <v>2</v>
      </c>
      <c r="J16" s="27">
        <v>0.05</v>
      </c>
    </row>
    <row r="17" spans="1:10" x14ac:dyDescent="0.25">
      <c r="A17" s="5">
        <v>178</v>
      </c>
      <c r="B17" s="17">
        <v>0.05</v>
      </c>
      <c r="C17" s="32">
        <v>124</v>
      </c>
      <c r="E17" s="5">
        <v>330</v>
      </c>
      <c r="F17" s="19">
        <v>2.5000000000000001E-2</v>
      </c>
      <c r="G17" s="32">
        <v>185</v>
      </c>
      <c r="I17" s="5">
        <v>4</v>
      </c>
      <c r="J17" s="27">
        <v>0.05</v>
      </c>
    </row>
    <row r="18" spans="1:10" x14ac:dyDescent="0.25">
      <c r="A18" s="5">
        <v>192</v>
      </c>
      <c r="B18" s="17">
        <v>0.05</v>
      </c>
      <c r="C18" s="32">
        <v>115</v>
      </c>
      <c r="E18" s="5">
        <v>335</v>
      </c>
      <c r="F18" s="19">
        <v>2.5000000000000001E-2</v>
      </c>
      <c r="G18" s="32">
        <v>178</v>
      </c>
      <c r="I18" s="5">
        <v>6</v>
      </c>
      <c r="J18" s="27">
        <v>0.05</v>
      </c>
    </row>
    <row r="19" spans="1:10" x14ac:dyDescent="0.25">
      <c r="A19" s="5">
        <v>206</v>
      </c>
      <c r="B19" s="17">
        <v>0.05</v>
      </c>
      <c r="C19" s="32">
        <v>106</v>
      </c>
      <c r="E19" s="5">
        <v>340</v>
      </c>
      <c r="F19" s="19">
        <v>2.5000000000000001E-2</v>
      </c>
      <c r="G19" s="32"/>
      <c r="I19" s="5">
        <v>8</v>
      </c>
      <c r="J19" s="27">
        <v>0.05</v>
      </c>
    </row>
    <row r="20" spans="1:10" x14ac:dyDescent="0.25">
      <c r="A20" s="5">
        <v>220</v>
      </c>
      <c r="B20" s="17">
        <v>0.05</v>
      </c>
      <c r="C20" s="32">
        <v>98</v>
      </c>
      <c r="E20" s="5">
        <v>345</v>
      </c>
      <c r="F20" s="19">
        <v>2.5000000000000001E-2</v>
      </c>
      <c r="G20" s="32"/>
      <c r="I20" s="5">
        <v>9</v>
      </c>
      <c r="J20" s="27">
        <v>2.5000000000000001E-2</v>
      </c>
    </row>
    <row r="21" spans="1:10" x14ac:dyDescent="0.25">
      <c r="A21" s="5">
        <v>234</v>
      </c>
      <c r="B21" s="17">
        <v>0.05</v>
      </c>
      <c r="C21" s="32">
        <v>92</v>
      </c>
      <c r="E21" s="5">
        <v>350</v>
      </c>
      <c r="F21" s="19">
        <v>2.5000000000000001E-2</v>
      </c>
      <c r="G21" s="32"/>
      <c r="I21" s="5">
        <v>10</v>
      </c>
      <c r="J21" s="27">
        <v>2.5000000000000001E-2</v>
      </c>
    </row>
    <row r="22" spans="1:10" x14ac:dyDescent="0.25">
      <c r="A22" s="5">
        <v>248</v>
      </c>
      <c r="B22" s="17">
        <v>0.05</v>
      </c>
      <c r="C22" s="32">
        <v>86</v>
      </c>
      <c r="E22" s="5">
        <v>355</v>
      </c>
      <c r="F22" s="19">
        <v>2.5000000000000001E-2</v>
      </c>
      <c r="G22" s="32"/>
      <c r="I22" s="5">
        <v>11</v>
      </c>
      <c r="J22" s="27">
        <v>2.5000000000000001E-2</v>
      </c>
    </row>
    <row r="23" spans="1:10" x14ac:dyDescent="0.25">
      <c r="A23" s="5">
        <v>262</v>
      </c>
      <c r="B23" s="17">
        <v>0.05</v>
      </c>
      <c r="C23" s="32">
        <v>82</v>
      </c>
      <c r="E23" s="5">
        <v>360</v>
      </c>
      <c r="F23" s="19">
        <v>2.5000000000000001E-2</v>
      </c>
      <c r="G23" s="32"/>
      <c r="I23" s="5">
        <v>12</v>
      </c>
      <c r="J23" s="27">
        <v>2.5000000000000001E-2</v>
      </c>
    </row>
    <row r="24" spans="1:10" x14ac:dyDescent="0.25">
      <c r="A24" s="5">
        <v>276</v>
      </c>
      <c r="B24" s="17">
        <v>0.05</v>
      </c>
      <c r="C24" s="32">
        <v>78</v>
      </c>
      <c r="E24" s="5">
        <v>365</v>
      </c>
      <c r="F24" s="19">
        <v>2.5000000000000001E-2</v>
      </c>
      <c r="G24" s="32"/>
      <c r="I24" s="5">
        <v>14</v>
      </c>
      <c r="J24" s="27">
        <v>0.05</v>
      </c>
    </row>
    <row r="25" spans="1:10" x14ac:dyDescent="0.25">
      <c r="A25" s="5">
        <v>290</v>
      </c>
      <c r="B25" s="17">
        <v>0.05</v>
      </c>
      <c r="C25" s="32">
        <v>74</v>
      </c>
      <c r="E25" s="5">
        <v>370</v>
      </c>
      <c r="F25" s="19">
        <v>2.5000000000000001E-2</v>
      </c>
      <c r="G25" s="32"/>
      <c r="I25" s="5">
        <v>16</v>
      </c>
      <c r="J25" s="27">
        <v>0.05</v>
      </c>
    </row>
    <row r="26" spans="1:10" x14ac:dyDescent="0.25">
      <c r="A26" s="5" t="s">
        <v>12</v>
      </c>
      <c r="B26" s="17">
        <v>0.5</v>
      </c>
      <c r="E26" s="5">
        <v>375</v>
      </c>
      <c r="F26" s="19">
        <v>2.5000000000000001E-2</v>
      </c>
      <c r="G26" s="32"/>
      <c r="I26" s="5">
        <v>18</v>
      </c>
      <c r="J26" s="27">
        <v>0.05</v>
      </c>
    </row>
    <row r="27" spans="1:10" ht="13.5" customHeight="1" x14ac:dyDescent="0.25">
      <c r="E27" s="5">
        <v>380</v>
      </c>
      <c r="F27" s="19">
        <v>2.5000000000000001E-2</v>
      </c>
      <c r="G27" s="32"/>
      <c r="I27" s="5">
        <v>20</v>
      </c>
      <c r="J27" s="27">
        <v>0.05</v>
      </c>
    </row>
    <row r="28" spans="1:10" ht="10.5" customHeight="1" x14ac:dyDescent="0.25">
      <c r="E28" s="5">
        <v>385</v>
      </c>
      <c r="F28" s="19">
        <v>2.5000000000000001E-2</v>
      </c>
      <c r="G28" s="32"/>
      <c r="I28" s="5" t="s">
        <v>12</v>
      </c>
      <c r="J28" s="17">
        <f>SUM(J16:J27)</f>
        <v>0.5</v>
      </c>
    </row>
    <row r="29" spans="1:10" ht="13.5" customHeight="1" x14ac:dyDescent="0.25">
      <c r="E29" s="5">
        <v>390</v>
      </c>
      <c r="F29" s="19">
        <v>2.5000000000000001E-2</v>
      </c>
      <c r="G29" s="32"/>
    </row>
    <row r="30" spans="1:10" ht="12.75" customHeight="1" x14ac:dyDescent="0.25">
      <c r="E30" s="5">
        <v>395</v>
      </c>
      <c r="F30" s="19">
        <v>2.5000000000000001E-2</v>
      </c>
      <c r="G30" s="32"/>
    </row>
    <row r="31" spans="1:10" x14ac:dyDescent="0.25">
      <c r="E31" s="5">
        <v>400</v>
      </c>
      <c r="F31" s="19">
        <v>2.5000000000000001E-2</v>
      </c>
      <c r="G31" s="32"/>
    </row>
    <row r="32" spans="1:10" x14ac:dyDescent="0.25">
      <c r="E32" s="5">
        <v>405</v>
      </c>
      <c r="F32" s="19">
        <v>2.5000000000000001E-2</v>
      </c>
      <c r="G32" s="32"/>
    </row>
    <row r="33" spans="5:7" x14ac:dyDescent="0.25">
      <c r="E33" s="5">
        <v>410</v>
      </c>
      <c r="F33" s="19">
        <v>2.5000000000000001E-2</v>
      </c>
      <c r="G33" s="32"/>
    </row>
    <row r="34" spans="5:7" x14ac:dyDescent="0.25">
      <c r="E34" s="5">
        <v>415</v>
      </c>
      <c r="F34" s="19">
        <v>2.5000000000000001E-2</v>
      </c>
      <c r="G34" s="32"/>
    </row>
    <row r="35" spans="5:7" x14ac:dyDescent="0.25">
      <c r="E35" s="5">
        <v>420</v>
      </c>
      <c r="F35" s="19">
        <v>2.5000000000000001E-2</v>
      </c>
      <c r="G35" s="32">
        <v>102</v>
      </c>
    </row>
    <row r="36" spans="5:7" x14ac:dyDescent="0.25">
      <c r="E36" s="5" t="s">
        <v>12</v>
      </c>
      <c r="F36" s="17">
        <v>0.5</v>
      </c>
      <c r="G36" s="32"/>
    </row>
    <row r="56" spans="1:1" x14ac:dyDescent="0.25">
      <c r="A56" s="29" t="s">
        <v>22</v>
      </c>
    </row>
  </sheetData>
  <sortState xmlns:xlrd2="http://schemas.microsoft.com/office/spreadsheetml/2017/richdata2" ref="E16:E35">
    <sortCondition ref="E16:E35"/>
  </sortState>
  <pageMargins left="0.70866141732283472" right="0.70866141732283472" top="0.74803149606299213" bottom="0.74803149606299213" header="0.31496062992125984" footer="0.31496062992125984"/>
  <pageSetup paperSize="8" scale="2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8A449-7E77-4C7A-A975-D3A807856F8A}">
  <sheetPr codeName="Feuil3"/>
  <dimension ref="B5:V26"/>
  <sheetViews>
    <sheetView showGridLines="0" showRowColHeaders="0" zoomScale="60" zoomScaleNormal="60" workbookViewId="0">
      <selection activeCell="E40" sqref="E40"/>
    </sheetView>
  </sheetViews>
  <sheetFormatPr baseColWidth="10" defaultColWidth="12.42578125" defaultRowHeight="15.75" x14ac:dyDescent="0.25"/>
  <cols>
    <col min="1" max="16384" width="12.42578125" style="10"/>
  </cols>
  <sheetData>
    <row r="5" spans="2:22" ht="92.25" x14ac:dyDescent="1.35"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</row>
    <row r="26" spans="3:17" x14ac:dyDescent="0.25">
      <c r="C26" s="11"/>
      <c r="J26" s="11"/>
      <c r="Q26" s="11"/>
    </row>
  </sheetData>
  <mergeCells count="1">
    <mergeCell ref="B5:V5"/>
  </mergeCells>
  <pageMargins left="0.7" right="0.7" top="0.75" bottom="0.75" header="0.3" footer="0.3"/>
  <pageSetup paperSize="8" scale="67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E029C-82E3-4EB7-9FFE-AC01EF95EC3A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Tableaux</vt:lpstr>
      <vt:lpstr>Indicateur</vt:lpstr>
      <vt:lpstr>Feuil1</vt:lpstr>
      <vt:lpstr>Tableaux!Zone_d_impression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X Cellus</cp:lastModifiedBy>
  <dcterms:created xsi:type="dcterms:W3CDTF">2022-07-21T10:53:38Z</dcterms:created>
  <dcterms:modified xsi:type="dcterms:W3CDTF">2022-07-23T19:19:00Z</dcterms:modified>
</cp:coreProperties>
</file>