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9C2C44EB-A997-49C8-BB38-BDE323AF54E2}" xr6:coauthVersionLast="47" xr6:coauthVersionMax="47" xr10:uidLastSave="{00000000-0000-0000-0000-000000000000}"/>
  <bookViews>
    <workbookView xWindow="-120" yWindow="-120" windowWidth="20730" windowHeight="11160" xr2:uid="{D657A127-F07A-4078-AE5F-3D5C6F94CA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B4" i="1"/>
  <c r="D4" i="1"/>
  <c r="C4" i="1"/>
  <c r="I2" i="1" l="1"/>
  <c r="K2" i="1" a="1"/>
  <c r="K2" i="1" l="1"/>
  <c r="J2" i="1"/>
  <c r="K6" i="1"/>
  <c r="L6" i="1"/>
  <c r="M6" i="1" l="1"/>
  <c r="G6" i="1" a="1"/>
  <c r="G6" i="1" s="1"/>
  <c r="I6" i="1" a="1"/>
  <c r="I6" i="1" s="1"/>
  <c r="K7" i="1"/>
  <c r="M7" i="1" l="1"/>
  <c r="J7" i="1" s="1" a="1"/>
  <c r="J7" i="1" s="1"/>
  <c r="J6" i="1" a="1"/>
  <c r="J6" i="1" s="1"/>
  <c r="H6" i="1" a="1"/>
  <c r="H6" i="1" s="1"/>
  <c r="L7" i="1"/>
  <c r="G7" i="1" l="1" a="1"/>
  <c r="G7" i="1" s="1"/>
  <c r="I7" i="1" a="1"/>
  <c r="I7" i="1" s="1"/>
  <c r="H7" i="1" a="1"/>
  <c r="H7" i="1" s="1"/>
  <c r="K8" i="1"/>
  <c r="M8" i="1" l="1"/>
  <c r="L8" i="1"/>
  <c r="I8" i="1" l="1" a="1"/>
  <c r="I8" i="1" s="1"/>
  <c r="J8" i="1" a="1"/>
  <c r="J8" i="1" s="1"/>
  <c r="H8" i="1" a="1"/>
  <c r="H8" i="1" s="1"/>
  <c r="G8" i="1" a="1"/>
  <c r="G8" i="1" s="1"/>
  <c r="K9" i="1"/>
  <c r="M9" i="1" l="1"/>
  <c r="L9" i="1"/>
  <c r="I9" i="1" l="1" a="1"/>
  <c r="I9" i="1" s="1"/>
  <c r="H9" i="1" a="1"/>
  <c r="H9" i="1" s="1"/>
  <c r="G9" i="1" a="1"/>
  <c r="G9" i="1" s="1"/>
  <c r="J9" i="1" a="1"/>
  <c r="J9" i="1" s="1"/>
  <c r="K10" i="1"/>
  <c r="M10" i="1" l="1"/>
  <c r="L10" i="1"/>
  <c r="H10" i="1" l="1" a="1"/>
  <c r="H10" i="1" s="1"/>
  <c r="J10" i="1" a="1"/>
  <c r="J10" i="1" s="1"/>
  <c r="I10" i="1" a="1"/>
  <c r="I10" i="1" s="1"/>
  <c r="G10" i="1" a="1"/>
  <c r="G10" i="1" s="1"/>
  <c r="K11" i="1"/>
  <c r="M11" i="1" l="1"/>
  <c r="L11" i="1"/>
  <c r="J11" i="1" l="1" a="1"/>
  <c r="J11" i="1" s="1"/>
  <c r="G11" i="1" a="1"/>
  <c r="G11" i="1" s="1"/>
  <c r="I11" i="1" a="1"/>
  <c r="I11" i="1" s="1"/>
  <c r="H11" i="1" a="1"/>
  <c r="H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<sst xmlns="http://schemas.openxmlformats.org/spreadsheetml/2006/main" count="32" uniqueCount="24">
  <si>
    <t>Client</t>
  </si>
  <si>
    <t>Travaux</t>
  </si>
  <si>
    <t>Montant</t>
  </si>
  <si>
    <t>A</t>
  </si>
  <si>
    <t>B</t>
  </si>
  <si>
    <t>D</t>
  </si>
  <si>
    <t>C</t>
  </si>
  <si>
    <t>E</t>
  </si>
  <si>
    <t>F</t>
  </si>
  <si>
    <t>F5647</t>
  </si>
  <si>
    <t>F9784</t>
  </si>
  <si>
    <t>F4781</t>
  </si>
  <si>
    <t>F6478</t>
  </si>
  <si>
    <t>F2145</t>
  </si>
  <si>
    <t>F4571</t>
  </si>
  <si>
    <t>PORTE</t>
  </si>
  <si>
    <t>FENETRE</t>
  </si>
  <si>
    <t>GARAGE</t>
  </si>
  <si>
    <t>Critère:</t>
  </si>
  <si>
    <t>Facture</t>
  </si>
  <si>
    <t>Zone</t>
  </si>
  <si>
    <t>Ligne</t>
  </si>
  <si>
    <t>Variat</t>
  </si>
  <si>
    <t>Note: La donnée en H2 peut être n'importe quelle donnée des 4 colonnes du tableau.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</si>
</sst>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1" fillId="0" borderId="0" xfId="0" applyFont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6C34D5-9ED8-4FB5-952C-8A85AED6362B}" name="Tableau1" displayName="Tableau1" ref="A5:D11" totalsRowShown="0">
  <autoFilter ref="A5:D11" xr:uid="{E96C34D5-9ED8-4FB5-952C-8A85AED6362B}"/>
  <tableColumns count="4">
    <tableColumn id="1" xr3:uid="{AD81B007-D636-4558-9B2B-CFF1960DDE1E}" name="Client"/>
    <tableColumn id="2" xr3:uid="{4C754175-E3E3-422D-A464-B040652F197E}" name="Facture"/>
    <tableColumn id="3" xr3:uid="{A74B0766-6992-41DD-B43D-F5F4386D6F42}" name="Travaux"/>
    <tableColumn id="4" xr3:uid="{C448A11B-345A-4DFE-A108-E1A418F15678}" name="Monta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1434B-D628-4E6B-8774-C9D968A1D1B1}">
  <sheetPr codeName="Feuil1"/>
  <dimension ref="A1:M11"/>
  <sheetViews>
    <sheetView tabSelected="1" workbookViewId="0">
      <selection activeCell="G14" sqref="G14"/>
    </sheetView>
  </sheetViews>
  <sheetFormatPr baseColWidth="10" defaultRowHeight="15" x14ac:dyDescent="0.25"/>
  <cols>
    <col min="11" max="11" width="5.7109375" hidden="1" customWidth="1"/>
    <col min="12" max="12" width="8.5703125" hidden="1" customWidth="1"/>
    <col min="13" max="13" width="5.28515625" hidden="1" customWidth="1"/>
  </cols>
  <sheetData>
    <row r="1" spans="1:13" x14ac:dyDescent="0.25">
      <c r="F1" s="2" t="s">
        <v>23</v>
      </c>
    </row>
    <row r="2" spans="1:13" x14ac:dyDescent="0.25">
      <c r="G2" t="s">
        <v>18</v>
      </c>
      <c r="H2" s="3" t="s">
        <v>15</v>
      </c>
      <c r="I2" s="2" t="str">
        <f>LEFT(_xlfn.CONCAT(A4:D4),1)</f>
        <v>C</v>
      </c>
      <c r="J2" s="2" t="str">
        <f>":"&amp;I2&amp;11</f>
        <v>:C11</v>
      </c>
      <c r="K2" s="2" t="str" cm="1">
        <f t="array" aca="1" ref="K2" ca="1">"Tableau1[" &amp; INDIRECT(ADDRESS(5,CODE(I2)-64,4)) &amp; "]"</f>
        <v>Tableau1[Travaux]</v>
      </c>
    </row>
    <row r="4" spans="1:13" x14ac:dyDescent="0.25">
      <c r="A4" s="4" t="str">
        <f>IFERROR("A"&amp;MATCH($H$2,Tableau1[Client],0),"")</f>
        <v/>
      </c>
      <c r="B4" s="4" t="str">
        <f>IFERROR("B"&amp;MATCH($H$2,Tableau1[Facture],0),"")</f>
        <v/>
      </c>
      <c r="C4" s="4" t="str">
        <f>IFERROR("C"&amp;MATCH($H$2,Tableau1[Travaux],0),"")</f>
        <v>C1</v>
      </c>
      <c r="D4" s="4" t="str">
        <f>IFERROR("D"&amp;MATCH($H$2,Tableau1[Montant],0),"")</f>
        <v/>
      </c>
      <c r="H4" s="1"/>
    </row>
    <row r="5" spans="1:13" x14ac:dyDescent="0.25">
      <c r="A5" t="s">
        <v>0</v>
      </c>
      <c r="B5" t="s">
        <v>19</v>
      </c>
      <c r="C5" t="s">
        <v>1</v>
      </c>
      <c r="D5" t="s">
        <v>2</v>
      </c>
      <c r="G5" t="s">
        <v>0</v>
      </c>
      <c r="H5" t="s">
        <v>19</v>
      </c>
      <c r="I5" t="s">
        <v>1</v>
      </c>
      <c r="J5" t="s">
        <v>2</v>
      </c>
      <c r="K5" t="s">
        <v>22</v>
      </c>
      <c r="L5" t="s">
        <v>20</v>
      </c>
      <c r="M5" t="s">
        <v>21</v>
      </c>
    </row>
    <row r="6" spans="1:13" x14ac:dyDescent="0.25">
      <c r="A6" t="s">
        <v>3</v>
      </c>
      <c r="B6" t="s">
        <v>9</v>
      </c>
      <c r="C6" t="s">
        <v>15</v>
      </c>
      <c r="D6">
        <v>1000</v>
      </c>
      <c r="G6" t="str" cm="1">
        <f t="array" aca="1" ref="G6" ca="1">INDEX(Tableau1[Client],M6-5,1)</f>
        <v>A</v>
      </c>
      <c r="H6" t="str" cm="1">
        <f t="array" aca="1" ref="H6" ca="1">INDEX(Tableau1[Facture],M6-5,1)</f>
        <v>F5647</v>
      </c>
      <c r="I6" t="str" cm="1">
        <f t="array" aca="1" ref="I6" ca="1">INDEX(Tableau1[Travaux],M6-5,1)</f>
        <v>PORTE</v>
      </c>
      <c r="J6" cm="1">
        <f t="array" aca="1" ref="J6" ca="1">INDEX(Tableau1[Montant],M6-5,1)</f>
        <v>1000</v>
      </c>
      <c r="K6">
        <f ca="1">MATCH(H$2,INDIRECT($K$2),0)</f>
        <v>1</v>
      </c>
      <c r="L6" t="str">
        <f ca="1">I2 &amp; MATCH(H$2,INDIRECT($K$2),0)+6 &amp; J$2</f>
        <v>C7:C11</v>
      </c>
      <c r="M6">
        <f ca="1">K6+5</f>
        <v>6</v>
      </c>
    </row>
    <row r="7" spans="1:13" x14ac:dyDescent="0.25">
      <c r="A7" t="s">
        <v>4</v>
      </c>
      <c r="B7" t="s">
        <v>10</v>
      </c>
      <c r="C7" t="s">
        <v>16</v>
      </c>
      <c r="D7">
        <v>2000</v>
      </c>
      <c r="G7" t="str" cm="1">
        <f t="array" aca="1" ref="G7" ca="1">INDEX(Tableau1[Client],M7-5,1)</f>
        <v>D</v>
      </c>
      <c r="H7" t="str" cm="1">
        <f t="array" aca="1" ref="H7" ca="1">INDEX(Tableau1[Facture],M7-5,1)</f>
        <v>F6478</v>
      </c>
      <c r="I7" t="str" cm="1">
        <f t="array" aca="1" ref="I7" ca="1">INDEX(Tableau1[Travaux],M7-5,1)</f>
        <v>PORTE</v>
      </c>
      <c r="J7" cm="1">
        <f t="array" aca="1" ref="J7" ca="1">INDEX(Tableau1[Montant],M7-5,1)</f>
        <v>500</v>
      </c>
      <c r="K7">
        <f ca="1">MATCH(H$2,INDIRECT(L6),0)</f>
        <v>3</v>
      </c>
      <c r="L7" t="str">
        <f ca="1">"C" &amp; MATCH(H$2,INDIRECT($K$2),0)+M6+K7 &amp; J$2</f>
        <v>C10:C11</v>
      </c>
      <c r="M7">
        <f ca="1">M6+K7</f>
        <v>9</v>
      </c>
    </row>
    <row r="8" spans="1:13" x14ac:dyDescent="0.25">
      <c r="A8" t="s">
        <v>6</v>
      </c>
      <c r="B8" t="s">
        <v>11</v>
      </c>
      <c r="C8" t="s">
        <v>16</v>
      </c>
      <c r="D8">
        <v>4000</v>
      </c>
      <c r="G8" t="str" cm="1">
        <f t="array" aca="1" ref="G8" ca="1">INDEX(Tableau1[Client],M8-5,1)</f>
        <v>F</v>
      </c>
      <c r="H8" t="str" cm="1">
        <f t="array" aca="1" ref="H8" ca="1">INDEX(Tableau1[Facture],M8-5,1)</f>
        <v>F4571</v>
      </c>
      <c r="I8" t="str" cm="1">
        <f t="array" aca="1" ref="I8" ca="1">INDEX(Tableau1[Travaux],M8-5,1)</f>
        <v>PORTE</v>
      </c>
      <c r="J8" cm="1">
        <f t="array" aca="1" ref="J8" ca="1">INDEX(Tableau1[Montant],M8-5,1)</f>
        <v>6000</v>
      </c>
      <c r="K8">
        <f ca="1">MATCH(H$2,INDIRECT(L7),0)</f>
        <v>2</v>
      </c>
      <c r="L8" t="str">
        <f t="shared" ref="L8:L11" ca="1" si="0">"C" &amp; MATCH(H$2,INDIRECT($K$2),0)+M7+K8 &amp; J$2</f>
        <v>C12:C11</v>
      </c>
      <c r="M8">
        <f ca="1">M7+K8</f>
        <v>11</v>
      </c>
    </row>
    <row r="9" spans="1:13" x14ac:dyDescent="0.25">
      <c r="A9" t="s">
        <v>5</v>
      </c>
      <c r="B9" t="s">
        <v>12</v>
      </c>
      <c r="C9" t="s">
        <v>15</v>
      </c>
      <c r="D9">
        <v>500</v>
      </c>
      <c r="G9" t="e" cm="1">
        <f t="array" aca="1" ref="G9" ca="1">INDEX(Tableau1[Client],M9-5,1)</f>
        <v>#REF!</v>
      </c>
      <c r="H9" t="e" cm="1">
        <f t="array" aca="1" ref="H9" ca="1">INDEX(Tableau1[Facture],M9-5,1)</f>
        <v>#REF!</v>
      </c>
      <c r="I9" t="e" cm="1">
        <f t="array" aca="1" ref="I9" ca="1">INDEX(Tableau1[Travaux],M9-5,1)</f>
        <v>#REF!</v>
      </c>
      <c r="J9" t="e" cm="1">
        <f t="array" aca="1" ref="J9" ca="1">INDEX(Tableau1[Montant],M9-5,1)</f>
        <v>#REF!</v>
      </c>
      <c r="K9">
        <f t="shared" ref="K9:K11" ca="1" si="1">MATCH(H$2,INDIRECT(L8),0)</f>
        <v>1</v>
      </c>
      <c r="L9" t="str">
        <f t="shared" ca="1" si="0"/>
        <v>C13:C11</v>
      </c>
      <c r="M9">
        <f t="shared" ref="M9:M11" ca="1" si="2">M8+K9</f>
        <v>12</v>
      </c>
    </row>
    <row r="10" spans="1:13" x14ac:dyDescent="0.25">
      <c r="A10" t="s">
        <v>7</v>
      </c>
      <c r="B10" t="s">
        <v>13</v>
      </c>
      <c r="C10" t="s">
        <v>17</v>
      </c>
      <c r="D10">
        <v>350</v>
      </c>
      <c r="G10" t="e" cm="1">
        <f t="array" aca="1" ref="G10" ca="1">INDEX(Tableau1[Client],M10-5,1)</f>
        <v>#REF!</v>
      </c>
      <c r="H10" t="e" cm="1">
        <f t="array" aca="1" ref="H10" ca="1">INDEX(Tableau1[Facture],M10-5,1)</f>
        <v>#REF!</v>
      </c>
      <c r="I10" t="e" cm="1">
        <f t="array" aca="1" ref="I10" ca="1">INDEX(Tableau1[Travaux],M10-5,1)</f>
        <v>#REF!</v>
      </c>
      <c r="J10" t="e" cm="1">
        <f t="array" aca="1" ref="J10" ca="1">INDEX(Tableau1[Montant],M10-5,1)</f>
        <v>#REF!</v>
      </c>
      <c r="K10">
        <f t="shared" ca="1" si="1"/>
        <v>1</v>
      </c>
      <c r="L10" t="str">
        <f t="shared" ca="1" si="0"/>
        <v>C14:C11</v>
      </c>
      <c r="M10">
        <f t="shared" ca="1" si="2"/>
        <v>13</v>
      </c>
    </row>
    <row r="11" spans="1:13" x14ac:dyDescent="0.25">
      <c r="A11" t="s">
        <v>8</v>
      </c>
      <c r="B11" t="s">
        <v>14</v>
      </c>
      <c r="C11" t="s">
        <v>15</v>
      </c>
      <c r="D11">
        <v>6000</v>
      </c>
      <c r="G11" t="e" cm="1">
        <f t="array" aca="1" ref="G11" ca="1">INDEX(Tableau1[Client],M11-5,1)</f>
        <v>#REF!</v>
      </c>
      <c r="H11" t="e" cm="1">
        <f t="array" aca="1" ref="H11" ca="1">INDEX(Tableau1[Facture],M11-5,1)</f>
        <v>#REF!</v>
      </c>
      <c r="I11" t="e" cm="1">
        <f t="array" aca="1" ref="I11" ca="1">INDEX(Tableau1[Travaux],M11-5,1)</f>
        <v>#REF!</v>
      </c>
      <c r="J11" t="e" cm="1">
        <f t="array" aca="1" ref="J11" ca="1">INDEX(Tableau1[Montant],M11-5,1)</f>
        <v>#REF!</v>
      </c>
      <c r="K11">
        <f t="shared" ca="1" si="1"/>
        <v>1</v>
      </c>
      <c r="L11" t="str">
        <f t="shared" ca="1" si="0"/>
        <v>C15:C11</v>
      </c>
      <c r="M11">
        <f t="shared" ca="1" si="2"/>
        <v>14</v>
      </c>
    </row>
  </sheetData>
  <conditionalFormatting sqref="G6:M20">
    <cfRule type="containsErrors" dxfId="0" priority="1">
      <formula>ISERROR(G6)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X Cellus</cp:lastModifiedBy>
  <dcterms:created xsi:type="dcterms:W3CDTF">2021-11-28T17:23:23Z</dcterms:created>
  <dcterms:modified xsi:type="dcterms:W3CDTF">2021-11-28T21:07:17Z</dcterms:modified>
</cp:coreProperties>
</file>