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2A9B8D8-4ABA-4C1A-A414-BDA73453AC12}" xr6:coauthVersionLast="45" xr6:coauthVersionMax="45" xr10:uidLastSave="{00000000-0000-0000-0000-000000000000}"/>
  <bookViews>
    <workbookView xWindow="-120" yWindow="-120" windowWidth="20730" windowHeight="11160" xr2:uid="{A07CC5A8-686C-41E1-885B-038C6DC8327A}"/>
  </bookViews>
  <sheets>
    <sheet name="Feuil1" sheetId="2" r:id="rId1"/>
  </sheets>
  <definedNames>
    <definedName name="solver_adj" localSheetId="0" hidden="1">Feuil1!$F$3:$K$8</definedName>
    <definedName name="solver_eng" localSheetId="0" hidden="1">1</definedName>
    <definedName name="solver_lhs1" localSheetId="0" hidden="1">Feuil1!$F$9:$K$9</definedName>
    <definedName name="solver_neg" localSheetId="0" hidden="1">1</definedName>
    <definedName name="solver_num" localSheetId="0" hidden="1">1</definedName>
    <definedName name="solver_opt" localSheetId="0" hidden="1">Feuil1!$M$2431</definedName>
    <definedName name="solver_rel1" localSheetId="0" hidden="1">2</definedName>
    <definedName name="solver_rhs1" localSheetId="0" hidden="1">Feuil1!$F$10:$K$10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2" l="1"/>
  <c r="G13" i="2"/>
  <c r="T13" i="2"/>
  <c r="AH11" i="2" l="1"/>
  <c r="AK11" i="2"/>
  <c r="T11" i="2"/>
  <c r="P13" i="2"/>
  <c r="AD13" i="2"/>
  <c r="AI14" i="2"/>
  <c r="AF13" i="2"/>
  <c r="AM9" i="2"/>
  <c r="AL9" i="2"/>
  <c r="AK9" i="2"/>
  <c r="AJ9" i="2"/>
  <c r="AI9" i="2"/>
  <c r="AH9" i="2"/>
  <c r="AG9" i="2"/>
  <c r="AM8" i="2"/>
  <c r="AM7" i="2"/>
  <c r="AM6" i="2"/>
  <c r="AM5" i="2"/>
  <c r="AM4" i="2"/>
  <c r="AM3" i="2"/>
  <c r="AM2" i="2"/>
  <c r="E13" i="2"/>
  <c r="W6" i="2"/>
  <c r="W3" i="2" s="1"/>
  <c r="T6" i="2" s="1"/>
  <c r="R13" i="2"/>
  <c r="T5" i="2"/>
  <c r="U5" i="2"/>
  <c r="U3" i="2" s="1"/>
  <c r="U4" i="2" s="1"/>
  <c r="X8" i="2"/>
  <c r="X6" i="2" s="1"/>
  <c r="W7" i="2" l="1"/>
  <c r="W8" i="2" s="1"/>
  <c r="T8" i="2"/>
  <c r="U8" i="2"/>
  <c r="S7" i="2" s="1"/>
  <c r="S4" i="2"/>
  <c r="X5" i="2"/>
  <c r="X3" i="2" s="1"/>
  <c r="W4" i="2"/>
  <c r="V4" i="2" s="1"/>
  <c r="V8" i="2"/>
  <c r="V6" i="2" s="1"/>
  <c r="C13" i="2"/>
  <c r="L2" i="2"/>
  <c r="W11" i="2" l="1"/>
  <c r="Y11" i="2" s="1"/>
  <c r="W12" i="2"/>
  <c r="L9" i="2"/>
  <c r="S8" i="2"/>
  <c r="Y8" i="2" s="1"/>
  <c r="U6" i="2"/>
  <c r="U7" i="2" s="1"/>
  <c r="T7" i="2" s="1"/>
  <c r="Y7" i="2" s="1"/>
  <c r="V5" i="2"/>
  <c r="W5" i="2"/>
  <c r="W9" i="2" s="1"/>
  <c r="X4" i="2"/>
  <c r="T4" i="2" s="1"/>
  <c r="Y4" i="2" s="1"/>
  <c r="Q12" i="2"/>
  <c r="P12" i="2"/>
  <c r="Q3" i="2"/>
  <c r="Q4" i="2"/>
  <c r="Q5" i="2"/>
  <c r="Q6" i="2"/>
  <c r="Q7" i="2"/>
  <c r="Q8" i="2"/>
  <c r="Q9" i="2"/>
  <c r="Q10" i="2"/>
  <c r="Q11" i="2"/>
  <c r="Q1" i="2"/>
  <c r="Q2" i="2"/>
  <c r="P3" i="2"/>
  <c r="P4" i="2"/>
  <c r="P5" i="2"/>
  <c r="P6" i="2"/>
  <c r="P7" i="2"/>
  <c r="P8" i="2"/>
  <c r="P9" i="2"/>
  <c r="P10" i="2"/>
  <c r="P11" i="2"/>
  <c r="P2" i="2"/>
  <c r="U9" i="2" l="1"/>
  <c r="T9" i="2"/>
  <c r="Y2" i="2"/>
  <c r="S5" i="2"/>
  <c r="Y5" i="2" s="1"/>
  <c r="S6" i="2"/>
  <c r="Y6" i="2" s="1"/>
  <c r="V3" i="2"/>
  <c r="X9" i="2"/>
  <c r="L4" i="2"/>
  <c r="L5" i="2"/>
  <c r="L6" i="2"/>
  <c r="L7" i="2"/>
  <c r="L8" i="2"/>
  <c r="L3" i="2"/>
  <c r="G9" i="2"/>
  <c r="H9" i="2"/>
  <c r="I9" i="2"/>
  <c r="J9" i="2"/>
  <c r="K9" i="2"/>
  <c r="F9" i="2"/>
  <c r="S3" i="2" l="1"/>
  <c r="V9" i="2"/>
  <c r="Y9" i="2" l="1"/>
  <c r="S9" i="2"/>
  <c r="Y3" i="2"/>
</calcChain>
</file>

<file path=xl/sharedStrings.xml><?xml version="1.0" encoding="utf-8"?>
<sst xmlns="http://schemas.openxmlformats.org/spreadsheetml/2006/main" count="33" uniqueCount="32">
  <si>
    <t>Début de chaque cube de 9 cases = écart de 9 (1-10-19-28) Fin de chaque cube de 9 cases= écart de 9 (9-18-27-36)</t>
  </si>
  <si>
    <t>Début de chaque cube de 9 cases = écart de 36 (2-38-74-110) Fin de chaque cube de 9 cases= écart de 9 (34-70-106-142)</t>
  </si>
  <si>
    <t>Quart du dernier chiffre (36/4)</t>
  </si>
  <si>
    <t>Chiffre 1 ici.</t>
  </si>
  <si>
    <t>Somme des chiffres de 1 à36</t>
  </si>
  <si>
    <t>Soit 3 x 111</t>
  </si>
  <si>
    <t>Total &gt;</t>
  </si>
  <si>
    <t>Chiffre 2 ici.</t>
  </si>
  <si>
    <t>contrôle</t>
  </si>
  <si>
    <t>Soit 3 x 431</t>
  </si>
  <si>
    <t>soit 9 x 4</t>
  </si>
  <si>
    <t>soit 35.5 x 4</t>
  </si>
  <si>
    <t>Ecart central cube bas droit</t>
  </si>
  <si>
    <t>Ecart central cube haut gauche</t>
  </si>
  <si>
    <t>Ne pas effacer les formules</t>
  </si>
  <si>
    <t>Principe: Le carré 6 x 6 est donc composé de 36 cases. Et aussi de 4 cubes de 9 cases.</t>
  </si>
  <si>
    <t>En le remplissant intégralement des chiffres et nombres de 1 à 36. On obtient une somme totale</t>
  </si>
  <si>
    <t>de 666. Soit 666 / 6 cases = 111 par ligne ou colonne. Chaque moitié de ce carré de 6 x 6 fait donc 666 / 2 = 333</t>
  </si>
  <si>
    <t>Ecart central cube bas droit = différence divisé par 2 entre chaque début et fin d'un cube de 9. Exemple 9 - 1 = 8 / 2 = 4</t>
  </si>
  <si>
    <t>deuxième cube de 9 par les nombres de 10 à 18 donnera 126. Ces deux cubes de 9 totaliseront (45 + 126) = 171</t>
  </si>
  <si>
    <t>Soit une différence de 126  entre 333 (somme à obtenir) moins 171 (somme obtenue).</t>
  </si>
  <si>
    <t xml:space="preserve">Les deux autres cubes de 9 totaliseront (666-171) = 495. Conséquence: il faut placer les chiffres et nombres </t>
  </si>
  <si>
    <t>Le premier cube de 9 est placé en zone haute gauche. Le deuxième cube de 9 en zone basse droite.</t>
  </si>
  <si>
    <t>Le troisième cube de 9 en zone haute droite et le quatrième cube de 9 en zone basse gauche.</t>
  </si>
  <si>
    <t xml:space="preserve">Hors, remplir le 1ier cube (cube haut gauche) par les premiers chiffres de 1 à 9 donnera un total de 45 et le </t>
  </si>
  <si>
    <t>différemment pour que chaque moitié du carré 6 x 6 forme un total de 333.</t>
  </si>
  <si>
    <t>Enfin 3 nombres de ce 4ième cube (grands nombres) sont intervertis avec 3 chiffres (petites valeurs) du 1ier cube.</t>
  </si>
  <si>
    <t>Voir commentaires en Cellule N15</t>
  </si>
  <si>
    <t xml:space="preserve"> Cette structure d'incrément 1 (de 1 à 36) doit toujours être respecté. C'est le rang originel.</t>
  </si>
  <si>
    <t>Pour ranger une autre suite de chiffres et nombres. On les place à l'identique de la structure d'origine.</t>
  </si>
  <si>
    <t>Exemple: le 2, le 38, le 74 et le 110 seront les valeurs d'entrées de chaque cube. En suivant la structure originelle</t>
  </si>
  <si>
    <t>pour les autres valeurs (nombres finissant chaque cube) et pareillement pour les autres on peut remplir tout le carré.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</si>
</sst>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5" borderId="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center" vertical="center"/>
    </xf>
    <xf numFmtId="0" fontId="2" fillId="0" borderId="0" xfId="0" applyFont="1"/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8" fillId="4" borderId="0" xfId="0" applyFont="1" applyFill="1"/>
    <xf numFmtId="0" fontId="8" fillId="7" borderId="0" xfId="0" applyFont="1" applyFill="1"/>
    <xf numFmtId="0" fontId="0" fillId="7" borderId="0" xfId="0" applyFill="1"/>
    <xf numFmtId="0" fontId="8" fillId="5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209550</xdr:colOff>
      <xdr:row>1</xdr:row>
      <xdr:rowOff>180975</xdr:rowOff>
    </xdr:from>
    <xdr:to>
      <xdr:col>19</xdr:col>
      <xdr:colOff>361950</xdr:colOff>
      <xdr:row>1</xdr:row>
      <xdr:rowOff>333375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23D968E5-5857-4467-B968-E566EB0A6037}"/>
            </a:ext>
          </a:extLst>
        </xdr:cNvPr>
        <xdr:cNvSpPr/>
      </xdr:nvSpPr>
      <xdr:spPr>
        <a:xfrm>
          <a:off x="8829675" y="600075"/>
          <a:ext cx="15240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228600</xdr:colOff>
      <xdr:row>1</xdr:row>
      <xdr:rowOff>190500</xdr:rowOff>
    </xdr:from>
    <xdr:to>
      <xdr:col>6</xdr:col>
      <xdr:colOff>381000</xdr:colOff>
      <xdr:row>1</xdr:row>
      <xdr:rowOff>342900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743F56F1-B60B-4994-8353-BFEB826E5B65}"/>
            </a:ext>
          </a:extLst>
        </xdr:cNvPr>
        <xdr:cNvSpPr/>
      </xdr:nvSpPr>
      <xdr:spPr>
        <a:xfrm>
          <a:off x="2733675" y="609600"/>
          <a:ext cx="15240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9442-8519-4D1F-8842-8BF203309E29}">
  <sheetPr codeName="Feuil1"/>
  <dimension ref="A1:AN29"/>
  <sheetViews>
    <sheetView tabSelected="1" workbookViewId="0"/>
  </sheetViews>
  <sheetFormatPr baseColWidth="10" defaultColWidth="6.7109375" defaultRowHeight="29.45" customHeight="1" x14ac:dyDescent="0.25"/>
  <cols>
    <col min="1" max="1" width="4" style="1" bestFit="1" customWidth="1"/>
    <col min="14" max="14" width="8.28515625" customWidth="1"/>
    <col min="15" max="15" width="7.5703125" customWidth="1"/>
    <col min="16" max="16" width="7.85546875" customWidth="1"/>
    <col min="19" max="19" width="7.5703125" bestFit="1" customWidth="1"/>
    <col min="27" max="27" width="7.5703125" customWidth="1"/>
    <col min="28" max="28" width="7.140625" customWidth="1"/>
  </cols>
  <sheetData>
    <row r="1" spans="2:40" ht="33" customHeight="1" x14ac:dyDescent="0.3">
      <c r="B1" s="27">
        <v>2</v>
      </c>
      <c r="C1">
        <v>49</v>
      </c>
      <c r="D1">
        <v>98</v>
      </c>
      <c r="G1" s="6">
        <v>484</v>
      </c>
      <c r="J1" s="4">
        <v>809</v>
      </c>
      <c r="K1" s="30" t="s">
        <v>1</v>
      </c>
      <c r="L1" s="30"/>
      <c r="M1" s="30"/>
      <c r="N1" s="30"/>
      <c r="O1" s="34">
        <v>1</v>
      </c>
      <c r="P1">
        <v>13</v>
      </c>
      <c r="Q1" s="36">
        <f>P1+12</f>
        <v>25</v>
      </c>
      <c r="T1" s="6">
        <v>126</v>
      </c>
      <c r="W1" s="4">
        <v>207</v>
      </c>
      <c r="X1" s="31" t="s">
        <v>0</v>
      </c>
      <c r="Y1" s="31"/>
      <c r="Z1" s="31"/>
      <c r="AA1" s="31"/>
      <c r="AB1" s="23"/>
      <c r="AC1" s="14">
        <v>2</v>
      </c>
      <c r="AD1">
        <v>49</v>
      </c>
      <c r="AE1">
        <v>98</v>
      </c>
      <c r="AH1" s="6">
        <v>484</v>
      </c>
      <c r="AK1" s="4">
        <v>809</v>
      </c>
    </row>
    <row r="2" spans="2:40" ht="29.45" customHeight="1" thickBot="1" x14ac:dyDescent="0.3">
      <c r="B2">
        <v>6</v>
      </c>
      <c r="C2">
        <v>54</v>
      </c>
      <c r="D2">
        <v>102</v>
      </c>
      <c r="G2" s="23" t="s">
        <v>7</v>
      </c>
      <c r="L2" s="12">
        <f>F8+G7+H6+I5+J4+K3</f>
        <v>431</v>
      </c>
      <c r="O2" s="6">
        <v>2</v>
      </c>
      <c r="P2">
        <f>O2+12</f>
        <v>14</v>
      </c>
      <c r="Q2" s="36">
        <f>P2+12</f>
        <v>26</v>
      </c>
      <c r="T2" s="23" t="s">
        <v>3</v>
      </c>
      <c r="U2" s="32" t="s">
        <v>14</v>
      </c>
      <c r="Y2" s="12">
        <f>S8+T7+U6+V5+W4+X3</f>
        <v>111</v>
      </c>
      <c r="AC2">
        <v>6</v>
      </c>
      <c r="AD2">
        <v>54</v>
      </c>
      <c r="AE2">
        <v>102</v>
      </c>
      <c r="AM2" s="12">
        <f>AG8+AH7+AI6+AJ5+AK4+AL3</f>
        <v>431</v>
      </c>
    </row>
    <row r="3" spans="2:40" ht="29.45" customHeight="1" thickBot="1" x14ac:dyDescent="0.3">
      <c r="B3">
        <v>10</v>
      </c>
      <c r="C3">
        <v>57</v>
      </c>
      <c r="D3">
        <v>105</v>
      </c>
      <c r="F3" s="5">
        <v>137</v>
      </c>
      <c r="G3" s="15">
        <v>2</v>
      </c>
      <c r="H3" s="5">
        <v>22</v>
      </c>
      <c r="I3" s="3">
        <v>102</v>
      </c>
      <c r="J3" s="16">
        <v>74</v>
      </c>
      <c r="K3" s="3">
        <v>94</v>
      </c>
      <c r="L3" s="8">
        <f>+SUM(F3:K3)</f>
        <v>431</v>
      </c>
      <c r="M3">
        <v>431</v>
      </c>
      <c r="O3" s="6">
        <v>3</v>
      </c>
      <c r="P3">
        <f t="shared" ref="P3:Q12" si="0">O3+12</f>
        <v>15</v>
      </c>
      <c r="Q3" s="36">
        <f t="shared" si="0"/>
        <v>27</v>
      </c>
      <c r="S3" s="5">
        <f>P13-SUM(T3:X3)</f>
        <v>35</v>
      </c>
      <c r="T3" s="15">
        <v>1</v>
      </c>
      <c r="U3" s="5">
        <f>U5+4</f>
        <v>6</v>
      </c>
      <c r="V3" s="3">
        <f>V5+4</f>
        <v>26</v>
      </c>
      <c r="W3" s="16">
        <f>W6+R13</f>
        <v>19</v>
      </c>
      <c r="X3" s="3">
        <f>X5+4</f>
        <v>24</v>
      </c>
      <c r="Y3" s="7">
        <f>+SUM(S3:X3)</f>
        <v>111</v>
      </c>
      <c r="AC3">
        <v>10</v>
      </c>
      <c r="AD3">
        <v>57</v>
      </c>
      <c r="AE3">
        <v>105</v>
      </c>
      <c r="AG3" s="5">
        <v>137</v>
      </c>
      <c r="AH3" s="15">
        <v>2</v>
      </c>
      <c r="AI3" s="5">
        <v>22</v>
      </c>
      <c r="AJ3" s="3">
        <v>102</v>
      </c>
      <c r="AK3" s="16">
        <v>74</v>
      </c>
      <c r="AL3" s="3">
        <v>94</v>
      </c>
      <c r="AM3" s="8">
        <f>+SUM(AG3:AL3)</f>
        <v>431</v>
      </c>
      <c r="AN3">
        <v>431</v>
      </c>
    </row>
    <row r="4" spans="2:40" ht="29.45" customHeight="1" thickBot="1" x14ac:dyDescent="0.35">
      <c r="B4">
        <v>14</v>
      </c>
      <c r="C4">
        <v>62</v>
      </c>
      <c r="D4" s="27">
        <v>110</v>
      </c>
      <c r="F4" s="5">
        <v>10</v>
      </c>
      <c r="G4" s="5">
        <v>126</v>
      </c>
      <c r="H4" s="5">
        <v>25</v>
      </c>
      <c r="I4" s="3">
        <v>82</v>
      </c>
      <c r="J4" s="3">
        <v>90</v>
      </c>
      <c r="K4" s="3">
        <v>98</v>
      </c>
      <c r="L4" s="8">
        <f t="shared" ref="L4:L8" si="1">+SUM(F4:K4)</f>
        <v>431</v>
      </c>
      <c r="M4">
        <v>431</v>
      </c>
      <c r="O4" s="6">
        <v>4</v>
      </c>
      <c r="P4">
        <f t="shared" si="0"/>
        <v>16</v>
      </c>
      <c r="Q4" s="37">
        <f t="shared" si="0"/>
        <v>28</v>
      </c>
      <c r="S4" s="5">
        <f>U5+1</f>
        <v>3</v>
      </c>
      <c r="T4" s="5">
        <f>P13-(SUM(U4:X4)+S4)</f>
        <v>32</v>
      </c>
      <c r="U4" s="5">
        <f>U3+1</f>
        <v>7</v>
      </c>
      <c r="V4" s="3">
        <f>W4-2</f>
        <v>21</v>
      </c>
      <c r="W4" s="3">
        <f>W3+4</f>
        <v>23</v>
      </c>
      <c r="X4" s="3">
        <f>W4+2</f>
        <v>25</v>
      </c>
      <c r="Y4" s="7">
        <f t="shared" ref="Y4:Y8" si="2">+SUM(S4:X4)</f>
        <v>111</v>
      </c>
      <c r="AC4">
        <v>14</v>
      </c>
      <c r="AD4">
        <v>62</v>
      </c>
      <c r="AE4" s="14">
        <v>110</v>
      </c>
      <c r="AG4" s="5">
        <v>10</v>
      </c>
      <c r="AH4" s="5">
        <v>126</v>
      </c>
      <c r="AI4" s="5">
        <v>25</v>
      </c>
      <c r="AJ4" s="3">
        <v>82</v>
      </c>
      <c r="AK4" s="3">
        <v>90</v>
      </c>
      <c r="AL4" s="3">
        <v>98</v>
      </c>
      <c r="AM4" s="8">
        <f t="shared" ref="AM4:AM8" si="3">+SUM(AG4:AL4)</f>
        <v>431</v>
      </c>
      <c r="AN4">
        <v>431</v>
      </c>
    </row>
    <row r="5" spans="2:40" ht="29.45" customHeight="1" thickBot="1" x14ac:dyDescent="0.3">
      <c r="B5">
        <v>17</v>
      </c>
      <c r="C5">
        <v>66</v>
      </c>
      <c r="D5">
        <v>114</v>
      </c>
      <c r="F5" s="5">
        <v>122</v>
      </c>
      <c r="G5" s="19">
        <v>34</v>
      </c>
      <c r="H5" s="5">
        <v>6</v>
      </c>
      <c r="I5" s="3">
        <v>86</v>
      </c>
      <c r="J5" s="20">
        <v>105</v>
      </c>
      <c r="K5" s="3">
        <v>78</v>
      </c>
      <c r="L5" s="8">
        <f t="shared" si="1"/>
        <v>431</v>
      </c>
      <c r="M5">
        <v>431</v>
      </c>
      <c r="O5" s="6">
        <v>5</v>
      </c>
      <c r="P5">
        <f t="shared" si="0"/>
        <v>17</v>
      </c>
      <c r="Q5" s="38">
        <f t="shared" si="0"/>
        <v>29</v>
      </c>
      <c r="S5" s="5">
        <f>P13-SUM(T5:X5)</f>
        <v>31</v>
      </c>
      <c r="T5" s="19">
        <f>T3+8</f>
        <v>9</v>
      </c>
      <c r="U5" s="5">
        <f>T3+1</f>
        <v>2</v>
      </c>
      <c r="V5" s="3">
        <f>X5+2</f>
        <v>22</v>
      </c>
      <c r="W5" s="20">
        <f>W4+4</f>
        <v>27</v>
      </c>
      <c r="X5" s="3">
        <f>W3+1</f>
        <v>20</v>
      </c>
      <c r="Y5" s="7">
        <f t="shared" si="2"/>
        <v>111</v>
      </c>
      <c r="AC5">
        <v>17</v>
      </c>
      <c r="AD5">
        <v>66</v>
      </c>
      <c r="AE5">
        <v>114</v>
      </c>
      <c r="AG5" s="5">
        <v>122</v>
      </c>
      <c r="AH5" s="19">
        <v>34</v>
      </c>
      <c r="AI5" s="5">
        <v>6</v>
      </c>
      <c r="AJ5" s="3">
        <v>86</v>
      </c>
      <c r="AK5" s="20">
        <v>105</v>
      </c>
      <c r="AL5" s="3">
        <v>78</v>
      </c>
      <c r="AM5" s="8">
        <f t="shared" si="3"/>
        <v>431</v>
      </c>
      <c r="AN5">
        <v>431</v>
      </c>
    </row>
    <row r="6" spans="2:40" ht="29.45" customHeight="1" thickBot="1" x14ac:dyDescent="0.3">
      <c r="B6">
        <v>22</v>
      </c>
      <c r="C6">
        <v>70</v>
      </c>
      <c r="D6">
        <v>118</v>
      </c>
      <c r="F6" s="9">
        <v>30</v>
      </c>
      <c r="G6" s="17">
        <v>110</v>
      </c>
      <c r="H6" s="9">
        <v>130</v>
      </c>
      <c r="I6" s="2">
        <v>66</v>
      </c>
      <c r="J6" s="18">
        <v>38</v>
      </c>
      <c r="K6" s="2">
        <v>57</v>
      </c>
      <c r="L6" s="8">
        <f t="shared" si="1"/>
        <v>431</v>
      </c>
      <c r="M6">
        <v>431</v>
      </c>
      <c r="O6" s="6">
        <v>6</v>
      </c>
      <c r="P6">
        <f t="shared" si="0"/>
        <v>18</v>
      </c>
      <c r="Q6" s="38">
        <f t="shared" si="0"/>
        <v>30</v>
      </c>
      <c r="S6" s="9">
        <f>P13-SUM(T6:X6)</f>
        <v>8</v>
      </c>
      <c r="T6" s="17">
        <f>W3+R13</f>
        <v>28</v>
      </c>
      <c r="U6" s="9">
        <f>U8+4</f>
        <v>33</v>
      </c>
      <c r="V6" s="2">
        <f>V8+4</f>
        <v>17</v>
      </c>
      <c r="W6" s="18">
        <f>T3+R13</f>
        <v>10</v>
      </c>
      <c r="X6" s="2">
        <f>X8+4</f>
        <v>15</v>
      </c>
      <c r="Y6" s="7">
        <f t="shared" si="2"/>
        <v>111</v>
      </c>
      <c r="AC6">
        <v>22</v>
      </c>
      <c r="AD6">
        <v>70</v>
      </c>
      <c r="AE6">
        <v>118</v>
      </c>
      <c r="AG6" s="9">
        <v>30</v>
      </c>
      <c r="AH6" s="17">
        <v>110</v>
      </c>
      <c r="AI6" s="9">
        <v>130</v>
      </c>
      <c r="AJ6" s="2">
        <v>66</v>
      </c>
      <c r="AK6" s="18">
        <v>38</v>
      </c>
      <c r="AL6" s="2">
        <v>57</v>
      </c>
      <c r="AM6" s="8">
        <f t="shared" si="3"/>
        <v>431</v>
      </c>
      <c r="AN6">
        <v>431</v>
      </c>
    </row>
    <row r="7" spans="2:40" ht="29.45" customHeight="1" thickBot="1" x14ac:dyDescent="0.35">
      <c r="B7">
        <v>25</v>
      </c>
      <c r="C7" s="27">
        <v>74</v>
      </c>
      <c r="D7">
        <v>122</v>
      </c>
      <c r="F7" s="9">
        <v>118</v>
      </c>
      <c r="G7" s="9">
        <v>17</v>
      </c>
      <c r="H7" s="9">
        <v>134</v>
      </c>
      <c r="I7" s="2">
        <v>46</v>
      </c>
      <c r="J7" s="2">
        <v>54</v>
      </c>
      <c r="K7" s="2">
        <v>62</v>
      </c>
      <c r="L7" s="8">
        <f t="shared" si="1"/>
        <v>431</v>
      </c>
      <c r="M7">
        <v>431</v>
      </c>
      <c r="O7" s="6">
        <v>7</v>
      </c>
      <c r="P7" s="35">
        <f t="shared" si="0"/>
        <v>19</v>
      </c>
      <c r="Q7" s="38">
        <f t="shared" si="0"/>
        <v>31</v>
      </c>
      <c r="S7" s="9">
        <f>U8+1</f>
        <v>30</v>
      </c>
      <c r="T7" s="9">
        <f>P13-(SUM(U7:X7)+S7)</f>
        <v>5</v>
      </c>
      <c r="U7" s="9">
        <f>U6+1</f>
        <v>34</v>
      </c>
      <c r="V7" s="2">
        <v>12</v>
      </c>
      <c r="W7" s="2">
        <f>W6+4</f>
        <v>14</v>
      </c>
      <c r="X7" s="2">
        <v>16</v>
      </c>
      <c r="Y7" s="7">
        <f t="shared" si="2"/>
        <v>111</v>
      </c>
      <c r="AC7">
        <v>25</v>
      </c>
      <c r="AD7" s="14">
        <v>74</v>
      </c>
      <c r="AE7">
        <v>122</v>
      </c>
      <c r="AG7" s="9">
        <v>118</v>
      </c>
      <c r="AH7" s="9">
        <v>17</v>
      </c>
      <c r="AI7" s="9">
        <v>134</v>
      </c>
      <c r="AJ7" s="2">
        <v>46</v>
      </c>
      <c r="AK7" s="2">
        <v>54</v>
      </c>
      <c r="AL7" s="2">
        <v>62</v>
      </c>
      <c r="AM7" s="8">
        <f t="shared" si="3"/>
        <v>431</v>
      </c>
      <c r="AN7">
        <v>431</v>
      </c>
    </row>
    <row r="8" spans="2:40" ht="29.45" customHeight="1" thickBot="1" x14ac:dyDescent="0.3">
      <c r="B8">
        <v>30</v>
      </c>
      <c r="C8">
        <v>78</v>
      </c>
      <c r="D8">
        <v>126</v>
      </c>
      <c r="F8" s="9">
        <v>14</v>
      </c>
      <c r="G8" s="21">
        <v>142</v>
      </c>
      <c r="H8" s="9">
        <v>114</v>
      </c>
      <c r="I8" s="2">
        <v>49</v>
      </c>
      <c r="J8" s="22">
        <v>70</v>
      </c>
      <c r="K8" s="2">
        <v>42</v>
      </c>
      <c r="L8" s="8">
        <f t="shared" si="1"/>
        <v>431</v>
      </c>
      <c r="M8">
        <v>431</v>
      </c>
      <c r="O8" s="6">
        <v>8</v>
      </c>
      <c r="P8" s="36">
        <f t="shared" si="0"/>
        <v>20</v>
      </c>
      <c r="Q8" s="38">
        <f t="shared" si="0"/>
        <v>32</v>
      </c>
      <c r="S8" s="9">
        <f>P13-SUM(T8:X8)</f>
        <v>4</v>
      </c>
      <c r="T8" s="21">
        <f>T6+8</f>
        <v>36</v>
      </c>
      <c r="U8" s="9">
        <f>T6+1</f>
        <v>29</v>
      </c>
      <c r="V8" s="2">
        <f>X8+2</f>
        <v>13</v>
      </c>
      <c r="W8" s="22">
        <f>W7+4</f>
        <v>18</v>
      </c>
      <c r="X8" s="2">
        <f>W6+1</f>
        <v>11</v>
      </c>
      <c r="Y8" s="7">
        <f t="shared" si="2"/>
        <v>111</v>
      </c>
      <c r="AC8">
        <v>30</v>
      </c>
      <c r="AD8">
        <v>78</v>
      </c>
      <c r="AE8">
        <v>126</v>
      </c>
      <c r="AG8" s="9">
        <v>14</v>
      </c>
      <c r="AH8" s="21">
        <v>142</v>
      </c>
      <c r="AI8" s="9">
        <v>114</v>
      </c>
      <c r="AJ8" s="2">
        <v>49</v>
      </c>
      <c r="AK8" s="22">
        <v>70</v>
      </c>
      <c r="AL8" s="2">
        <v>42</v>
      </c>
      <c r="AM8" s="8">
        <f t="shared" si="3"/>
        <v>431</v>
      </c>
      <c r="AN8">
        <v>431</v>
      </c>
    </row>
    <row r="9" spans="2:40" ht="29.45" customHeight="1" x14ac:dyDescent="0.25">
      <c r="B9">
        <v>34</v>
      </c>
      <c r="C9">
        <v>82</v>
      </c>
      <c r="D9">
        <v>130</v>
      </c>
      <c r="F9" s="8">
        <f>+SUM(F3:F8)</f>
        <v>431</v>
      </c>
      <c r="G9" s="8">
        <f t="shared" ref="G9:K9" si="4">+SUM(G3:G8)</f>
        <v>431</v>
      </c>
      <c r="H9" s="8">
        <f t="shared" si="4"/>
        <v>431</v>
      </c>
      <c r="I9" s="8">
        <f t="shared" si="4"/>
        <v>431</v>
      </c>
      <c r="J9" s="8">
        <f t="shared" si="4"/>
        <v>431</v>
      </c>
      <c r="K9" s="8">
        <f t="shared" si="4"/>
        <v>431</v>
      </c>
      <c r="L9" s="12">
        <f>F3+G4+H5+I6+J7+K8</f>
        <v>431</v>
      </c>
      <c r="N9" s="1"/>
      <c r="O9" s="6">
        <v>9</v>
      </c>
      <c r="P9" s="36">
        <f t="shared" si="0"/>
        <v>21</v>
      </c>
      <c r="Q9" s="38">
        <f t="shared" si="0"/>
        <v>33</v>
      </c>
      <c r="S9" s="8">
        <f>SUM(S3:S8)</f>
        <v>111</v>
      </c>
      <c r="T9" s="8">
        <f t="shared" ref="T9:X9" si="5">SUM(T3:T8)</f>
        <v>111</v>
      </c>
      <c r="U9" s="8">
        <f t="shared" si="5"/>
        <v>111</v>
      </c>
      <c r="V9" s="8">
        <f t="shared" si="5"/>
        <v>111</v>
      </c>
      <c r="W9" s="8">
        <f t="shared" si="5"/>
        <v>111</v>
      </c>
      <c r="X9" s="8">
        <f t="shared" si="5"/>
        <v>111</v>
      </c>
      <c r="Y9" s="12">
        <f>S3+T4+U5+V6+W7+X8</f>
        <v>111</v>
      </c>
      <c r="AC9">
        <v>34</v>
      </c>
      <c r="AD9">
        <v>82</v>
      </c>
      <c r="AE9">
        <v>130</v>
      </c>
      <c r="AG9" s="8">
        <f>+SUM(AG3:AG8)</f>
        <v>431</v>
      </c>
      <c r="AH9" s="8">
        <f t="shared" ref="AH9:AL9" si="6">+SUM(AH3:AH8)</f>
        <v>431</v>
      </c>
      <c r="AI9" s="8">
        <f t="shared" si="6"/>
        <v>431</v>
      </c>
      <c r="AJ9" s="8">
        <f t="shared" si="6"/>
        <v>431</v>
      </c>
      <c r="AK9" s="8">
        <f t="shared" si="6"/>
        <v>431</v>
      </c>
      <c r="AL9" s="8">
        <f t="shared" si="6"/>
        <v>431</v>
      </c>
      <c r="AM9" s="12">
        <f>AG3+AH4+AI5+AJ6+AK7+AL8</f>
        <v>431</v>
      </c>
    </row>
    <row r="10" spans="2:40" ht="29.45" customHeight="1" x14ac:dyDescent="0.3">
      <c r="B10" s="27">
        <v>38</v>
      </c>
      <c r="C10">
        <v>86</v>
      </c>
      <c r="D10">
        <v>134</v>
      </c>
      <c r="F10">
        <v>431</v>
      </c>
      <c r="G10">
        <v>431</v>
      </c>
      <c r="H10">
        <v>431</v>
      </c>
      <c r="I10">
        <v>431</v>
      </c>
      <c r="J10">
        <v>431</v>
      </c>
      <c r="K10">
        <v>431</v>
      </c>
      <c r="O10" s="27">
        <v>10</v>
      </c>
      <c r="P10" s="36">
        <f t="shared" si="0"/>
        <v>22</v>
      </c>
      <c r="Q10" s="38">
        <f t="shared" si="0"/>
        <v>34</v>
      </c>
      <c r="S10" s="32" t="s">
        <v>27</v>
      </c>
      <c r="AC10" s="14">
        <v>38</v>
      </c>
      <c r="AD10">
        <v>86</v>
      </c>
      <c r="AE10">
        <v>134</v>
      </c>
    </row>
    <row r="11" spans="2:40" ht="29.45" customHeight="1" x14ac:dyDescent="0.25">
      <c r="B11">
        <v>42</v>
      </c>
      <c r="C11">
        <v>90</v>
      </c>
      <c r="D11">
        <v>137</v>
      </c>
      <c r="G11" s="10">
        <v>809</v>
      </c>
      <c r="J11" s="11">
        <v>484</v>
      </c>
      <c r="O11">
        <v>11</v>
      </c>
      <c r="P11" s="36">
        <f t="shared" si="0"/>
        <v>23</v>
      </c>
      <c r="Q11" s="38">
        <f t="shared" si="0"/>
        <v>35</v>
      </c>
      <c r="T11" s="10">
        <f>3*P13-126</f>
        <v>207</v>
      </c>
      <c r="W11" s="11">
        <f>W7*9</f>
        <v>126</v>
      </c>
      <c r="X11" s="26" t="s">
        <v>6</v>
      </c>
      <c r="Y11" s="11">
        <f>T11+W11</f>
        <v>333</v>
      </c>
      <c r="AC11">
        <v>42</v>
      </c>
      <c r="AD11">
        <v>90</v>
      </c>
      <c r="AE11">
        <v>137</v>
      </c>
      <c r="AH11" s="10">
        <f>AD13*3-484</f>
        <v>809</v>
      </c>
      <c r="AK11" s="11">
        <f>AK7*9-2</f>
        <v>484</v>
      </c>
      <c r="AL11" s="26" t="s">
        <v>6</v>
      </c>
      <c r="AM11" s="11">
        <v>1293</v>
      </c>
    </row>
    <row r="12" spans="2:40" ht="29.45" customHeight="1" x14ac:dyDescent="0.25">
      <c r="B12">
        <v>46</v>
      </c>
      <c r="C12">
        <v>94</v>
      </c>
      <c r="D12">
        <v>142</v>
      </c>
      <c r="E12" s="29" t="s">
        <v>11</v>
      </c>
      <c r="O12">
        <v>12</v>
      </c>
      <c r="P12" s="36">
        <f t="shared" si="0"/>
        <v>24</v>
      </c>
      <c r="Q12" s="38">
        <f t="shared" si="0"/>
        <v>36</v>
      </c>
      <c r="R12" s="29" t="s">
        <v>10</v>
      </c>
      <c r="V12" s="25" t="s">
        <v>8</v>
      </c>
      <c r="W12" s="28">
        <f>W7*9</f>
        <v>126</v>
      </c>
      <c r="Y12" s="24" t="s">
        <v>5</v>
      </c>
      <c r="AC12">
        <v>46</v>
      </c>
      <c r="AD12">
        <v>94</v>
      </c>
      <c r="AE12">
        <v>142</v>
      </c>
      <c r="AK12" s="28"/>
      <c r="AM12" s="24" t="s">
        <v>9</v>
      </c>
    </row>
    <row r="13" spans="2:40" ht="29.45" customHeight="1" x14ac:dyDescent="0.25">
      <c r="C13" s="13">
        <f>SUM(B1:D12)/3/2</f>
        <v>431</v>
      </c>
      <c r="E13" s="13">
        <f>D12/4</f>
        <v>35.5</v>
      </c>
      <c r="G13" s="13">
        <f>CEILING(E13/2,1)</f>
        <v>18</v>
      </c>
      <c r="H13" s="24" t="s">
        <v>12</v>
      </c>
      <c r="P13" s="13">
        <f>SUM(O1:Q12)/6</f>
        <v>111</v>
      </c>
      <c r="R13" s="13">
        <f>Q12/4</f>
        <v>9</v>
      </c>
      <c r="T13" s="13">
        <f>FLOOR(R13/2,1)</f>
        <v>4</v>
      </c>
      <c r="U13" s="33" t="s">
        <v>18</v>
      </c>
      <c r="V13" s="33"/>
      <c r="W13" s="33"/>
      <c r="X13" s="33"/>
      <c r="Y13" s="33"/>
      <c r="Z13" s="33"/>
      <c r="AA13" s="33"/>
      <c r="AD13" s="13">
        <f>SUM(AC1:AE12)/6</f>
        <v>431</v>
      </c>
      <c r="AF13" s="13">
        <f>AE12/4</f>
        <v>35.5</v>
      </c>
    </row>
    <row r="14" spans="2:40" ht="29.45" customHeight="1" x14ac:dyDescent="0.25">
      <c r="G14" s="13">
        <f>FLOOR(E13/2,1)</f>
        <v>17</v>
      </c>
      <c r="H14" s="24" t="s">
        <v>13</v>
      </c>
      <c r="O14" s="24" t="s">
        <v>4</v>
      </c>
      <c r="R14" s="24" t="s">
        <v>2</v>
      </c>
      <c r="AI14">
        <f>3*431</f>
        <v>1293</v>
      </c>
    </row>
    <row r="15" spans="2:40" ht="29.45" customHeight="1" x14ac:dyDescent="0.25">
      <c r="N15" s="32" t="s">
        <v>15</v>
      </c>
    </row>
    <row r="16" spans="2:40" ht="29.45" customHeight="1" x14ac:dyDescent="0.25">
      <c r="N16" s="32" t="s">
        <v>16</v>
      </c>
    </row>
    <row r="17" spans="14:14" ht="29.45" customHeight="1" x14ac:dyDescent="0.25">
      <c r="N17" s="32" t="s">
        <v>17</v>
      </c>
    </row>
    <row r="18" spans="14:14" ht="29.45" customHeight="1" x14ac:dyDescent="0.25">
      <c r="N18" s="32" t="s">
        <v>24</v>
      </c>
    </row>
    <row r="19" spans="14:14" ht="29.45" customHeight="1" x14ac:dyDescent="0.25">
      <c r="N19" s="32" t="s">
        <v>19</v>
      </c>
    </row>
    <row r="20" spans="14:14" ht="29.45" customHeight="1" x14ac:dyDescent="0.25">
      <c r="N20" s="32" t="s">
        <v>20</v>
      </c>
    </row>
    <row r="21" spans="14:14" ht="29.45" customHeight="1" x14ac:dyDescent="0.25">
      <c r="N21" s="32" t="s">
        <v>21</v>
      </c>
    </row>
    <row r="22" spans="14:14" ht="29.45" customHeight="1" x14ac:dyDescent="0.25">
      <c r="N22" s="32" t="s">
        <v>25</v>
      </c>
    </row>
    <row r="23" spans="14:14" ht="29.45" customHeight="1" x14ac:dyDescent="0.25">
      <c r="N23" s="32" t="s">
        <v>22</v>
      </c>
    </row>
    <row r="24" spans="14:14" ht="29.45" customHeight="1" x14ac:dyDescent="0.25">
      <c r="N24" s="32" t="s">
        <v>23</v>
      </c>
    </row>
    <row r="25" spans="14:14" ht="29.45" customHeight="1" x14ac:dyDescent="0.25">
      <c r="N25" s="32" t="s">
        <v>26</v>
      </c>
    </row>
    <row r="26" spans="14:14" ht="29.45" customHeight="1" x14ac:dyDescent="0.25">
      <c r="N26" s="32" t="s">
        <v>28</v>
      </c>
    </row>
    <row r="27" spans="14:14" ht="29.45" customHeight="1" x14ac:dyDescent="0.25">
      <c r="N27" s="32" t="s">
        <v>29</v>
      </c>
    </row>
    <row r="28" spans="14:14" ht="29.45" customHeight="1" x14ac:dyDescent="0.25">
      <c r="N28" s="32" t="s">
        <v>30</v>
      </c>
    </row>
    <row r="29" spans="14:14" ht="29.45" customHeight="1" x14ac:dyDescent="0.25">
      <c r="N29" s="32" t="s">
        <v>31</v>
      </c>
    </row>
  </sheetData>
  <mergeCells count="3">
    <mergeCell ref="K1:N1"/>
    <mergeCell ref="X1:AA1"/>
    <mergeCell ref="U13:AA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</dc:creator>
  <cp:lastModifiedBy>X Cellus</cp:lastModifiedBy>
  <dcterms:created xsi:type="dcterms:W3CDTF">2020-10-29T14:19:57Z</dcterms:created>
  <dcterms:modified xsi:type="dcterms:W3CDTF">2020-11-29T15:34:51Z</dcterms:modified>
</cp:coreProperties>
</file>