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8B635C93-99F8-457C-96F7-A7B0F4228ECA}" xr6:coauthVersionLast="45" xr6:coauthVersionMax="45" xr10:uidLastSave="{00000000-0000-0000-0000-000000000000}"/>
  <bookViews>
    <workbookView xWindow="-120" yWindow="-120" windowWidth="20730" windowHeight="11160" activeTab="1" xr2:uid="{6B057325-88B6-493B-971F-7B6A1DC56DE5}"/>
  </bookViews>
  <sheets>
    <sheet name="PCF" sheetId="1" r:id="rId1"/>
    <sheet name="Valid" sheetId="2" r:id="rId2"/>
  </sheets>
  <definedNames>
    <definedName name="Tableau1">Valid!$D$2:$D$8</definedName>
    <definedName name="_xlnm.Print_Area" localSheetId="0">PCF!$A$1:$I$45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6" i="1" l="1"/>
  <c r="A44" i="1"/>
  <c r="B47" i="1"/>
  <c r="D46" i="1"/>
  <c r="G46" i="1" s="1"/>
  <c r="B46" i="1"/>
  <c r="E4" i="1"/>
  <c r="F4" i="1"/>
  <c r="G4" i="1"/>
  <c r="H4" i="1"/>
  <c r="E6" i="1"/>
  <c r="F6" i="1"/>
  <c r="G6" i="1"/>
  <c r="H6" i="1"/>
  <c r="E8" i="1"/>
  <c r="F8" i="1"/>
  <c r="G8" i="1"/>
  <c r="H8" i="1"/>
  <c r="E10" i="1"/>
  <c r="F10" i="1"/>
  <c r="G10" i="1"/>
  <c r="H10" i="1"/>
  <c r="H2" i="1"/>
  <c r="G2" i="1"/>
  <c r="F2" i="1"/>
  <c r="C10" i="1"/>
  <c r="C8" i="1"/>
  <c r="C6" i="1"/>
  <c r="C4" i="1"/>
  <c r="E2" i="1"/>
  <c r="F46" i="1" l="1"/>
  <c r="H46" i="1"/>
  <c r="E46" i="1"/>
  <c r="K6" i="1"/>
  <c r="K5" i="1"/>
  <c r="P3" i="1"/>
  <c r="K3" i="1"/>
  <c r="M2" i="1" s="1"/>
  <c r="P4" i="1" l="1"/>
  <c r="B2" i="1" s="1"/>
  <c r="J2" i="1" l="1"/>
  <c r="D2" i="1"/>
  <c r="B3" i="1"/>
  <c r="J3" i="1" s="1"/>
  <c r="A2" i="1"/>
  <c r="I2" i="1"/>
  <c r="B4" i="1"/>
  <c r="D4" i="1" l="1"/>
  <c r="J4" i="1"/>
  <c r="B6" i="1"/>
  <c r="J6" i="1" s="1"/>
  <c r="A4" i="1"/>
  <c r="B5" i="1"/>
  <c r="J5" i="1" s="1"/>
  <c r="I4" i="1"/>
  <c r="B8" i="1" l="1"/>
  <c r="J8" i="1" s="1"/>
  <c r="D6" i="1"/>
  <c r="A6" i="1"/>
  <c r="B7" i="1"/>
  <c r="J7" i="1" s="1"/>
  <c r="I6" i="1"/>
  <c r="B9" i="1" l="1"/>
  <c r="J9" i="1" s="1"/>
  <c r="A8" i="1"/>
  <c r="I8" i="1"/>
  <c r="D8" i="1"/>
  <c r="B10" i="1"/>
  <c r="B11" i="1" l="1"/>
  <c r="A10" i="1"/>
  <c r="I10" i="1"/>
  <c r="B12" i="1"/>
  <c r="D10" i="1"/>
  <c r="I12" i="1" l="1"/>
  <c r="B13" i="1"/>
  <c r="A12" i="1"/>
  <c r="B14" i="1"/>
  <c r="D12" i="1"/>
  <c r="A14" i="1" l="1"/>
  <c r="B16" i="1"/>
  <c r="D14" i="1"/>
  <c r="I14" i="1"/>
  <c r="B15" i="1"/>
  <c r="H12" i="1"/>
  <c r="G12" i="1"/>
  <c r="F12" i="1"/>
  <c r="E12" i="1"/>
  <c r="H14" i="1" l="1"/>
  <c r="G14" i="1"/>
  <c r="F14" i="1"/>
  <c r="E14" i="1"/>
  <c r="B18" i="1"/>
  <c r="D16" i="1"/>
  <c r="I16" i="1"/>
  <c r="B17" i="1"/>
  <c r="A16" i="1"/>
  <c r="G16" i="1" l="1"/>
  <c r="F16" i="1"/>
  <c r="E16" i="1"/>
  <c r="H16" i="1"/>
  <c r="D18" i="1"/>
  <c r="B20" i="1"/>
  <c r="B19" i="1"/>
  <c r="A18" i="1"/>
  <c r="I18" i="1"/>
  <c r="B22" i="1" l="1"/>
  <c r="D20" i="1"/>
  <c r="B21" i="1"/>
  <c r="A20" i="1"/>
  <c r="I20" i="1"/>
  <c r="F18" i="1"/>
  <c r="E18" i="1"/>
  <c r="G18" i="1"/>
  <c r="H18" i="1"/>
  <c r="B24" i="1" l="1"/>
  <c r="D22" i="1"/>
  <c r="B23" i="1"/>
  <c r="A22" i="1"/>
  <c r="I22" i="1"/>
  <c r="E20" i="1"/>
  <c r="F20" i="1"/>
  <c r="H20" i="1"/>
  <c r="G20" i="1"/>
  <c r="B25" i="1" l="1"/>
  <c r="A24" i="1"/>
  <c r="I24" i="1"/>
  <c r="D24" i="1"/>
  <c r="B26" i="1"/>
  <c r="H22" i="1"/>
  <c r="G22" i="1"/>
  <c r="F22" i="1"/>
  <c r="E22" i="1"/>
  <c r="E24" i="1" l="1"/>
  <c r="H24" i="1"/>
  <c r="G24" i="1"/>
  <c r="F24" i="1"/>
  <c r="B27" i="1"/>
  <c r="A26" i="1"/>
  <c r="I26" i="1"/>
  <c r="B28" i="1"/>
  <c r="D26" i="1"/>
  <c r="I28" i="1" l="1"/>
  <c r="A28" i="1"/>
  <c r="B30" i="1"/>
  <c r="D28" i="1"/>
  <c r="B29" i="1"/>
  <c r="H26" i="1"/>
  <c r="G26" i="1"/>
  <c r="F26" i="1"/>
  <c r="E26" i="1"/>
  <c r="H28" i="1" l="1"/>
  <c r="G28" i="1"/>
  <c r="F28" i="1"/>
  <c r="E28" i="1"/>
  <c r="I30" i="1"/>
  <c r="B32" i="1"/>
  <c r="D30" i="1"/>
  <c r="B31" i="1"/>
  <c r="A30" i="1"/>
  <c r="H30" i="1" l="1"/>
  <c r="G30" i="1"/>
  <c r="F30" i="1"/>
  <c r="E30" i="1"/>
  <c r="B34" i="1"/>
  <c r="D32" i="1"/>
  <c r="B33" i="1"/>
  <c r="A32" i="1"/>
  <c r="I32" i="1"/>
  <c r="G32" i="1" l="1"/>
  <c r="F32" i="1"/>
  <c r="E32" i="1"/>
  <c r="H32" i="1"/>
  <c r="B36" i="1"/>
  <c r="D34" i="1"/>
  <c r="B35" i="1"/>
  <c r="A34" i="1"/>
  <c r="I34" i="1"/>
  <c r="B38" i="1" l="1"/>
  <c r="D36" i="1"/>
  <c r="B37" i="1"/>
  <c r="A36" i="1"/>
  <c r="I36" i="1"/>
  <c r="F34" i="1"/>
  <c r="E34" i="1"/>
  <c r="H34" i="1"/>
  <c r="G34" i="1"/>
  <c r="E36" i="1" l="1"/>
  <c r="F36" i="1"/>
  <c r="H36" i="1"/>
  <c r="G36" i="1"/>
  <c r="B40" i="1"/>
  <c r="D38" i="1"/>
  <c r="B39" i="1"/>
  <c r="A38" i="1"/>
  <c r="I38" i="1"/>
  <c r="E38" i="1" l="1"/>
  <c r="H38" i="1"/>
  <c r="G38" i="1"/>
  <c r="F38" i="1"/>
  <c r="B41" i="1"/>
  <c r="A40" i="1"/>
  <c r="I40" i="1"/>
  <c r="B42" i="1"/>
  <c r="D40" i="1"/>
  <c r="B43" i="1" l="1"/>
  <c r="A42" i="1"/>
  <c r="I42" i="1"/>
  <c r="B44" i="1"/>
  <c r="D42" i="1"/>
  <c r="H40" i="1"/>
  <c r="G40" i="1"/>
  <c r="F40" i="1"/>
  <c r="E40" i="1"/>
  <c r="H42" i="1" l="1"/>
  <c r="G42" i="1"/>
  <c r="F42" i="1"/>
  <c r="E42" i="1"/>
  <c r="I44" i="1"/>
  <c r="B45" i="1"/>
  <c r="D44" i="1"/>
  <c r="H44" i="1" l="1"/>
  <c r="G44" i="1"/>
  <c r="F44" i="1"/>
  <c r="E44" i="1"/>
</calcChain>
</file>

<file path=xl/sharedStrings.xml><?xml version="1.0" encoding="utf-8"?>
<sst xmlns="http://schemas.openxmlformats.org/spreadsheetml/2006/main" count="39" uniqueCount="30">
  <si>
    <t>Day</t>
  </si>
  <si>
    <t>Week</t>
  </si>
  <si>
    <t>Personnes</t>
  </si>
  <si>
    <t>Annee</t>
  </si>
  <si>
    <t>Mois</t>
  </si>
  <si>
    <t>Date</t>
  </si>
  <si>
    <t>Jour</t>
  </si>
  <si>
    <t>Lundi = 0 / dimanche = 6</t>
  </si>
  <si>
    <t>Ne modifier que les cellules oranges</t>
  </si>
  <si>
    <t>Comme ici</t>
  </si>
  <si>
    <t>nom 1</t>
  </si>
  <si>
    <t>nom 2</t>
  </si>
  <si>
    <t>nom 3</t>
  </si>
  <si>
    <t>Item 1</t>
  </si>
  <si>
    <t>Item 2</t>
  </si>
  <si>
    <t>Item 3</t>
  </si>
  <si>
    <t>Item 4</t>
  </si>
  <si>
    <t>Item 5</t>
  </si>
  <si>
    <t>Série</t>
  </si>
  <si>
    <t>Mardi</t>
  </si>
  <si>
    <t>Lundi</t>
  </si>
  <si>
    <t>Mercredi</t>
  </si>
  <si>
    <t>Jeudi</t>
  </si>
  <si>
    <t>Vendredi</t>
  </si>
  <si>
    <t>Samedi</t>
  </si>
  <si>
    <t>Dimanche</t>
  </si>
  <si>
    <t>Tableau1 coloré en D2:D8</t>
  </si>
  <si>
    <t>Voir code en feuille Valid</t>
  </si>
  <si>
    <t>Notes: liste de validation de B2 à B10</t>
  </si>
  <si>
    <t>Exemple sur tableau Jour de la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</si>
</sst>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"/>
    <numFmt numFmtId="165" formatCode="dd\/mm"/>
  </numFmts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B4C6E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2F75B5"/>
        <bgColor indexed="64"/>
      </patternFill>
    </fill>
    <fill>
      <patternFill patternType="solid">
        <fgColor rgb="FFF4B084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36">
    <xf numFmtId="0" fontId="0" fillId="0" borderId="0" xfId="0"/>
    <xf numFmtId="0" fontId="3" fillId="0" borderId="0" xfId="0" applyFont="1" applyAlignment="1">
      <alignment horizontal="center" textRotation="90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1" applyAlignment="1" applyProtection="1">
      <alignment horizontal="center" vertical="center"/>
      <protection locked="0"/>
    </xf>
    <xf numFmtId="165" fontId="0" fillId="0" borderId="3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4" fontId="2" fillId="3" borderId="2" xfId="2" applyNumberFormat="1" applyAlignment="1">
      <alignment horizontal="center" vertical="center"/>
    </xf>
    <xf numFmtId="0" fontId="2" fillId="3" borderId="2" xfId="2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6" fillId="0" borderId="0" xfId="0" applyFont="1"/>
    <xf numFmtId="0" fontId="5" fillId="0" borderId="0" xfId="0" applyFont="1"/>
  </cellXfs>
  <cellStyles count="3">
    <cellStyle name="Entrée" xfId="1" builtinId="20"/>
    <cellStyle name="Normal" xfId="0" builtinId="0"/>
    <cellStyle name="Sortie" xfId="2" builtinId="21"/>
  </cellStyles>
  <dxfs count="1">
    <dxf>
      <font>
        <strike val="0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19C72-B96B-4672-B09A-449A3F5FE20D}">
  <sheetPr codeName="Feuil1">
    <pageSetUpPr fitToPage="1"/>
  </sheetPr>
  <dimension ref="A1:Q47"/>
  <sheetViews>
    <sheetView zoomScaleNormal="100" workbookViewId="0">
      <selection activeCell="C4" sqref="C4:C5"/>
    </sheetView>
  </sheetViews>
  <sheetFormatPr baseColWidth="10" defaultColWidth="11.42578125" defaultRowHeight="15" x14ac:dyDescent="0.25"/>
  <cols>
    <col min="1" max="1" width="11.42578125" style="1"/>
    <col min="2" max="4" width="9.5703125" style="3" customWidth="1"/>
    <col min="5" max="7" width="15.140625" style="3" customWidth="1"/>
    <col min="8" max="8" width="15.7109375" style="3" customWidth="1"/>
    <col min="9" max="9" width="15.140625" style="3" customWidth="1"/>
    <col min="10" max="11" width="11.42578125" style="3"/>
    <col min="12" max="12" width="14.42578125" style="3" bestFit="1" customWidth="1"/>
    <col min="13" max="16384" width="11.42578125" style="3"/>
  </cols>
  <sheetData>
    <row r="1" spans="1:17" ht="40.5" customHeight="1" x14ac:dyDescent="0.25">
      <c r="B1" s="2" t="s">
        <v>0</v>
      </c>
      <c r="C1" s="2" t="s">
        <v>18</v>
      </c>
      <c r="D1" s="2" t="s">
        <v>1</v>
      </c>
      <c r="E1" s="2" t="s">
        <v>13</v>
      </c>
      <c r="F1" s="2" t="s">
        <v>14</v>
      </c>
      <c r="G1" s="2" t="s">
        <v>15</v>
      </c>
      <c r="H1" s="2" t="s">
        <v>16</v>
      </c>
      <c r="I1" s="2" t="s">
        <v>17</v>
      </c>
      <c r="K1" s="20" t="s">
        <v>2</v>
      </c>
      <c r="L1" s="20"/>
      <c r="O1" s="4" t="s">
        <v>3</v>
      </c>
      <c r="P1" s="5">
        <v>2021</v>
      </c>
    </row>
    <row r="2" spans="1:17" s="4" customFormat="1" ht="20.100000000000001" customHeight="1" x14ac:dyDescent="0.25">
      <c r="A2" s="18">
        <f>DATE(YEAR(B2),MONTH(B2),1)</f>
        <v>44166</v>
      </c>
      <c r="B2" s="6">
        <f>P3-P4</f>
        <v>44193</v>
      </c>
      <c r="C2" s="17">
        <v>2</v>
      </c>
      <c r="D2" s="17">
        <f t="shared" ref="D2:D4" si="0">WEEKNUM(B2)</f>
        <v>53</v>
      </c>
      <c r="E2" s="19" t="str">
        <f>VLOOKUP(MOD($C2,$M$2),$K$2:$L$6,2,FALSE)</f>
        <v>nom 3</v>
      </c>
      <c r="F2" s="19" t="str">
        <f>VLOOKUP(MOD($C2+1,$M$2),$K$2:$L$6,2,FALSE)</f>
        <v>nom 1</v>
      </c>
      <c r="G2" s="19" t="str">
        <f>VLOOKUP(MOD($C2+2,$M$2),$K$2:$L$6,2,FALSE)</f>
        <v>nom 2</v>
      </c>
      <c r="H2" s="19" t="str">
        <f>VLOOKUP(MOD($C2+3,$M$2),$K$2:$L$6,2,FALSE)&amp;IF(AND(MOD(MONTH(B2),3)=1,DAY(B2)-7&lt;0)," + Calibration","")</f>
        <v>nom 3</v>
      </c>
      <c r="I2" s="17" t="str">
        <f>IF(DAY(B2)&lt;=7,VLOOKUP(MOD(MONTH(B2),$M$2),$K$2:$L$6,2,FALSE),"")</f>
        <v/>
      </c>
      <c r="J2" s="4">
        <f t="shared" ref="J2:J9" si="1">_xlfn.ISOWEEKNUM(B2)</f>
        <v>53</v>
      </c>
      <c r="K2" s="4">
        <v>0</v>
      </c>
      <c r="L2" s="5" t="s">
        <v>10</v>
      </c>
      <c r="M2" s="4">
        <f>MAX(K2:K6)+1</f>
        <v>3</v>
      </c>
      <c r="O2" s="4" t="s">
        <v>4</v>
      </c>
      <c r="P2" s="5">
        <v>1</v>
      </c>
    </row>
    <row r="3" spans="1:17" s="4" customFormat="1" ht="20.100000000000001" customHeight="1" x14ac:dyDescent="0.25">
      <c r="A3" s="18"/>
      <c r="B3" s="7">
        <f>B2+4</f>
        <v>44197</v>
      </c>
      <c r="C3" s="17"/>
      <c r="D3" s="17"/>
      <c r="E3" s="19"/>
      <c r="F3" s="19"/>
      <c r="G3" s="19"/>
      <c r="H3" s="19"/>
      <c r="I3" s="17"/>
      <c r="J3" s="4">
        <f t="shared" si="1"/>
        <v>53</v>
      </c>
      <c r="K3" s="4">
        <f>IF(L3="","",K2+1)</f>
        <v>1</v>
      </c>
      <c r="L3" s="5" t="s">
        <v>11</v>
      </c>
      <c r="O3" s="4" t="s">
        <v>5</v>
      </c>
      <c r="P3" s="8" t="str">
        <f>"1/"&amp;P2&amp;"/"&amp;P1</f>
        <v>1/1/2021</v>
      </c>
    </row>
    <row r="4" spans="1:17" s="4" customFormat="1" ht="20.100000000000001" customHeight="1" x14ac:dyDescent="0.25">
      <c r="A4" s="18">
        <f t="shared" ref="A4" si="2">DATE(YEAR(B4),MONTH(B4),1)</f>
        <v>44197</v>
      </c>
      <c r="B4" s="6">
        <f>B2+7</f>
        <v>44200</v>
      </c>
      <c r="C4" s="17">
        <f>IF(C2=2,0,C2+1)</f>
        <v>0</v>
      </c>
      <c r="D4" s="17">
        <f t="shared" si="0"/>
        <v>2</v>
      </c>
      <c r="E4" s="19" t="str">
        <f t="shared" ref="E4" si="3">VLOOKUP(MOD($C4,$M$2),$K$2:$L$6,2,FALSE)</f>
        <v>nom 1</v>
      </c>
      <c r="F4" s="19" t="str">
        <f t="shared" ref="F4" si="4">VLOOKUP(MOD($C4+1,$M$2),$K$2:$L$6,2,FALSE)</f>
        <v>nom 2</v>
      </c>
      <c r="G4" s="19" t="str">
        <f t="shared" ref="G4" si="5">VLOOKUP(MOD($C4+2,$M$2),$K$2:$L$6,2,FALSE)</f>
        <v>nom 3</v>
      </c>
      <c r="H4" s="19" t="str">
        <f t="shared" ref="H4" si="6">VLOOKUP(MOD($C4+3,$M$2),$K$2:$L$6,2,FALSE)&amp;IF(AND(MOD(MONTH(B4),3)=1,DAY(B4)-7&lt;0)," + Calibration","")</f>
        <v>nom 1 + Calibration</v>
      </c>
      <c r="I4" s="17" t="str">
        <f>IF(DAY(B4)&lt;=7,VLOOKUP(MOD(MONTH(B4),$M$2),$K$2:$L$6,2,FALSE),"")</f>
        <v>nom 2</v>
      </c>
      <c r="J4" s="4">
        <f t="shared" si="1"/>
        <v>1</v>
      </c>
      <c r="K4" s="4">
        <v>2</v>
      </c>
      <c r="L4" s="5" t="s">
        <v>12</v>
      </c>
      <c r="O4" s="4" t="s">
        <v>6</v>
      </c>
      <c r="P4" s="9">
        <f>WEEKDAY(P3,3)</f>
        <v>4</v>
      </c>
      <c r="Q4" s="10" t="s">
        <v>7</v>
      </c>
    </row>
    <row r="5" spans="1:17" s="4" customFormat="1" ht="20.100000000000001" customHeight="1" x14ac:dyDescent="0.25">
      <c r="A5" s="18"/>
      <c r="B5" s="7">
        <f>B4+4</f>
        <v>44204</v>
      </c>
      <c r="C5" s="17"/>
      <c r="D5" s="17"/>
      <c r="E5" s="19"/>
      <c r="F5" s="19"/>
      <c r="G5" s="19"/>
      <c r="H5" s="19"/>
      <c r="I5" s="17"/>
      <c r="J5" s="4">
        <f t="shared" si="1"/>
        <v>1</v>
      </c>
      <c r="K5" s="4" t="str">
        <f t="shared" ref="K5:K6" si="7">IF(L5="","",K4+1)</f>
        <v/>
      </c>
      <c r="L5" s="5"/>
    </row>
    <row r="6" spans="1:17" s="4" customFormat="1" ht="20.100000000000001" customHeight="1" x14ac:dyDescent="0.25">
      <c r="A6" s="18">
        <f t="shared" ref="A6" si="8">DATE(YEAR(B6),MONTH(B6),1)</f>
        <v>44197</v>
      </c>
      <c r="B6" s="6">
        <f t="shared" ref="B6" si="9">B4+7</f>
        <v>44207</v>
      </c>
      <c r="C6" s="17">
        <f>IF(C4=2,0,C4+1)</f>
        <v>1</v>
      </c>
      <c r="D6" s="17">
        <f t="shared" ref="D6" si="10">WEEKNUM(B6)</f>
        <v>3</v>
      </c>
      <c r="E6" s="19" t="str">
        <f t="shared" ref="E6" si="11">VLOOKUP(MOD($C6,$M$2),$K$2:$L$6,2,FALSE)</f>
        <v>nom 2</v>
      </c>
      <c r="F6" s="19" t="str">
        <f t="shared" ref="F6" si="12">VLOOKUP(MOD($C6+1,$M$2),$K$2:$L$6,2,FALSE)</f>
        <v>nom 3</v>
      </c>
      <c r="G6" s="19" t="str">
        <f t="shared" ref="G6" si="13">VLOOKUP(MOD($C6+2,$M$2),$K$2:$L$6,2,FALSE)</f>
        <v>nom 1</v>
      </c>
      <c r="H6" s="19" t="str">
        <f t="shared" ref="H6" si="14">VLOOKUP(MOD($C6+3,$M$2),$K$2:$L$6,2,FALSE)&amp;IF(AND(MOD(MONTH(B6),3)=1,DAY(B6)-7&lt;0)," + Calibration","")</f>
        <v>nom 2</v>
      </c>
      <c r="I6" s="17" t="str">
        <f t="shared" ref="I6" si="15">IF(DAY(B6)&lt;=7,VLOOKUP(MOD(MONTH(B6),$M$2),$K$2:$L$6,2,FALSE),"")</f>
        <v/>
      </c>
      <c r="J6" s="4">
        <f t="shared" si="1"/>
        <v>2</v>
      </c>
      <c r="K6" s="4" t="str">
        <f t="shared" si="7"/>
        <v/>
      </c>
      <c r="L6" s="5"/>
      <c r="O6" s="3"/>
      <c r="P6" s="3"/>
    </row>
    <row r="7" spans="1:17" s="4" customFormat="1" ht="20.100000000000001" customHeight="1" x14ac:dyDescent="0.25">
      <c r="A7" s="18"/>
      <c r="B7" s="7">
        <f t="shared" ref="B7" si="16">B6+4</f>
        <v>44211</v>
      </c>
      <c r="C7" s="17"/>
      <c r="D7" s="17"/>
      <c r="E7" s="19"/>
      <c r="F7" s="19"/>
      <c r="G7" s="19"/>
      <c r="H7" s="19"/>
      <c r="I7" s="17"/>
      <c r="J7" s="4">
        <f t="shared" si="1"/>
        <v>2</v>
      </c>
      <c r="O7" s="3"/>
      <c r="P7" s="3"/>
    </row>
    <row r="8" spans="1:17" s="4" customFormat="1" ht="20.100000000000001" customHeight="1" x14ac:dyDescent="0.25">
      <c r="A8" s="18">
        <f t="shared" ref="A8" si="17">DATE(YEAR(B8),MONTH(B8),1)</f>
        <v>44197</v>
      </c>
      <c r="B8" s="6">
        <f t="shared" ref="B8" si="18">B6+7</f>
        <v>44214</v>
      </c>
      <c r="C8" s="17">
        <f>IF(C6=2,0,C6+1)</f>
        <v>2</v>
      </c>
      <c r="D8" s="17">
        <f t="shared" ref="D8" si="19">WEEKNUM(B8)</f>
        <v>4</v>
      </c>
      <c r="E8" s="19" t="str">
        <f t="shared" ref="E8" si="20">VLOOKUP(MOD($C8,$M$2),$K$2:$L$6,2,FALSE)</f>
        <v>nom 3</v>
      </c>
      <c r="F8" s="19" t="str">
        <f t="shared" ref="F8" si="21">VLOOKUP(MOD($C8+1,$M$2),$K$2:$L$6,2,FALSE)</f>
        <v>nom 1</v>
      </c>
      <c r="G8" s="19" t="str">
        <f t="shared" ref="G8" si="22">VLOOKUP(MOD($C8+2,$M$2),$K$2:$L$6,2,FALSE)</f>
        <v>nom 2</v>
      </c>
      <c r="H8" s="19" t="str">
        <f t="shared" ref="H8" si="23">VLOOKUP(MOD($C8+3,$M$2),$K$2:$L$6,2,FALSE)&amp;IF(AND(MOD(MONTH(B8),3)=1,DAY(B8)-7&lt;0)," + Calibration","")</f>
        <v>nom 3</v>
      </c>
      <c r="I8" s="17" t="str">
        <f t="shared" ref="I8" si="24">IF(DAY(B8)&lt;=7,VLOOKUP(MOD(MONTH(B8),$M$2),$K$2:$L$6,2,FALSE),"")</f>
        <v/>
      </c>
      <c r="J8" s="4">
        <f t="shared" si="1"/>
        <v>3</v>
      </c>
    </row>
    <row r="9" spans="1:17" s="4" customFormat="1" ht="20.100000000000001" customHeight="1" x14ac:dyDescent="0.25">
      <c r="A9" s="18"/>
      <c r="B9" s="7">
        <f t="shared" ref="B9" si="25">B8+4</f>
        <v>44218</v>
      </c>
      <c r="C9" s="17"/>
      <c r="D9" s="17"/>
      <c r="E9" s="19"/>
      <c r="F9" s="19"/>
      <c r="G9" s="19"/>
      <c r="H9" s="19"/>
      <c r="I9" s="17"/>
      <c r="J9" s="4">
        <f t="shared" si="1"/>
        <v>3</v>
      </c>
      <c r="N9" s="4" t="s">
        <v>8</v>
      </c>
    </row>
    <row r="10" spans="1:17" s="4" customFormat="1" ht="20.100000000000001" customHeight="1" x14ac:dyDescent="0.25">
      <c r="A10" s="18">
        <f t="shared" ref="A10" si="26">DATE(YEAR(B10),MONTH(B10),1)</f>
        <v>44197</v>
      </c>
      <c r="B10" s="6">
        <f t="shared" ref="B10" si="27">B8+7</f>
        <v>44221</v>
      </c>
      <c r="C10" s="17">
        <f>IF(C8=2,0,C8+1)</f>
        <v>0</v>
      </c>
      <c r="D10" s="17">
        <f t="shared" ref="D10" si="28">WEEKNUM(B10)</f>
        <v>5</v>
      </c>
      <c r="E10" s="19" t="str">
        <f t="shared" ref="E10" si="29">VLOOKUP(MOD($C10,$M$2),$K$2:$L$6,2,FALSE)</f>
        <v>nom 1</v>
      </c>
      <c r="F10" s="19" t="str">
        <f t="shared" ref="F10" si="30">VLOOKUP(MOD($C10+1,$M$2),$K$2:$L$6,2,FALSE)</f>
        <v>nom 2</v>
      </c>
      <c r="G10" s="19" t="str">
        <f t="shared" ref="G10" si="31">VLOOKUP(MOD($C10+2,$M$2),$K$2:$L$6,2,FALSE)</f>
        <v>nom 3</v>
      </c>
      <c r="H10" s="19" t="str">
        <f t="shared" ref="H10" si="32">VLOOKUP(MOD($C10+3,$M$2),$K$2:$L$6,2,FALSE)&amp;IF(AND(MOD(MONTH(B10),3)=1,DAY(B10)-7&lt;0)," + Calibration","")</f>
        <v>nom 1</v>
      </c>
      <c r="I10" s="17" t="str">
        <f t="shared" ref="I10" si="33">IF(DAY(B10)&lt;=7,VLOOKUP(MOD(MONTH(B10),$M$2),$K$2:$L$6,2,FALSE),"")</f>
        <v/>
      </c>
      <c r="N10" s="11" t="s">
        <v>9</v>
      </c>
    </row>
    <row r="11" spans="1:17" s="4" customFormat="1" ht="20.100000000000001" customHeight="1" x14ac:dyDescent="0.25">
      <c r="A11" s="18"/>
      <c r="B11" s="7">
        <f t="shared" ref="B11" si="34">B10+4</f>
        <v>44225</v>
      </c>
      <c r="C11" s="17"/>
      <c r="D11" s="17"/>
      <c r="E11" s="19"/>
      <c r="F11" s="19"/>
      <c r="G11" s="19"/>
      <c r="H11" s="19"/>
      <c r="I11" s="17"/>
    </row>
    <row r="12" spans="1:17" s="4" customFormat="1" ht="20.100000000000001" customHeight="1" x14ac:dyDescent="0.25">
      <c r="A12" s="18">
        <f t="shared" ref="A12" si="35">DATE(YEAR(B12),MONTH(B12),1)</f>
        <v>44228</v>
      </c>
      <c r="B12" s="6">
        <f t="shared" ref="B12" si="36">B10+7</f>
        <v>44228</v>
      </c>
      <c r="C12" s="6"/>
      <c r="D12" s="17">
        <f t="shared" ref="D12" si="37">WEEKNUM(B12)</f>
        <v>6</v>
      </c>
      <c r="E12" s="19" t="str">
        <f t="shared" ref="E12" si="38">VLOOKUP(MOD($D12,$M$2),$K$2:$L$6,2,FALSE)</f>
        <v>nom 1</v>
      </c>
      <c r="F12" s="19" t="str">
        <f t="shared" ref="F12" si="39">VLOOKUP(MOD($D12+1,$M$2),$K$2:$L$6,2,FALSE)</f>
        <v>nom 2</v>
      </c>
      <c r="G12" s="19" t="str">
        <f t="shared" ref="G12" si="40">VLOOKUP(MOD($D12+2,$M$2),$K$2:$L$6,2,FALSE)</f>
        <v>nom 3</v>
      </c>
      <c r="H12" s="19" t="str">
        <f t="shared" ref="H12" si="41">VLOOKUP(MOD($D12+3,$M$2),$K$2:$L$6,2,FALSE)&amp;IF(AND(MOD(MONTH(B12),3)=1,DAY(B12)-7&lt;0)," + Calibration","")</f>
        <v>nom 1</v>
      </c>
      <c r="I12" s="17" t="str">
        <f t="shared" ref="I12" si="42">IF(DAY(B12)&lt;=7,VLOOKUP(MOD(MONTH(B12),$M$2),$K$2:$L$6,2,FALSE),"")</f>
        <v>nom 3</v>
      </c>
      <c r="L12" s="3"/>
      <c r="M12" s="3"/>
    </row>
    <row r="13" spans="1:17" s="4" customFormat="1" ht="20.100000000000001" customHeight="1" x14ac:dyDescent="0.25">
      <c r="A13" s="18"/>
      <c r="B13" s="7">
        <f t="shared" ref="B13" si="43">B12+4</f>
        <v>44232</v>
      </c>
      <c r="C13" s="7"/>
      <c r="D13" s="17"/>
      <c r="E13" s="19"/>
      <c r="F13" s="19"/>
      <c r="G13" s="19"/>
      <c r="H13" s="19"/>
      <c r="I13" s="17"/>
      <c r="L13" s="3"/>
      <c r="M13" s="3"/>
    </row>
    <row r="14" spans="1:17" s="4" customFormat="1" ht="20.100000000000001" customHeight="1" x14ac:dyDescent="0.25">
      <c r="A14" s="18">
        <f t="shared" ref="A14" si="44">DATE(YEAR(B14),MONTH(B14),1)</f>
        <v>44228</v>
      </c>
      <c r="B14" s="6">
        <f t="shared" ref="B14" si="45">B12+7</f>
        <v>44235</v>
      </c>
      <c r="C14" s="6"/>
      <c r="D14" s="17">
        <f t="shared" ref="D14" si="46">WEEKNUM(B14)</f>
        <v>7</v>
      </c>
      <c r="E14" s="19" t="str">
        <f t="shared" ref="E14" si="47">VLOOKUP(MOD($D14,$M$2),$K$2:$L$6,2,FALSE)</f>
        <v>nom 2</v>
      </c>
      <c r="F14" s="19" t="str">
        <f t="shared" ref="F14" si="48">VLOOKUP(MOD($D14+1,$M$2),$K$2:$L$6,2,FALSE)</f>
        <v>nom 3</v>
      </c>
      <c r="G14" s="19" t="str">
        <f t="shared" ref="G14" si="49">VLOOKUP(MOD($D14+2,$M$2),$K$2:$L$6,2,FALSE)</f>
        <v>nom 1</v>
      </c>
      <c r="H14" s="19" t="str">
        <f t="shared" ref="H14" si="50">VLOOKUP(MOD($D14+3,$M$2),$K$2:$L$6,2,FALSE)&amp;IF(AND(MOD(MONTH(B14),3)=1,DAY(B14)-7&lt;0)," + Calibration","")</f>
        <v>nom 2</v>
      </c>
      <c r="I14" s="17" t="str">
        <f t="shared" ref="I14" si="51">IF(DAY(B14)&lt;=7,VLOOKUP(MOD(MONTH(B14),$M$2),$K$2:$L$6,2,FALSE),"")</f>
        <v/>
      </c>
      <c r="L14" s="3"/>
      <c r="M14" s="3"/>
    </row>
    <row r="15" spans="1:17" s="4" customFormat="1" ht="20.100000000000001" customHeight="1" x14ac:dyDescent="0.25">
      <c r="A15" s="18"/>
      <c r="B15" s="7">
        <f t="shared" ref="B15" si="52">B14+4</f>
        <v>44239</v>
      </c>
      <c r="C15" s="7"/>
      <c r="D15" s="17"/>
      <c r="E15" s="19"/>
      <c r="F15" s="19"/>
      <c r="G15" s="19"/>
      <c r="H15" s="19"/>
      <c r="I15" s="17"/>
      <c r="L15" s="3"/>
      <c r="M15" s="3"/>
    </row>
    <row r="16" spans="1:17" ht="20.100000000000001" customHeight="1" x14ac:dyDescent="0.25">
      <c r="A16" s="18">
        <f t="shared" ref="A16" si="53">DATE(YEAR(B16),MONTH(B16),1)</f>
        <v>44228</v>
      </c>
      <c r="B16" s="6">
        <f t="shared" ref="B16" si="54">B14+7</f>
        <v>44242</v>
      </c>
      <c r="C16" s="6"/>
      <c r="D16" s="17">
        <f t="shared" ref="D16" si="55">WEEKNUM(B16)</f>
        <v>8</v>
      </c>
      <c r="E16" s="19" t="str">
        <f t="shared" ref="E16" si="56">VLOOKUP(MOD($D16,$M$2),$K$2:$L$6,2,FALSE)</f>
        <v>nom 3</v>
      </c>
      <c r="F16" s="19" t="str">
        <f t="shared" ref="F16" si="57">VLOOKUP(MOD($D16+1,$M$2),$K$2:$L$6,2,FALSE)</f>
        <v>nom 1</v>
      </c>
      <c r="G16" s="19" t="str">
        <f t="shared" ref="G16" si="58">VLOOKUP(MOD($D16+2,$M$2),$K$2:$L$6,2,FALSE)</f>
        <v>nom 2</v>
      </c>
      <c r="H16" s="19" t="str">
        <f t="shared" ref="H16" si="59">VLOOKUP(MOD($D16+3,$M$2),$K$2:$L$6,2,FALSE)&amp;IF(AND(MOD(MONTH(B16),3)=1,DAY(B16)-7&lt;0)," + Calibration","")</f>
        <v>nom 3</v>
      </c>
      <c r="I16" s="17" t="str">
        <f t="shared" ref="I16" si="60">IF(DAY(B16)&lt;=7,VLOOKUP(MOD(MONTH(B16),$M$2),$K$2:$L$6,2,FALSE),"")</f>
        <v/>
      </c>
      <c r="K16" s="4"/>
    </row>
    <row r="17" spans="1:11" ht="20.100000000000001" customHeight="1" x14ac:dyDescent="0.25">
      <c r="A17" s="18"/>
      <c r="B17" s="7">
        <f t="shared" ref="B17" si="61">B16+4</f>
        <v>44246</v>
      </c>
      <c r="C17" s="7"/>
      <c r="D17" s="17"/>
      <c r="E17" s="19"/>
      <c r="F17" s="19"/>
      <c r="G17" s="19"/>
      <c r="H17" s="19"/>
      <c r="I17" s="17"/>
      <c r="K17" s="4"/>
    </row>
    <row r="18" spans="1:11" ht="20.100000000000001" customHeight="1" x14ac:dyDescent="0.25">
      <c r="A18" s="18">
        <f t="shared" ref="A18" si="62">DATE(YEAR(B18),MONTH(B18),1)</f>
        <v>44228</v>
      </c>
      <c r="B18" s="6">
        <f t="shared" ref="B18" si="63">B16+7</f>
        <v>44249</v>
      </c>
      <c r="C18" s="6"/>
      <c r="D18" s="17">
        <f t="shared" ref="D18" si="64">WEEKNUM(B18)</f>
        <v>9</v>
      </c>
      <c r="E18" s="19" t="str">
        <f t="shared" ref="E18" si="65">VLOOKUP(MOD($D18,$M$2),$K$2:$L$6,2,FALSE)</f>
        <v>nom 1</v>
      </c>
      <c r="F18" s="19" t="str">
        <f t="shared" ref="F18" si="66">VLOOKUP(MOD($D18+1,$M$2),$K$2:$L$6,2,FALSE)</f>
        <v>nom 2</v>
      </c>
      <c r="G18" s="19" t="str">
        <f t="shared" ref="G18" si="67">VLOOKUP(MOD($D18+2,$M$2),$K$2:$L$6,2,FALSE)</f>
        <v>nom 3</v>
      </c>
      <c r="H18" s="19" t="str">
        <f t="shared" ref="H18" si="68">VLOOKUP(MOD($D18+3,$M$2),$K$2:$L$6,2,FALSE)&amp;IF(AND(MOD(MONTH(B18),3)=1,DAY(B18)-7&lt;0)," + Calibration","")</f>
        <v>nom 1</v>
      </c>
      <c r="I18" s="17" t="str">
        <f t="shared" ref="I18" si="69">IF(DAY(B18)&lt;=7,VLOOKUP(MOD(MONTH(B18),$M$2),$K$2:$L$6,2,FALSE),"")</f>
        <v/>
      </c>
      <c r="K18" s="4"/>
    </row>
    <row r="19" spans="1:11" ht="20.100000000000001" customHeight="1" x14ac:dyDescent="0.25">
      <c r="A19" s="18"/>
      <c r="B19" s="7">
        <f t="shared" ref="B19" si="70">B18+4</f>
        <v>44253</v>
      </c>
      <c r="C19" s="7"/>
      <c r="D19" s="17"/>
      <c r="E19" s="19"/>
      <c r="F19" s="19"/>
      <c r="G19" s="19"/>
      <c r="H19" s="19"/>
      <c r="I19" s="17"/>
      <c r="K19" s="4"/>
    </row>
    <row r="20" spans="1:11" ht="20.100000000000001" customHeight="1" x14ac:dyDescent="0.25">
      <c r="A20" s="18">
        <f t="shared" ref="A20" si="71">DATE(YEAR(B20),MONTH(B20),1)</f>
        <v>44256</v>
      </c>
      <c r="B20" s="6">
        <f t="shared" ref="B20" si="72">B18+7</f>
        <v>44256</v>
      </c>
      <c r="C20" s="6"/>
      <c r="D20" s="17">
        <f t="shared" ref="D20" si="73">WEEKNUM(B20)</f>
        <v>10</v>
      </c>
      <c r="E20" s="19" t="str">
        <f t="shared" ref="E20" si="74">VLOOKUP(MOD($D20,$M$2),$K$2:$L$6,2,FALSE)</f>
        <v>nom 2</v>
      </c>
      <c r="F20" s="19" t="str">
        <f t="shared" ref="F20" si="75">VLOOKUP(MOD($D20+1,$M$2),$K$2:$L$6,2,FALSE)</f>
        <v>nom 3</v>
      </c>
      <c r="G20" s="19" t="str">
        <f t="shared" ref="G20" si="76">VLOOKUP(MOD($D20+2,$M$2),$K$2:$L$6,2,FALSE)</f>
        <v>nom 1</v>
      </c>
      <c r="H20" s="19" t="str">
        <f t="shared" ref="H20" si="77">VLOOKUP(MOD($D20+3,$M$2),$K$2:$L$6,2,FALSE)&amp;IF(AND(MOD(MONTH(B20),3)=1,DAY(B20)-7&lt;0)," + Calibration","")</f>
        <v>nom 2</v>
      </c>
      <c r="I20" s="17" t="str">
        <f t="shared" ref="I20" si="78">IF(DAY(B20)&lt;=7,VLOOKUP(MOD(MONTH(B20),$M$2),$K$2:$L$6,2,FALSE),"")</f>
        <v>nom 1</v>
      </c>
      <c r="K20" s="4"/>
    </row>
    <row r="21" spans="1:11" ht="20.100000000000001" customHeight="1" x14ac:dyDescent="0.25">
      <c r="A21" s="18"/>
      <c r="B21" s="7">
        <f t="shared" ref="B21" si="79">B20+4</f>
        <v>44260</v>
      </c>
      <c r="C21" s="7"/>
      <c r="D21" s="17"/>
      <c r="E21" s="19"/>
      <c r="F21" s="19"/>
      <c r="G21" s="19"/>
      <c r="H21" s="19"/>
      <c r="I21" s="17"/>
      <c r="K21" s="4"/>
    </row>
    <row r="22" spans="1:11" ht="20.100000000000001" customHeight="1" x14ac:dyDescent="0.25">
      <c r="A22" s="18">
        <f t="shared" ref="A22" si="80">DATE(YEAR(B22),MONTH(B22),1)</f>
        <v>44256</v>
      </c>
      <c r="B22" s="6">
        <f t="shared" ref="B22" si="81">B20+7</f>
        <v>44263</v>
      </c>
      <c r="C22" s="6"/>
      <c r="D22" s="17">
        <f t="shared" ref="D22" si="82">WEEKNUM(B22)</f>
        <v>11</v>
      </c>
      <c r="E22" s="19" t="str">
        <f t="shared" ref="E22" si="83">VLOOKUP(MOD($D22,$M$2),$K$2:$L$6,2,FALSE)</f>
        <v>nom 3</v>
      </c>
      <c r="F22" s="19" t="str">
        <f t="shared" ref="F22" si="84">VLOOKUP(MOD($D22+1,$M$2),$K$2:$L$6,2,FALSE)</f>
        <v>nom 1</v>
      </c>
      <c r="G22" s="19" t="str">
        <f t="shared" ref="G22" si="85">VLOOKUP(MOD($D22+2,$M$2),$K$2:$L$6,2,FALSE)</f>
        <v>nom 2</v>
      </c>
      <c r="H22" s="19" t="str">
        <f t="shared" ref="H22" si="86">VLOOKUP(MOD($D22+3,$M$2),$K$2:$L$6,2,FALSE)&amp;IF(AND(MOD(MONTH(B22),3)=1,DAY(B22)-7&lt;0)," + Calibration","")</f>
        <v>nom 3</v>
      </c>
      <c r="I22" s="17" t="str">
        <f t="shared" ref="I22" si="87">IF(DAY(B22)&lt;=7,VLOOKUP(MOD(MONTH(B22),$M$2),$K$2:$L$6,2,FALSE),"")</f>
        <v/>
      </c>
      <c r="K22" s="4"/>
    </row>
    <row r="23" spans="1:11" ht="20.100000000000001" customHeight="1" x14ac:dyDescent="0.25">
      <c r="A23" s="18"/>
      <c r="B23" s="7">
        <f t="shared" ref="B23" si="88">B22+4</f>
        <v>44267</v>
      </c>
      <c r="C23" s="7"/>
      <c r="D23" s="17"/>
      <c r="E23" s="19"/>
      <c r="F23" s="19"/>
      <c r="G23" s="19"/>
      <c r="H23" s="19"/>
      <c r="I23" s="17"/>
      <c r="K23" s="4"/>
    </row>
    <row r="24" spans="1:11" ht="20.100000000000001" customHeight="1" x14ac:dyDescent="0.25">
      <c r="A24" s="18">
        <f t="shared" ref="A24" si="89">DATE(YEAR(B24),MONTH(B24),1)</f>
        <v>44256</v>
      </c>
      <c r="B24" s="6">
        <f t="shared" ref="B24" si="90">B22+7</f>
        <v>44270</v>
      </c>
      <c r="C24" s="6"/>
      <c r="D24" s="17">
        <f t="shared" ref="D24" si="91">WEEKNUM(B24)</f>
        <v>12</v>
      </c>
      <c r="E24" s="19" t="str">
        <f t="shared" ref="E24" si="92">VLOOKUP(MOD($D24,$M$2),$K$2:$L$6,2,FALSE)</f>
        <v>nom 1</v>
      </c>
      <c r="F24" s="19" t="str">
        <f t="shared" ref="F24" si="93">VLOOKUP(MOD($D24+1,$M$2),$K$2:$L$6,2,FALSE)</f>
        <v>nom 2</v>
      </c>
      <c r="G24" s="19" t="str">
        <f t="shared" ref="G24" si="94">VLOOKUP(MOD($D24+2,$M$2),$K$2:$L$6,2,FALSE)</f>
        <v>nom 3</v>
      </c>
      <c r="H24" s="19" t="str">
        <f t="shared" ref="H24" si="95">VLOOKUP(MOD($D24+3,$M$2),$K$2:$L$6,2,FALSE)&amp;IF(AND(MOD(MONTH(B24),3)=1,DAY(B24)-7&lt;0)," + Calibration","")</f>
        <v>nom 1</v>
      </c>
      <c r="I24" s="17" t="str">
        <f t="shared" ref="I24" si="96">IF(DAY(B24)&lt;=7,VLOOKUP(MOD(MONTH(B24),$M$2),$K$2:$L$6,2,FALSE),"")</f>
        <v/>
      </c>
      <c r="K24" s="4"/>
    </row>
    <row r="25" spans="1:11" ht="20.100000000000001" customHeight="1" x14ac:dyDescent="0.25">
      <c r="A25" s="18"/>
      <c r="B25" s="7">
        <f t="shared" ref="B25" si="97">B24+4</f>
        <v>44274</v>
      </c>
      <c r="C25" s="7"/>
      <c r="D25" s="17"/>
      <c r="E25" s="19"/>
      <c r="F25" s="19"/>
      <c r="G25" s="19"/>
      <c r="H25" s="19"/>
      <c r="I25" s="17"/>
      <c r="K25" s="4"/>
    </row>
    <row r="26" spans="1:11" ht="20.100000000000001" customHeight="1" x14ac:dyDescent="0.25">
      <c r="A26" s="18">
        <f t="shared" ref="A26" si="98">DATE(YEAR(B26),MONTH(B26),1)</f>
        <v>44256</v>
      </c>
      <c r="B26" s="6">
        <f t="shared" ref="B26" si="99">B24+7</f>
        <v>44277</v>
      </c>
      <c r="C26" s="6"/>
      <c r="D26" s="17">
        <f t="shared" ref="D26" si="100">WEEKNUM(B26)</f>
        <v>13</v>
      </c>
      <c r="E26" s="19" t="str">
        <f t="shared" ref="E26" si="101">VLOOKUP(MOD($D26,$M$2),$K$2:$L$6,2,FALSE)</f>
        <v>nom 2</v>
      </c>
      <c r="F26" s="19" t="str">
        <f t="shared" ref="F26" si="102">VLOOKUP(MOD($D26+1,$M$2),$K$2:$L$6,2,FALSE)</f>
        <v>nom 3</v>
      </c>
      <c r="G26" s="19" t="str">
        <f t="shared" ref="G26" si="103">VLOOKUP(MOD($D26+2,$M$2),$K$2:$L$6,2,FALSE)</f>
        <v>nom 1</v>
      </c>
      <c r="H26" s="19" t="str">
        <f t="shared" ref="H26" si="104">VLOOKUP(MOD($D26+3,$M$2),$K$2:$L$6,2,FALSE)&amp;IF(AND(MOD(MONTH(B26),3)=1,DAY(B26)-7&lt;0)," + Calibration","")</f>
        <v>nom 2</v>
      </c>
      <c r="I26" s="17" t="str">
        <f t="shared" ref="I26" si="105">IF(DAY(B26)&lt;=7,VLOOKUP(MOD(MONTH(B26),$M$2),$K$2:$L$6,2,FALSE),"")</f>
        <v/>
      </c>
      <c r="K26" s="4"/>
    </row>
    <row r="27" spans="1:11" ht="20.100000000000001" customHeight="1" x14ac:dyDescent="0.25">
      <c r="A27" s="18"/>
      <c r="B27" s="7">
        <f t="shared" ref="B27" si="106">B26+4</f>
        <v>44281</v>
      </c>
      <c r="C27" s="7"/>
      <c r="D27" s="17"/>
      <c r="E27" s="19"/>
      <c r="F27" s="19"/>
      <c r="G27" s="19"/>
      <c r="H27" s="19"/>
      <c r="I27" s="17"/>
    </row>
    <row r="28" spans="1:11" ht="20.100000000000001" customHeight="1" x14ac:dyDescent="0.25">
      <c r="A28" s="18">
        <f t="shared" ref="A28" si="107">DATE(YEAR(B28),MONTH(B28),1)</f>
        <v>44256</v>
      </c>
      <c r="B28" s="6">
        <f t="shared" ref="B28" si="108">B26+7</f>
        <v>44284</v>
      </c>
      <c r="C28" s="6"/>
      <c r="D28" s="17">
        <f t="shared" ref="D28" si="109">WEEKNUM(B28)</f>
        <v>14</v>
      </c>
      <c r="E28" s="19" t="str">
        <f t="shared" ref="E28" si="110">VLOOKUP(MOD($D28,$M$2),$K$2:$L$6,2,FALSE)</f>
        <v>nom 3</v>
      </c>
      <c r="F28" s="19" t="str">
        <f t="shared" ref="F28" si="111">VLOOKUP(MOD($D28+1,$M$2),$K$2:$L$6,2,FALSE)</f>
        <v>nom 1</v>
      </c>
      <c r="G28" s="19" t="str">
        <f t="shared" ref="G28" si="112">VLOOKUP(MOD($D28+2,$M$2),$K$2:$L$6,2,FALSE)</f>
        <v>nom 2</v>
      </c>
      <c r="H28" s="19" t="str">
        <f t="shared" ref="H28" si="113">VLOOKUP(MOD($D28+3,$M$2),$K$2:$L$6,2,FALSE)&amp;IF(AND(MOD(MONTH(B28),3)=1,DAY(B28)-7&lt;0)," + Calibration","")</f>
        <v>nom 3</v>
      </c>
      <c r="I28" s="17" t="str">
        <f t="shared" ref="I28" si="114">IF(DAY(B28)&lt;=7,VLOOKUP(MOD(MONTH(B28),$M$2),$K$2:$L$6,2,FALSE),"")</f>
        <v/>
      </c>
    </row>
    <row r="29" spans="1:11" ht="20.100000000000001" customHeight="1" x14ac:dyDescent="0.25">
      <c r="A29" s="18"/>
      <c r="B29" s="7">
        <f t="shared" ref="B29" si="115">B28+4</f>
        <v>44288</v>
      </c>
      <c r="C29" s="7"/>
      <c r="D29" s="17"/>
      <c r="E29" s="19"/>
      <c r="F29" s="19"/>
      <c r="G29" s="19"/>
      <c r="H29" s="19"/>
      <c r="I29" s="17"/>
    </row>
    <row r="30" spans="1:11" ht="20.100000000000001" customHeight="1" x14ac:dyDescent="0.25">
      <c r="A30" s="18">
        <f t="shared" ref="A30" si="116">DATE(YEAR(B30),MONTH(B30),1)</f>
        <v>44287</v>
      </c>
      <c r="B30" s="6">
        <f t="shared" ref="B30" si="117">B28+7</f>
        <v>44291</v>
      </c>
      <c r="C30" s="6"/>
      <c r="D30" s="17">
        <f t="shared" ref="D30" si="118">WEEKNUM(B30)</f>
        <v>15</v>
      </c>
      <c r="E30" s="19" t="str">
        <f t="shared" ref="E30" si="119">VLOOKUP(MOD($D30,$M$2),$K$2:$L$6,2,FALSE)</f>
        <v>nom 1</v>
      </c>
      <c r="F30" s="19" t="str">
        <f t="shared" ref="F30" si="120">VLOOKUP(MOD($D30+1,$M$2),$K$2:$L$6,2,FALSE)</f>
        <v>nom 2</v>
      </c>
      <c r="G30" s="19" t="str">
        <f t="shared" ref="G30" si="121">VLOOKUP(MOD($D30+2,$M$2),$K$2:$L$6,2,FALSE)</f>
        <v>nom 3</v>
      </c>
      <c r="H30" s="19" t="str">
        <f t="shared" ref="H30" si="122">VLOOKUP(MOD($D30+3,$M$2),$K$2:$L$6,2,FALSE)&amp;IF(AND(MOD(MONTH(B30),3)=1,DAY(B30)-7&lt;0)," + Calibration","")</f>
        <v>nom 1 + Calibration</v>
      </c>
      <c r="I30" s="17" t="str">
        <f t="shared" ref="I30" si="123">IF(DAY(B30)&lt;=7,VLOOKUP(MOD(MONTH(B30),$M$2),$K$2:$L$6,2,FALSE),"")</f>
        <v>nom 2</v>
      </c>
    </row>
    <row r="31" spans="1:11" ht="20.100000000000001" customHeight="1" x14ac:dyDescent="0.25">
      <c r="A31" s="18"/>
      <c r="B31" s="7">
        <f t="shared" ref="B31" si="124">B30+4</f>
        <v>44295</v>
      </c>
      <c r="C31" s="7"/>
      <c r="D31" s="17"/>
      <c r="E31" s="19"/>
      <c r="F31" s="19"/>
      <c r="G31" s="19"/>
      <c r="H31" s="19"/>
      <c r="I31" s="17"/>
    </row>
    <row r="32" spans="1:11" ht="20.100000000000001" customHeight="1" x14ac:dyDescent="0.25">
      <c r="A32" s="18">
        <f t="shared" ref="A32" si="125">DATE(YEAR(B32),MONTH(B32),1)</f>
        <v>44287</v>
      </c>
      <c r="B32" s="6">
        <f t="shared" ref="B32" si="126">B30+7</f>
        <v>44298</v>
      </c>
      <c r="C32" s="6"/>
      <c r="D32" s="17">
        <f t="shared" ref="D32" si="127">WEEKNUM(B32)</f>
        <v>16</v>
      </c>
      <c r="E32" s="19" t="str">
        <f t="shared" ref="E32" si="128">VLOOKUP(MOD($D32,$M$2),$K$2:$L$6,2,FALSE)</f>
        <v>nom 2</v>
      </c>
      <c r="F32" s="19" t="str">
        <f t="shared" ref="F32" si="129">VLOOKUP(MOD($D32+1,$M$2),$K$2:$L$6,2,FALSE)</f>
        <v>nom 3</v>
      </c>
      <c r="G32" s="19" t="str">
        <f t="shared" ref="G32" si="130">VLOOKUP(MOD($D32+2,$M$2),$K$2:$L$6,2,FALSE)</f>
        <v>nom 1</v>
      </c>
      <c r="H32" s="19" t="str">
        <f t="shared" ref="H32" si="131">VLOOKUP(MOD($D32+3,$M$2),$K$2:$L$6,2,FALSE)&amp;IF(AND(MOD(MONTH(B32),3)=1,DAY(B32)-7&lt;0)," + Calibration","")</f>
        <v>nom 2</v>
      </c>
      <c r="I32" s="17" t="str">
        <f t="shared" ref="I32" si="132">IF(DAY(B32)&lt;=7,VLOOKUP(MOD(MONTH(B32),$M$2),$K$2:$L$6,2,FALSE),"")</f>
        <v/>
      </c>
    </row>
    <row r="33" spans="1:9" ht="20.100000000000001" customHeight="1" x14ac:dyDescent="0.25">
      <c r="A33" s="18"/>
      <c r="B33" s="7">
        <f t="shared" ref="B33" si="133">B32+4</f>
        <v>44302</v>
      </c>
      <c r="C33" s="7"/>
      <c r="D33" s="17"/>
      <c r="E33" s="19"/>
      <c r="F33" s="19"/>
      <c r="G33" s="19"/>
      <c r="H33" s="19"/>
      <c r="I33" s="17"/>
    </row>
    <row r="34" spans="1:9" ht="20.100000000000001" customHeight="1" x14ac:dyDescent="0.25">
      <c r="A34" s="18">
        <f t="shared" ref="A34:A46" si="134">DATE(YEAR(B34),MONTH(B34),1)</f>
        <v>44287</v>
      </c>
      <c r="B34" s="6">
        <f t="shared" ref="B34" si="135">B32+7</f>
        <v>44305</v>
      </c>
      <c r="C34" s="6"/>
      <c r="D34" s="17">
        <f t="shared" ref="D34:D46" si="136">WEEKNUM(B34)</f>
        <v>17</v>
      </c>
      <c r="E34" s="19" t="str">
        <f t="shared" ref="E34" si="137">VLOOKUP(MOD($D34,$M$2),$K$2:$L$6,2,FALSE)</f>
        <v>nom 3</v>
      </c>
      <c r="F34" s="19" t="str">
        <f t="shared" ref="F34" si="138">VLOOKUP(MOD($D34+1,$M$2),$K$2:$L$6,2,FALSE)</f>
        <v>nom 1</v>
      </c>
      <c r="G34" s="19" t="str">
        <f t="shared" ref="G34" si="139">VLOOKUP(MOD($D34+2,$M$2),$K$2:$L$6,2,FALSE)</f>
        <v>nom 2</v>
      </c>
      <c r="H34" s="19" t="str">
        <f t="shared" ref="H34" si="140">VLOOKUP(MOD($D34+3,$M$2),$K$2:$L$6,2,FALSE)&amp;IF(AND(MOD(MONTH(B34),3)=1,DAY(B34)-7&lt;0)," + Calibration","")</f>
        <v>nom 3</v>
      </c>
      <c r="I34" s="17" t="str">
        <f t="shared" ref="I34" si="141">IF(DAY(B34)&lt;=7,VLOOKUP(MOD(MONTH(B34),$M$2),$K$2:$L$6,2,FALSE),"")</f>
        <v/>
      </c>
    </row>
    <row r="35" spans="1:9" ht="20.100000000000001" customHeight="1" x14ac:dyDescent="0.25">
      <c r="A35" s="18"/>
      <c r="B35" s="7">
        <f t="shared" ref="B35" si="142">B34+4</f>
        <v>44309</v>
      </c>
      <c r="C35" s="7"/>
      <c r="D35" s="17"/>
      <c r="E35" s="19"/>
      <c r="F35" s="19"/>
      <c r="G35" s="19"/>
      <c r="H35" s="19"/>
      <c r="I35" s="17"/>
    </row>
    <row r="36" spans="1:9" ht="20.100000000000001" customHeight="1" x14ac:dyDescent="0.25">
      <c r="A36" s="18">
        <f t="shared" si="134"/>
        <v>44287</v>
      </c>
      <c r="B36" s="6">
        <f t="shared" ref="B36" si="143">B34+7</f>
        <v>44312</v>
      </c>
      <c r="C36" s="6"/>
      <c r="D36" s="17">
        <f t="shared" si="136"/>
        <v>18</v>
      </c>
      <c r="E36" s="19" t="str">
        <f t="shared" ref="E36" si="144">VLOOKUP(MOD($D36,$M$2),$K$2:$L$6,2,FALSE)</f>
        <v>nom 1</v>
      </c>
      <c r="F36" s="19" t="str">
        <f t="shared" ref="F36" si="145">VLOOKUP(MOD($D36+1,$M$2),$K$2:$L$6,2,FALSE)</f>
        <v>nom 2</v>
      </c>
      <c r="G36" s="19" t="str">
        <f t="shared" ref="G36" si="146">VLOOKUP(MOD($D36+2,$M$2),$K$2:$L$6,2,FALSE)</f>
        <v>nom 3</v>
      </c>
      <c r="H36" s="19" t="str">
        <f t="shared" ref="H36" si="147">VLOOKUP(MOD($D36+3,$M$2),$K$2:$L$6,2,FALSE)&amp;IF(AND(MOD(MONTH(B36),3)=1,DAY(B36)-7&lt;0)," + Calibration","")</f>
        <v>nom 1</v>
      </c>
      <c r="I36" s="17" t="str">
        <f t="shared" ref="I36" si="148">IF(DAY(B36)&lt;=7,VLOOKUP(MOD(MONTH(B36),$M$2),$K$2:$L$6,2,FALSE),"")</f>
        <v/>
      </c>
    </row>
    <row r="37" spans="1:9" ht="20.100000000000001" customHeight="1" x14ac:dyDescent="0.25">
      <c r="A37" s="18"/>
      <c r="B37" s="7">
        <f t="shared" ref="B37" si="149">B36+4</f>
        <v>44316</v>
      </c>
      <c r="C37" s="7"/>
      <c r="D37" s="17"/>
      <c r="E37" s="19"/>
      <c r="F37" s="19"/>
      <c r="G37" s="19"/>
      <c r="H37" s="19"/>
      <c r="I37" s="17"/>
    </row>
    <row r="38" spans="1:9" ht="20.100000000000001" customHeight="1" x14ac:dyDescent="0.25">
      <c r="A38" s="18">
        <f t="shared" si="134"/>
        <v>44317</v>
      </c>
      <c r="B38" s="6">
        <f t="shared" ref="B38" si="150">B36+7</f>
        <v>44319</v>
      </c>
      <c r="C38" s="6"/>
      <c r="D38" s="17">
        <f t="shared" si="136"/>
        <v>19</v>
      </c>
      <c r="E38" s="19" t="str">
        <f t="shared" ref="E38" si="151">VLOOKUP(MOD($D38,$M$2),$K$2:$L$6,2,FALSE)</f>
        <v>nom 2</v>
      </c>
      <c r="F38" s="19" t="str">
        <f t="shared" ref="F38" si="152">VLOOKUP(MOD($D38+1,$M$2),$K$2:$L$6,2,FALSE)</f>
        <v>nom 3</v>
      </c>
      <c r="G38" s="19" t="str">
        <f t="shared" ref="G38" si="153">VLOOKUP(MOD($D38+2,$M$2),$K$2:$L$6,2,FALSE)</f>
        <v>nom 1</v>
      </c>
      <c r="H38" s="19" t="str">
        <f t="shared" ref="H38" si="154">VLOOKUP(MOD($D38+3,$M$2),$K$2:$L$6,2,FALSE)&amp;IF(AND(MOD(MONTH(B38),3)=1,DAY(B38)-7&lt;0)," + Calibration","")</f>
        <v>nom 2</v>
      </c>
      <c r="I38" s="17" t="str">
        <f t="shared" ref="I38" si="155">IF(DAY(B38)&lt;=7,VLOOKUP(MOD(MONTH(B38),$M$2),$K$2:$L$6,2,FALSE),"")</f>
        <v>nom 3</v>
      </c>
    </row>
    <row r="39" spans="1:9" ht="20.100000000000001" customHeight="1" x14ac:dyDescent="0.25">
      <c r="A39" s="18"/>
      <c r="B39" s="7">
        <f t="shared" ref="B39" si="156">B38+4</f>
        <v>44323</v>
      </c>
      <c r="C39" s="7"/>
      <c r="D39" s="17"/>
      <c r="E39" s="19"/>
      <c r="F39" s="19"/>
      <c r="G39" s="19"/>
      <c r="H39" s="19"/>
      <c r="I39" s="17"/>
    </row>
    <row r="40" spans="1:9" ht="20.100000000000001" customHeight="1" x14ac:dyDescent="0.25">
      <c r="A40" s="18">
        <f t="shared" si="134"/>
        <v>44317</v>
      </c>
      <c r="B40" s="6">
        <f t="shared" ref="B40" si="157">B38+7</f>
        <v>44326</v>
      </c>
      <c r="C40" s="6"/>
      <c r="D40" s="17">
        <f t="shared" si="136"/>
        <v>20</v>
      </c>
      <c r="E40" s="19" t="str">
        <f t="shared" ref="E40" si="158">VLOOKUP(MOD($D40,$M$2),$K$2:$L$6,2,FALSE)</f>
        <v>nom 3</v>
      </c>
      <c r="F40" s="19" t="str">
        <f t="shared" ref="F40" si="159">VLOOKUP(MOD($D40+1,$M$2),$K$2:$L$6,2,FALSE)</f>
        <v>nom 1</v>
      </c>
      <c r="G40" s="19" t="str">
        <f t="shared" ref="G40" si="160">VLOOKUP(MOD($D40+2,$M$2),$K$2:$L$6,2,FALSE)</f>
        <v>nom 2</v>
      </c>
      <c r="H40" s="19" t="str">
        <f t="shared" ref="H40" si="161">VLOOKUP(MOD($D40+3,$M$2),$K$2:$L$6,2,FALSE)&amp;IF(AND(MOD(MONTH(B40),3)=1,DAY(B40)-7&lt;0)," + Calibration","")</f>
        <v>nom 3</v>
      </c>
      <c r="I40" s="17" t="str">
        <f t="shared" ref="I40" si="162">IF(DAY(B40)&lt;=7,VLOOKUP(MOD(MONTH(B40),$M$2),$K$2:$L$6,2,FALSE),"")</f>
        <v/>
      </c>
    </row>
    <row r="41" spans="1:9" ht="20.100000000000001" customHeight="1" x14ac:dyDescent="0.25">
      <c r="A41" s="18"/>
      <c r="B41" s="7">
        <f t="shared" ref="B41" si="163">B40+4</f>
        <v>44330</v>
      </c>
      <c r="C41" s="7"/>
      <c r="D41" s="17"/>
      <c r="E41" s="19"/>
      <c r="F41" s="19"/>
      <c r="G41" s="19"/>
      <c r="H41" s="19"/>
      <c r="I41" s="17"/>
    </row>
    <row r="42" spans="1:9" ht="20.100000000000001" customHeight="1" x14ac:dyDescent="0.25">
      <c r="A42" s="18">
        <f t="shared" si="134"/>
        <v>44317</v>
      </c>
      <c r="B42" s="6">
        <f t="shared" ref="B42" si="164">B40+7</f>
        <v>44333</v>
      </c>
      <c r="C42" s="6"/>
      <c r="D42" s="17">
        <f t="shared" si="136"/>
        <v>21</v>
      </c>
      <c r="E42" s="19" t="str">
        <f t="shared" ref="E42" si="165">VLOOKUP(MOD($D42,$M$2),$K$2:$L$6,2,FALSE)</f>
        <v>nom 1</v>
      </c>
      <c r="F42" s="19" t="str">
        <f t="shared" ref="F42" si="166">VLOOKUP(MOD($D42+1,$M$2),$K$2:$L$6,2,FALSE)</f>
        <v>nom 2</v>
      </c>
      <c r="G42" s="19" t="str">
        <f t="shared" ref="G42" si="167">VLOOKUP(MOD($D42+2,$M$2),$K$2:$L$6,2,FALSE)</f>
        <v>nom 3</v>
      </c>
      <c r="H42" s="19" t="str">
        <f t="shared" ref="H42" si="168">VLOOKUP(MOD($D42+3,$M$2),$K$2:$L$6,2,FALSE)&amp;IF(AND(MOD(MONTH(B42),3)=1,DAY(B42)-7&lt;0)," + Calibration","")</f>
        <v>nom 1</v>
      </c>
      <c r="I42" s="17" t="str">
        <f t="shared" ref="I42" si="169">IF(DAY(B42)&lt;=7,VLOOKUP(MOD(MONTH(B42),$M$2),$K$2:$L$6,2,FALSE),"")</f>
        <v/>
      </c>
    </row>
    <row r="43" spans="1:9" ht="20.100000000000001" customHeight="1" x14ac:dyDescent="0.25">
      <c r="A43" s="18"/>
      <c r="B43" s="7">
        <f t="shared" ref="B43" si="170">B42+4</f>
        <v>44337</v>
      </c>
      <c r="C43" s="7"/>
      <c r="D43" s="17"/>
      <c r="E43" s="19"/>
      <c r="F43" s="19"/>
      <c r="G43" s="19"/>
      <c r="H43" s="19"/>
      <c r="I43" s="17"/>
    </row>
    <row r="44" spans="1:9" ht="20.100000000000001" customHeight="1" x14ac:dyDescent="0.25">
      <c r="A44" s="18">
        <f t="shared" si="134"/>
        <v>44317</v>
      </c>
      <c r="B44" s="6">
        <f t="shared" ref="B44" si="171">B42+7</f>
        <v>44340</v>
      </c>
      <c r="C44" s="6"/>
      <c r="D44" s="17">
        <f t="shared" si="136"/>
        <v>22</v>
      </c>
      <c r="E44" s="19" t="str">
        <f t="shared" ref="E44:E46" si="172">VLOOKUP(MOD($D44,$M$2),$K$2:$L$6,2,FALSE)</f>
        <v>nom 2</v>
      </c>
      <c r="F44" s="19" t="str">
        <f t="shared" ref="F44:F46" si="173">VLOOKUP(MOD($D44+1,$M$2),$K$2:$L$6,2,FALSE)</f>
        <v>nom 3</v>
      </c>
      <c r="G44" s="19" t="str">
        <f t="shared" ref="G44:G46" si="174">VLOOKUP(MOD($D44+2,$M$2),$K$2:$L$6,2,FALSE)</f>
        <v>nom 1</v>
      </c>
      <c r="H44" s="19" t="str">
        <f t="shared" ref="H44:H46" si="175">VLOOKUP(MOD($D44+3,$M$2),$K$2:$L$6,2,FALSE)&amp;IF(AND(MOD(MONTH(B44),3)=1,DAY(B44)-7&lt;0)," + Calibration","")</f>
        <v>nom 2</v>
      </c>
      <c r="I44" s="17" t="str">
        <f t="shared" ref="I44" si="176">IF(DAY(B44)&lt;=7,VLOOKUP(MOD(MONTH(B44),$M$2),$K$2:$L$6,2,FALSE),"")</f>
        <v/>
      </c>
    </row>
    <row r="45" spans="1:9" ht="20.100000000000001" customHeight="1" x14ac:dyDescent="0.25">
      <c r="A45" s="18"/>
      <c r="B45" s="7">
        <f t="shared" ref="B45:B47" si="177">B44+4</f>
        <v>44344</v>
      </c>
      <c r="C45" s="7"/>
      <c r="D45" s="17"/>
      <c r="E45" s="19"/>
      <c r="F45" s="19"/>
      <c r="G45" s="19"/>
      <c r="H45" s="19"/>
      <c r="I45" s="17"/>
    </row>
    <row r="46" spans="1:9" x14ac:dyDescent="0.25">
      <c r="A46" s="16">
        <f t="shared" si="134"/>
        <v>44531</v>
      </c>
      <c r="B46" s="12">
        <f>B44+211</f>
        <v>44551</v>
      </c>
      <c r="C46" s="17">
        <v>1</v>
      </c>
      <c r="D46" s="14">
        <f t="shared" si="136"/>
        <v>52</v>
      </c>
      <c r="E46" s="15" t="str">
        <f t="shared" si="172"/>
        <v>nom 2</v>
      </c>
      <c r="F46" s="15" t="str">
        <f t="shared" si="173"/>
        <v>nom 3</v>
      </c>
      <c r="G46" s="15" t="str">
        <f t="shared" si="174"/>
        <v>nom 1</v>
      </c>
      <c r="H46" s="15" t="str">
        <f t="shared" si="175"/>
        <v>nom 2</v>
      </c>
    </row>
    <row r="47" spans="1:9" x14ac:dyDescent="0.25">
      <c r="A47" s="16"/>
      <c r="B47" s="13">
        <f t="shared" si="177"/>
        <v>44555</v>
      </c>
      <c r="C47" s="17"/>
      <c r="D47" s="14"/>
      <c r="E47" s="15"/>
      <c r="F47" s="15"/>
      <c r="G47" s="15"/>
      <c r="H47" s="15"/>
    </row>
  </sheetData>
  <sheetProtection selectLockedCells="1"/>
  <mergeCells count="167">
    <mergeCell ref="K1:L1"/>
    <mergeCell ref="A2:A3"/>
    <mergeCell ref="D2:D3"/>
    <mergeCell ref="E2:E3"/>
    <mergeCell ref="F2:F3"/>
    <mergeCell ref="G2:G3"/>
    <mergeCell ref="H2:H3"/>
    <mergeCell ref="I2:I3"/>
    <mergeCell ref="I4:I5"/>
    <mergeCell ref="C2:C3"/>
    <mergeCell ref="A6:A7"/>
    <mergeCell ref="D6:D7"/>
    <mergeCell ref="E6:E7"/>
    <mergeCell ref="F6:F7"/>
    <mergeCell ref="G6:G7"/>
    <mergeCell ref="H6:H7"/>
    <mergeCell ref="I6:I7"/>
    <mergeCell ref="A4:A5"/>
    <mergeCell ref="D4:D5"/>
    <mergeCell ref="E4:E5"/>
    <mergeCell ref="F4:F5"/>
    <mergeCell ref="G4:G5"/>
    <mergeCell ref="H4:H5"/>
    <mergeCell ref="C4:C5"/>
    <mergeCell ref="C6:C7"/>
    <mergeCell ref="I8:I9"/>
    <mergeCell ref="A10:A11"/>
    <mergeCell ref="D10:D11"/>
    <mergeCell ref="E10:E11"/>
    <mergeCell ref="F10:F11"/>
    <mergeCell ref="G10:G11"/>
    <mergeCell ref="H10:H11"/>
    <mergeCell ref="I10:I11"/>
    <mergeCell ref="A8:A9"/>
    <mergeCell ref="D8:D9"/>
    <mergeCell ref="E8:E9"/>
    <mergeCell ref="F8:F9"/>
    <mergeCell ref="G8:G9"/>
    <mergeCell ref="H8:H9"/>
    <mergeCell ref="C8:C9"/>
    <mergeCell ref="C10:C11"/>
    <mergeCell ref="I12:I13"/>
    <mergeCell ref="A14:A15"/>
    <mergeCell ref="D14:D15"/>
    <mergeCell ref="E14:E15"/>
    <mergeCell ref="F14:F15"/>
    <mergeCell ref="G14:G15"/>
    <mergeCell ref="H14:H15"/>
    <mergeCell ref="I14:I15"/>
    <mergeCell ref="A12:A13"/>
    <mergeCell ref="D12:D13"/>
    <mergeCell ref="E12:E13"/>
    <mergeCell ref="F12:F13"/>
    <mergeCell ref="G12:G13"/>
    <mergeCell ref="H12:H13"/>
    <mergeCell ref="I16:I17"/>
    <mergeCell ref="A18:A19"/>
    <mergeCell ref="D18:D19"/>
    <mergeCell ref="E18:E19"/>
    <mergeCell ref="F18:F19"/>
    <mergeCell ref="G18:G19"/>
    <mergeCell ref="H18:H19"/>
    <mergeCell ref="I18:I19"/>
    <mergeCell ref="A16:A17"/>
    <mergeCell ref="D16:D17"/>
    <mergeCell ref="E16:E17"/>
    <mergeCell ref="F16:F17"/>
    <mergeCell ref="G16:G17"/>
    <mergeCell ref="H16:H17"/>
    <mergeCell ref="I20:I21"/>
    <mergeCell ref="A22:A23"/>
    <mergeCell ref="D22:D23"/>
    <mergeCell ref="E22:E23"/>
    <mergeCell ref="F22:F23"/>
    <mergeCell ref="G22:G23"/>
    <mergeCell ref="H22:H23"/>
    <mergeCell ref="I22:I23"/>
    <mergeCell ref="A20:A21"/>
    <mergeCell ref="D20:D21"/>
    <mergeCell ref="E20:E21"/>
    <mergeCell ref="F20:F21"/>
    <mergeCell ref="G20:G21"/>
    <mergeCell ref="H20:H21"/>
    <mergeCell ref="I24:I25"/>
    <mergeCell ref="A26:A27"/>
    <mergeCell ref="D26:D27"/>
    <mergeCell ref="E26:E27"/>
    <mergeCell ref="F26:F27"/>
    <mergeCell ref="G26:G27"/>
    <mergeCell ref="H26:H27"/>
    <mergeCell ref="I26:I27"/>
    <mergeCell ref="A24:A25"/>
    <mergeCell ref="D24:D25"/>
    <mergeCell ref="E24:E25"/>
    <mergeCell ref="F24:F25"/>
    <mergeCell ref="G24:G25"/>
    <mergeCell ref="H24:H25"/>
    <mergeCell ref="I28:I29"/>
    <mergeCell ref="A30:A31"/>
    <mergeCell ref="D30:D31"/>
    <mergeCell ref="E30:E31"/>
    <mergeCell ref="F30:F31"/>
    <mergeCell ref="G30:G31"/>
    <mergeCell ref="H30:H31"/>
    <mergeCell ref="I30:I31"/>
    <mergeCell ref="A28:A29"/>
    <mergeCell ref="D28:D29"/>
    <mergeCell ref="E28:E29"/>
    <mergeCell ref="F28:F29"/>
    <mergeCell ref="G28:G29"/>
    <mergeCell ref="H28:H29"/>
    <mergeCell ref="I32:I33"/>
    <mergeCell ref="A34:A35"/>
    <mergeCell ref="D34:D35"/>
    <mergeCell ref="E34:E35"/>
    <mergeCell ref="F34:F35"/>
    <mergeCell ref="G34:G35"/>
    <mergeCell ref="H34:H35"/>
    <mergeCell ref="I34:I35"/>
    <mergeCell ref="A32:A33"/>
    <mergeCell ref="D32:D33"/>
    <mergeCell ref="E32:E33"/>
    <mergeCell ref="F32:F33"/>
    <mergeCell ref="G32:G33"/>
    <mergeCell ref="H32:H33"/>
    <mergeCell ref="I36:I37"/>
    <mergeCell ref="A38:A39"/>
    <mergeCell ref="D38:D39"/>
    <mergeCell ref="E38:E39"/>
    <mergeCell ref="F38:F39"/>
    <mergeCell ref="G38:G39"/>
    <mergeCell ref="H38:H39"/>
    <mergeCell ref="I38:I39"/>
    <mergeCell ref="A36:A37"/>
    <mergeCell ref="D36:D37"/>
    <mergeCell ref="E36:E37"/>
    <mergeCell ref="F36:F37"/>
    <mergeCell ref="G36:G37"/>
    <mergeCell ref="H36:H37"/>
    <mergeCell ref="I40:I41"/>
    <mergeCell ref="A42:A43"/>
    <mergeCell ref="D42:D43"/>
    <mergeCell ref="E42:E43"/>
    <mergeCell ref="F42:F43"/>
    <mergeCell ref="G42:G43"/>
    <mergeCell ref="H42:H43"/>
    <mergeCell ref="I42:I43"/>
    <mergeCell ref="A40:A41"/>
    <mergeCell ref="D40:D41"/>
    <mergeCell ref="E40:E41"/>
    <mergeCell ref="F40:F41"/>
    <mergeCell ref="G40:G41"/>
    <mergeCell ref="H40:H41"/>
    <mergeCell ref="D46:D47"/>
    <mergeCell ref="E46:E47"/>
    <mergeCell ref="F46:F47"/>
    <mergeCell ref="G46:G47"/>
    <mergeCell ref="H46:H47"/>
    <mergeCell ref="A46:A47"/>
    <mergeCell ref="C46:C47"/>
    <mergeCell ref="I44:I45"/>
    <mergeCell ref="A44:A45"/>
    <mergeCell ref="D44:D45"/>
    <mergeCell ref="E44:E45"/>
    <mergeCell ref="F44:F45"/>
    <mergeCell ref="G44:G45"/>
    <mergeCell ref="H44:H45"/>
  </mergeCells>
  <phoneticPr fontId="4" type="noConversion"/>
  <conditionalFormatting sqref="I2:I45">
    <cfRule type="containsBlanks" dxfId="0" priority="1">
      <formula>LEN(TRIM(I2))=0</formula>
    </cfRule>
  </conditionalFormatting>
  <pageMargins left="0.7" right="0.7" top="0.75" bottom="0.75" header="0.3" footer="0.3"/>
  <pageSetup paperSize="9" scale="8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294B4-DA03-4B99-B437-5D8D10CF599A}">
  <sheetPr codeName="Feuil2"/>
  <dimension ref="B1:D15"/>
  <sheetViews>
    <sheetView tabSelected="1" workbookViewId="0">
      <selection activeCell="F3" sqref="F3"/>
    </sheetView>
  </sheetViews>
  <sheetFormatPr baseColWidth="10" defaultRowHeight="15" x14ac:dyDescent="0.25"/>
  <sheetData>
    <row r="1" spans="2:4" x14ac:dyDescent="0.25">
      <c r="B1" s="35" t="s">
        <v>29</v>
      </c>
    </row>
    <row r="2" spans="2:4" x14ac:dyDescent="0.25">
      <c r="B2" s="23" t="s">
        <v>20</v>
      </c>
      <c r="D2" s="22" t="s">
        <v>20</v>
      </c>
    </row>
    <row r="3" spans="2:4" x14ac:dyDescent="0.25">
      <c r="B3" s="31" t="s">
        <v>24</v>
      </c>
      <c r="D3" s="24" t="s">
        <v>19</v>
      </c>
    </row>
    <row r="4" spans="2:4" x14ac:dyDescent="0.25">
      <c r="B4" s="29" t="s">
        <v>21</v>
      </c>
      <c r="D4" s="25" t="s">
        <v>21</v>
      </c>
    </row>
    <row r="5" spans="2:4" x14ac:dyDescent="0.25">
      <c r="B5" s="30" t="s">
        <v>23</v>
      </c>
      <c r="D5" s="26" t="s">
        <v>22</v>
      </c>
    </row>
    <row r="6" spans="2:4" x14ac:dyDescent="0.25">
      <c r="B6" s="31" t="s">
        <v>24</v>
      </c>
      <c r="D6" t="s">
        <v>23</v>
      </c>
    </row>
    <row r="7" spans="2:4" x14ac:dyDescent="0.25">
      <c r="B7" s="23" t="s">
        <v>20</v>
      </c>
      <c r="D7" s="27" t="s">
        <v>24</v>
      </c>
    </row>
    <row r="8" spans="2:4" x14ac:dyDescent="0.25">
      <c r="B8" s="21" t="s">
        <v>19</v>
      </c>
      <c r="D8" s="28" t="s">
        <v>25</v>
      </c>
    </row>
    <row r="9" spans="2:4" x14ac:dyDescent="0.25">
      <c r="B9" s="32" t="s">
        <v>25</v>
      </c>
    </row>
    <row r="10" spans="2:4" x14ac:dyDescent="0.25">
      <c r="B10" s="33" t="s">
        <v>22</v>
      </c>
    </row>
    <row r="13" spans="2:4" x14ac:dyDescent="0.25">
      <c r="C13" s="34" t="s">
        <v>28</v>
      </c>
    </row>
    <row r="14" spans="2:4" x14ac:dyDescent="0.25">
      <c r="C14" s="34" t="s">
        <v>26</v>
      </c>
    </row>
    <row r="15" spans="2:4" x14ac:dyDescent="0.25">
      <c r="C15" s="34" t="s">
        <v>27</v>
      </c>
    </row>
  </sheetData>
  <phoneticPr fontId="4" type="noConversion"/>
  <dataValidations count="1">
    <dataValidation type="list" allowBlank="1" showInputMessage="1" showErrorMessage="1" sqref="B2:B10" xr:uid="{106A39CB-AD62-4859-9B15-386592D7DC22}">
      <formula1>Tableau1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PCF</vt:lpstr>
      <vt:lpstr>Valid</vt:lpstr>
      <vt:lpstr>Tableau1</vt:lpstr>
      <vt:lpstr>PCF!Zone_d_impression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Raynal Devosse</dc:creator>
  <cp:lastModifiedBy>X Cellus</cp:lastModifiedBy>
  <dcterms:created xsi:type="dcterms:W3CDTF">2020-10-08T13:32:28Z</dcterms:created>
  <dcterms:modified xsi:type="dcterms:W3CDTF">2020-10-08T18:01:16Z</dcterms:modified>
</cp:coreProperties>
</file>