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96AB85C-B240-436F-B9FA-440DDF0D6C2A}" xr6:coauthVersionLast="45" xr6:coauthVersionMax="45" xr10:uidLastSave="{00000000-0000-0000-0000-000000000000}"/>
  <bookViews>
    <workbookView xWindow="300" yWindow="0" windowWidth="20310" windowHeight="10920" tabRatio="784" xr2:uid="{00000000-000D-0000-FFFF-FFFF00000000}"/>
  </bookViews>
  <sheets>
    <sheet name="MODELE" sheetId="34" r:id="rId1"/>
    <sheet name="CLASSEMENT TRI" sheetId="36" r:id="rId2"/>
    <sheet name="CLASSEMENT AUTOMATIQUE" sheetId="39" r:id="rId3"/>
  </sheets>
  <definedNames>
    <definedName name="_xlnm._FilterDatabase" localSheetId="2" hidden="1">'CLASSEMENT AUTOMATIQUE'!$A$2:$I$12</definedName>
    <definedName name="_xlnm._FilterDatabase" localSheetId="1" hidden="1">'CLASSEMENT TRI'!$A$2:$J$12</definedName>
    <definedName name="_xlnm._FilterDatabase" localSheetId="0" hidden="1">MODELE!$B$2:$AV$12</definedName>
    <definedName name="_xlnm.Criteria" localSheetId="2">'CLASSEMENT AUTOMATIQUE'!$H$7:$H$12</definedName>
    <definedName name="_xlnm.Criteria" localSheetId="1">'CLASSEMENT TRI'!$H$7:$H$12</definedName>
    <definedName name="_xlnm.Criteria" localSheetId="0">MODELE!$AC$7:$AC$12</definedName>
    <definedName name="_xlnm.Print_Titles" localSheetId="2">'CLASSEMENT AUTOMATIQUE'!$1:$3</definedName>
    <definedName name="_xlnm.Print_Titles" localSheetId="1">'CLASSEMENT TRI'!$1:$3</definedName>
    <definedName name="_xlnm.Print_Titles" localSheetId="0">MODELE!$1:$3</definedName>
    <definedName name="_xlnm.Print_Area" localSheetId="2">'CLASSEMENT AUTOMATIQUE'!$A$1:$L$35</definedName>
    <definedName name="_xlnm.Print_Area" localSheetId="1">'CLASSEMENT TRI'!$A$1:$M$32</definedName>
    <definedName name="_xlnm.Print_Area" localSheetId="0">MODELE!$A$1:$AJ$32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J8" i="34" l="1"/>
  <c r="AJ9" i="34"/>
  <c r="AJ10" i="34"/>
  <c r="AJ11" i="34"/>
  <c r="AJ12" i="34"/>
  <c r="AJ13" i="34"/>
  <c r="AJ7" i="34"/>
  <c r="AI8" i="34"/>
  <c r="AI9" i="34"/>
  <c r="AI10" i="34"/>
  <c r="AI11" i="34"/>
  <c r="AI12" i="34"/>
  <c r="AI13" i="34"/>
  <c r="AI7" i="34"/>
  <c r="AK12" i="34" l="1"/>
  <c r="AK13" i="34"/>
  <c r="AK14" i="34"/>
  <c r="AK15" i="34"/>
  <c r="AK16" i="34"/>
  <c r="AK17" i="34"/>
  <c r="AK18" i="34"/>
  <c r="AK19" i="34"/>
  <c r="AK20" i="34"/>
  <c r="AK21" i="34"/>
  <c r="AK22" i="34"/>
  <c r="AK23" i="34"/>
  <c r="AK24" i="34"/>
  <c r="AK25" i="34"/>
  <c r="AK26" i="34"/>
  <c r="AK27" i="34"/>
  <c r="AK28" i="34"/>
  <c r="AK4" i="34"/>
  <c r="AK5" i="34"/>
  <c r="AK6" i="34"/>
  <c r="AG8" i="34"/>
  <c r="AO9" i="34" l="1"/>
  <c r="AO10" i="34"/>
  <c r="AO11" i="34"/>
  <c r="AO12" i="34"/>
  <c r="AO13" i="34"/>
  <c r="AO14" i="34"/>
  <c r="AO15" i="34"/>
  <c r="AO16" i="34"/>
  <c r="AO17" i="34"/>
  <c r="AO18" i="34"/>
  <c r="AO19" i="34"/>
  <c r="AO20" i="34"/>
  <c r="AO21" i="34"/>
  <c r="AO22" i="34"/>
  <c r="AO23" i="34"/>
  <c r="AO24" i="34"/>
  <c r="AO25" i="34"/>
  <c r="AO26" i="34"/>
  <c r="AO27" i="34"/>
  <c r="AO28" i="34"/>
  <c r="AO29" i="34"/>
  <c r="AO30" i="34"/>
  <c r="AO31" i="34"/>
  <c r="AO32" i="34"/>
  <c r="AO33" i="34"/>
  <c r="AO34" i="34"/>
  <c r="AO35" i="34"/>
  <c r="AO36" i="34"/>
  <c r="AO37" i="34"/>
  <c r="AO38" i="34"/>
  <c r="AO39" i="34"/>
  <c r="AO40" i="34"/>
  <c r="AO41" i="34"/>
  <c r="AO42" i="34"/>
  <c r="AO43" i="34"/>
  <c r="AO44" i="34"/>
  <c r="AO45" i="34"/>
  <c r="AO46" i="34"/>
  <c r="AO47" i="34"/>
  <c r="AO48" i="34"/>
  <c r="AO49" i="34"/>
  <c r="AO50" i="34"/>
  <c r="AO51" i="34"/>
  <c r="AO52" i="34"/>
  <c r="AO53" i="34"/>
  <c r="AO54" i="34"/>
  <c r="AO55" i="34"/>
  <c r="AO56" i="34"/>
  <c r="AO57" i="34"/>
  <c r="AO58" i="34"/>
  <c r="AO59" i="34"/>
  <c r="AO60" i="34"/>
  <c r="AO61" i="34"/>
  <c r="AO62" i="34"/>
  <c r="AO63" i="34"/>
  <c r="AO64" i="34"/>
  <c r="AO65" i="34"/>
  <c r="AO66" i="34"/>
  <c r="AO67" i="34"/>
  <c r="AO68" i="34"/>
  <c r="AO69" i="34"/>
  <c r="AO70" i="34"/>
  <c r="AO71" i="34"/>
  <c r="AO72" i="34"/>
  <c r="AO73" i="34"/>
  <c r="AO74" i="34"/>
  <c r="AO75" i="34"/>
  <c r="AO76" i="34"/>
  <c r="AO77" i="34"/>
  <c r="AO78" i="34"/>
  <c r="AO79" i="34"/>
  <c r="AO80" i="34"/>
  <c r="AO81" i="34"/>
  <c r="AO82" i="34"/>
  <c r="AO83" i="34"/>
  <c r="AO84" i="34"/>
  <c r="AO85" i="34"/>
  <c r="AO86" i="34"/>
  <c r="AO87" i="34"/>
  <c r="AO88" i="34"/>
  <c r="AO89" i="34"/>
  <c r="AO90" i="34"/>
  <c r="AO91" i="34"/>
  <c r="AO92" i="34"/>
  <c r="AO93" i="34"/>
  <c r="AO94" i="34"/>
  <c r="AO95" i="34"/>
  <c r="AO96" i="34"/>
  <c r="AO97" i="34"/>
  <c r="AO98" i="34"/>
  <c r="AO99" i="34"/>
  <c r="AO100" i="34"/>
  <c r="AO101" i="34"/>
  <c r="AO102" i="34"/>
  <c r="AO103" i="34"/>
  <c r="AO104" i="34"/>
  <c r="AO105" i="34"/>
  <c r="AO106" i="34"/>
  <c r="AO107" i="34"/>
  <c r="AO108" i="34"/>
  <c r="AO109" i="34"/>
  <c r="AO110" i="34"/>
  <c r="AO111" i="34"/>
  <c r="AO112" i="34"/>
  <c r="AO113" i="34"/>
  <c r="AO114" i="34"/>
  <c r="AO115" i="34"/>
  <c r="AO116" i="34"/>
  <c r="AO117" i="34"/>
  <c r="AO118" i="34"/>
  <c r="AO119" i="34"/>
  <c r="AO120" i="34"/>
  <c r="AO121" i="34"/>
  <c r="AO122" i="34"/>
  <c r="AO123" i="34"/>
  <c r="AO124" i="34"/>
  <c r="AO125" i="34"/>
  <c r="AO126" i="34"/>
  <c r="AO127" i="34"/>
  <c r="AO128" i="34"/>
  <c r="AO8" i="34"/>
  <c r="AM44" i="34"/>
  <c r="AM45" i="34"/>
  <c r="AM46" i="34"/>
  <c r="AM47" i="34"/>
  <c r="AM48" i="34"/>
  <c r="AM49" i="34"/>
  <c r="AM50" i="34"/>
  <c r="AM51" i="34"/>
  <c r="AM52" i="34"/>
  <c r="AM53" i="34"/>
  <c r="AM54" i="34"/>
  <c r="AM55" i="34"/>
  <c r="AM56" i="34"/>
  <c r="AM57" i="34"/>
  <c r="AM58" i="34"/>
  <c r="AM59" i="34"/>
  <c r="AM60" i="34"/>
  <c r="AM61" i="34"/>
  <c r="AM62" i="34"/>
  <c r="AM63" i="34"/>
  <c r="AM64" i="34"/>
  <c r="AM65" i="34"/>
  <c r="AM66" i="34"/>
  <c r="AM67" i="34"/>
  <c r="AM68" i="34"/>
  <c r="AM69" i="34"/>
  <c r="AM70" i="34"/>
  <c r="AM71" i="34"/>
  <c r="AM72" i="34"/>
  <c r="AM73" i="34"/>
  <c r="AM74" i="34"/>
  <c r="AM75" i="34"/>
  <c r="AM76" i="34"/>
  <c r="AM77" i="34"/>
  <c r="AM78" i="34"/>
  <c r="AM79" i="34"/>
  <c r="AM80" i="34"/>
  <c r="AM81" i="34"/>
  <c r="AM82" i="34"/>
  <c r="AM83" i="34"/>
  <c r="AM84" i="34"/>
  <c r="AM85" i="34"/>
  <c r="AM86" i="34"/>
  <c r="AM87" i="34"/>
  <c r="AM88" i="34"/>
  <c r="AM89" i="34"/>
  <c r="AM90" i="34"/>
  <c r="AM91" i="34"/>
  <c r="AM92" i="34"/>
  <c r="AM93" i="34"/>
  <c r="AM94" i="34"/>
  <c r="AM95" i="34"/>
  <c r="AM96" i="34"/>
  <c r="AM97" i="34"/>
  <c r="AM98" i="34"/>
  <c r="AM99" i="34"/>
  <c r="AM100" i="34"/>
  <c r="AM101" i="34"/>
  <c r="AM102" i="34"/>
  <c r="AM103" i="34"/>
  <c r="AM104" i="34"/>
  <c r="AM105" i="34"/>
  <c r="AM106" i="34"/>
  <c r="AM107" i="34"/>
  <c r="AM108" i="34"/>
  <c r="AM109" i="34"/>
  <c r="AM110" i="34"/>
  <c r="AM111" i="34"/>
  <c r="AM112" i="34"/>
  <c r="AM113" i="34"/>
  <c r="AM114" i="34"/>
  <c r="AM115" i="34"/>
  <c r="AM116" i="34"/>
  <c r="AM117" i="34"/>
  <c r="AM118" i="34"/>
  <c r="AM119" i="34"/>
  <c r="AM120" i="34"/>
  <c r="AM121" i="34"/>
  <c r="AM122" i="34"/>
  <c r="AM123" i="34"/>
  <c r="AM124" i="34"/>
  <c r="AM125" i="34"/>
  <c r="AM126" i="34"/>
  <c r="AM127" i="34"/>
  <c r="AM128" i="34"/>
  <c r="AM33" i="34"/>
  <c r="AM34" i="34"/>
  <c r="AM35" i="34"/>
  <c r="AM36" i="34"/>
  <c r="AM37" i="34"/>
  <c r="AM38" i="34"/>
  <c r="AM39" i="34"/>
  <c r="AM40" i="34"/>
  <c r="AM41" i="34"/>
  <c r="AM42" i="34"/>
  <c r="AM43" i="34"/>
  <c r="AM3" i="34"/>
  <c r="AM4" i="34" s="1"/>
  <c r="AM5" i="34" s="1"/>
  <c r="AM6" i="34" s="1"/>
  <c r="AM7" i="34" s="1"/>
  <c r="AM8" i="34" s="1"/>
  <c r="AM9" i="34" s="1"/>
  <c r="AM10" i="34" s="1"/>
  <c r="AM11" i="34" s="1"/>
  <c r="AM12" i="34" s="1"/>
  <c r="AM13" i="34" s="1"/>
  <c r="AM14" i="34" s="1"/>
  <c r="AM15" i="34" s="1"/>
  <c r="AM16" i="34" s="1"/>
  <c r="AM17" i="34" s="1"/>
  <c r="AM18" i="34" s="1"/>
  <c r="AM19" i="34" s="1"/>
  <c r="AM20" i="34" s="1"/>
  <c r="AM21" i="34" s="1"/>
  <c r="AM22" i="34" s="1"/>
  <c r="AM23" i="34" s="1"/>
  <c r="AM24" i="34" s="1"/>
  <c r="AM25" i="34" s="1"/>
  <c r="AM26" i="34" s="1"/>
  <c r="AM27" i="34" s="1"/>
  <c r="AM28" i="34" s="1"/>
  <c r="AM29" i="34" s="1"/>
  <c r="AM30" i="34" s="1"/>
  <c r="AM31" i="34" s="1"/>
  <c r="AM32" i="34" s="1"/>
  <c r="AH14" i="34" l="1"/>
  <c r="AH15" i="34"/>
  <c r="AH16" i="34"/>
  <c r="AH17" i="34"/>
  <c r="AH18" i="34"/>
  <c r="AH19" i="34"/>
  <c r="AH20" i="34"/>
  <c r="AH21" i="34"/>
  <c r="AH29" i="34"/>
  <c r="AH30" i="34"/>
  <c r="AH31" i="34"/>
  <c r="AH32" i="34"/>
  <c r="AH33" i="34"/>
  <c r="AH34" i="34"/>
  <c r="AH35" i="34"/>
  <c r="AH36" i="34"/>
  <c r="AH37" i="34"/>
  <c r="AH38" i="34"/>
  <c r="AH39" i="34"/>
  <c r="AH40" i="34"/>
  <c r="AH41" i="34"/>
  <c r="AH42" i="34"/>
  <c r="AH43" i="34"/>
  <c r="AH44" i="34"/>
  <c r="AH45" i="34"/>
  <c r="AH46" i="34"/>
  <c r="AH47" i="34"/>
  <c r="AH48" i="34"/>
  <c r="AH49" i="34"/>
  <c r="AH50" i="34"/>
  <c r="AH51" i="34"/>
  <c r="AH52" i="34"/>
  <c r="AH53" i="34"/>
  <c r="AH54" i="34"/>
  <c r="AH55" i="34"/>
  <c r="AH56" i="34"/>
  <c r="AH57" i="34"/>
  <c r="AH58" i="34"/>
  <c r="AH59" i="34"/>
  <c r="AH60" i="34"/>
  <c r="AH61" i="34"/>
  <c r="AH62" i="34"/>
  <c r="AH63" i="34"/>
  <c r="AH64" i="34"/>
  <c r="AH65" i="34"/>
  <c r="AH66" i="34"/>
  <c r="AH67" i="34"/>
  <c r="AH68" i="34"/>
  <c r="AH69" i="34"/>
  <c r="AH70" i="34"/>
  <c r="AH71" i="34"/>
  <c r="AH72" i="34"/>
  <c r="AH73" i="34"/>
  <c r="AH74" i="34"/>
  <c r="AH75" i="34"/>
  <c r="AH76" i="34"/>
  <c r="AH77" i="34"/>
  <c r="AH78" i="34"/>
  <c r="AH79" i="34"/>
  <c r="AH80" i="34"/>
  <c r="AH81" i="34"/>
  <c r="AH82" i="34"/>
  <c r="AH83" i="34"/>
  <c r="AH84" i="34"/>
  <c r="AH85" i="34"/>
  <c r="AH86" i="34"/>
  <c r="AH87" i="34"/>
  <c r="AH88" i="34"/>
  <c r="AH89" i="34"/>
  <c r="AH90" i="34"/>
  <c r="AH91" i="34"/>
  <c r="AH92" i="34"/>
  <c r="AH93" i="34"/>
  <c r="AH94" i="34"/>
  <c r="AH95" i="34"/>
  <c r="AH96" i="34"/>
  <c r="AH97" i="34"/>
  <c r="AH98" i="34"/>
  <c r="AH99" i="34"/>
  <c r="AH100" i="34"/>
  <c r="AH101" i="34"/>
  <c r="AH102" i="34"/>
  <c r="AH103" i="34"/>
  <c r="AH104" i="34"/>
  <c r="AH105" i="34"/>
  <c r="AH106" i="34"/>
  <c r="AH107" i="34"/>
  <c r="AH108" i="34"/>
  <c r="AH109" i="34"/>
  <c r="AH110" i="34"/>
  <c r="AH111" i="34"/>
  <c r="AH112" i="34"/>
  <c r="AH113" i="34"/>
  <c r="AH114" i="34"/>
  <c r="AH115" i="34"/>
  <c r="AH116" i="34"/>
  <c r="AH117" i="34"/>
  <c r="AH118" i="34"/>
  <c r="AH119" i="34"/>
  <c r="AH120" i="34"/>
  <c r="AH121" i="34"/>
  <c r="AH122" i="34"/>
  <c r="AH123" i="34"/>
  <c r="AH124" i="34"/>
  <c r="AH125" i="34"/>
  <c r="AH126" i="34"/>
  <c r="AH127" i="34"/>
  <c r="AH128" i="34"/>
  <c r="AH4" i="34"/>
  <c r="AH5" i="34"/>
  <c r="AH6" i="34"/>
  <c r="AG14" i="34"/>
  <c r="AG15" i="34"/>
  <c r="AG16" i="34"/>
  <c r="AG17" i="34"/>
  <c r="AG18" i="34"/>
  <c r="AG19" i="34"/>
  <c r="AG20" i="34"/>
  <c r="AG21" i="34"/>
  <c r="AG29" i="34"/>
  <c r="AG30" i="34"/>
  <c r="AG31" i="34"/>
  <c r="AG32" i="34"/>
  <c r="AG33" i="34"/>
  <c r="AG34" i="34"/>
  <c r="AG35" i="34"/>
  <c r="AG36" i="34"/>
  <c r="AG37" i="34"/>
  <c r="AG38" i="34"/>
  <c r="AG39" i="34"/>
  <c r="AG40" i="34"/>
  <c r="AG41" i="34"/>
  <c r="AG42" i="34"/>
  <c r="AG43" i="34"/>
  <c r="AG44" i="34"/>
  <c r="AG45" i="34"/>
  <c r="AG46" i="34"/>
  <c r="AG47" i="34"/>
  <c r="AG48" i="34"/>
  <c r="AG49" i="34"/>
  <c r="AG50" i="34"/>
  <c r="AG51" i="34"/>
  <c r="AG52" i="34"/>
  <c r="AG53" i="34"/>
  <c r="AG54" i="34"/>
  <c r="AG55" i="34"/>
  <c r="AG56" i="34"/>
  <c r="AG57" i="34"/>
  <c r="AG58" i="34"/>
  <c r="AG59" i="34"/>
  <c r="AG60" i="34"/>
  <c r="AG61" i="34"/>
  <c r="AG62" i="34"/>
  <c r="AG63" i="34"/>
  <c r="AG64" i="34"/>
  <c r="AG65" i="34"/>
  <c r="AG66" i="34"/>
  <c r="AG67" i="34"/>
  <c r="AG68" i="34"/>
  <c r="AG69" i="34"/>
  <c r="AG70" i="34"/>
  <c r="AG71" i="34"/>
  <c r="AG72" i="34"/>
  <c r="AG73" i="34"/>
  <c r="AG74" i="34"/>
  <c r="AG75" i="34"/>
  <c r="AG76" i="34"/>
  <c r="AG77" i="34"/>
  <c r="AG78" i="34"/>
  <c r="AG79" i="34"/>
  <c r="AG80" i="34"/>
  <c r="AG81" i="34"/>
  <c r="AG82" i="34"/>
  <c r="AG83" i="34"/>
  <c r="AG84" i="34"/>
  <c r="AG85" i="34"/>
  <c r="AG86" i="34"/>
  <c r="AG87" i="34"/>
  <c r="AG88" i="34"/>
  <c r="AG89" i="34"/>
  <c r="AG90" i="34"/>
  <c r="AG91" i="34"/>
  <c r="AG92" i="34"/>
  <c r="AG93" i="34"/>
  <c r="AG94" i="34"/>
  <c r="AG95" i="34"/>
  <c r="AG96" i="34"/>
  <c r="AG97" i="34"/>
  <c r="AG98" i="34"/>
  <c r="AG99" i="34"/>
  <c r="AG100" i="34"/>
  <c r="AG101" i="34"/>
  <c r="AG102" i="34"/>
  <c r="AG103" i="34"/>
  <c r="AG104" i="34"/>
  <c r="AG105" i="34"/>
  <c r="AG106" i="34"/>
  <c r="AG107" i="34"/>
  <c r="AG108" i="34"/>
  <c r="AG109" i="34"/>
  <c r="AG110" i="34"/>
  <c r="AG111" i="34"/>
  <c r="AG112" i="34"/>
  <c r="AG113" i="34"/>
  <c r="AG114" i="34"/>
  <c r="AG115" i="34"/>
  <c r="AG116" i="34"/>
  <c r="AG117" i="34"/>
  <c r="AG118" i="34"/>
  <c r="AG119" i="34"/>
  <c r="AG120" i="34"/>
  <c r="AG121" i="34"/>
  <c r="AG122" i="34"/>
  <c r="AG123" i="34"/>
  <c r="AG124" i="34"/>
  <c r="AG125" i="34"/>
  <c r="AG126" i="34"/>
  <c r="AG127" i="34"/>
  <c r="AG128" i="34"/>
  <c r="AG4" i="34"/>
  <c r="AG5" i="34"/>
  <c r="AG6" i="34"/>
  <c r="AR5" i="34" l="1"/>
  <c r="AR6" i="34"/>
  <c r="AR14" i="34"/>
  <c r="AR15" i="34"/>
  <c r="AR16" i="34"/>
  <c r="AR17" i="34"/>
  <c r="AR18" i="34"/>
  <c r="AR19" i="34"/>
  <c r="AR20" i="34"/>
  <c r="AR21" i="34"/>
  <c r="AR29" i="34"/>
  <c r="AR30" i="34"/>
  <c r="AR31" i="34"/>
  <c r="AR32" i="34"/>
  <c r="AR33" i="34"/>
  <c r="AR34" i="34"/>
  <c r="AR35" i="34"/>
  <c r="AR36" i="34"/>
  <c r="AR37" i="34"/>
  <c r="AR38" i="34"/>
  <c r="AR39" i="34"/>
  <c r="AR40" i="34"/>
  <c r="AR41" i="34"/>
  <c r="AR42" i="34"/>
  <c r="AR43" i="34"/>
  <c r="AR44" i="34"/>
  <c r="AR45" i="34"/>
  <c r="AR46" i="34"/>
  <c r="AR47" i="34"/>
  <c r="AR48" i="34"/>
  <c r="AR49" i="34"/>
  <c r="AR50" i="34"/>
  <c r="AR51" i="34"/>
  <c r="AR52" i="34"/>
  <c r="AR53" i="34"/>
  <c r="AR54" i="34"/>
  <c r="AR55" i="34"/>
  <c r="AR56" i="34"/>
  <c r="AR57" i="34"/>
  <c r="AR58" i="34"/>
  <c r="AR59" i="34"/>
  <c r="AR60" i="34"/>
  <c r="AR61" i="34"/>
  <c r="AR62" i="34"/>
  <c r="AR63" i="34"/>
  <c r="AR64" i="34"/>
  <c r="AR65" i="34"/>
  <c r="AR66" i="34"/>
  <c r="AR67" i="34"/>
  <c r="AR68" i="34"/>
  <c r="AR69" i="34"/>
  <c r="AR70" i="34"/>
  <c r="AR71" i="34"/>
  <c r="AR72" i="34"/>
  <c r="AR73" i="34"/>
  <c r="AR74" i="34"/>
  <c r="AR75" i="34"/>
  <c r="AR76" i="34"/>
  <c r="AR77" i="34"/>
  <c r="AR78" i="34"/>
  <c r="AR79" i="34"/>
  <c r="AR80" i="34"/>
  <c r="AR81" i="34"/>
  <c r="AR82" i="34"/>
  <c r="AR83" i="34"/>
  <c r="AR84" i="34"/>
  <c r="AR85" i="34"/>
  <c r="AR86" i="34"/>
  <c r="AR87" i="34"/>
  <c r="AR88" i="34"/>
  <c r="AR89" i="34"/>
  <c r="AR90" i="34"/>
  <c r="AR91" i="34"/>
  <c r="AR92" i="34"/>
  <c r="AR93" i="34"/>
  <c r="AR94" i="34"/>
  <c r="AR95" i="34"/>
  <c r="AR96" i="34"/>
  <c r="AR97" i="34"/>
  <c r="AR98" i="34"/>
  <c r="AR99" i="34"/>
  <c r="AR100" i="34"/>
  <c r="AR101" i="34"/>
  <c r="AR102" i="34"/>
  <c r="AR103" i="34"/>
  <c r="AR104" i="34"/>
  <c r="AR105" i="34"/>
  <c r="AR106" i="34"/>
  <c r="AR107" i="34"/>
  <c r="AR108" i="34"/>
  <c r="AR109" i="34"/>
  <c r="AR110" i="34"/>
  <c r="AR111" i="34"/>
  <c r="AR112" i="34"/>
  <c r="AR113" i="34"/>
  <c r="AR114" i="34"/>
  <c r="AR115" i="34"/>
  <c r="AR116" i="34"/>
  <c r="AR117" i="34"/>
  <c r="AR118" i="34"/>
  <c r="AR119" i="34"/>
  <c r="AR120" i="34"/>
  <c r="AR121" i="34"/>
  <c r="AR122" i="34"/>
  <c r="AR123" i="34"/>
  <c r="AR124" i="34"/>
  <c r="AR125" i="34"/>
  <c r="AR126" i="34"/>
  <c r="AR127" i="34"/>
  <c r="AR128" i="34"/>
  <c r="AR4" i="34"/>
  <c r="AS5" i="34"/>
  <c r="AS6" i="34"/>
  <c r="AS14" i="34"/>
  <c r="AS15" i="34"/>
  <c r="AS16" i="34"/>
  <c r="AS17" i="34"/>
  <c r="AS18" i="34"/>
  <c r="AS19" i="34"/>
  <c r="AS20" i="34"/>
  <c r="AS21" i="34"/>
  <c r="AS29" i="34"/>
  <c r="AS30" i="34"/>
  <c r="AS31" i="34"/>
  <c r="AS32" i="34"/>
  <c r="AS33" i="34"/>
  <c r="AS34" i="34"/>
  <c r="AS35" i="34"/>
  <c r="AS36" i="34"/>
  <c r="AS37" i="34"/>
  <c r="AS38" i="34"/>
  <c r="AS39" i="34"/>
  <c r="AS40" i="34"/>
  <c r="AS41" i="34"/>
  <c r="AS42" i="34"/>
  <c r="AS43" i="34"/>
  <c r="AS44" i="34"/>
  <c r="AS45" i="34"/>
  <c r="AS46" i="34"/>
  <c r="AS47" i="34"/>
  <c r="AS48" i="34"/>
  <c r="AS49" i="34"/>
  <c r="AS50" i="34"/>
  <c r="AS51" i="34"/>
  <c r="AS52" i="34"/>
  <c r="AS53" i="34"/>
  <c r="AS54" i="34"/>
  <c r="AS55" i="34"/>
  <c r="AS56" i="34"/>
  <c r="AS57" i="34"/>
  <c r="AS58" i="34"/>
  <c r="AS59" i="34"/>
  <c r="AS60" i="34"/>
  <c r="AS61" i="34"/>
  <c r="AS62" i="34"/>
  <c r="AS63" i="34"/>
  <c r="AS64" i="34"/>
  <c r="AS65" i="34"/>
  <c r="AS66" i="34"/>
  <c r="AS67" i="34"/>
  <c r="AS68" i="34"/>
  <c r="AS69" i="34"/>
  <c r="AS70" i="34"/>
  <c r="AS71" i="34"/>
  <c r="AS72" i="34"/>
  <c r="AS73" i="34"/>
  <c r="AS74" i="34"/>
  <c r="AS75" i="34"/>
  <c r="AS76" i="34"/>
  <c r="AS77" i="34"/>
  <c r="AS78" i="34"/>
  <c r="AS79" i="34"/>
  <c r="AS80" i="34"/>
  <c r="AS81" i="34"/>
  <c r="AS82" i="34"/>
  <c r="AS83" i="34"/>
  <c r="AS84" i="34"/>
  <c r="AS85" i="34"/>
  <c r="AS86" i="34"/>
  <c r="AS87" i="34"/>
  <c r="AS88" i="34"/>
  <c r="AS89" i="34"/>
  <c r="AS90" i="34"/>
  <c r="AS91" i="34"/>
  <c r="AS92" i="34"/>
  <c r="AS93" i="34"/>
  <c r="AS94" i="34"/>
  <c r="AS95" i="34"/>
  <c r="AS96" i="34"/>
  <c r="AS97" i="34"/>
  <c r="AS98" i="34"/>
  <c r="AS99" i="34"/>
  <c r="AS100" i="34"/>
  <c r="AS101" i="34"/>
  <c r="AS102" i="34"/>
  <c r="AS103" i="34"/>
  <c r="AS104" i="34"/>
  <c r="AS105" i="34"/>
  <c r="AS106" i="34"/>
  <c r="AS107" i="34"/>
  <c r="AS108" i="34"/>
  <c r="AS109" i="34"/>
  <c r="AS110" i="34"/>
  <c r="AS111" i="34"/>
  <c r="AS112" i="34"/>
  <c r="AS113" i="34"/>
  <c r="AS114" i="34"/>
  <c r="AS115" i="34"/>
  <c r="AS116" i="34"/>
  <c r="AS117" i="34"/>
  <c r="AS118" i="34"/>
  <c r="AS119" i="34"/>
  <c r="AS120" i="34"/>
  <c r="AS121" i="34"/>
  <c r="AS122" i="34"/>
  <c r="AS123" i="34"/>
  <c r="AS124" i="34"/>
  <c r="AS125" i="34"/>
  <c r="AS126" i="34"/>
  <c r="AS127" i="34"/>
  <c r="AS128" i="34"/>
  <c r="AS4" i="34"/>
  <c r="AQ5" i="34"/>
  <c r="AQ6" i="34"/>
  <c r="AQ14" i="34"/>
  <c r="AQ15" i="34"/>
  <c r="AQ16" i="34"/>
  <c r="AQ17" i="34"/>
  <c r="AQ18" i="34"/>
  <c r="AQ19" i="34"/>
  <c r="AQ20" i="34"/>
  <c r="AQ21" i="34"/>
  <c r="AQ29" i="34"/>
  <c r="AQ30" i="34"/>
  <c r="AQ31" i="34"/>
  <c r="AQ32" i="34"/>
  <c r="AQ33" i="34"/>
  <c r="AQ34" i="34"/>
  <c r="AQ35" i="34"/>
  <c r="AQ36" i="34"/>
  <c r="AQ37" i="34"/>
  <c r="AQ38" i="34"/>
  <c r="AQ39" i="34"/>
  <c r="AQ40" i="34"/>
  <c r="AQ41" i="34"/>
  <c r="AQ42" i="34"/>
  <c r="AQ43" i="34"/>
  <c r="AQ44" i="34"/>
  <c r="AQ45" i="34"/>
  <c r="AQ46" i="34"/>
  <c r="AQ47" i="34"/>
  <c r="AQ48" i="34"/>
  <c r="AQ49" i="34"/>
  <c r="AQ50" i="34"/>
  <c r="AQ51" i="34"/>
  <c r="AQ52" i="34"/>
  <c r="AQ53" i="34"/>
  <c r="AQ54" i="34"/>
  <c r="AQ55" i="34"/>
  <c r="AQ56" i="34"/>
  <c r="AQ57" i="34"/>
  <c r="AQ58" i="34"/>
  <c r="AQ59" i="34"/>
  <c r="AQ60" i="34"/>
  <c r="AQ61" i="34"/>
  <c r="AQ62" i="34"/>
  <c r="AQ63" i="34"/>
  <c r="AQ64" i="34"/>
  <c r="AQ65" i="34"/>
  <c r="AQ66" i="34"/>
  <c r="AQ67" i="34"/>
  <c r="AQ68" i="34"/>
  <c r="AQ69" i="34"/>
  <c r="AQ70" i="34"/>
  <c r="AQ71" i="34"/>
  <c r="AQ72" i="34"/>
  <c r="AQ73" i="34"/>
  <c r="AQ74" i="34"/>
  <c r="AQ75" i="34"/>
  <c r="AQ76" i="34"/>
  <c r="AQ77" i="34"/>
  <c r="AQ78" i="34"/>
  <c r="AQ79" i="34"/>
  <c r="AQ80" i="34"/>
  <c r="AQ81" i="34"/>
  <c r="AQ82" i="34"/>
  <c r="AQ83" i="34"/>
  <c r="AQ84" i="34"/>
  <c r="AQ85" i="34"/>
  <c r="AQ86" i="34"/>
  <c r="AQ87" i="34"/>
  <c r="AQ88" i="34"/>
  <c r="AQ89" i="34"/>
  <c r="AQ90" i="34"/>
  <c r="AQ91" i="34"/>
  <c r="AQ92" i="34"/>
  <c r="AQ93" i="34"/>
  <c r="AQ94" i="34"/>
  <c r="AQ95" i="34"/>
  <c r="AQ96" i="34"/>
  <c r="AQ97" i="34"/>
  <c r="AQ98" i="34"/>
  <c r="AQ99" i="34"/>
  <c r="AQ100" i="34"/>
  <c r="AQ101" i="34"/>
  <c r="AQ102" i="34"/>
  <c r="AQ103" i="34"/>
  <c r="AQ104" i="34"/>
  <c r="AQ105" i="34"/>
  <c r="AQ106" i="34"/>
  <c r="AQ107" i="34"/>
  <c r="AQ108" i="34"/>
  <c r="AQ109" i="34"/>
  <c r="AQ110" i="34"/>
  <c r="AQ111" i="34"/>
  <c r="AQ112" i="34"/>
  <c r="AQ113" i="34"/>
  <c r="AQ114" i="34"/>
  <c r="AQ115" i="34"/>
  <c r="AQ116" i="34"/>
  <c r="AQ117" i="34"/>
  <c r="AQ118" i="34"/>
  <c r="AQ119" i="34"/>
  <c r="AQ120" i="34"/>
  <c r="AQ121" i="34"/>
  <c r="AQ122" i="34"/>
  <c r="AQ123" i="34"/>
  <c r="AQ124" i="34"/>
  <c r="AQ125" i="34"/>
  <c r="AQ126" i="34"/>
  <c r="AQ127" i="34"/>
  <c r="AQ128" i="34"/>
  <c r="AQ4" i="34"/>
  <c r="AB5" i="34"/>
  <c r="AB6" i="34"/>
  <c r="AB14" i="34"/>
  <c r="AB15" i="34"/>
  <c r="AB16" i="34"/>
  <c r="AB17" i="34"/>
  <c r="AB18" i="34"/>
  <c r="AB19" i="34"/>
  <c r="AB20" i="34"/>
  <c r="AB21" i="34"/>
  <c r="AB29" i="34"/>
  <c r="AB30" i="34"/>
  <c r="AB31" i="34"/>
  <c r="AB32" i="34"/>
  <c r="AB33" i="34"/>
  <c r="AB34" i="34"/>
  <c r="AB35" i="34"/>
  <c r="AB36" i="34"/>
  <c r="AB37" i="34"/>
  <c r="AB38" i="34"/>
  <c r="AB39" i="34"/>
  <c r="AB40" i="34"/>
  <c r="AB41" i="34"/>
  <c r="AB42" i="34"/>
  <c r="AB43" i="34"/>
  <c r="AB44" i="34"/>
  <c r="AB45" i="34"/>
  <c r="AB46" i="34"/>
  <c r="AB47" i="34"/>
  <c r="AB48" i="34"/>
  <c r="AB49" i="34"/>
  <c r="AB50" i="34"/>
  <c r="AB51" i="34"/>
  <c r="AB52" i="34"/>
  <c r="AB53" i="34"/>
  <c r="AB54" i="34"/>
  <c r="AB55" i="34"/>
  <c r="AB56" i="34"/>
  <c r="AB57" i="34"/>
  <c r="AB58" i="34"/>
  <c r="AB59" i="34"/>
  <c r="AB60" i="34"/>
  <c r="AB61" i="34"/>
  <c r="AB62" i="34"/>
  <c r="AB63" i="34"/>
  <c r="AB64" i="34"/>
  <c r="AB65" i="34"/>
  <c r="AB66" i="34"/>
  <c r="AB67" i="34"/>
  <c r="AB68" i="34"/>
  <c r="AB69" i="34"/>
  <c r="AB70" i="34"/>
  <c r="AB71" i="34"/>
  <c r="AB72" i="34"/>
  <c r="AB73" i="34"/>
  <c r="AB74" i="34"/>
  <c r="AB75" i="34"/>
  <c r="AB76" i="34"/>
  <c r="AB77" i="34"/>
  <c r="AB78" i="34"/>
  <c r="AB79" i="34"/>
  <c r="AB80" i="34"/>
  <c r="AB81" i="34"/>
  <c r="AB82" i="34"/>
  <c r="AB83" i="34"/>
  <c r="AB84" i="34"/>
  <c r="AB85" i="34"/>
  <c r="AB86" i="34"/>
  <c r="AB87" i="34"/>
  <c r="AB88" i="34"/>
  <c r="AB89" i="34"/>
  <c r="AB90" i="34"/>
  <c r="AB91" i="34"/>
  <c r="AB92" i="34"/>
  <c r="AB93" i="34"/>
  <c r="AB94" i="34"/>
  <c r="AB95" i="34"/>
  <c r="AB96" i="34"/>
  <c r="AB97" i="34"/>
  <c r="AB98" i="34"/>
  <c r="AB99" i="34"/>
  <c r="AB100" i="34"/>
  <c r="AB101" i="34"/>
  <c r="AB102" i="34"/>
  <c r="AB103" i="34"/>
  <c r="AB104" i="34"/>
  <c r="AB105" i="34"/>
  <c r="AB106" i="34"/>
  <c r="AB107" i="34"/>
  <c r="AB108" i="34"/>
  <c r="AB109" i="34"/>
  <c r="AB110" i="34"/>
  <c r="AB111" i="34"/>
  <c r="AB112" i="34"/>
  <c r="AB113" i="34"/>
  <c r="AB114" i="34"/>
  <c r="AB115" i="34"/>
  <c r="AB116" i="34"/>
  <c r="AB117" i="34"/>
  <c r="AB118" i="34"/>
  <c r="AB119" i="34"/>
  <c r="AB120" i="34"/>
  <c r="AB121" i="34"/>
  <c r="AB122" i="34"/>
  <c r="AB123" i="34"/>
  <c r="AB124" i="34"/>
  <c r="AB125" i="34"/>
  <c r="AB126" i="34"/>
  <c r="AB127" i="34"/>
  <c r="AB128" i="34"/>
  <c r="AB4" i="34"/>
  <c r="AO5" i="34" l="1"/>
  <c r="AO6" i="34"/>
  <c r="AO7" i="34"/>
  <c r="AO4" i="34"/>
  <c r="G15" i="36" l="1"/>
  <c r="G30" i="36"/>
  <c r="G32" i="36"/>
  <c r="G5" i="36"/>
  <c r="G6" i="36"/>
  <c r="A5" i="36"/>
  <c r="B5" i="36"/>
  <c r="C5" i="36"/>
  <c r="D5" i="36"/>
  <c r="E5" i="36"/>
  <c r="K5" i="36"/>
  <c r="A6" i="36"/>
  <c r="B6" i="36"/>
  <c r="C6" i="36"/>
  <c r="D6" i="36"/>
  <c r="E6" i="36"/>
  <c r="K6" i="36"/>
  <c r="A7" i="36"/>
  <c r="B7" i="36"/>
  <c r="C7" i="36"/>
  <c r="D7" i="36"/>
  <c r="E7" i="36"/>
  <c r="K7" i="36"/>
  <c r="A8" i="36"/>
  <c r="B8" i="36"/>
  <c r="C8" i="36"/>
  <c r="D8" i="36"/>
  <c r="E8" i="36"/>
  <c r="K8" i="36"/>
  <c r="A9" i="36"/>
  <c r="B9" i="36"/>
  <c r="C9" i="36"/>
  <c r="D9" i="36"/>
  <c r="E9" i="36"/>
  <c r="K9" i="36"/>
  <c r="A10" i="36"/>
  <c r="B10" i="36"/>
  <c r="C10" i="36"/>
  <c r="D10" i="36"/>
  <c r="E10" i="36"/>
  <c r="K10" i="36"/>
  <c r="A11" i="36"/>
  <c r="B11" i="36"/>
  <c r="C11" i="36"/>
  <c r="D11" i="36"/>
  <c r="E11" i="36"/>
  <c r="K11" i="36"/>
  <c r="A12" i="36"/>
  <c r="B12" i="36"/>
  <c r="C12" i="36"/>
  <c r="D12" i="36"/>
  <c r="E12" i="36"/>
  <c r="K12" i="36"/>
  <c r="A13" i="36"/>
  <c r="B13" i="36"/>
  <c r="C13" i="36"/>
  <c r="D13" i="36"/>
  <c r="E13" i="36"/>
  <c r="K13" i="36"/>
  <c r="A14" i="36"/>
  <c r="B14" i="36"/>
  <c r="C14" i="36"/>
  <c r="D14" i="36"/>
  <c r="E14" i="36"/>
  <c r="G14" i="36"/>
  <c r="K14" i="36"/>
  <c r="M14" i="36" s="1"/>
  <c r="A15" i="36"/>
  <c r="B15" i="36"/>
  <c r="C15" i="36"/>
  <c r="D15" i="36"/>
  <c r="E15" i="36"/>
  <c r="K15" i="36"/>
  <c r="A16" i="36"/>
  <c r="B16" i="36"/>
  <c r="C16" i="36"/>
  <c r="D16" i="36"/>
  <c r="E16" i="36"/>
  <c r="G16" i="36"/>
  <c r="K16" i="36"/>
  <c r="M16" i="36" s="1"/>
  <c r="A17" i="36"/>
  <c r="B17" i="36"/>
  <c r="C17" i="36"/>
  <c r="D17" i="36"/>
  <c r="E17" i="36"/>
  <c r="G17" i="36"/>
  <c r="K17" i="36"/>
  <c r="M17" i="36" s="1"/>
  <c r="A18" i="36"/>
  <c r="B18" i="36"/>
  <c r="C18" i="36"/>
  <c r="D18" i="36"/>
  <c r="E18" i="36"/>
  <c r="G18" i="36"/>
  <c r="K18" i="36"/>
  <c r="A19" i="36"/>
  <c r="B19" i="36"/>
  <c r="C19" i="36"/>
  <c r="D19" i="36"/>
  <c r="E19" i="36"/>
  <c r="G19" i="36"/>
  <c r="K19" i="36"/>
  <c r="A20" i="36"/>
  <c r="B20" i="36"/>
  <c r="C20" i="36"/>
  <c r="D20" i="36"/>
  <c r="E20" i="36"/>
  <c r="G20" i="36"/>
  <c r="K20" i="36"/>
  <c r="M20" i="36" s="1"/>
  <c r="A21" i="36"/>
  <c r="B21" i="36"/>
  <c r="C21" i="36"/>
  <c r="D21" i="36"/>
  <c r="E21" i="36"/>
  <c r="G21" i="36"/>
  <c r="K21" i="36"/>
  <c r="M21" i="36" s="1"/>
  <c r="A22" i="36"/>
  <c r="B22" i="36"/>
  <c r="C22" i="36"/>
  <c r="D22" i="36"/>
  <c r="E22" i="36"/>
  <c r="K22" i="36"/>
  <c r="A23" i="36"/>
  <c r="B23" i="36"/>
  <c r="C23" i="36"/>
  <c r="D23" i="36"/>
  <c r="E23" i="36"/>
  <c r="K23" i="36"/>
  <c r="A24" i="36"/>
  <c r="B24" i="36"/>
  <c r="C24" i="36"/>
  <c r="D24" i="36"/>
  <c r="E24" i="36"/>
  <c r="K24" i="36"/>
  <c r="A25" i="36"/>
  <c r="B25" i="36"/>
  <c r="C25" i="36"/>
  <c r="D25" i="36"/>
  <c r="E25" i="36"/>
  <c r="K25" i="36"/>
  <c r="A26" i="36"/>
  <c r="B26" i="36"/>
  <c r="C26" i="36"/>
  <c r="D26" i="36"/>
  <c r="E26" i="36"/>
  <c r="K26" i="36"/>
  <c r="A27" i="36"/>
  <c r="B27" i="36"/>
  <c r="C27" i="36"/>
  <c r="D27" i="36"/>
  <c r="E27" i="36"/>
  <c r="K27" i="36"/>
  <c r="A28" i="36"/>
  <c r="B28" i="36"/>
  <c r="C28" i="36"/>
  <c r="D28" i="36"/>
  <c r="E28" i="36"/>
  <c r="K28" i="36"/>
  <c r="A29" i="36"/>
  <c r="B29" i="36"/>
  <c r="C29" i="36"/>
  <c r="D29" i="36"/>
  <c r="E29" i="36"/>
  <c r="G29" i="36"/>
  <c r="K29" i="36"/>
  <c r="M29" i="36" s="1"/>
  <c r="A30" i="36"/>
  <c r="B30" i="36"/>
  <c r="C30" i="36"/>
  <c r="D30" i="36"/>
  <c r="E30" i="36"/>
  <c r="K30" i="36"/>
  <c r="A31" i="36"/>
  <c r="B31" i="36"/>
  <c r="C31" i="36"/>
  <c r="D31" i="36"/>
  <c r="E31" i="36"/>
  <c r="G31" i="36"/>
  <c r="K31" i="36"/>
  <c r="A32" i="36"/>
  <c r="B32" i="36"/>
  <c r="C32" i="36"/>
  <c r="D32" i="36"/>
  <c r="E32" i="36"/>
  <c r="K32" i="36"/>
  <c r="M31" i="36" l="1"/>
  <c r="M19" i="36"/>
  <c r="M18" i="36"/>
  <c r="M32" i="36"/>
  <c r="M30" i="36"/>
  <c r="M15" i="36"/>
  <c r="M6" i="36"/>
  <c r="M5" i="36"/>
  <c r="Y5" i="34"/>
  <c r="F5" i="36" s="1"/>
  <c r="Y6" i="34"/>
  <c r="F6" i="36" s="1"/>
  <c r="Y7" i="34"/>
  <c r="Y8" i="34"/>
  <c r="F8" i="36" s="1"/>
  <c r="Y9" i="34"/>
  <c r="F9" i="36" s="1"/>
  <c r="Y10" i="34"/>
  <c r="F10" i="36" s="1"/>
  <c r="Y11" i="34"/>
  <c r="F11" i="36" s="1"/>
  <c r="Y12" i="34"/>
  <c r="F12" i="36" s="1"/>
  <c r="Y13" i="34"/>
  <c r="F13" i="36" s="1"/>
  <c r="Y14" i="34"/>
  <c r="F14" i="36" s="1"/>
  <c r="Y15" i="34"/>
  <c r="F15" i="36" s="1"/>
  <c r="Y16" i="34"/>
  <c r="F16" i="36" s="1"/>
  <c r="Y17" i="34"/>
  <c r="F17" i="36" s="1"/>
  <c r="Y18" i="34"/>
  <c r="F18" i="36" s="1"/>
  <c r="Y19" i="34"/>
  <c r="F19" i="36" s="1"/>
  <c r="Y20" i="34"/>
  <c r="F20" i="36" s="1"/>
  <c r="Y21" i="34"/>
  <c r="F21" i="36" s="1"/>
  <c r="Y22" i="34"/>
  <c r="F22" i="36" s="1"/>
  <c r="Y23" i="34"/>
  <c r="F23" i="36" s="1"/>
  <c r="Y24" i="34"/>
  <c r="F24" i="36" s="1"/>
  <c r="Y25" i="34"/>
  <c r="F25" i="36" s="1"/>
  <c r="Y26" i="34"/>
  <c r="F26" i="36" s="1"/>
  <c r="Y27" i="34"/>
  <c r="F27" i="36" s="1"/>
  <c r="Y28" i="34"/>
  <c r="F28" i="36" s="1"/>
  <c r="Y29" i="34"/>
  <c r="F29" i="36" s="1"/>
  <c r="Y30" i="34"/>
  <c r="F30" i="36" s="1"/>
  <c r="Y31" i="34"/>
  <c r="F31" i="36" s="1"/>
  <c r="Y32" i="34"/>
  <c r="F32" i="36" s="1"/>
  <c r="Y33" i="34"/>
  <c r="Y34" i="34"/>
  <c r="Y35" i="34"/>
  <c r="Y36" i="34"/>
  <c r="Y37" i="34"/>
  <c r="Y38" i="34"/>
  <c r="Y39" i="34"/>
  <c r="Y40" i="34"/>
  <c r="Y41" i="34"/>
  <c r="Y42" i="34"/>
  <c r="Y43" i="34"/>
  <c r="Y44" i="34"/>
  <c r="Y45" i="34"/>
  <c r="Y46" i="34"/>
  <c r="Y47" i="34"/>
  <c r="Y48" i="34"/>
  <c r="Y49" i="34"/>
  <c r="Y50" i="34"/>
  <c r="Y51" i="34"/>
  <c r="Y52" i="34"/>
  <c r="Y53" i="34"/>
  <c r="Y54" i="34"/>
  <c r="Y55" i="34"/>
  <c r="Y56" i="34"/>
  <c r="Y57" i="34"/>
  <c r="Y58" i="34"/>
  <c r="Y59" i="34"/>
  <c r="Y60" i="34"/>
  <c r="Y61" i="34"/>
  <c r="Y62" i="34"/>
  <c r="Y63" i="34"/>
  <c r="Y64" i="34"/>
  <c r="Y65" i="34"/>
  <c r="Y66" i="34"/>
  <c r="Y67" i="34"/>
  <c r="Y68" i="34"/>
  <c r="Y69" i="34"/>
  <c r="Y70" i="34"/>
  <c r="Y71" i="34"/>
  <c r="Y72" i="34"/>
  <c r="Y73" i="34"/>
  <c r="Y74" i="34"/>
  <c r="Y75" i="34"/>
  <c r="Y76" i="34"/>
  <c r="Y77" i="34"/>
  <c r="Y78" i="34"/>
  <c r="Y79" i="34"/>
  <c r="Y80" i="34"/>
  <c r="Y81" i="34"/>
  <c r="Y82" i="34"/>
  <c r="Y83" i="34"/>
  <c r="Y84" i="34"/>
  <c r="Y85" i="34"/>
  <c r="Y86" i="34"/>
  <c r="Y87" i="34"/>
  <c r="Y88" i="34"/>
  <c r="Y89" i="34"/>
  <c r="Y90" i="34"/>
  <c r="Y91" i="34"/>
  <c r="Y92" i="34"/>
  <c r="Y93" i="34"/>
  <c r="Y94" i="34"/>
  <c r="Y95" i="34"/>
  <c r="Y96" i="34"/>
  <c r="Y97" i="34"/>
  <c r="Y98" i="34"/>
  <c r="Y99" i="34"/>
  <c r="Y100" i="34"/>
  <c r="Y101" i="34"/>
  <c r="Y102" i="34"/>
  <c r="Y103" i="34"/>
  <c r="Y104" i="34"/>
  <c r="Y105" i="34"/>
  <c r="Y106" i="34"/>
  <c r="Y107" i="34"/>
  <c r="Y108" i="34"/>
  <c r="Y109" i="34"/>
  <c r="Y110" i="34"/>
  <c r="Y111" i="34"/>
  <c r="Y112" i="34"/>
  <c r="Y113" i="34"/>
  <c r="Y114" i="34"/>
  <c r="Y115" i="34"/>
  <c r="Y116" i="34"/>
  <c r="Y117" i="34"/>
  <c r="Y118" i="34"/>
  <c r="Y119" i="34"/>
  <c r="Y120" i="34"/>
  <c r="Y121" i="34"/>
  <c r="Y122" i="34"/>
  <c r="Y123" i="34"/>
  <c r="Y124" i="34"/>
  <c r="Y125" i="34"/>
  <c r="Y126" i="34"/>
  <c r="Y127" i="34"/>
  <c r="Y128" i="34"/>
  <c r="Y4" i="34"/>
  <c r="F7" i="36" l="1"/>
  <c r="A1" i="39"/>
  <c r="K4" i="36" l="1"/>
  <c r="A33" i="36" l="1"/>
  <c r="B33" i="36"/>
  <c r="C33" i="36"/>
  <c r="D33" i="36"/>
  <c r="E33" i="36"/>
  <c r="K33" i="36"/>
  <c r="A34" i="36"/>
  <c r="B34" i="36"/>
  <c r="C34" i="36"/>
  <c r="D34" i="36"/>
  <c r="E34" i="36"/>
  <c r="K34" i="36"/>
  <c r="A35" i="36"/>
  <c r="B35" i="36"/>
  <c r="C35" i="36"/>
  <c r="D35" i="36"/>
  <c r="E35" i="36"/>
  <c r="K35" i="36"/>
  <c r="A36" i="36"/>
  <c r="B36" i="36"/>
  <c r="C36" i="36"/>
  <c r="D36" i="36"/>
  <c r="E36" i="36"/>
  <c r="K36" i="36"/>
  <c r="M36" i="36" s="1"/>
  <c r="A37" i="36"/>
  <c r="B37" i="36"/>
  <c r="C37" i="36"/>
  <c r="D37" i="36"/>
  <c r="E37" i="36"/>
  <c r="K37" i="36"/>
  <c r="M37" i="36" s="1"/>
  <c r="A38" i="36"/>
  <c r="B38" i="36"/>
  <c r="C38" i="36"/>
  <c r="D38" i="36"/>
  <c r="E38" i="36"/>
  <c r="K38" i="36"/>
  <c r="M38" i="36" s="1"/>
  <c r="A39" i="36"/>
  <c r="B39" i="36"/>
  <c r="C39" i="36"/>
  <c r="D39" i="36"/>
  <c r="E39" i="36"/>
  <c r="K39" i="36"/>
  <c r="M39" i="36" s="1"/>
  <c r="A40" i="36"/>
  <c r="B40" i="36"/>
  <c r="C40" i="36"/>
  <c r="D40" i="36"/>
  <c r="E40" i="36"/>
  <c r="K40" i="36"/>
  <c r="M40" i="36" s="1"/>
  <c r="A41" i="36"/>
  <c r="B41" i="36"/>
  <c r="C41" i="36"/>
  <c r="D41" i="36"/>
  <c r="E41" i="36"/>
  <c r="K41" i="36"/>
  <c r="M41" i="36" s="1"/>
  <c r="A42" i="36"/>
  <c r="B42" i="36"/>
  <c r="C42" i="36"/>
  <c r="D42" i="36"/>
  <c r="E42" i="36"/>
  <c r="K42" i="36"/>
  <c r="M42" i="36" s="1"/>
  <c r="A43" i="36"/>
  <c r="B43" i="36"/>
  <c r="C43" i="36"/>
  <c r="D43" i="36"/>
  <c r="E43" i="36"/>
  <c r="K43" i="36"/>
  <c r="M43" i="36" s="1"/>
  <c r="A44" i="36"/>
  <c r="B44" i="36"/>
  <c r="C44" i="36"/>
  <c r="D44" i="36"/>
  <c r="E44" i="36"/>
  <c r="K44" i="36"/>
  <c r="M44" i="36" s="1"/>
  <c r="A45" i="36"/>
  <c r="B45" i="36"/>
  <c r="C45" i="36"/>
  <c r="D45" i="36"/>
  <c r="E45" i="36"/>
  <c r="K45" i="36"/>
  <c r="M45" i="36" s="1"/>
  <c r="A46" i="36"/>
  <c r="B46" i="36"/>
  <c r="C46" i="36"/>
  <c r="D46" i="36"/>
  <c r="E46" i="36"/>
  <c r="K46" i="36"/>
  <c r="M46" i="36" s="1"/>
  <c r="A47" i="36"/>
  <c r="B47" i="36"/>
  <c r="C47" i="36"/>
  <c r="D47" i="36"/>
  <c r="E47" i="36"/>
  <c r="K47" i="36"/>
  <c r="M47" i="36" s="1"/>
  <c r="A48" i="36"/>
  <c r="B48" i="36"/>
  <c r="C48" i="36"/>
  <c r="D48" i="36"/>
  <c r="E48" i="36"/>
  <c r="K48" i="36"/>
  <c r="M48" i="36" s="1"/>
  <c r="A49" i="36"/>
  <c r="B49" i="36"/>
  <c r="C49" i="36"/>
  <c r="D49" i="36"/>
  <c r="E49" i="36"/>
  <c r="K49" i="36"/>
  <c r="M49" i="36" s="1"/>
  <c r="A50" i="36"/>
  <c r="B50" i="36"/>
  <c r="C50" i="36"/>
  <c r="D50" i="36"/>
  <c r="E50" i="36"/>
  <c r="K50" i="36"/>
  <c r="M50" i="36" s="1"/>
  <c r="A51" i="36"/>
  <c r="B51" i="36"/>
  <c r="C51" i="36"/>
  <c r="D51" i="36"/>
  <c r="E51" i="36"/>
  <c r="K51" i="36"/>
  <c r="M51" i="36" s="1"/>
  <c r="A52" i="36"/>
  <c r="B52" i="36"/>
  <c r="C52" i="36"/>
  <c r="D52" i="36"/>
  <c r="E52" i="36"/>
  <c r="K52" i="36"/>
  <c r="M52" i="36" s="1"/>
  <c r="A53" i="36"/>
  <c r="B53" i="36"/>
  <c r="C53" i="36"/>
  <c r="D53" i="36"/>
  <c r="E53" i="36"/>
  <c r="K53" i="36"/>
  <c r="M53" i="36" s="1"/>
  <c r="A54" i="36"/>
  <c r="B54" i="36"/>
  <c r="C54" i="36"/>
  <c r="D54" i="36"/>
  <c r="E54" i="36"/>
  <c r="K54" i="36"/>
  <c r="M54" i="36" s="1"/>
  <c r="A55" i="36"/>
  <c r="B55" i="36"/>
  <c r="C55" i="36"/>
  <c r="D55" i="36"/>
  <c r="E55" i="36"/>
  <c r="K55" i="36"/>
  <c r="M55" i="36" s="1"/>
  <c r="A56" i="36"/>
  <c r="B56" i="36"/>
  <c r="C56" i="36"/>
  <c r="D56" i="36"/>
  <c r="E56" i="36"/>
  <c r="K56" i="36"/>
  <c r="M56" i="36" s="1"/>
  <c r="A57" i="36"/>
  <c r="B57" i="36"/>
  <c r="C57" i="36"/>
  <c r="D57" i="36"/>
  <c r="E57" i="36"/>
  <c r="K57" i="36"/>
  <c r="M57" i="36" s="1"/>
  <c r="A58" i="36"/>
  <c r="B58" i="36"/>
  <c r="C58" i="36"/>
  <c r="D58" i="36"/>
  <c r="E58" i="36"/>
  <c r="K58" i="36"/>
  <c r="M58" i="36" s="1"/>
  <c r="A59" i="36"/>
  <c r="B59" i="36"/>
  <c r="C59" i="36"/>
  <c r="D59" i="36"/>
  <c r="E59" i="36"/>
  <c r="K59" i="36"/>
  <c r="M59" i="36" s="1"/>
  <c r="A60" i="36"/>
  <c r="B60" i="36"/>
  <c r="C60" i="36"/>
  <c r="D60" i="36"/>
  <c r="E60" i="36"/>
  <c r="K60" i="36"/>
  <c r="M60" i="36" s="1"/>
  <c r="A61" i="36"/>
  <c r="B61" i="36"/>
  <c r="C61" i="36"/>
  <c r="D61" i="36"/>
  <c r="E61" i="36"/>
  <c r="K61" i="36"/>
  <c r="M61" i="36" s="1"/>
  <c r="A62" i="36"/>
  <c r="B62" i="36"/>
  <c r="C62" i="36"/>
  <c r="D62" i="36"/>
  <c r="E62" i="36"/>
  <c r="K62" i="36"/>
  <c r="M62" i="36" s="1"/>
  <c r="A63" i="36"/>
  <c r="B63" i="36"/>
  <c r="C63" i="36"/>
  <c r="D63" i="36"/>
  <c r="E63" i="36"/>
  <c r="K63" i="36"/>
  <c r="M63" i="36" s="1"/>
  <c r="A64" i="36"/>
  <c r="B64" i="36"/>
  <c r="C64" i="36"/>
  <c r="D64" i="36"/>
  <c r="E64" i="36"/>
  <c r="K64" i="36"/>
  <c r="M64" i="36" s="1"/>
  <c r="A65" i="36"/>
  <c r="B65" i="36"/>
  <c r="C65" i="36"/>
  <c r="D65" i="36"/>
  <c r="E65" i="36"/>
  <c r="K65" i="36"/>
  <c r="M65" i="36" s="1"/>
  <c r="A66" i="36"/>
  <c r="B66" i="36"/>
  <c r="C66" i="36"/>
  <c r="D66" i="36"/>
  <c r="E66" i="36"/>
  <c r="K66" i="36"/>
  <c r="M66" i="36" s="1"/>
  <c r="A67" i="36"/>
  <c r="B67" i="36"/>
  <c r="C67" i="36"/>
  <c r="D67" i="36"/>
  <c r="E67" i="36"/>
  <c r="K67" i="36"/>
  <c r="M67" i="36" s="1"/>
  <c r="A68" i="36"/>
  <c r="B68" i="36"/>
  <c r="C68" i="36"/>
  <c r="D68" i="36"/>
  <c r="E68" i="36"/>
  <c r="K68" i="36"/>
  <c r="M68" i="36" s="1"/>
  <c r="A69" i="36"/>
  <c r="B69" i="36"/>
  <c r="C69" i="36"/>
  <c r="D69" i="36"/>
  <c r="E69" i="36"/>
  <c r="K69" i="36"/>
  <c r="M69" i="36" s="1"/>
  <c r="A70" i="36"/>
  <c r="B70" i="36"/>
  <c r="C70" i="36"/>
  <c r="D70" i="36"/>
  <c r="E70" i="36"/>
  <c r="K70" i="36"/>
  <c r="M70" i="36" s="1"/>
  <c r="A71" i="36"/>
  <c r="B71" i="36"/>
  <c r="C71" i="36"/>
  <c r="D71" i="36"/>
  <c r="E71" i="36"/>
  <c r="K71" i="36"/>
  <c r="M71" i="36" s="1"/>
  <c r="A72" i="36"/>
  <c r="B72" i="36"/>
  <c r="C72" i="36"/>
  <c r="D72" i="36"/>
  <c r="E72" i="36"/>
  <c r="K72" i="36"/>
  <c r="M72" i="36" s="1"/>
  <c r="A73" i="36"/>
  <c r="B73" i="36"/>
  <c r="C73" i="36"/>
  <c r="D73" i="36"/>
  <c r="E73" i="36"/>
  <c r="K73" i="36"/>
  <c r="M73" i="36" s="1"/>
  <c r="A74" i="36"/>
  <c r="B74" i="36"/>
  <c r="C74" i="36"/>
  <c r="D74" i="36"/>
  <c r="E74" i="36"/>
  <c r="K74" i="36"/>
  <c r="M74" i="36" s="1"/>
  <c r="A75" i="36"/>
  <c r="B75" i="36"/>
  <c r="C75" i="36"/>
  <c r="D75" i="36"/>
  <c r="E75" i="36"/>
  <c r="K75" i="36"/>
  <c r="M75" i="36" s="1"/>
  <c r="A76" i="36"/>
  <c r="B76" i="36"/>
  <c r="C76" i="36"/>
  <c r="D76" i="36"/>
  <c r="E76" i="36"/>
  <c r="K76" i="36"/>
  <c r="M76" i="36" s="1"/>
  <c r="A77" i="36"/>
  <c r="B77" i="36"/>
  <c r="C77" i="36"/>
  <c r="D77" i="36"/>
  <c r="E77" i="36"/>
  <c r="K77" i="36"/>
  <c r="M77" i="36" s="1"/>
  <c r="A78" i="36"/>
  <c r="B78" i="36"/>
  <c r="C78" i="36"/>
  <c r="D78" i="36"/>
  <c r="E78" i="36"/>
  <c r="K78" i="36"/>
  <c r="M78" i="36" s="1"/>
  <c r="A79" i="36"/>
  <c r="B79" i="36"/>
  <c r="C79" i="36"/>
  <c r="D79" i="36"/>
  <c r="E79" i="36"/>
  <c r="K79" i="36"/>
  <c r="M79" i="36" s="1"/>
  <c r="A80" i="36"/>
  <c r="B80" i="36"/>
  <c r="C80" i="36"/>
  <c r="D80" i="36"/>
  <c r="E80" i="36"/>
  <c r="K80" i="36"/>
  <c r="M80" i="36" s="1"/>
  <c r="A81" i="36"/>
  <c r="B81" i="36"/>
  <c r="C81" i="36"/>
  <c r="D81" i="36"/>
  <c r="E81" i="36"/>
  <c r="K81" i="36"/>
  <c r="M81" i="36" s="1"/>
  <c r="A82" i="36"/>
  <c r="B82" i="36"/>
  <c r="C82" i="36"/>
  <c r="D82" i="36"/>
  <c r="E82" i="36"/>
  <c r="K82" i="36"/>
  <c r="M82" i="36" s="1"/>
  <c r="A83" i="36"/>
  <c r="B83" i="36"/>
  <c r="C83" i="36"/>
  <c r="D83" i="36"/>
  <c r="E83" i="36"/>
  <c r="K83" i="36"/>
  <c r="M83" i="36" s="1"/>
  <c r="A84" i="36"/>
  <c r="B84" i="36"/>
  <c r="C84" i="36"/>
  <c r="D84" i="36"/>
  <c r="E84" i="36"/>
  <c r="K84" i="36"/>
  <c r="M84" i="36" s="1"/>
  <c r="A85" i="36"/>
  <c r="B85" i="36"/>
  <c r="C85" i="36"/>
  <c r="D85" i="36"/>
  <c r="E85" i="36"/>
  <c r="K85" i="36"/>
  <c r="M85" i="36" s="1"/>
  <c r="A86" i="36"/>
  <c r="B86" i="36"/>
  <c r="C86" i="36"/>
  <c r="D86" i="36"/>
  <c r="E86" i="36"/>
  <c r="K86" i="36"/>
  <c r="M86" i="36" s="1"/>
  <c r="A87" i="36"/>
  <c r="B87" i="36"/>
  <c r="C87" i="36"/>
  <c r="D87" i="36"/>
  <c r="E87" i="36"/>
  <c r="K87" i="36"/>
  <c r="M87" i="36" s="1"/>
  <c r="A88" i="36"/>
  <c r="B88" i="36"/>
  <c r="C88" i="36"/>
  <c r="D88" i="36"/>
  <c r="E88" i="36"/>
  <c r="K88" i="36"/>
  <c r="M88" i="36" s="1"/>
  <c r="A89" i="36"/>
  <c r="B89" i="36"/>
  <c r="C89" i="36"/>
  <c r="D89" i="36"/>
  <c r="E89" i="36"/>
  <c r="K89" i="36"/>
  <c r="M89" i="36" s="1"/>
  <c r="A90" i="36"/>
  <c r="B90" i="36"/>
  <c r="C90" i="36"/>
  <c r="D90" i="36"/>
  <c r="E90" i="36"/>
  <c r="K90" i="36"/>
  <c r="M90" i="36" s="1"/>
  <c r="A91" i="36"/>
  <c r="B91" i="36"/>
  <c r="C91" i="36"/>
  <c r="D91" i="36"/>
  <c r="E91" i="36"/>
  <c r="K91" i="36"/>
  <c r="M91" i="36" s="1"/>
  <c r="A92" i="36"/>
  <c r="B92" i="36"/>
  <c r="C92" i="36"/>
  <c r="D92" i="36"/>
  <c r="E92" i="36"/>
  <c r="K92" i="36"/>
  <c r="M92" i="36" s="1"/>
  <c r="A93" i="36"/>
  <c r="B93" i="36"/>
  <c r="C93" i="36"/>
  <c r="D93" i="36"/>
  <c r="E93" i="36"/>
  <c r="K93" i="36"/>
  <c r="M93" i="36" s="1"/>
  <c r="A94" i="36"/>
  <c r="B94" i="36"/>
  <c r="C94" i="36"/>
  <c r="D94" i="36"/>
  <c r="E94" i="36"/>
  <c r="K94" i="36"/>
  <c r="M94" i="36" s="1"/>
  <c r="A95" i="36"/>
  <c r="B95" i="36"/>
  <c r="C95" i="36"/>
  <c r="D95" i="36"/>
  <c r="E95" i="36"/>
  <c r="K95" i="36"/>
  <c r="M95" i="36" s="1"/>
  <c r="A96" i="36"/>
  <c r="B96" i="36"/>
  <c r="C96" i="36"/>
  <c r="D96" i="36"/>
  <c r="E96" i="36"/>
  <c r="K96" i="36"/>
  <c r="M96" i="36" s="1"/>
  <c r="A97" i="36"/>
  <c r="B97" i="36"/>
  <c r="C97" i="36"/>
  <c r="D97" i="36"/>
  <c r="E97" i="36"/>
  <c r="K97" i="36"/>
  <c r="M97" i="36" s="1"/>
  <c r="A98" i="36"/>
  <c r="B98" i="36"/>
  <c r="C98" i="36"/>
  <c r="D98" i="36"/>
  <c r="E98" i="36"/>
  <c r="K98" i="36"/>
  <c r="M98" i="36" s="1"/>
  <c r="A99" i="36"/>
  <c r="B99" i="36"/>
  <c r="C99" i="36"/>
  <c r="D99" i="36"/>
  <c r="E99" i="36"/>
  <c r="K99" i="36"/>
  <c r="M99" i="36" s="1"/>
  <c r="A100" i="36"/>
  <c r="B100" i="36"/>
  <c r="C100" i="36"/>
  <c r="D100" i="36"/>
  <c r="E100" i="36"/>
  <c r="K100" i="36"/>
  <c r="M100" i="36" s="1"/>
  <c r="A101" i="36"/>
  <c r="B101" i="36"/>
  <c r="C101" i="36"/>
  <c r="D101" i="36"/>
  <c r="E101" i="36"/>
  <c r="K101" i="36"/>
  <c r="M101" i="36" s="1"/>
  <c r="A102" i="36"/>
  <c r="B102" i="36"/>
  <c r="C102" i="36"/>
  <c r="D102" i="36"/>
  <c r="E102" i="36"/>
  <c r="K102" i="36"/>
  <c r="M102" i="36" s="1"/>
  <c r="A103" i="36"/>
  <c r="B103" i="36"/>
  <c r="C103" i="36"/>
  <c r="D103" i="36"/>
  <c r="E103" i="36"/>
  <c r="K103" i="36"/>
  <c r="M103" i="36" s="1"/>
  <c r="A104" i="36"/>
  <c r="B104" i="36"/>
  <c r="C104" i="36"/>
  <c r="D104" i="36"/>
  <c r="E104" i="36"/>
  <c r="K104" i="36"/>
  <c r="M104" i="36" s="1"/>
  <c r="A105" i="36"/>
  <c r="B105" i="36"/>
  <c r="C105" i="36"/>
  <c r="D105" i="36"/>
  <c r="E105" i="36"/>
  <c r="K105" i="36"/>
  <c r="M105" i="36" s="1"/>
  <c r="A106" i="36"/>
  <c r="B106" i="36"/>
  <c r="C106" i="36"/>
  <c r="D106" i="36"/>
  <c r="E106" i="36"/>
  <c r="K106" i="36"/>
  <c r="M106" i="36" s="1"/>
  <c r="A107" i="36"/>
  <c r="B107" i="36"/>
  <c r="C107" i="36"/>
  <c r="D107" i="36"/>
  <c r="E107" i="36"/>
  <c r="K107" i="36"/>
  <c r="M107" i="36" s="1"/>
  <c r="A108" i="36"/>
  <c r="B108" i="36"/>
  <c r="C108" i="36"/>
  <c r="D108" i="36"/>
  <c r="E108" i="36"/>
  <c r="K108" i="36"/>
  <c r="M108" i="36" s="1"/>
  <c r="A109" i="36"/>
  <c r="B109" i="36"/>
  <c r="C109" i="36"/>
  <c r="D109" i="36"/>
  <c r="E109" i="36"/>
  <c r="K109" i="36"/>
  <c r="M109" i="36" s="1"/>
  <c r="A110" i="36"/>
  <c r="B110" i="36"/>
  <c r="C110" i="36"/>
  <c r="D110" i="36"/>
  <c r="E110" i="36"/>
  <c r="K110" i="36"/>
  <c r="M110" i="36" s="1"/>
  <c r="A111" i="36"/>
  <c r="B111" i="36"/>
  <c r="C111" i="36"/>
  <c r="D111" i="36"/>
  <c r="E111" i="36"/>
  <c r="K111" i="36"/>
  <c r="M111" i="36" s="1"/>
  <c r="A112" i="36"/>
  <c r="B112" i="36"/>
  <c r="C112" i="36"/>
  <c r="D112" i="36"/>
  <c r="E112" i="36"/>
  <c r="K112" i="36"/>
  <c r="M112" i="36" s="1"/>
  <c r="A113" i="36"/>
  <c r="B113" i="36"/>
  <c r="C113" i="36"/>
  <c r="D113" i="36"/>
  <c r="E113" i="36"/>
  <c r="K113" i="36"/>
  <c r="M113" i="36" s="1"/>
  <c r="A114" i="36"/>
  <c r="B114" i="36"/>
  <c r="C114" i="36"/>
  <c r="D114" i="36"/>
  <c r="E114" i="36"/>
  <c r="K114" i="36"/>
  <c r="M114" i="36" s="1"/>
  <c r="A115" i="36"/>
  <c r="B115" i="36"/>
  <c r="C115" i="36"/>
  <c r="D115" i="36"/>
  <c r="E115" i="36"/>
  <c r="K115" i="36"/>
  <c r="M115" i="36" s="1"/>
  <c r="A116" i="36"/>
  <c r="B116" i="36"/>
  <c r="C116" i="36"/>
  <c r="D116" i="36"/>
  <c r="E116" i="36"/>
  <c r="K116" i="36"/>
  <c r="M116" i="36" s="1"/>
  <c r="A117" i="36"/>
  <c r="B117" i="36"/>
  <c r="C117" i="36"/>
  <c r="D117" i="36"/>
  <c r="E117" i="36"/>
  <c r="K117" i="36"/>
  <c r="M117" i="36" s="1"/>
  <c r="A118" i="36"/>
  <c r="B118" i="36"/>
  <c r="C118" i="36"/>
  <c r="D118" i="36"/>
  <c r="E118" i="36"/>
  <c r="K118" i="36"/>
  <c r="M118" i="36" s="1"/>
  <c r="A119" i="36"/>
  <c r="B119" i="36"/>
  <c r="C119" i="36"/>
  <c r="D119" i="36"/>
  <c r="E119" i="36"/>
  <c r="K119" i="36"/>
  <c r="M119" i="36" s="1"/>
  <c r="A120" i="36"/>
  <c r="B120" i="36"/>
  <c r="C120" i="36"/>
  <c r="D120" i="36"/>
  <c r="E120" i="36"/>
  <c r="K120" i="36"/>
  <c r="M120" i="36" s="1"/>
  <c r="A121" i="36"/>
  <c r="B121" i="36"/>
  <c r="C121" i="36"/>
  <c r="D121" i="36"/>
  <c r="E121" i="36"/>
  <c r="K121" i="36"/>
  <c r="M121" i="36" s="1"/>
  <c r="A122" i="36"/>
  <c r="B122" i="36"/>
  <c r="C122" i="36"/>
  <c r="D122" i="36"/>
  <c r="E122" i="36"/>
  <c r="K122" i="36"/>
  <c r="M122" i="36" s="1"/>
  <c r="A123" i="36"/>
  <c r="B123" i="36"/>
  <c r="C123" i="36"/>
  <c r="D123" i="36"/>
  <c r="E123" i="36"/>
  <c r="K123" i="36"/>
  <c r="M123" i="36" s="1"/>
  <c r="A124" i="36"/>
  <c r="B124" i="36"/>
  <c r="C124" i="36"/>
  <c r="D124" i="36"/>
  <c r="E124" i="36"/>
  <c r="K124" i="36"/>
  <c r="M124" i="36" s="1"/>
  <c r="A125" i="36"/>
  <c r="B125" i="36"/>
  <c r="C125" i="36"/>
  <c r="D125" i="36"/>
  <c r="E125" i="36"/>
  <c r="K125" i="36"/>
  <c r="M125" i="36" s="1"/>
  <c r="A126" i="36"/>
  <c r="B126" i="36"/>
  <c r="C126" i="36"/>
  <c r="D126" i="36"/>
  <c r="E126" i="36"/>
  <c r="K126" i="36"/>
  <c r="M126" i="36" s="1"/>
  <c r="A127" i="36"/>
  <c r="B127" i="36"/>
  <c r="C127" i="36"/>
  <c r="D127" i="36"/>
  <c r="E127" i="36"/>
  <c r="K127" i="36"/>
  <c r="M127" i="36" s="1"/>
  <c r="A128" i="36"/>
  <c r="B128" i="36"/>
  <c r="C128" i="36"/>
  <c r="D128" i="36"/>
  <c r="E128" i="36"/>
  <c r="K128" i="36"/>
  <c r="M128" i="36" s="1"/>
  <c r="E4" i="36"/>
  <c r="A4" i="36"/>
  <c r="B4" i="36"/>
  <c r="C4" i="36"/>
  <c r="D4" i="36"/>
  <c r="AC21" i="34" l="1"/>
  <c r="H21" i="36" s="1"/>
  <c r="AC30" i="34"/>
  <c r="H30" i="36" s="1"/>
  <c r="AC31" i="34"/>
  <c r="H31" i="36" s="1"/>
  <c r="AC33" i="34"/>
  <c r="H33" i="36" s="1"/>
  <c r="AC34" i="34"/>
  <c r="H34" i="36" s="1"/>
  <c r="AC35" i="34"/>
  <c r="H35" i="36" s="1"/>
  <c r="AC36" i="34"/>
  <c r="H36" i="36" s="1"/>
  <c r="AC37" i="34"/>
  <c r="H37" i="36" s="1"/>
  <c r="AC38" i="34"/>
  <c r="H38" i="36" s="1"/>
  <c r="AC39" i="34"/>
  <c r="H39" i="36" s="1"/>
  <c r="AC40" i="34"/>
  <c r="H40" i="36" s="1"/>
  <c r="AC41" i="34"/>
  <c r="H41" i="36" s="1"/>
  <c r="AC42" i="34"/>
  <c r="H42" i="36" s="1"/>
  <c r="AC43" i="34"/>
  <c r="H43" i="36" s="1"/>
  <c r="AC44" i="34"/>
  <c r="H44" i="36" s="1"/>
  <c r="AC45" i="34"/>
  <c r="H45" i="36" s="1"/>
  <c r="AC46" i="34"/>
  <c r="H46" i="36" s="1"/>
  <c r="AC47" i="34"/>
  <c r="H47" i="36" s="1"/>
  <c r="AC48" i="34"/>
  <c r="H48" i="36" s="1"/>
  <c r="AC49" i="34"/>
  <c r="H49" i="36" s="1"/>
  <c r="AC50" i="34"/>
  <c r="H50" i="36" s="1"/>
  <c r="AC51" i="34"/>
  <c r="H51" i="36" s="1"/>
  <c r="AC52" i="34"/>
  <c r="H52" i="36" s="1"/>
  <c r="AC53" i="34"/>
  <c r="H53" i="36" s="1"/>
  <c r="AC54" i="34"/>
  <c r="H54" i="36" s="1"/>
  <c r="AC55" i="34"/>
  <c r="H55" i="36" s="1"/>
  <c r="AC56" i="34"/>
  <c r="H56" i="36" s="1"/>
  <c r="AC57" i="34"/>
  <c r="H57" i="36" s="1"/>
  <c r="AC58" i="34"/>
  <c r="H58" i="36" s="1"/>
  <c r="AC59" i="34"/>
  <c r="H59" i="36" s="1"/>
  <c r="AC60" i="34"/>
  <c r="H60" i="36" s="1"/>
  <c r="AC61" i="34"/>
  <c r="H61" i="36" s="1"/>
  <c r="AC62" i="34"/>
  <c r="H62" i="36" s="1"/>
  <c r="AC63" i="34"/>
  <c r="H63" i="36" s="1"/>
  <c r="AC64" i="34"/>
  <c r="H64" i="36" s="1"/>
  <c r="AC65" i="34"/>
  <c r="H65" i="36" s="1"/>
  <c r="AC66" i="34"/>
  <c r="H66" i="36" s="1"/>
  <c r="AC67" i="34"/>
  <c r="H67" i="36" s="1"/>
  <c r="AC68" i="34"/>
  <c r="H68" i="36" s="1"/>
  <c r="AC69" i="34"/>
  <c r="H69" i="36" s="1"/>
  <c r="AC70" i="34"/>
  <c r="H70" i="36" s="1"/>
  <c r="AC71" i="34"/>
  <c r="H71" i="36" s="1"/>
  <c r="AC72" i="34"/>
  <c r="H72" i="36" s="1"/>
  <c r="AC73" i="34"/>
  <c r="H73" i="36" s="1"/>
  <c r="AC74" i="34"/>
  <c r="H74" i="36" s="1"/>
  <c r="AC75" i="34"/>
  <c r="H75" i="36" s="1"/>
  <c r="AC76" i="34"/>
  <c r="H76" i="36" s="1"/>
  <c r="AC77" i="34"/>
  <c r="H77" i="36" s="1"/>
  <c r="AC78" i="34"/>
  <c r="H78" i="36" s="1"/>
  <c r="AC79" i="34"/>
  <c r="H79" i="36" s="1"/>
  <c r="AC80" i="34"/>
  <c r="H80" i="36" s="1"/>
  <c r="AC81" i="34"/>
  <c r="H81" i="36" s="1"/>
  <c r="AC82" i="34"/>
  <c r="H82" i="36" s="1"/>
  <c r="AC83" i="34"/>
  <c r="H83" i="36" s="1"/>
  <c r="AC84" i="34"/>
  <c r="H84" i="36" s="1"/>
  <c r="AC85" i="34"/>
  <c r="H85" i="36" s="1"/>
  <c r="AC86" i="34"/>
  <c r="H86" i="36" s="1"/>
  <c r="AC87" i="34"/>
  <c r="H87" i="36" s="1"/>
  <c r="AC88" i="34"/>
  <c r="H88" i="36" s="1"/>
  <c r="AC89" i="34"/>
  <c r="H89" i="36" s="1"/>
  <c r="AC90" i="34"/>
  <c r="H90" i="36" s="1"/>
  <c r="AC91" i="34"/>
  <c r="H91" i="36" s="1"/>
  <c r="AC92" i="34"/>
  <c r="H92" i="36" s="1"/>
  <c r="AC93" i="34"/>
  <c r="H93" i="36" s="1"/>
  <c r="AC94" i="34"/>
  <c r="H94" i="36" s="1"/>
  <c r="AC95" i="34"/>
  <c r="H95" i="36" s="1"/>
  <c r="AC96" i="34"/>
  <c r="H96" i="36" s="1"/>
  <c r="AC97" i="34"/>
  <c r="H97" i="36" s="1"/>
  <c r="AC98" i="34"/>
  <c r="H98" i="36" s="1"/>
  <c r="AC99" i="34"/>
  <c r="H99" i="36" s="1"/>
  <c r="AC100" i="34"/>
  <c r="H100" i="36" s="1"/>
  <c r="AC101" i="34"/>
  <c r="H101" i="36" s="1"/>
  <c r="AC102" i="34"/>
  <c r="H102" i="36" s="1"/>
  <c r="AC103" i="34"/>
  <c r="H103" i="36" s="1"/>
  <c r="AC104" i="34"/>
  <c r="H104" i="36" s="1"/>
  <c r="AC105" i="34"/>
  <c r="H105" i="36" s="1"/>
  <c r="AC106" i="34"/>
  <c r="H106" i="36" s="1"/>
  <c r="AC107" i="34"/>
  <c r="H107" i="36" s="1"/>
  <c r="AC108" i="34"/>
  <c r="H108" i="36" s="1"/>
  <c r="AC109" i="34"/>
  <c r="H109" i="36" s="1"/>
  <c r="AC110" i="34"/>
  <c r="H110" i="36" s="1"/>
  <c r="AC111" i="34"/>
  <c r="H111" i="36" s="1"/>
  <c r="AC112" i="34"/>
  <c r="H112" i="36" s="1"/>
  <c r="AC113" i="34"/>
  <c r="H113" i="36" s="1"/>
  <c r="AC114" i="34"/>
  <c r="H114" i="36" s="1"/>
  <c r="AC115" i="34"/>
  <c r="H115" i="36" s="1"/>
  <c r="AC116" i="34"/>
  <c r="H116" i="36" s="1"/>
  <c r="AC117" i="34"/>
  <c r="H117" i="36" s="1"/>
  <c r="AC118" i="34"/>
  <c r="H118" i="36" s="1"/>
  <c r="AC119" i="34"/>
  <c r="H119" i="36" s="1"/>
  <c r="AC120" i="34"/>
  <c r="H120" i="36" s="1"/>
  <c r="AC121" i="34"/>
  <c r="H121" i="36" s="1"/>
  <c r="AC122" i="34"/>
  <c r="H122" i="36" s="1"/>
  <c r="AC123" i="34"/>
  <c r="H123" i="36" s="1"/>
  <c r="AC124" i="34"/>
  <c r="H124" i="36" s="1"/>
  <c r="AC125" i="34"/>
  <c r="H125" i="36" s="1"/>
  <c r="AC126" i="34"/>
  <c r="H126" i="36" s="1"/>
  <c r="AC127" i="34"/>
  <c r="H127" i="36" s="1"/>
  <c r="AC128" i="34"/>
  <c r="H128" i="36" s="1"/>
  <c r="AD7" i="34" l="1"/>
  <c r="AN5" i="34"/>
  <c r="AP5" i="34"/>
  <c r="F4" i="36"/>
  <c r="AD4" i="34"/>
  <c r="I4" i="36" s="1"/>
  <c r="AN6" i="34"/>
  <c r="AP6" i="34"/>
  <c r="AD6" i="34"/>
  <c r="I6" i="36" s="1"/>
  <c r="AN7" i="34"/>
  <c r="AP7" i="34"/>
  <c r="AD8" i="34"/>
  <c r="I8" i="36" s="1"/>
  <c r="AN8" i="34"/>
  <c r="AP8" i="34"/>
  <c r="AD9" i="34"/>
  <c r="I9" i="36" s="1"/>
  <c r="AN9" i="34"/>
  <c r="AP9" i="34"/>
  <c r="AD10" i="34"/>
  <c r="I10" i="36" s="1"/>
  <c r="AN10" i="34"/>
  <c r="AP10" i="34"/>
  <c r="AD11" i="34"/>
  <c r="I11" i="36" s="1"/>
  <c r="AN11" i="34"/>
  <c r="AP11" i="34"/>
  <c r="AD12" i="34"/>
  <c r="I12" i="36" s="1"/>
  <c r="AN12" i="34"/>
  <c r="AP12" i="34"/>
  <c r="AD13" i="34"/>
  <c r="I13" i="36" s="1"/>
  <c r="AN13" i="34"/>
  <c r="AP13" i="34"/>
  <c r="AD14" i="34"/>
  <c r="I14" i="36" s="1"/>
  <c r="AN14" i="34"/>
  <c r="AP14" i="34"/>
  <c r="AD15" i="34"/>
  <c r="I15" i="36" s="1"/>
  <c r="AN15" i="34"/>
  <c r="AP15" i="34"/>
  <c r="AD16" i="34"/>
  <c r="I16" i="36" s="1"/>
  <c r="AN16" i="34"/>
  <c r="AP16" i="34"/>
  <c r="AD17" i="34"/>
  <c r="I17" i="36" s="1"/>
  <c r="AN17" i="34"/>
  <c r="AP17" i="34"/>
  <c r="AD18" i="34"/>
  <c r="I18" i="36" s="1"/>
  <c r="AN18" i="34"/>
  <c r="AP18" i="34"/>
  <c r="AD19" i="34"/>
  <c r="I19" i="36" s="1"/>
  <c r="AN19" i="34"/>
  <c r="AP19" i="34"/>
  <c r="AD20" i="34"/>
  <c r="I20" i="36" s="1"/>
  <c r="AN20" i="34"/>
  <c r="AP20" i="34"/>
  <c r="AD21" i="34"/>
  <c r="I21" i="36" s="1"/>
  <c r="AE21" i="34"/>
  <c r="AF21" i="34"/>
  <c r="AI21" i="34"/>
  <c r="AJ21" i="34"/>
  <c r="J21" i="36" s="1"/>
  <c r="AN21" i="34"/>
  <c r="AP21" i="34"/>
  <c r="AT21" i="34"/>
  <c r="AD22" i="34"/>
  <c r="I22" i="36" s="1"/>
  <c r="AN22" i="34"/>
  <c r="AP22" i="34"/>
  <c r="AD23" i="34"/>
  <c r="I23" i="36" s="1"/>
  <c r="AN23" i="34"/>
  <c r="AP23" i="34"/>
  <c r="AD24" i="34"/>
  <c r="I24" i="36" s="1"/>
  <c r="AN24" i="34"/>
  <c r="AP24" i="34"/>
  <c r="AD25" i="34"/>
  <c r="I25" i="36" s="1"/>
  <c r="AN25" i="34"/>
  <c r="AP25" i="34"/>
  <c r="AD26" i="34"/>
  <c r="I26" i="36" s="1"/>
  <c r="AN26" i="34"/>
  <c r="AP26" i="34"/>
  <c r="AD27" i="34"/>
  <c r="I27" i="36" s="1"/>
  <c r="AN27" i="34"/>
  <c r="AP27" i="34"/>
  <c r="AD28" i="34"/>
  <c r="I28" i="36" s="1"/>
  <c r="AN28" i="34"/>
  <c r="AP28" i="34"/>
  <c r="AD29" i="34"/>
  <c r="I29" i="36" s="1"/>
  <c r="AN29" i="34"/>
  <c r="AP29" i="34"/>
  <c r="AD30" i="34"/>
  <c r="I30" i="36" s="1"/>
  <c r="AE30" i="34"/>
  <c r="AF30" i="34"/>
  <c r="AI30" i="34"/>
  <c r="AJ30" i="34"/>
  <c r="J30" i="36" s="1"/>
  <c r="AN30" i="34"/>
  <c r="AP30" i="34"/>
  <c r="AT30" i="34"/>
  <c r="AD31" i="34"/>
  <c r="I31" i="36" s="1"/>
  <c r="AE31" i="34"/>
  <c r="AF31" i="34"/>
  <c r="AI31" i="34"/>
  <c r="AJ31" i="34"/>
  <c r="J31" i="36" s="1"/>
  <c r="AN31" i="34"/>
  <c r="AP31" i="34"/>
  <c r="AT31" i="34"/>
  <c r="AD32" i="34"/>
  <c r="I32" i="36" s="1"/>
  <c r="AN32" i="34"/>
  <c r="AP32" i="34"/>
  <c r="AT32" i="34"/>
  <c r="F33" i="36"/>
  <c r="G33" i="36"/>
  <c r="AD33" i="34"/>
  <c r="I33" i="36" s="1"/>
  <c r="AE33" i="34"/>
  <c r="AF33" i="34"/>
  <c r="AI33" i="34"/>
  <c r="AJ33" i="34"/>
  <c r="J33" i="36" s="1"/>
  <c r="AN33" i="34"/>
  <c r="AP33" i="34"/>
  <c r="AT33" i="34"/>
  <c r="F34" i="36"/>
  <c r="G34" i="36"/>
  <c r="AD34" i="34"/>
  <c r="I34" i="36" s="1"/>
  <c r="AE34" i="34"/>
  <c r="AF34" i="34"/>
  <c r="AI34" i="34"/>
  <c r="AJ34" i="34"/>
  <c r="J34" i="36" s="1"/>
  <c r="AN34" i="34"/>
  <c r="AP34" i="34"/>
  <c r="AT34" i="34"/>
  <c r="F35" i="36"/>
  <c r="G35" i="36"/>
  <c r="AD35" i="34"/>
  <c r="I35" i="36" s="1"/>
  <c r="AE35" i="34"/>
  <c r="AF35" i="34"/>
  <c r="AI35" i="34"/>
  <c r="AJ35" i="34"/>
  <c r="J35" i="36" s="1"/>
  <c r="AN35" i="34"/>
  <c r="AP35" i="34"/>
  <c r="AT35" i="34"/>
  <c r="F36" i="36"/>
  <c r="G36" i="36"/>
  <c r="AD36" i="34"/>
  <c r="I36" i="36" s="1"/>
  <c r="AE36" i="34"/>
  <c r="AF36" i="34"/>
  <c r="AI36" i="34"/>
  <c r="AJ36" i="34"/>
  <c r="J36" i="36" s="1"/>
  <c r="AN36" i="34"/>
  <c r="AP36" i="34"/>
  <c r="AT36" i="34"/>
  <c r="F37" i="36"/>
  <c r="G37" i="36"/>
  <c r="AD37" i="34"/>
  <c r="I37" i="36" s="1"/>
  <c r="AE37" i="34"/>
  <c r="AF37" i="34"/>
  <c r="AI37" i="34"/>
  <c r="AJ37" i="34"/>
  <c r="J37" i="36" s="1"/>
  <c r="AN37" i="34"/>
  <c r="AP37" i="34"/>
  <c r="AT37" i="34"/>
  <c r="F38" i="36"/>
  <c r="G38" i="36"/>
  <c r="AD38" i="34"/>
  <c r="I38" i="36" s="1"/>
  <c r="AE38" i="34"/>
  <c r="AF38" i="34"/>
  <c r="AI38" i="34"/>
  <c r="AJ38" i="34"/>
  <c r="J38" i="36" s="1"/>
  <c r="AN38" i="34"/>
  <c r="AP38" i="34"/>
  <c r="AT38" i="34"/>
  <c r="F39" i="36"/>
  <c r="G39" i="36"/>
  <c r="AD39" i="34"/>
  <c r="I39" i="36" s="1"/>
  <c r="AE39" i="34"/>
  <c r="AF39" i="34"/>
  <c r="AI39" i="34"/>
  <c r="AJ39" i="34"/>
  <c r="J39" i="36" s="1"/>
  <c r="AN39" i="34"/>
  <c r="AP39" i="34"/>
  <c r="AT39" i="34"/>
  <c r="F40" i="36"/>
  <c r="G40" i="36"/>
  <c r="AD40" i="34"/>
  <c r="I40" i="36" s="1"/>
  <c r="AE40" i="34"/>
  <c r="AF40" i="34"/>
  <c r="AI40" i="34"/>
  <c r="AJ40" i="34"/>
  <c r="J40" i="36" s="1"/>
  <c r="AN40" i="34"/>
  <c r="AP40" i="34"/>
  <c r="AT40" i="34"/>
  <c r="F41" i="36"/>
  <c r="G41" i="36"/>
  <c r="AD41" i="34"/>
  <c r="I41" i="36" s="1"/>
  <c r="AE41" i="34"/>
  <c r="AF41" i="34"/>
  <c r="AI41" i="34"/>
  <c r="AJ41" i="34"/>
  <c r="J41" i="36" s="1"/>
  <c r="AN41" i="34"/>
  <c r="AP41" i="34"/>
  <c r="AT41" i="34"/>
  <c r="F42" i="36"/>
  <c r="G42" i="36"/>
  <c r="AD42" i="34"/>
  <c r="I42" i="36" s="1"/>
  <c r="AE42" i="34"/>
  <c r="AF42" i="34"/>
  <c r="AI42" i="34"/>
  <c r="AJ42" i="34"/>
  <c r="J42" i="36" s="1"/>
  <c r="AN42" i="34"/>
  <c r="AP42" i="34"/>
  <c r="AT42" i="34"/>
  <c r="F43" i="36"/>
  <c r="G43" i="36"/>
  <c r="AD43" i="34"/>
  <c r="I43" i="36" s="1"/>
  <c r="AE43" i="34"/>
  <c r="AF43" i="34"/>
  <c r="AI43" i="34"/>
  <c r="AJ43" i="34"/>
  <c r="J43" i="36" s="1"/>
  <c r="AN43" i="34"/>
  <c r="AP43" i="34"/>
  <c r="AT43" i="34"/>
  <c r="F44" i="36"/>
  <c r="G44" i="36"/>
  <c r="AD44" i="34"/>
  <c r="I44" i="36" s="1"/>
  <c r="AE44" i="34"/>
  <c r="AF44" i="34"/>
  <c r="AI44" i="34"/>
  <c r="AJ44" i="34"/>
  <c r="J44" i="36" s="1"/>
  <c r="AN44" i="34"/>
  <c r="AP44" i="34"/>
  <c r="AT44" i="34"/>
  <c r="F45" i="36"/>
  <c r="G45" i="36"/>
  <c r="AD45" i="34"/>
  <c r="I45" i="36" s="1"/>
  <c r="AE45" i="34"/>
  <c r="AF45" i="34"/>
  <c r="AI45" i="34"/>
  <c r="AJ45" i="34"/>
  <c r="J45" i="36" s="1"/>
  <c r="AN45" i="34"/>
  <c r="AP45" i="34"/>
  <c r="AT45" i="34"/>
  <c r="F46" i="36"/>
  <c r="G46" i="36"/>
  <c r="AD46" i="34"/>
  <c r="I46" i="36" s="1"/>
  <c r="AE46" i="34"/>
  <c r="AF46" i="34"/>
  <c r="AI46" i="34"/>
  <c r="AJ46" i="34"/>
  <c r="J46" i="36" s="1"/>
  <c r="AN46" i="34"/>
  <c r="AP46" i="34"/>
  <c r="AT46" i="34"/>
  <c r="F47" i="36"/>
  <c r="G47" i="36"/>
  <c r="AD47" i="34"/>
  <c r="I47" i="36" s="1"/>
  <c r="AE47" i="34"/>
  <c r="AF47" i="34"/>
  <c r="AI47" i="34"/>
  <c r="AJ47" i="34"/>
  <c r="J47" i="36" s="1"/>
  <c r="AN47" i="34"/>
  <c r="AP47" i="34"/>
  <c r="AT47" i="34"/>
  <c r="F48" i="36"/>
  <c r="G48" i="36"/>
  <c r="AD48" i="34"/>
  <c r="I48" i="36" s="1"/>
  <c r="AE48" i="34"/>
  <c r="AF48" i="34"/>
  <c r="AI48" i="34"/>
  <c r="AJ48" i="34"/>
  <c r="J48" i="36" s="1"/>
  <c r="AN48" i="34"/>
  <c r="AP48" i="34"/>
  <c r="AT48" i="34"/>
  <c r="F49" i="36"/>
  <c r="G49" i="36"/>
  <c r="AD49" i="34"/>
  <c r="I49" i="36" s="1"/>
  <c r="AE49" i="34"/>
  <c r="AF49" i="34"/>
  <c r="AI49" i="34"/>
  <c r="AJ49" i="34"/>
  <c r="J49" i="36" s="1"/>
  <c r="AN49" i="34"/>
  <c r="AP49" i="34"/>
  <c r="AT49" i="34"/>
  <c r="F50" i="36"/>
  <c r="G50" i="36"/>
  <c r="AD50" i="34"/>
  <c r="I50" i="36" s="1"/>
  <c r="AE50" i="34"/>
  <c r="AF50" i="34"/>
  <c r="AI50" i="34"/>
  <c r="AJ50" i="34"/>
  <c r="J50" i="36" s="1"/>
  <c r="AN50" i="34"/>
  <c r="AP50" i="34"/>
  <c r="AT50" i="34"/>
  <c r="F51" i="36"/>
  <c r="G51" i="36"/>
  <c r="AD51" i="34"/>
  <c r="I51" i="36" s="1"/>
  <c r="AE51" i="34"/>
  <c r="AF51" i="34"/>
  <c r="AI51" i="34"/>
  <c r="AJ51" i="34"/>
  <c r="J51" i="36" s="1"/>
  <c r="AN51" i="34"/>
  <c r="AP51" i="34"/>
  <c r="AT51" i="34"/>
  <c r="F52" i="36"/>
  <c r="G52" i="36"/>
  <c r="AD52" i="34"/>
  <c r="I52" i="36" s="1"/>
  <c r="AE52" i="34"/>
  <c r="AF52" i="34"/>
  <c r="AI52" i="34"/>
  <c r="AJ52" i="34"/>
  <c r="J52" i="36" s="1"/>
  <c r="AN52" i="34"/>
  <c r="AP52" i="34"/>
  <c r="AT52" i="34"/>
  <c r="F53" i="36"/>
  <c r="G53" i="36"/>
  <c r="AD53" i="34"/>
  <c r="I53" i="36" s="1"/>
  <c r="AE53" i="34"/>
  <c r="AF53" i="34"/>
  <c r="AI53" i="34"/>
  <c r="AJ53" i="34"/>
  <c r="J53" i="36" s="1"/>
  <c r="AN53" i="34"/>
  <c r="AP53" i="34"/>
  <c r="AT53" i="34"/>
  <c r="F54" i="36"/>
  <c r="G54" i="36"/>
  <c r="AD54" i="34"/>
  <c r="I54" i="36" s="1"/>
  <c r="AE54" i="34"/>
  <c r="AF54" i="34"/>
  <c r="AI54" i="34"/>
  <c r="AJ54" i="34"/>
  <c r="J54" i="36" s="1"/>
  <c r="AN54" i="34"/>
  <c r="AP54" i="34"/>
  <c r="AT54" i="34"/>
  <c r="F55" i="36"/>
  <c r="G55" i="36"/>
  <c r="AD55" i="34"/>
  <c r="I55" i="36" s="1"/>
  <c r="AE55" i="34"/>
  <c r="AF55" i="34"/>
  <c r="AI55" i="34"/>
  <c r="AJ55" i="34"/>
  <c r="J55" i="36" s="1"/>
  <c r="AN55" i="34"/>
  <c r="AP55" i="34"/>
  <c r="AT55" i="34"/>
  <c r="F56" i="36"/>
  <c r="G56" i="36"/>
  <c r="AD56" i="34"/>
  <c r="I56" i="36" s="1"/>
  <c r="AE56" i="34"/>
  <c r="AF56" i="34"/>
  <c r="AI56" i="34"/>
  <c r="AJ56" i="34"/>
  <c r="J56" i="36" s="1"/>
  <c r="AN56" i="34"/>
  <c r="AP56" i="34"/>
  <c r="AT56" i="34"/>
  <c r="F57" i="36"/>
  <c r="G57" i="36"/>
  <c r="AD57" i="34"/>
  <c r="I57" i="36" s="1"/>
  <c r="AE57" i="34"/>
  <c r="AF57" i="34"/>
  <c r="AI57" i="34"/>
  <c r="AJ57" i="34"/>
  <c r="J57" i="36" s="1"/>
  <c r="AN57" i="34"/>
  <c r="AP57" i="34"/>
  <c r="AT57" i="34"/>
  <c r="F58" i="36"/>
  <c r="G58" i="36"/>
  <c r="AD58" i="34"/>
  <c r="I58" i="36" s="1"/>
  <c r="AE58" i="34"/>
  <c r="AF58" i="34"/>
  <c r="AI58" i="34"/>
  <c r="AJ58" i="34"/>
  <c r="J58" i="36" s="1"/>
  <c r="AN58" i="34"/>
  <c r="AP58" i="34"/>
  <c r="AT58" i="34"/>
  <c r="F59" i="36"/>
  <c r="G59" i="36"/>
  <c r="AD59" i="34"/>
  <c r="I59" i="36" s="1"/>
  <c r="AE59" i="34"/>
  <c r="AF59" i="34"/>
  <c r="AI59" i="34"/>
  <c r="AJ59" i="34"/>
  <c r="J59" i="36" s="1"/>
  <c r="AN59" i="34"/>
  <c r="AP59" i="34"/>
  <c r="AT59" i="34"/>
  <c r="F60" i="36"/>
  <c r="G60" i="36"/>
  <c r="AD60" i="34"/>
  <c r="I60" i="36" s="1"/>
  <c r="AE60" i="34"/>
  <c r="AF60" i="34"/>
  <c r="AI60" i="34"/>
  <c r="AJ60" i="34"/>
  <c r="J60" i="36" s="1"/>
  <c r="AN60" i="34"/>
  <c r="AP60" i="34"/>
  <c r="AT60" i="34"/>
  <c r="F61" i="36"/>
  <c r="G61" i="36"/>
  <c r="AD61" i="34"/>
  <c r="I61" i="36" s="1"/>
  <c r="AE61" i="34"/>
  <c r="AF61" i="34"/>
  <c r="AI61" i="34"/>
  <c r="AJ61" i="34"/>
  <c r="J61" i="36" s="1"/>
  <c r="AN61" i="34"/>
  <c r="AP61" i="34"/>
  <c r="AT61" i="34"/>
  <c r="F62" i="36"/>
  <c r="G62" i="36"/>
  <c r="AD62" i="34"/>
  <c r="I62" i="36" s="1"/>
  <c r="AE62" i="34"/>
  <c r="AF62" i="34"/>
  <c r="AI62" i="34"/>
  <c r="AJ62" i="34"/>
  <c r="J62" i="36" s="1"/>
  <c r="AN62" i="34"/>
  <c r="AP62" i="34"/>
  <c r="AT62" i="34"/>
  <c r="F63" i="36"/>
  <c r="G63" i="36"/>
  <c r="AD63" i="34"/>
  <c r="I63" i="36" s="1"/>
  <c r="AE63" i="34"/>
  <c r="AF63" i="34"/>
  <c r="AI63" i="34"/>
  <c r="AJ63" i="34"/>
  <c r="J63" i="36" s="1"/>
  <c r="AN63" i="34"/>
  <c r="AP63" i="34"/>
  <c r="AT63" i="34"/>
  <c r="F64" i="36"/>
  <c r="G64" i="36"/>
  <c r="AD64" i="34"/>
  <c r="I64" i="36" s="1"/>
  <c r="AE64" i="34"/>
  <c r="AF64" i="34"/>
  <c r="AI64" i="34"/>
  <c r="AJ64" i="34"/>
  <c r="J64" i="36" s="1"/>
  <c r="AN64" i="34"/>
  <c r="AP64" i="34"/>
  <c r="AT64" i="34"/>
  <c r="F65" i="36"/>
  <c r="G65" i="36"/>
  <c r="AD65" i="34"/>
  <c r="I65" i="36" s="1"/>
  <c r="AE65" i="34"/>
  <c r="AF65" i="34"/>
  <c r="AI65" i="34"/>
  <c r="AJ65" i="34"/>
  <c r="J65" i="36" s="1"/>
  <c r="AN65" i="34"/>
  <c r="AP65" i="34"/>
  <c r="AT65" i="34"/>
  <c r="F66" i="36"/>
  <c r="G66" i="36"/>
  <c r="AD66" i="34"/>
  <c r="I66" i="36" s="1"/>
  <c r="AE66" i="34"/>
  <c r="AF66" i="34"/>
  <c r="AI66" i="34"/>
  <c r="AJ66" i="34"/>
  <c r="J66" i="36" s="1"/>
  <c r="AN66" i="34"/>
  <c r="AP66" i="34"/>
  <c r="AT66" i="34"/>
  <c r="F67" i="36"/>
  <c r="G67" i="36"/>
  <c r="AD67" i="34"/>
  <c r="I67" i="36" s="1"/>
  <c r="AE67" i="34"/>
  <c r="AF67" i="34"/>
  <c r="AI67" i="34"/>
  <c r="AJ67" i="34"/>
  <c r="J67" i="36" s="1"/>
  <c r="AN67" i="34"/>
  <c r="AP67" i="34"/>
  <c r="AT67" i="34"/>
  <c r="F68" i="36"/>
  <c r="G68" i="36"/>
  <c r="AD68" i="34"/>
  <c r="I68" i="36" s="1"/>
  <c r="AE68" i="34"/>
  <c r="AF68" i="34"/>
  <c r="AI68" i="34"/>
  <c r="AJ68" i="34"/>
  <c r="J68" i="36" s="1"/>
  <c r="AN68" i="34"/>
  <c r="AP68" i="34"/>
  <c r="AT68" i="34"/>
  <c r="F69" i="36"/>
  <c r="G69" i="36"/>
  <c r="AD69" i="34"/>
  <c r="I69" i="36" s="1"/>
  <c r="AE69" i="34"/>
  <c r="AF69" i="34"/>
  <c r="AI69" i="34"/>
  <c r="AJ69" i="34"/>
  <c r="J69" i="36" s="1"/>
  <c r="AN69" i="34"/>
  <c r="AP69" i="34"/>
  <c r="AT69" i="34"/>
  <c r="F70" i="36"/>
  <c r="G70" i="36"/>
  <c r="AD70" i="34"/>
  <c r="I70" i="36" s="1"/>
  <c r="AE70" i="34"/>
  <c r="AF70" i="34"/>
  <c r="AI70" i="34"/>
  <c r="AJ70" i="34"/>
  <c r="J70" i="36" s="1"/>
  <c r="AN70" i="34"/>
  <c r="AP70" i="34"/>
  <c r="AT70" i="34"/>
  <c r="F71" i="36"/>
  <c r="G71" i="36"/>
  <c r="AD71" i="34"/>
  <c r="I71" i="36" s="1"/>
  <c r="AE71" i="34"/>
  <c r="AF71" i="34"/>
  <c r="AI71" i="34"/>
  <c r="AJ71" i="34"/>
  <c r="J71" i="36" s="1"/>
  <c r="AN71" i="34"/>
  <c r="AP71" i="34"/>
  <c r="AT71" i="34"/>
  <c r="F72" i="36"/>
  <c r="G72" i="36"/>
  <c r="AD72" i="34"/>
  <c r="I72" i="36" s="1"/>
  <c r="AE72" i="34"/>
  <c r="AF72" i="34"/>
  <c r="AI72" i="34"/>
  <c r="AJ72" i="34"/>
  <c r="J72" i="36" s="1"/>
  <c r="AN72" i="34"/>
  <c r="AP72" i="34"/>
  <c r="AT72" i="34"/>
  <c r="F73" i="36"/>
  <c r="G73" i="36"/>
  <c r="AD73" i="34"/>
  <c r="I73" i="36" s="1"/>
  <c r="AE73" i="34"/>
  <c r="AF73" i="34"/>
  <c r="AI73" i="34"/>
  <c r="AJ73" i="34"/>
  <c r="J73" i="36" s="1"/>
  <c r="AN73" i="34"/>
  <c r="AP73" i="34"/>
  <c r="AT73" i="34"/>
  <c r="F74" i="36"/>
  <c r="G74" i="36"/>
  <c r="AD74" i="34"/>
  <c r="I74" i="36" s="1"/>
  <c r="AE74" i="34"/>
  <c r="AF74" i="34"/>
  <c r="AI74" i="34"/>
  <c r="AJ74" i="34"/>
  <c r="J74" i="36" s="1"/>
  <c r="AN74" i="34"/>
  <c r="AP74" i="34"/>
  <c r="AT74" i="34"/>
  <c r="F75" i="36"/>
  <c r="G75" i="36"/>
  <c r="AD75" i="34"/>
  <c r="I75" i="36" s="1"/>
  <c r="AE75" i="34"/>
  <c r="AF75" i="34"/>
  <c r="AI75" i="34"/>
  <c r="AJ75" i="34"/>
  <c r="J75" i="36" s="1"/>
  <c r="AN75" i="34"/>
  <c r="AP75" i="34"/>
  <c r="AT75" i="34"/>
  <c r="F76" i="36"/>
  <c r="G76" i="36"/>
  <c r="AD76" i="34"/>
  <c r="I76" i="36" s="1"/>
  <c r="AE76" i="34"/>
  <c r="AF76" i="34"/>
  <c r="AI76" i="34"/>
  <c r="AJ76" i="34"/>
  <c r="J76" i="36" s="1"/>
  <c r="AN76" i="34"/>
  <c r="AP76" i="34"/>
  <c r="AT76" i="34"/>
  <c r="F77" i="36"/>
  <c r="G77" i="36"/>
  <c r="AD77" i="34"/>
  <c r="I77" i="36" s="1"/>
  <c r="AE77" i="34"/>
  <c r="AF77" i="34"/>
  <c r="AI77" i="34"/>
  <c r="AJ77" i="34"/>
  <c r="J77" i="36" s="1"/>
  <c r="AN77" i="34"/>
  <c r="AP77" i="34"/>
  <c r="AT77" i="34"/>
  <c r="F78" i="36"/>
  <c r="G78" i="36"/>
  <c r="AD78" i="34"/>
  <c r="I78" i="36" s="1"/>
  <c r="AE78" i="34"/>
  <c r="AF78" i="34"/>
  <c r="AI78" i="34"/>
  <c r="AJ78" i="34"/>
  <c r="J78" i="36" s="1"/>
  <c r="AN78" i="34"/>
  <c r="AP78" i="34"/>
  <c r="AT78" i="34"/>
  <c r="F79" i="36"/>
  <c r="G79" i="36"/>
  <c r="AD79" i="34"/>
  <c r="I79" i="36" s="1"/>
  <c r="AE79" i="34"/>
  <c r="AF79" i="34"/>
  <c r="AI79" i="34"/>
  <c r="AJ79" i="34"/>
  <c r="J79" i="36" s="1"/>
  <c r="AN79" i="34"/>
  <c r="AP79" i="34"/>
  <c r="AT79" i="34"/>
  <c r="F80" i="36"/>
  <c r="G80" i="36"/>
  <c r="AD80" i="34"/>
  <c r="I80" i="36" s="1"/>
  <c r="AE80" i="34"/>
  <c r="AF80" i="34"/>
  <c r="AI80" i="34"/>
  <c r="AJ80" i="34"/>
  <c r="J80" i="36" s="1"/>
  <c r="AN80" i="34"/>
  <c r="AP80" i="34"/>
  <c r="AT80" i="34"/>
  <c r="F81" i="36"/>
  <c r="G81" i="36"/>
  <c r="AD81" i="34"/>
  <c r="I81" i="36" s="1"/>
  <c r="AE81" i="34"/>
  <c r="AF81" i="34"/>
  <c r="AI81" i="34"/>
  <c r="AJ81" i="34"/>
  <c r="J81" i="36" s="1"/>
  <c r="AN81" i="34"/>
  <c r="AP81" i="34"/>
  <c r="AT81" i="34"/>
  <c r="F82" i="36"/>
  <c r="G82" i="36"/>
  <c r="AD82" i="34"/>
  <c r="I82" i="36" s="1"/>
  <c r="AE82" i="34"/>
  <c r="AF82" i="34"/>
  <c r="AI82" i="34"/>
  <c r="AJ82" i="34"/>
  <c r="J82" i="36" s="1"/>
  <c r="AN82" i="34"/>
  <c r="AP82" i="34"/>
  <c r="AT82" i="34"/>
  <c r="F83" i="36"/>
  <c r="G83" i="36"/>
  <c r="AD83" i="34"/>
  <c r="I83" i="36" s="1"/>
  <c r="AE83" i="34"/>
  <c r="AF83" i="34"/>
  <c r="AI83" i="34"/>
  <c r="AJ83" i="34"/>
  <c r="J83" i="36" s="1"/>
  <c r="AN83" i="34"/>
  <c r="AP83" i="34"/>
  <c r="AT83" i="34"/>
  <c r="F84" i="36"/>
  <c r="G84" i="36"/>
  <c r="AD84" i="34"/>
  <c r="I84" i="36" s="1"/>
  <c r="AE84" i="34"/>
  <c r="AF84" i="34"/>
  <c r="AI84" i="34"/>
  <c r="AJ84" i="34"/>
  <c r="J84" i="36" s="1"/>
  <c r="AN84" i="34"/>
  <c r="AP84" i="34"/>
  <c r="AT84" i="34"/>
  <c r="F85" i="36"/>
  <c r="G85" i="36"/>
  <c r="AD85" i="34"/>
  <c r="I85" i="36" s="1"/>
  <c r="AE85" i="34"/>
  <c r="AF85" i="34"/>
  <c r="AI85" i="34"/>
  <c r="AJ85" i="34"/>
  <c r="J85" i="36" s="1"/>
  <c r="AN85" i="34"/>
  <c r="AP85" i="34"/>
  <c r="AT85" i="34"/>
  <c r="F86" i="36"/>
  <c r="G86" i="36"/>
  <c r="AD86" i="34"/>
  <c r="I86" i="36" s="1"/>
  <c r="AE86" i="34"/>
  <c r="AF86" i="34"/>
  <c r="AI86" i="34"/>
  <c r="AJ86" i="34"/>
  <c r="J86" i="36" s="1"/>
  <c r="AN86" i="34"/>
  <c r="AP86" i="34"/>
  <c r="AT86" i="34"/>
  <c r="F87" i="36"/>
  <c r="G87" i="36"/>
  <c r="AD87" i="34"/>
  <c r="I87" i="36" s="1"/>
  <c r="AE87" i="34"/>
  <c r="AF87" i="34"/>
  <c r="AI87" i="34"/>
  <c r="AJ87" i="34"/>
  <c r="J87" i="36" s="1"/>
  <c r="AN87" i="34"/>
  <c r="AP87" i="34"/>
  <c r="AT87" i="34"/>
  <c r="F88" i="36"/>
  <c r="G88" i="36"/>
  <c r="AD88" i="34"/>
  <c r="I88" i="36" s="1"/>
  <c r="AE88" i="34"/>
  <c r="AF88" i="34"/>
  <c r="AI88" i="34"/>
  <c r="AJ88" i="34"/>
  <c r="J88" i="36" s="1"/>
  <c r="AN88" i="34"/>
  <c r="AP88" i="34"/>
  <c r="AT88" i="34"/>
  <c r="F89" i="36"/>
  <c r="G89" i="36"/>
  <c r="AD89" i="34"/>
  <c r="I89" i="36" s="1"/>
  <c r="AE89" i="34"/>
  <c r="AF89" i="34"/>
  <c r="AI89" i="34"/>
  <c r="AJ89" i="34"/>
  <c r="J89" i="36" s="1"/>
  <c r="AN89" i="34"/>
  <c r="AP89" i="34"/>
  <c r="AT89" i="34"/>
  <c r="F90" i="36"/>
  <c r="G90" i="36"/>
  <c r="AD90" i="34"/>
  <c r="I90" i="36" s="1"/>
  <c r="AE90" i="34"/>
  <c r="AF90" i="34"/>
  <c r="AI90" i="34"/>
  <c r="AJ90" i="34"/>
  <c r="J90" i="36" s="1"/>
  <c r="AN90" i="34"/>
  <c r="AP90" i="34"/>
  <c r="AT90" i="34"/>
  <c r="F91" i="36"/>
  <c r="G91" i="36"/>
  <c r="AD91" i="34"/>
  <c r="I91" i="36" s="1"/>
  <c r="AE91" i="34"/>
  <c r="AF91" i="34"/>
  <c r="AI91" i="34"/>
  <c r="AJ91" i="34"/>
  <c r="J91" i="36" s="1"/>
  <c r="AN91" i="34"/>
  <c r="AP91" i="34"/>
  <c r="AT91" i="34"/>
  <c r="F92" i="36"/>
  <c r="G92" i="36"/>
  <c r="AD92" i="34"/>
  <c r="I92" i="36" s="1"/>
  <c r="AE92" i="34"/>
  <c r="AF92" i="34"/>
  <c r="AI92" i="34"/>
  <c r="AJ92" i="34"/>
  <c r="J92" i="36" s="1"/>
  <c r="AN92" i="34"/>
  <c r="AP92" i="34"/>
  <c r="AT92" i="34"/>
  <c r="F93" i="36"/>
  <c r="G93" i="36"/>
  <c r="AD93" i="34"/>
  <c r="I93" i="36" s="1"/>
  <c r="AE93" i="34"/>
  <c r="AF93" i="34"/>
  <c r="AI93" i="34"/>
  <c r="AJ93" i="34"/>
  <c r="J93" i="36" s="1"/>
  <c r="AN93" i="34"/>
  <c r="AP93" i="34"/>
  <c r="AT93" i="34"/>
  <c r="F94" i="36"/>
  <c r="G94" i="36"/>
  <c r="AD94" i="34"/>
  <c r="I94" i="36" s="1"/>
  <c r="AE94" i="34"/>
  <c r="AF94" i="34"/>
  <c r="AI94" i="34"/>
  <c r="AJ94" i="34"/>
  <c r="J94" i="36" s="1"/>
  <c r="AN94" i="34"/>
  <c r="AP94" i="34"/>
  <c r="AT94" i="34"/>
  <c r="F95" i="36"/>
  <c r="G95" i="36"/>
  <c r="AD95" i="34"/>
  <c r="I95" i="36" s="1"/>
  <c r="AE95" i="34"/>
  <c r="AF95" i="34"/>
  <c r="AI95" i="34"/>
  <c r="AJ95" i="34"/>
  <c r="J95" i="36" s="1"/>
  <c r="AN95" i="34"/>
  <c r="AP95" i="34"/>
  <c r="AT95" i="34"/>
  <c r="F96" i="36"/>
  <c r="G96" i="36"/>
  <c r="AD96" i="34"/>
  <c r="I96" i="36" s="1"/>
  <c r="AE96" i="34"/>
  <c r="AF96" i="34"/>
  <c r="AI96" i="34"/>
  <c r="AJ96" i="34"/>
  <c r="J96" i="36" s="1"/>
  <c r="AN96" i="34"/>
  <c r="AP96" i="34"/>
  <c r="AT96" i="34"/>
  <c r="F97" i="36"/>
  <c r="G97" i="36"/>
  <c r="AD97" i="34"/>
  <c r="I97" i="36" s="1"/>
  <c r="AE97" i="34"/>
  <c r="AF97" i="34"/>
  <c r="AI97" i="34"/>
  <c r="AJ97" i="34"/>
  <c r="J97" i="36" s="1"/>
  <c r="AN97" i="34"/>
  <c r="AP97" i="34"/>
  <c r="AT97" i="34"/>
  <c r="F98" i="36"/>
  <c r="G98" i="36"/>
  <c r="AD98" i="34"/>
  <c r="I98" i="36" s="1"/>
  <c r="AE98" i="34"/>
  <c r="AF98" i="34"/>
  <c r="AI98" i="34"/>
  <c r="AJ98" i="34"/>
  <c r="J98" i="36" s="1"/>
  <c r="AN98" i="34"/>
  <c r="AP98" i="34"/>
  <c r="AT98" i="34"/>
  <c r="F99" i="36"/>
  <c r="G99" i="36"/>
  <c r="AD99" i="34"/>
  <c r="I99" i="36" s="1"/>
  <c r="AE99" i="34"/>
  <c r="AF99" i="34"/>
  <c r="AI99" i="34"/>
  <c r="AJ99" i="34"/>
  <c r="J99" i="36" s="1"/>
  <c r="AN99" i="34"/>
  <c r="AP99" i="34"/>
  <c r="AT99" i="34"/>
  <c r="F100" i="36"/>
  <c r="G100" i="36"/>
  <c r="AD100" i="34"/>
  <c r="I100" i="36" s="1"/>
  <c r="AE100" i="34"/>
  <c r="AF100" i="34"/>
  <c r="AI100" i="34"/>
  <c r="AJ100" i="34"/>
  <c r="J100" i="36" s="1"/>
  <c r="AN100" i="34"/>
  <c r="AP100" i="34"/>
  <c r="AT100" i="34"/>
  <c r="F101" i="36"/>
  <c r="G101" i="36"/>
  <c r="AD101" i="34"/>
  <c r="I101" i="36" s="1"/>
  <c r="AE101" i="34"/>
  <c r="AF101" i="34"/>
  <c r="AI101" i="34"/>
  <c r="AJ101" i="34"/>
  <c r="J101" i="36" s="1"/>
  <c r="AN101" i="34"/>
  <c r="AP101" i="34"/>
  <c r="AT101" i="34"/>
  <c r="F102" i="36"/>
  <c r="G102" i="36"/>
  <c r="AD102" i="34"/>
  <c r="I102" i="36" s="1"/>
  <c r="AE102" i="34"/>
  <c r="AF102" i="34"/>
  <c r="AI102" i="34"/>
  <c r="AJ102" i="34"/>
  <c r="J102" i="36" s="1"/>
  <c r="AN102" i="34"/>
  <c r="AP102" i="34"/>
  <c r="AT102" i="34"/>
  <c r="F103" i="36"/>
  <c r="G103" i="36"/>
  <c r="AD103" i="34"/>
  <c r="I103" i="36" s="1"/>
  <c r="AE103" i="34"/>
  <c r="AF103" i="34"/>
  <c r="AI103" i="34"/>
  <c r="AJ103" i="34"/>
  <c r="J103" i="36" s="1"/>
  <c r="AN103" i="34"/>
  <c r="AP103" i="34"/>
  <c r="AT103" i="34"/>
  <c r="F104" i="36"/>
  <c r="G104" i="36"/>
  <c r="AD104" i="34"/>
  <c r="I104" i="36" s="1"/>
  <c r="AE104" i="34"/>
  <c r="AF104" i="34"/>
  <c r="AI104" i="34"/>
  <c r="AJ104" i="34"/>
  <c r="J104" i="36" s="1"/>
  <c r="AN104" i="34"/>
  <c r="AP104" i="34"/>
  <c r="AT104" i="34"/>
  <c r="F105" i="36"/>
  <c r="G105" i="36"/>
  <c r="AD105" i="34"/>
  <c r="I105" i="36" s="1"/>
  <c r="AE105" i="34"/>
  <c r="AF105" i="34"/>
  <c r="AI105" i="34"/>
  <c r="AJ105" i="34"/>
  <c r="J105" i="36" s="1"/>
  <c r="AN105" i="34"/>
  <c r="AP105" i="34"/>
  <c r="AT105" i="34"/>
  <c r="F106" i="36"/>
  <c r="G106" i="36"/>
  <c r="AD106" i="34"/>
  <c r="I106" i="36" s="1"/>
  <c r="AE106" i="34"/>
  <c r="AF106" i="34"/>
  <c r="AI106" i="34"/>
  <c r="AJ106" i="34"/>
  <c r="J106" i="36" s="1"/>
  <c r="AN106" i="34"/>
  <c r="AP106" i="34"/>
  <c r="AT106" i="34"/>
  <c r="F107" i="36"/>
  <c r="G107" i="36"/>
  <c r="AD107" i="34"/>
  <c r="I107" i="36" s="1"/>
  <c r="AE107" i="34"/>
  <c r="AF107" i="34"/>
  <c r="AI107" i="34"/>
  <c r="AJ107" i="34"/>
  <c r="J107" i="36" s="1"/>
  <c r="AN107" i="34"/>
  <c r="AP107" i="34"/>
  <c r="AT107" i="34"/>
  <c r="F108" i="36"/>
  <c r="G108" i="36"/>
  <c r="AD108" i="34"/>
  <c r="I108" i="36" s="1"/>
  <c r="AE108" i="34"/>
  <c r="AF108" i="34"/>
  <c r="AI108" i="34"/>
  <c r="AJ108" i="34"/>
  <c r="J108" i="36" s="1"/>
  <c r="AN108" i="34"/>
  <c r="AP108" i="34"/>
  <c r="AT108" i="34"/>
  <c r="F109" i="36"/>
  <c r="G109" i="36"/>
  <c r="AD109" i="34"/>
  <c r="I109" i="36" s="1"/>
  <c r="AE109" i="34"/>
  <c r="AF109" i="34"/>
  <c r="AI109" i="34"/>
  <c r="AJ109" i="34"/>
  <c r="J109" i="36" s="1"/>
  <c r="AN109" i="34"/>
  <c r="AP109" i="34"/>
  <c r="AT109" i="34"/>
  <c r="F110" i="36"/>
  <c r="G110" i="36"/>
  <c r="AD110" i="34"/>
  <c r="I110" i="36" s="1"/>
  <c r="AE110" i="34"/>
  <c r="AF110" i="34"/>
  <c r="AI110" i="34"/>
  <c r="AJ110" i="34"/>
  <c r="J110" i="36" s="1"/>
  <c r="AN110" i="34"/>
  <c r="AP110" i="34"/>
  <c r="AT110" i="34"/>
  <c r="F111" i="36"/>
  <c r="G111" i="36"/>
  <c r="AD111" i="34"/>
  <c r="I111" i="36" s="1"/>
  <c r="AE111" i="34"/>
  <c r="AF111" i="34"/>
  <c r="AI111" i="34"/>
  <c r="AJ111" i="34"/>
  <c r="J111" i="36" s="1"/>
  <c r="AN111" i="34"/>
  <c r="AP111" i="34"/>
  <c r="AT111" i="34"/>
  <c r="F112" i="36"/>
  <c r="G112" i="36"/>
  <c r="AD112" i="34"/>
  <c r="I112" i="36" s="1"/>
  <c r="AE112" i="34"/>
  <c r="AF112" i="34"/>
  <c r="AI112" i="34"/>
  <c r="AJ112" i="34"/>
  <c r="J112" i="36" s="1"/>
  <c r="AN112" i="34"/>
  <c r="AP112" i="34"/>
  <c r="AT112" i="34"/>
  <c r="F113" i="36"/>
  <c r="G113" i="36"/>
  <c r="AD113" i="34"/>
  <c r="I113" i="36" s="1"/>
  <c r="AE113" i="34"/>
  <c r="AF113" i="34"/>
  <c r="AI113" i="34"/>
  <c r="AJ113" i="34"/>
  <c r="J113" i="36" s="1"/>
  <c r="AN113" i="34"/>
  <c r="AP113" i="34"/>
  <c r="AT113" i="34"/>
  <c r="F114" i="36"/>
  <c r="G114" i="36"/>
  <c r="AD114" i="34"/>
  <c r="I114" i="36" s="1"/>
  <c r="AE114" i="34"/>
  <c r="AF114" i="34"/>
  <c r="AI114" i="34"/>
  <c r="AJ114" i="34"/>
  <c r="J114" i="36" s="1"/>
  <c r="AN114" i="34"/>
  <c r="AP114" i="34"/>
  <c r="AT114" i="34"/>
  <c r="F115" i="36"/>
  <c r="G115" i="36"/>
  <c r="AD115" i="34"/>
  <c r="I115" i="36" s="1"/>
  <c r="AE115" i="34"/>
  <c r="AF115" i="34"/>
  <c r="AI115" i="34"/>
  <c r="AJ115" i="34"/>
  <c r="J115" i="36" s="1"/>
  <c r="AN115" i="34"/>
  <c r="AP115" i="34"/>
  <c r="AT115" i="34"/>
  <c r="F116" i="36"/>
  <c r="G116" i="36"/>
  <c r="AD116" i="34"/>
  <c r="I116" i="36" s="1"/>
  <c r="AE116" i="34"/>
  <c r="AF116" i="34"/>
  <c r="AI116" i="34"/>
  <c r="AJ116" i="34"/>
  <c r="J116" i="36" s="1"/>
  <c r="AN116" i="34"/>
  <c r="AP116" i="34"/>
  <c r="AT116" i="34"/>
  <c r="F117" i="36"/>
  <c r="G117" i="36"/>
  <c r="AD117" i="34"/>
  <c r="I117" i="36" s="1"/>
  <c r="AE117" i="34"/>
  <c r="AF117" i="34"/>
  <c r="AI117" i="34"/>
  <c r="AJ117" i="34"/>
  <c r="J117" i="36" s="1"/>
  <c r="AN117" i="34"/>
  <c r="AP117" i="34"/>
  <c r="AT117" i="34"/>
  <c r="F118" i="36"/>
  <c r="G118" i="36"/>
  <c r="AD118" i="34"/>
  <c r="I118" i="36" s="1"/>
  <c r="AE118" i="34"/>
  <c r="AF118" i="34"/>
  <c r="AI118" i="34"/>
  <c r="AJ118" i="34"/>
  <c r="J118" i="36" s="1"/>
  <c r="AN118" i="34"/>
  <c r="AP118" i="34"/>
  <c r="AT118" i="34"/>
  <c r="F119" i="36"/>
  <c r="G119" i="36"/>
  <c r="AD119" i="34"/>
  <c r="I119" i="36" s="1"/>
  <c r="AE119" i="34"/>
  <c r="AF119" i="34"/>
  <c r="AI119" i="34"/>
  <c r="AJ119" i="34"/>
  <c r="J119" i="36" s="1"/>
  <c r="AN119" i="34"/>
  <c r="AP119" i="34"/>
  <c r="AT119" i="34"/>
  <c r="F120" i="36"/>
  <c r="G120" i="36"/>
  <c r="AD120" i="34"/>
  <c r="I120" i="36" s="1"/>
  <c r="AE120" i="34"/>
  <c r="AF120" i="34"/>
  <c r="AI120" i="34"/>
  <c r="AJ120" i="34"/>
  <c r="J120" i="36" s="1"/>
  <c r="AN120" i="34"/>
  <c r="AP120" i="34"/>
  <c r="AT120" i="34"/>
  <c r="F121" i="36"/>
  <c r="G121" i="36"/>
  <c r="AD121" i="34"/>
  <c r="I121" i="36" s="1"/>
  <c r="AE121" i="34"/>
  <c r="AF121" i="34"/>
  <c r="AI121" i="34"/>
  <c r="AJ121" i="34"/>
  <c r="J121" i="36" s="1"/>
  <c r="AN121" i="34"/>
  <c r="AP121" i="34"/>
  <c r="AT121" i="34"/>
  <c r="F122" i="36"/>
  <c r="G122" i="36"/>
  <c r="AD122" i="34"/>
  <c r="I122" i="36" s="1"/>
  <c r="AE122" i="34"/>
  <c r="AF122" i="34"/>
  <c r="AI122" i="34"/>
  <c r="AJ122" i="34"/>
  <c r="J122" i="36" s="1"/>
  <c r="AN122" i="34"/>
  <c r="AP122" i="34"/>
  <c r="AT122" i="34"/>
  <c r="F123" i="36"/>
  <c r="G123" i="36"/>
  <c r="AD123" i="34"/>
  <c r="I123" i="36" s="1"/>
  <c r="AE123" i="34"/>
  <c r="AF123" i="34"/>
  <c r="AI123" i="34"/>
  <c r="AJ123" i="34"/>
  <c r="J123" i="36" s="1"/>
  <c r="AN123" i="34"/>
  <c r="AP123" i="34"/>
  <c r="AT123" i="34"/>
  <c r="F124" i="36"/>
  <c r="G124" i="36"/>
  <c r="AD124" i="34"/>
  <c r="I124" i="36" s="1"/>
  <c r="AE124" i="34"/>
  <c r="AF124" i="34"/>
  <c r="AI124" i="34"/>
  <c r="AJ124" i="34"/>
  <c r="J124" i="36" s="1"/>
  <c r="AN124" i="34"/>
  <c r="AP124" i="34"/>
  <c r="AT124" i="34"/>
  <c r="F125" i="36"/>
  <c r="G125" i="36"/>
  <c r="AD125" i="34"/>
  <c r="I125" i="36" s="1"/>
  <c r="AE125" i="34"/>
  <c r="AF125" i="34"/>
  <c r="AI125" i="34"/>
  <c r="AJ125" i="34"/>
  <c r="J125" i="36" s="1"/>
  <c r="AN125" i="34"/>
  <c r="AP125" i="34"/>
  <c r="AT125" i="34"/>
  <c r="F126" i="36"/>
  <c r="G126" i="36"/>
  <c r="AD126" i="34"/>
  <c r="I126" i="36" s="1"/>
  <c r="AE126" i="34"/>
  <c r="AF126" i="34"/>
  <c r="AI126" i="34"/>
  <c r="AJ126" i="34"/>
  <c r="J126" i="36" s="1"/>
  <c r="AN126" i="34"/>
  <c r="AP126" i="34"/>
  <c r="AT126" i="34"/>
  <c r="F127" i="36"/>
  <c r="G127" i="36"/>
  <c r="AD127" i="34"/>
  <c r="I127" i="36" s="1"/>
  <c r="AE127" i="34"/>
  <c r="AF127" i="34"/>
  <c r="AI127" i="34"/>
  <c r="AJ127" i="34"/>
  <c r="J127" i="36" s="1"/>
  <c r="AN127" i="34"/>
  <c r="AP127" i="34"/>
  <c r="AT127" i="34"/>
  <c r="F128" i="36"/>
  <c r="G128" i="36"/>
  <c r="AD128" i="34"/>
  <c r="I128" i="36" s="1"/>
  <c r="AE128" i="34"/>
  <c r="AF128" i="34"/>
  <c r="AI128" i="34"/>
  <c r="AJ128" i="34"/>
  <c r="J128" i="36" s="1"/>
  <c r="AN128" i="34"/>
  <c r="AP128" i="34"/>
  <c r="AT128" i="34"/>
  <c r="AK8" i="34" l="1"/>
  <c r="AK10" i="34"/>
  <c r="AK9" i="34"/>
  <c r="AK11" i="34"/>
  <c r="I7" i="36"/>
  <c r="AR13" i="34"/>
  <c r="AS13" i="34"/>
  <c r="AQ13" i="34"/>
  <c r="AS12" i="34"/>
  <c r="AQ12" i="34"/>
  <c r="AR12" i="34"/>
  <c r="AT12" i="34" s="1"/>
  <c r="AB12" i="34" s="1"/>
  <c r="AQ11" i="34"/>
  <c r="AR11" i="34"/>
  <c r="AT11" i="34" s="1"/>
  <c r="AB11" i="34" s="1"/>
  <c r="AS11" i="34"/>
  <c r="AR10" i="34"/>
  <c r="AT10" i="34" s="1"/>
  <c r="AS10" i="34"/>
  <c r="AQ10" i="34"/>
  <c r="AR9" i="34"/>
  <c r="AS9" i="34"/>
  <c r="AQ9" i="34"/>
  <c r="AE9" i="34" s="1"/>
  <c r="AS8" i="34"/>
  <c r="AQ8" i="34"/>
  <c r="AR8" i="34"/>
  <c r="AT8" i="34" s="1"/>
  <c r="AQ7" i="34"/>
  <c r="AR7" i="34"/>
  <c r="AT7" i="34" s="1"/>
  <c r="AB7" i="34" s="1"/>
  <c r="AS7" i="34"/>
  <c r="AS28" i="34"/>
  <c r="AQ28" i="34"/>
  <c r="AR28" i="34"/>
  <c r="AT28" i="34" s="1"/>
  <c r="AB28" i="34" s="1"/>
  <c r="AC28" i="34" s="1"/>
  <c r="H28" i="36" s="1"/>
  <c r="AQ27" i="34"/>
  <c r="AR27" i="34"/>
  <c r="AT27" i="34" s="1"/>
  <c r="AB27" i="34" s="1"/>
  <c r="G27" i="36" s="1"/>
  <c r="AS27" i="34"/>
  <c r="AR26" i="34"/>
  <c r="AT26" i="34" s="1"/>
  <c r="AS26" i="34"/>
  <c r="AQ26" i="34"/>
  <c r="AR25" i="34"/>
  <c r="AT25" i="34" s="1"/>
  <c r="AB25" i="34" s="1"/>
  <c r="AS25" i="34"/>
  <c r="AQ25" i="34"/>
  <c r="AS24" i="34"/>
  <c r="AQ24" i="34"/>
  <c r="AR24" i="34"/>
  <c r="AT24" i="34" s="1"/>
  <c r="AB24" i="34" s="1"/>
  <c r="AQ23" i="34"/>
  <c r="AR23" i="34"/>
  <c r="AT23" i="34" s="1"/>
  <c r="AB23" i="34" s="1"/>
  <c r="G23" i="36" s="1"/>
  <c r="AS23" i="34"/>
  <c r="AR22" i="34"/>
  <c r="AT22" i="34" s="1"/>
  <c r="AS22" i="34"/>
  <c r="AQ22" i="34"/>
  <c r="AC32" i="34"/>
  <c r="H32" i="36" s="1"/>
  <c r="AE32" i="34"/>
  <c r="AE17" i="34"/>
  <c r="AE20" i="34"/>
  <c r="AE29" i="34"/>
  <c r="AT29" i="34"/>
  <c r="AT20" i="34"/>
  <c r="AT14" i="34"/>
  <c r="AE14" i="34"/>
  <c r="AT13" i="34"/>
  <c r="AE19" i="34"/>
  <c r="AE15" i="34"/>
  <c r="AE18" i="34"/>
  <c r="AE16" i="34"/>
  <c r="AE12" i="34"/>
  <c r="AT9" i="34"/>
  <c r="AT19" i="34"/>
  <c r="AT18" i="34"/>
  <c r="AT17" i="34"/>
  <c r="AT16" i="34"/>
  <c r="AT15" i="34"/>
  <c r="AT5" i="34"/>
  <c r="AT6" i="34"/>
  <c r="AE23" i="34" l="1"/>
  <c r="G28" i="36"/>
  <c r="AE24" i="34"/>
  <c r="AE28" i="34"/>
  <c r="AG28" i="34"/>
  <c r="G7" i="36"/>
  <c r="AC7" i="34"/>
  <c r="AK7" i="34" s="1"/>
  <c r="AG7" i="34"/>
  <c r="AE11" i="34"/>
  <c r="AE13" i="34"/>
  <c r="AE22" i="34"/>
  <c r="AE26" i="34"/>
  <c r="AE25" i="34"/>
  <c r="G25" i="36"/>
  <c r="AC25" i="34"/>
  <c r="H25" i="36" s="1"/>
  <c r="AB8" i="34"/>
  <c r="AC8" i="34" s="1"/>
  <c r="H8" i="36" s="1"/>
  <c r="AB13" i="34"/>
  <c r="AC13" i="34" s="1"/>
  <c r="H13" i="36" s="1"/>
  <c r="AB26" i="34"/>
  <c r="AC26" i="34" s="1"/>
  <c r="AG26" i="34" s="1"/>
  <c r="AB9" i="34"/>
  <c r="AC9" i="34" s="1"/>
  <c r="H9" i="36" s="1"/>
  <c r="AB10" i="34"/>
  <c r="G10" i="36" s="1"/>
  <c r="AB22" i="34"/>
  <c r="AC22" i="34" s="1"/>
  <c r="H22" i="36" s="1"/>
  <c r="AC23" i="34"/>
  <c r="H23" i="36" s="1"/>
  <c r="G11" i="36"/>
  <c r="AC11" i="34"/>
  <c r="H11" i="36" s="1"/>
  <c r="AC27" i="34"/>
  <c r="H27" i="36" s="1"/>
  <c r="AC12" i="34"/>
  <c r="H12" i="36" s="1"/>
  <c r="G12" i="36"/>
  <c r="G24" i="36"/>
  <c r="AF28" i="34"/>
  <c r="AH28" i="34" s="1"/>
  <c r="AE27" i="34"/>
  <c r="AF32" i="34"/>
  <c r="AI32" i="34" s="1"/>
  <c r="AC20" i="34"/>
  <c r="H20" i="36" s="1"/>
  <c r="AC18" i="34"/>
  <c r="AC17" i="34"/>
  <c r="AC29" i="34"/>
  <c r="H29" i="36" s="1"/>
  <c r="AC15" i="34"/>
  <c r="AC19" i="34"/>
  <c r="AC14" i="34"/>
  <c r="AC16" i="34"/>
  <c r="H16" i="36" s="1"/>
  <c r="AE10" i="34"/>
  <c r="AE7" i="34"/>
  <c r="AC6" i="34"/>
  <c r="H6" i="36" s="1"/>
  <c r="AE8" i="34"/>
  <c r="AE6" i="34"/>
  <c r="AD5" i="34"/>
  <c r="I5" i="36" s="1"/>
  <c r="H7" i="36" l="1"/>
  <c r="AG22" i="34"/>
  <c r="AG11" i="34"/>
  <c r="AG25" i="34"/>
  <c r="AG9" i="34"/>
  <c r="AI28" i="34"/>
  <c r="AG12" i="34"/>
  <c r="AG23" i="34"/>
  <c r="AG13" i="34"/>
  <c r="AC10" i="34"/>
  <c r="AF23" i="34"/>
  <c r="AG27" i="34"/>
  <c r="AF25" i="34"/>
  <c r="G8" i="36"/>
  <c r="G26" i="36"/>
  <c r="G22" i="36"/>
  <c r="G9" i="36"/>
  <c r="G13" i="36"/>
  <c r="AF11" i="34"/>
  <c r="AC24" i="34"/>
  <c r="AG24" i="34" s="1"/>
  <c r="AF27" i="34"/>
  <c r="H15" i="36"/>
  <c r="H26" i="36"/>
  <c r="H14" i="36"/>
  <c r="H19" i="36"/>
  <c r="H17" i="36"/>
  <c r="H18" i="36"/>
  <c r="AF20" i="34"/>
  <c r="AI20" i="34" s="1"/>
  <c r="AF16" i="34"/>
  <c r="AI16" i="34" s="1"/>
  <c r="AF10" i="34"/>
  <c r="AF15" i="34"/>
  <c r="AI15" i="34" s="1"/>
  <c r="AF9" i="34"/>
  <c r="AF17" i="34"/>
  <c r="AI17" i="34" s="1"/>
  <c r="AF18" i="34"/>
  <c r="AI18" i="34" s="1"/>
  <c r="AF13" i="34"/>
  <c r="AF6" i="34"/>
  <c r="AI6" i="34" s="1"/>
  <c r="AF8" i="34"/>
  <c r="AF14" i="34"/>
  <c r="AI14" i="34" s="1"/>
  <c r="AJ32" i="34" s="1"/>
  <c r="J32" i="36" s="1"/>
  <c r="AF19" i="34"/>
  <c r="AI19" i="34" s="1"/>
  <c r="AF29" i="34"/>
  <c r="AI29" i="34" s="1"/>
  <c r="AF12" i="34"/>
  <c r="AF26" i="34"/>
  <c r="AF22" i="34"/>
  <c r="AF7" i="34"/>
  <c r="AH7" i="34" l="1"/>
  <c r="AH9" i="34"/>
  <c r="AH22" i="34"/>
  <c r="AI22" i="34" s="1"/>
  <c r="AH13" i="34"/>
  <c r="AH11" i="34"/>
  <c r="AH26" i="34"/>
  <c r="AI26" i="34" s="1"/>
  <c r="AH10" i="34"/>
  <c r="AH23" i="34"/>
  <c r="AI23" i="34" s="1"/>
  <c r="AH12" i="34"/>
  <c r="AH8" i="34"/>
  <c r="AH27" i="34"/>
  <c r="AI27" i="34" s="1"/>
  <c r="AH25" i="34"/>
  <c r="AI25" i="34" s="1"/>
  <c r="H10" i="36"/>
  <c r="AG10" i="34"/>
  <c r="H24" i="36"/>
  <c r="AF24" i="34"/>
  <c r="AN4" i="34"/>
  <c r="AH24" i="34" l="1"/>
  <c r="AI24" i="34" s="1"/>
  <c r="AP4" i="34"/>
  <c r="AT4" i="34" l="1"/>
  <c r="G4" i="36" s="1"/>
  <c r="AC4" i="34" l="1"/>
  <c r="AE4" i="34"/>
  <c r="AE5" i="34"/>
  <c r="AC5" i="34" l="1"/>
  <c r="H5" i="36" s="1"/>
  <c r="AF4" i="34"/>
  <c r="AI4" i="34" s="1"/>
  <c r="H4" i="36"/>
  <c r="AF5" i="34" l="1"/>
  <c r="AI5" i="34" s="1"/>
  <c r="AJ24" i="34" s="1"/>
  <c r="J24" i="36" s="1"/>
  <c r="M24" i="36" s="1"/>
  <c r="AJ20" i="34"/>
  <c r="J20" i="36" s="1"/>
  <c r="AJ29" i="34"/>
  <c r="J29" i="36" s="1"/>
  <c r="AJ14" i="34"/>
  <c r="J14" i="36" s="1"/>
  <c r="AJ18" i="34"/>
  <c r="J18" i="36" s="1"/>
  <c r="AJ17" i="34"/>
  <c r="J17" i="36" s="1"/>
  <c r="AJ19" i="34"/>
  <c r="J19" i="36" s="1"/>
  <c r="AJ15" i="34"/>
  <c r="J15" i="36" s="1"/>
  <c r="AJ16" i="34"/>
  <c r="J16" i="36" s="1"/>
  <c r="AJ4" i="34"/>
  <c r="J4" i="36" s="1"/>
  <c r="M4" i="36" s="1"/>
  <c r="AJ6" i="34"/>
  <c r="J6" i="36" s="1"/>
  <c r="J7" i="36" l="1"/>
  <c r="M7" i="36" s="1"/>
  <c r="J11" i="36"/>
  <c r="M11" i="36" s="1"/>
  <c r="J9" i="36"/>
  <c r="M9" i="36" s="1"/>
  <c r="J12" i="36"/>
  <c r="M12" i="36" s="1"/>
  <c r="AJ26" i="34"/>
  <c r="J26" i="36" s="1"/>
  <c r="M26" i="36" s="1"/>
  <c r="J10" i="36"/>
  <c r="M10" i="36" s="1"/>
  <c r="J13" i="36"/>
  <c r="M13" i="36" s="1"/>
  <c r="AJ22" i="34"/>
  <c r="J22" i="36" s="1"/>
  <c r="M22" i="36" s="1"/>
  <c r="J8" i="36"/>
  <c r="M8" i="36" s="1"/>
  <c r="AJ27" i="34"/>
  <c r="J27" i="36" s="1"/>
  <c r="M27" i="36" s="1"/>
  <c r="AJ23" i="34"/>
  <c r="J23" i="36" s="1"/>
  <c r="M23" i="36" s="1"/>
  <c r="AJ25" i="34"/>
  <c r="J25" i="36" s="1"/>
  <c r="M25" i="36" s="1"/>
  <c r="AJ28" i="34"/>
  <c r="J28" i="36" s="1"/>
  <c r="M28" i="36" s="1"/>
  <c r="AJ5" i="34"/>
  <c r="A5" i="39" l="1"/>
  <c r="H5" i="39" s="1"/>
  <c r="J5" i="36"/>
  <c r="A47" i="39"/>
  <c r="G47" i="39" s="1"/>
  <c r="A42" i="39"/>
  <c r="G42" i="39" s="1"/>
  <c r="A38" i="39"/>
  <c r="J38" i="39" s="1"/>
  <c r="L38" i="39" s="1"/>
  <c r="A48" i="39"/>
  <c r="G48" i="39" s="1"/>
  <c r="A45" i="39"/>
  <c r="E45" i="39" s="1"/>
  <c r="A40" i="39"/>
  <c r="E40" i="39" s="1"/>
  <c r="A39" i="39"/>
  <c r="C39" i="39" s="1"/>
  <c r="A34" i="39"/>
  <c r="G34" i="39" s="1"/>
  <c r="A28" i="39"/>
  <c r="C28" i="39" s="1"/>
  <c r="A20" i="39"/>
  <c r="I20" i="39" s="1"/>
  <c r="A15" i="39"/>
  <c r="C15" i="39" s="1"/>
  <c r="A12" i="39"/>
  <c r="I12" i="39" s="1"/>
  <c r="A7" i="39"/>
  <c r="C7" i="39" s="1"/>
  <c r="A33" i="39"/>
  <c r="C33" i="39" s="1"/>
  <c r="A30" i="39"/>
  <c r="E30" i="39" s="1"/>
  <c r="A27" i="39"/>
  <c r="G27" i="39" s="1"/>
  <c r="A25" i="39"/>
  <c r="I25" i="39" s="1"/>
  <c r="A22" i="39"/>
  <c r="B22" i="39" s="1"/>
  <c r="A19" i="39"/>
  <c r="E19" i="39" s="1"/>
  <c r="A16" i="39"/>
  <c r="G16" i="39" s="1"/>
  <c r="A11" i="39"/>
  <c r="E11" i="39" s="1"/>
  <c r="A8" i="39"/>
  <c r="B8" i="39" s="1"/>
  <c r="A4" i="39"/>
  <c r="A44" i="39"/>
  <c r="E44" i="39" s="1"/>
  <c r="A41" i="39"/>
  <c r="F41" i="39" s="1"/>
  <c r="A35" i="39"/>
  <c r="F35" i="39" s="1"/>
  <c r="A46" i="39"/>
  <c r="E46" i="39" s="1"/>
  <c r="A43" i="39"/>
  <c r="G43" i="39" s="1"/>
  <c r="A37" i="39"/>
  <c r="F37" i="39" s="1"/>
  <c r="A36" i="39"/>
  <c r="B36" i="39" s="1"/>
  <c r="A32" i="39"/>
  <c r="I32" i="39" s="1"/>
  <c r="A24" i="39"/>
  <c r="I24" i="39" s="1"/>
  <c r="A17" i="39"/>
  <c r="I17" i="39" s="1"/>
  <c r="A14" i="39"/>
  <c r="B14" i="39" s="1"/>
  <c r="A9" i="39"/>
  <c r="I9" i="39" s="1"/>
  <c r="A6" i="39"/>
  <c r="J6" i="39" s="1"/>
  <c r="L6" i="39" s="1"/>
  <c r="A31" i="39"/>
  <c r="E31" i="39" s="1"/>
  <c r="A29" i="39"/>
  <c r="C29" i="39" s="1"/>
  <c r="A26" i="39"/>
  <c r="G26" i="39" s="1"/>
  <c r="A23" i="39"/>
  <c r="G23" i="39" s="1"/>
  <c r="A21" i="39"/>
  <c r="E21" i="39" s="1"/>
  <c r="A18" i="39"/>
  <c r="C18" i="39" s="1"/>
  <c r="A13" i="39"/>
  <c r="E13" i="39" s="1"/>
  <c r="A10" i="39"/>
  <c r="E10" i="39" s="1"/>
  <c r="B47" i="39"/>
  <c r="C38" i="39"/>
  <c r="E38" i="39"/>
  <c r="C48" i="39"/>
  <c r="B39" i="39"/>
  <c r="D39" i="39"/>
  <c r="G15" i="39"/>
  <c r="B30" i="39"/>
  <c r="H19" i="39"/>
  <c r="F46" i="39"/>
  <c r="B9" i="39"/>
  <c r="A65" i="39"/>
  <c r="J65" i="39" s="1"/>
  <c r="L65" i="39" s="1"/>
  <c r="A57" i="39"/>
  <c r="A52" i="39"/>
  <c r="I52" i="39" s="1"/>
  <c r="A70" i="39"/>
  <c r="A68" i="39"/>
  <c r="A61" i="39"/>
  <c r="I61" i="39" s="1"/>
  <c r="A56" i="39"/>
  <c r="A64" i="39"/>
  <c r="G64" i="39" s="1"/>
  <c r="A62" i="39"/>
  <c r="H62" i="39" s="1"/>
  <c r="A53" i="39"/>
  <c r="J53" i="39" s="1"/>
  <c r="L53" i="39" s="1"/>
  <c r="A50" i="39"/>
  <c r="G50" i="39" s="1"/>
  <c r="A67" i="39"/>
  <c r="D67" i="39" s="1"/>
  <c r="A59" i="39"/>
  <c r="A55" i="39"/>
  <c r="F55" i="39" s="1"/>
  <c r="A71" i="39"/>
  <c r="G71" i="39" s="1"/>
  <c r="A69" i="39"/>
  <c r="G69" i="39" s="1"/>
  <c r="A66" i="39"/>
  <c r="D66" i="39" s="1"/>
  <c r="A58" i="39"/>
  <c r="D58" i="39" s="1"/>
  <c r="A54" i="39"/>
  <c r="F54" i="39" s="1"/>
  <c r="A63" i="39"/>
  <c r="C63" i="39" s="1"/>
  <c r="A60" i="39"/>
  <c r="J60" i="39" s="1"/>
  <c r="L60" i="39" s="1"/>
  <c r="A51" i="39"/>
  <c r="C51" i="39" s="1"/>
  <c r="A49" i="39"/>
  <c r="B49" i="39" s="1"/>
  <c r="B67" i="39"/>
  <c r="D59" i="39"/>
  <c r="C55" i="39"/>
  <c r="I56" i="39"/>
  <c r="A118" i="39"/>
  <c r="B118" i="39" s="1"/>
  <c r="A107" i="39"/>
  <c r="G107" i="39" s="1"/>
  <c r="A98" i="39"/>
  <c r="B98" i="39" s="1"/>
  <c r="A87" i="39"/>
  <c r="J87" i="39" s="1"/>
  <c r="L87" i="39" s="1"/>
  <c r="A122" i="39"/>
  <c r="A111" i="39"/>
  <c r="C111" i="39" s="1"/>
  <c r="A78" i="39"/>
  <c r="C78" i="39" s="1"/>
  <c r="A115" i="39"/>
  <c r="H115" i="39" s="1"/>
  <c r="A105" i="39"/>
  <c r="D105" i="39" s="1"/>
  <c r="A120" i="39"/>
  <c r="H120" i="39" s="1"/>
  <c r="A117" i="39"/>
  <c r="E117" i="39" s="1"/>
  <c r="A82" i="39"/>
  <c r="E82" i="39" s="1"/>
  <c r="A119" i="39"/>
  <c r="E119" i="39" s="1"/>
  <c r="A86" i="39"/>
  <c r="E86" i="39" s="1"/>
  <c r="A91" i="39"/>
  <c r="F91" i="39" s="1"/>
  <c r="A106" i="39"/>
  <c r="C106" i="39" s="1"/>
  <c r="A114" i="39"/>
  <c r="B114" i="39" s="1"/>
  <c r="A103" i="39"/>
  <c r="I103" i="39" s="1"/>
  <c r="A75" i="39"/>
  <c r="E75" i="39" s="1"/>
  <c r="A74" i="39"/>
  <c r="C74" i="39" s="1"/>
  <c r="A79" i="39"/>
  <c r="I79" i="39" s="1"/>
  <c r="A110" i="39"/>
  <c r="H110" i="39" s="1"/>
  <c r="A83" i="39"/>
  <c r="G83" i="39" s="1"/>
  <c r="A100" i="39"/>
  <c r="H100" i="39" s="1"/>
  <c r="A88" i="39"/>
  <c r="A124" i="39"/>
  <c r="J124" i="39" s="1"/>
  <c r="L124" i="39" s="1"/>
  <c r="A81" i="39"/>
  <c r="F81" i="39" s="1"/>
  <c r="A85" i="39"/>
  <c r="D85" i="39" s="1"/>
  <c r="A102" i="39"/>
  <c r="A123" i="39"/>
  <c r="J123" i="39" s="1"/>
  <c r="L123" i="39" s="1"/>
  <c r="A90" i="39"/>
  <c r="J90" i="39" s="1"/>
  <c r="L90" i="39" s="1"/>
  <c r="A95" i="39"/>
  <c r="F95" i="39" s="1"/>
  <c r="A127" i="39"/>
  <c r="A94" i="39"/>
  <c r="H94" i="39" s="1"/>
  <c r="A126" i="39"/>
  <c r="C126" i="39" s="1"/>
  <c r="A99" i="39"/>
  <c r="I99" i="39" s="1"/>
  <c r="A116" i="39"/>
  <c r="A84" i="39"/>
  <c r="H84" i="39" s="1"/>
  <c r="A121" i="39"/>
  <c r="G121" i="39" s="1"/>
  <c r="A89" i="39"/>
  <c r="F89" i="39" s="1"/>
  <c r="A104" i="39"/>
  <c r="G104" i="39" s="1"/>
  <c r="A72" i="39"/>
  <c r="F72" i="39" s="1"/>
  <c r="A92" i="39"/>
  <c r="D92" i="39" s="1"/>
  <c r="A113" i="39"/>
  <c r="B113" i="39" s="1"/>
  <c r="A101" i="39"/>
  <c r="G101" i="39" s="1"/>
  <c r="A73" i="39"/>
  <c r="I73" i="39" s="1"/>
  <c r="A128" i="39"/>
  <c r="H128" i="39" s="1"/>
  <c r="A112" i="39"/>
  <c r="F112" i="39" s="1"/>
  <c r="A96" i="39"/>
  <c r="E96" i="39" s="1"/>
  <c r="A80" i="39"/>
  <c r="B80" i="39" s="1"/>
  <c r="A108" i="39"/>
  <c r="F108" i="39" s="1"/>
  <c r="A76" i="39"/>
  <c r="E76" i="39" s="1"/>
  <c r="A97" i="39"/>
  <c r="A125" i="39"/>
  <c r="F125" i="39" s="1"/>
  <c r="A109" i="39"/>
  <c r="A93" i="39"/>
  <c r="I93" i="39" s="1"/>
  <c r="A77" i="39"/>
  <c r="F77" i="39" s="1"/>
  <c r="H86" i="39"/>
  <c r="J91" i="39"/>
  <c r="L91" i="39" s="1"/>
  <c r="J106" i="39"/>
  <c r="L106" i="39" s="1"/>
  <c r="H96" i="39"/>
  <c r="J13" i="39" l="1"/>
  <c r="L13" i="39" s="1"/>
  <c r="B34" i="39"/>
  <c r="F9" i="39"/>
  <c r="D32" i="39"/>
  <c r="F19" i="39"/>
  <c r="F30" i="39"/>
  <c r="I15" i="39"/>
  <c r="G39" i="39"/>
  <c r="F38" i="39"/>
  <c r="I47" i="39"/>
  <c r="F34" i="39"/>
  <c r="B26" i="39"/>
  <c r="J32" i="39"/>
  <c r="L32" i="39" s="1"/>
  <c r="B19" i="39"/>
  <c r="B13" i="39"/>
  <c r="C26" i="39"/>
  <c r="G44" i="39"/>
  <c r="G45" i="39"/>
  <c r="B43" i="39"/>
  <c r="E48" i="39"/>
  <c r="F12" i="39"/>
  <c r="C44" i="39"/>
  <c r="J27" i="39"/>
  <c r="L27" i="39" s="1"/>
  <c r="B12" i="39"/>
  <c r="I5" i="39"/>
  <c r="J23" i="39"/>
  <c r="L23" i="39" s="1"/>
  <c r="B6" i="39"/>
  <c r="D24" i="39"/>
  <c r="B32" i="39"/>
  <c r="D46" i="39"/>
  <c r="F16" i="39"/>
  <c r="G19" i="39"/>
  <c r="C27" i="39"/>
  <c r="G30" i="39"/>
  <c r="J15" i="39"/>
  <c r="L15" i="39" s="1"/>
  <c r="B15" i="39"/>
  <c r="F39" i="39"/>
  <c r="D38" i="39"/>
  <c r="J5" i="39"/>
  <c r="L5" i="39" s="1"/>
  <c r="C10" i="39"/>
  <c r="J26" i="39"/>
  <c r="L26" i="39" s="1"/>
  <c r="J9" i="39"/>
  <c r="L9" i="39" s="1"/>
  <c r="B24" i="39"/>
  <c r="F43" i="39"/>
  <c r="B46" i="39"/>
  <c r="B16" i="39"/>
  <c r="I19" i="39"/>
  <c r="J30" i="39"/>
  <c r="L30" i="39" s="1"/>
  <c r="C30" i="39"/>
  <c r="H15" i="39"/>
  <c r="I39" i="39"/>
  <c r="G38" i="39"/>
  <c r="F13" i="39"/>
  <c r="D10" i="39"/>
  <c r="C23" i="39"/>
  <c r="I6" i="39"/>
  <c r="F117" i="39"/>
  <c r="J17" i="39"/>
  <c r="L17" i="39" s="1"/>
  <c r="B5" i="39"/>
  <c r="G5" i="39"/>
  <c r="D29" i="39"/>
  <c r="G11" i="39"/>
  <c r="G25" i="39"/>
  <c r="F31" i="39"/>
  <c r="J18" i="39"/>
  <c r="L18" i="39" s="1"/>
  <c r="D35" i="39"/>
  <c r="D21" i="39"/>
  <c r="F36" i="39"/>
  <c r="J41" i="39"/>
  <c r="L41" i="39" s="1"/>
  <c r="C25" i="39"/>
  <c r="B7" i="39"/>
  <c r="B20" i="39"/>
  <c r="D78" i="39"/>
  <c r="I78" i="39"/>
  <c r="H10" i="39"/>
  <c r="I14" i="39"/>
  <c r="J37" i="39"/>
  <c r="L37" i="39" s="1"/>
  <c r="F28" i="39"/>
  <c r="J45" i="39"/>
  <c r="L45" i="39" s="1"/>
  <c r="B83" i="39"/>
  <c r="I117" i="39"/>
  <c r="B33" i="39"/>
  <c r="C21" i="39"/>
  <c r="C31" i="39"/>
  <c r="B17" i="39"/>
  <c r="B37" i="39"/>
  <c r="B41" i="39"/>
  <c r="B11" i="39"/>
  <c r="C22" i="39"/>
  <c r="J7" i="39"/>
  <c r="L7" i="39" s="1"/>
  <c r="G28" i="39"/>
  <c r="C45" i="39"/>
  <c r="C42" i="39"/>
  <c r="C81" i="39"/>
  <c r="C75" i="39"/>
  <c r="J126" i="39"/>
  <c r="L126" i="39" s="1"/>
  <c r="H25" i="39"/>
  <c r="G7" i="39"/>
  <c r="B28" i="39"/>
  <c r="C40" i="39"/>
  <c r="F47" i="39"/>
  <c r="C107" i="39"/>
  <c r="B18" i="39"/>
  <c r="H29" i="39"/>
  <c r="J14" i="39"/>
  <c r="L14" i="39" s="1"/>
  <c r="D36" i="39"/>
  <c r="G8" i="39"/>
  <c r="B35" i="39"/>
  <c r="J22" i="39"/>
  <c r="L22" i="39" s="1"/>
  <c r="F25" i="39"/>
  <c r="E33" i="39"/>
  <c r="H7" i="39"/>
  <c r="F20" i="39"/>
  <c r="D28" i="39"/>
  <c r="B40" i="39"/>
  <c r="F45" i="39"/>
  <c r="E42" i="39"/>
  <c r="C47" i="39"/>
  <c r="F114" i="39"/>
  <c r="J111" i="39"/>
  <c r="L111" i="39" s="1"/>
  <c r="I10" i="39"/>
  <c r="H21" i="39"/>
  <c r="H31" i="39"/>
  <c r="F17" i="39"/>
  <c r="G37" i="39"/>
  <c r="I41" i="39"/>
  <c r="J11" i="39"/>
  <c r="L11" i="39" s="1"/>
  <c r="E25" i="39"/>
  <c r="I7" i="39"/>
  <c r="I28" i="39"/>
  <c r="B45" i="39"/>
  <c r="H47" i="39"/>
  <c r="E81" i="39"/>
  <c r="F92" i="39"/>
  <c r="B90" i="39"/>
  <c r="F104" i="39"/>
  <c r="F79" i="39"/>
  <c r="F5" i="39"/>
  <c r="D5" i="39"/>
  <c r="C5" i="39"/>
  <c r="E5" i="39"/>
  <c r="H13" i="39"/>
  <c r="F21" i="39"/>
  <c r="F26" i="39"/>
  <c r="G31" i="39"/>
  <c r="H9" i="39"/>
  <c r="H17" i="39"/>
  <c r="E32" i="39"/>
  <c r="I37" i="39"/>
  <c r="C46" i="39"/>
  <c r="E41" i="39"/>
  <c r="H11" i="39"/>
  <c r="I11" i="39"/>
  <c r="D19" i="39"/>
  <c r="J19" i="39"/>
  <c r="L19" i="39" s="1"/>
  <c r="C19" i="39"/>
  <c r="J25" i="39"/>
  <c r="L25" i="39" s="1"/>
  <c r="B25" i="39"/>
  <c r="D25" i="39"/>
  <c r="H30" i="39"/>
  <c r="D30" i="39"/>
  <c r="I30" i="39"/>
  <c r="D7" i="39"/>
  <c r="F7" i="39"/>
  <c r="E7" i="39"/>
  <c r="D15" i="39"/>
  <c r="F15" i="39"/>
  <c r="E15" i="39"/>
  <c r="J28" i="39"/>
  <c r="L28" i="39" s="1"/>
  <c r="H28" i="39"/>
  <c r="E28" i="39"/>
  <c r="H39" i="39"/>
  <c r="J39" i="39"/>
  <c r="L39" i="39" s="1"/>
  <c r="E39" i="39"/>
  <c r="H45" i="39"/>
  <c r="D45" i="39"/>
  <c r="I45" i="39"/>
  <c r="I38" i="39"/>
  <c r="H38" i="39"/>
  <c r="B38" i="39"/>
  <c r="J47" i="39"/>
  <c r="L47" i="39" s="1"/>
  <c r="D47" i="39"/>
  <c r="E47" i="39"/>
  <c r="C103" i="39"/>
  <c r="F100" i="39"/>
  <c r="C120" i="39"/>
  <c r="B96" i="39"/>
  <c r="E95" i="39"/>
  <c r="D96" i="39"/>
  <c r="C128" i="39"/>
  <c r="E18" i="39"/>
  <c r="I18" i="39"/>
  <c r="D18" i="39"/>
  <c r="H18" i="39"/>
  <c r="I23" i="39"/>
  <c r="B23" i="39"/>
  <c r="D23" i="39"/>
  <c r="F23" i="39"/>
  <c r="I29" i="39"/>
  <c r="G29" i="39"/>
  <c r="B29" i="39"/>
  <c r="J29" i="39"/>
  <c r="L29" i="39" s="1"/>
  <c r="D6" i="39"/>
  <c r="H6" i="39"/>
  <c r="C6" i="39"/>
  <c r="G6" i="39"/>
  <c r="D14" i="39"/>
  <c r="H14" i="39"/>
  <c r="C14" i="39"/>
  <c r="G14" i="39"/>
  <c r="C24" i="39"/>
  <c r="E24" i="39"/>
  <c r="J24" i="39"/>
  <c r="L24" i="39" s="1"/>
  <c r="H24" i="39"/>
  <c r="E36" i="39"/>
  <c r="H36" i="39"/>
  <c r="I36" i="39"/>
  <c r="J36" i="39"/>
  <c r="L36" i="39" s="1"/>
  <c r="E43" i="39"/>
  <c r="C43" i="39"/>
  <c r="H43" i="39"/>
  <c r="J43" i="39"/>
  <c r="L43" i="39" s="1"/>
  <c r="G35" i="39"/>
  <c r="J35" i="39"/>
  <c r="L35" i="39" s="1"/>
  <c r="I35" i="39"/>
  <c r="H35" i="39"/>
  <c r="H44" i="39"/>
  <c r="I44" i="39"/>
  <c r="J44" i="39"/>
  <c r="L44" i="39" s="1"/>
  <c r="B44" i="39"/>
  <c r="E8" i="39"/>
  <c r="C8" i="39"/>
  <c r="H8" i="39"/>
  <c r="F8" i="39"/>
  <c r="E16" i="39"/>
  <c r="C16" i="39"/>
  <c r="H16" i="39"/>
  <c r="J16" i="39"/>
  <c r="L16" i="39" s="1"/>
  <c r="E22" i="39"/>
  <c r="I22" i="39"/>
  <c r="D22" i="39"/>
  <c r="H22" i="39"/>
  <c r="I27" i="39"/>
  <c r="F27" i="39"/>
  <c r="D27" i="39"/>
  <c r="B27" i="39"/>
  <c r="F33" i="39"/>
  <c r="G33" i="39"/>
  <c r="J33" i="39"/>
  <c r="L33" i="39" s="1"/>
  <c r="I33" i="39"/>
  <c r="C12" i="39"/>
  <c r="E12" i="39"/>
  <c r="H12" i="39"/>
  <c r="J12" i="39"/>
  <c r="L12" i="39" s="1"/>
  <c r="C20" i="39"/>
  <c r="E20" i="39"/>
  <c r="H20" i="39"/>
  <c r="J20" i="39"/>
  <c r="L20" i="39" s="1"/>
  <c r="C34" i="39"/>
  <c r="I34" i="39"/>
  <c r="H34" i="39"/>
  <c r="J34" i="39"/>
  <c r="L34" i="39" s="1"/>
  <c r="I40" i="39"/>
  <c r="D40" i="39"/>
  <c r="G40" i="39"/>
  <c r="F40" i="39"/>
  <c r="J48" i="39"/>
  <c r="L48" i="39" s="1"/>
  <c r="B48" i="39"/>
  <c r="H48" i="39"/>
  <c r="I48" i="39"/>
  <c r="J42" i="39"/>
  <c r="L42" i="39" s="1"/>
  <c r="B42" i="39"/>
  <c r="H42" i="39"/>
  <c r="I42" i="39"/>
  <c r="C100" i="39"/>
  <c r="B100" i="39"/>
  <c r="D107" i="39"/>
  <c r="D82" i="39"/>
  <c r="G74" i="39"/>
  <c r="G113" i="39"/>
  <c r="H99" i="39"/>
  <c r="I58" i="39"/>
  <c r="E69" i="39"/>
  <c r="J10" i="39"/>
  <c r="L10" i="39" s="1"/>
  <c r="F10" i="39"/>
  <c r="B10" i="39"/>
  <c r="G10" i="39"/>
  <c r="F18" i="39"/>
  <c r="G18" i="39"/>
  <c r="H23" i="39"/>
  <c r="E23" i="39"/>
  <c r="F29" i="39"/>
  <c r="E29" i="39"/>
  <c r="E6" i="39"/>
  <c r="F6" i="39"/>
  <c r="E14" i="39"/>
  <c r="F14" i="39"/>
  <c r="F24" i="39"/>
  <c r="G24" i="39"/>
  <c r="C36" i="39"/>
  <c r="G36" i="39"/>
  <c r="D43" i="39"/>
  <c r="I43" i="39"/>
  <c r="E35" i="39"/>
  <c r="C35" i="39"/>
  <c r="F44" i="39"/>
  <c r="D44" i="39"/>
  <c r="J8" i="39"/>
  <c r="L8" i="39" s="1"/>
  <c r="I8" i="39"/>
  <c r="D16" i="39"/>
  <c r="I16" i="39"/>
  <c r="F22" i="39"/>
  <c r="G22" i="39"/>
  <c r="H27" i="39"/>
  <c r="E27" i="39"/>
  <c r="D33" i="39"/>
  <c r="H33" i="39"/>
  <c r="D12" i="39"/>
  <c r="G12" i="39"/>
  <c r="D20" i="39"/>
  <c r="G20" i="39"/>
  <c r="D34" i="39"/>
  <c r="E34" i="39"/>
  <c r="J40" i="39"/>
  <c r="L40" i="39" s="1"/>
  <c r="H40" i="39"/>
  <c r="D48" i="39"/>
  <c r="F48" i="39"/>
  <c r="D42" i="39"/>
  <c r="F42" i="39"/>
  <c r="I80" i="39"/>
  <c r="G97" i="39"/>
  <c r="F97" i="39"/>
  <c r="I101" i="39"/>
  <c r="C101" i="39"/>
  <c r="H116" i="39"/>
  <c r="E116" i="39"/>
  <c r="D116" i="39"/>
  <c r="I127" i="39"/>
  <c r="G127" i="39"/>
  <c r="D127" i="39"/>
  <c r="F102" i="39"/>
  <c r="C102" i="39"/>
  <c r="I88" i="39"/>
  <c r="D88" i="39"/>
  <c r="I119" i="39"/>
  <c r="F119" i="39"/>
  <c r="J122" i="39"/>
  <c r="L122" i="39" s="1"/>
  <c r="C122" i="39"/>
  <c r="I118" i="39"/>
  <c r="G118" i="39"/>
  <c r="C64" i="39"/>
  <c r="F64" i="39"/>
  <c r="J70" i="39"/>
  <c r="L70" i="39" s="1"/>
  <c r="F70" i="39"/>
  <c r="E92" i="39"/>
  <c r="G128" i="39"/>
  <c r="B128" i="39"/>
  <c r="B127" i="39"/>
  <c r="D90" i="39"/>
  <c r="D119" i="39"/>
  <c r="B117" i="39"/>
  <c r="E102" i="39"/>
  <c r="G114" i="39"/>
  <c r="E101" i="39"/>
  <c r="E97" i="39"/>
  <c r="C104" i="39"/>
  <c r="G116" i="39"/>
  <c r="E88" i="39"/>
  <c r="C105" i="39"/>
  <c r="D121" i="39"/>
  <c r="G122" i="39"/>
  <c r="J116" i="39"/>
  <c r="L116" i="39" s="1"/>
  <c r="J119" i="39"/>
  <c r="L119" i="39" s="1"/>
  <c r="J105" i="39"/>
  <c r="L105" i="39" s="1"/>
  <c r="H121" i="39"/>
  <c r="G61" i="39"/>
  <c r="G109" i="39"/>
  <c r="B109" i="39"/>
  <c r="H108" i="39"/>
  <c r="D108" i="39"/>
  <c r="H92" i="39"/>
  <c r="J92" i="39"/>
  <c r="L92" i="39" s="1"/>
  <c r="H126" i="39"/>
  <c r="E126" i="39"/>
  <c r="F126" i="39"/>
  <c r="I90" i="39"/>
  <c r="E90" i="39"/>
  <c r="I83" i="39"/>
  <c r="D83" i="39"/>
  <c r="I75" i="39"/>
  <c r="J75" i="39"/>
  <c r="L75" i="39" s="1"/>
  <c r="F75" i="39"/>
  <c r="I91" i="39"/>
  <c r="E91" i="39"/>
  <c r="C91" i="39"/>
  <c r="H78" i="39"/>
  <c r="F78" i="39"/>
  <c r="G98" i="39"/>
  <c r="F98" i="39"/>
  <c r="B53" i="39"/>
  <c r="I53" i="39"/>
  <c r="C57" i="39"/>
  <c r="B57" i="39"/>
  <c r="I13" i="39"/>
  <c r="C13" i="39"/>
  <c r="G13" i="39"/>
  <c r="D13" i="39"/>
  <c r="I21" i="39"/>
  <c r="G21" i="39"/>
  <c r="B21" i="39"/>
  <c r="J21" i="39"/>
  <c r="L21" i="39" s="1"/>
  <c r="E26" i="39"/>
  <c r="I26" i="39"/>
  <c r="D26" i="39"/>
  <c r="H26" i="39"/>
  <c r="I31" i="39"/>
  <c r="B31" i="39"/>
  <c r="J31" i="39"/>
  <c r="L31" i="39" s="1"/>
  <c r="D31" i="39"/>
  <c r="E9" i="39"/>
  <c r="C9" i="39"/>
  <c r="G9" i="39"/>
  <c r="D9" i="39"/>
  <c r="E17" i="39"/>
  <c r="C17" i="39"/>
  <c r="G17" i="39"/>
  <c r="D17" i="39"/>
  <c r="G32" i="39"/>
  <c r="C32" i="39"/>
  <c r="F32" i="39"/>
  <c r="H32" i="39"/>
  <c r="D37" i="39"/>
  <c r="H37" i="39"/>
  <c r="E37" i="39"/>
  <c r="C37" i="39"/>
  <c r="I46" i="39"/>
  <c r="H46" i="39"/>
  <c r="G46" i="39"/>
  <c r="J46" i="39"/>
  <c r="L46" i="39" s="1"/>
  <c r="D41" i="39"/>
  <c r="H41" i="39"/>
  <c r="C41" i="39"/>
  <c r="G41" i="39"/>
  <c r="D11" i="39"/>
  <c r="F11" i="39"/>
  <c r="C11" i="39"/>
  <c r="I128" i="39"/>
  <c r="J101" i="39"/>
  <c r="L101" i="39" s="1"/>
  <c r="H53" i="39"/>
  <c r="G53" i="39"/>
  <c r="H64" i="39"/>
  <c r="E64" i="39"/>
  <c r="F58" i="39"/>
  <c r="B69" i="39"/>
  <c r="D57" i="39"/>
  <c r="I57" i="39"/>
  <c r="J61" i="39"/>
  <c r="L61" i="39" s="1"/>
  <c r="G70" i="39"/>
  <c r="J84" i="39"/>
  <c r="L84" i="39" s="1"/>
  <c r="F53" i="39"/>
  <c r="D53" i="39"/>
  <c r="E53" i="39"/>
  <c r="C53" i="39"/>
  <c r="D64" i="39"/>
  <c r="B64" i="39"/>
  <c r="J64" i="39"/>
  <c r="L64" i="39" s="1"/>
  <c r="I64" i="39"/>
  <c r="G58" i="39"/>
  <c r="J58" i="39"/>
  <c r="L58" i="39" s="1"/>
  <c r="B58" i="39"/>
  <c r="D69" i="39"/>
  <c r="J69" i="39"/>
  <c r="L69" i="39" s="1"/>
  <c r="C69" i="39"/>
  <c r="H57" i="39"/>
  <c r="J57" i="39"/>
  <c r="L57" i="39" s="1"/>
  <c r="H61" i="39"/>
  <c r="B61" i="39"/>
  <c r="C61" i="39"/>
  <c r="B70" i="39"/>
  <c r="C70" i="39"/>
  <c r="E51" i="39"/>
  <c r="D63" i="39"/>
  <c r="F51" i="39"/>
  <c r="B51" i="39"/>
  <c r="F63" i="39"/>
  <c r="I63" i="39"/>
  <c r="I108" i="39"/>
  <c r="C58" i="39"/>
  <c r="E58" i="39"/>
  <c r="H58" i="39"/>
  <c r="H69" i="39"/>
  <c r="F69" i="39"/>
  <c r="I69" i="39"/>
  <c r="E57" i="39"/>
  <c r="F57" i="39"/>
  <c r="G57" i="39"/>
  <c r="D51" i="39"/>
  <c r="J51" i="39"/>
  <c r="L51" i="39" s="1"/>
  <c r="B63" i="39"/>
  <c r="G63" i="39"/>
  <c r="D61" i="39"/>
  <c r="E61" i="39"/>
  <c r="F61" i="39"/>
  <c r="H70" i="39"/>
  <c r="D70" i="39"/>
  <c r="I70" i="39"/>
  <c r="E70" i="39"/>
  <c r="I77" i="39"/>
  <c r="J77" i="39"/>
  <c r="L77" i="39" s="1"/>
  <c r="E77" i="39"/>
  <c r="C77" i="39"/>
  <c r="D77" i="39"/>
  <c r="I96" i="39"/>
  <c r="J96" i="39"/>
  <c r="L96" i="39" s="1"/>
  <c r="I104" i="39"/>
  <c r="J104" i="39"/>
  <c r="L104" i="39" s="1"/>
  <c r="J81" i="39"/>
  <c r="L81" i="39" s="1"/>
  <c r="H81" i="39"/>
  <c r="H83" i="39"/>
  <c r="J83" i="39"/>
  <c r="L83" i="39" s="1"/>
  <c r="J79" i="39"/>
  <c r="L79" i="39" s="1"/>
  <c r="G79" i="39"/>
  <c r="B79" i="39"/>
  <c r="C79" i="39"/>
  <c r="J114" i="39"/>
  <c r="L114" i="39" s="1"/>
  <c r="I114" i="39"/>
  <c r="I105" i="39"/>
  <c r="G105" i="39"/>
  <c r="E105" i="39"/>
  <c r="B105" i="39"/>
  <c r="I122" i="39"/>
  <c r="H122" i="39"/>
  <c r="D122" i="39"/>
  <c r="F122" i="39"/>
  <c r="B122" i="39"/>
  <c r="J118" i="39"/>
  <c r="L118" i="39" s="1"/>
  <c r="H118" i="39"/>
  <c r="E118" i="39"/>
  <c r="C118" i="39"/>
  <c r="C49" i="39"/>
  <c r="F49" i="39"/>
  <c r="D54" i="39"/>
  <c r="B54" i="39"/>
  <c r="J54" i="39"/>
  <c r="L54" i="39" s="1"/>
  <c r="C54" i="39"/>
  <c r="I71" i="39"/>
  <c r="B71" i="39"/>
  <c r="J71" i="39"/>
  <c r="L71" i="39" s="1"/>
  <c r="D71" i="39"/>
  <c r="E50" i="39"/>
  <c r="C50" i="39"/>
  <c r="B50" i="39"/>
  <c r="H50" i="39"/>
  <c r="D56" i="39"/>
  <c r="B56" i="39"/>
  <c r="J56" i="39"/>
  <c r="L56" i="39" s="1"/>
  <c r="G56" i="39"/>
  <c r="C68" i="39"/>
  <c r="F68" i="39"/>
  <c r="B65" i="39"/>
  <c r="D65" i="39"/>
  <c r="C65" i="39"/>
  <c r="J109" i="39"/>
  <c r="L109" i="39" s="1"/>
  <c r="E109" i="39"/>
  <c r="C109" i="39"/>
  <c r="D109" i="39"/>
  <c r="J97" i="39"/>
  <c r="L97" i="39" s="1"/>
  <c r="I97" i="39"/>
  <c r="I121" i="39"/>
  <c r="C121" i="39"/>
  <c r="B121" i="39"/>
  <c r="F121" i="39"/>
  <c r="J127" i="39"/>
  <c r="L127" i="39" s="1"/>
  <c r="H127" i="39"/>
  <c r="I102" i="39"/>
  <c r="H102" i="39"/>
  <c r="H88" i="39"/>
  <c r="F88" i="39"/>
  <c r="G88" i="39"/>
  <c r="C88" i="39"/>
  <c r="J117" i="39"/>
  <c r="L117" i="39" s="1"/>
  <c r="H117" i="39"/>
  <c r="J98" i="39"/>
  <c r="L98" i="39" s="1"/>
  <c r="H98" i="39"/>
  <c r="E60" i="39"/>
  <c r="B60" i="39"/>
  <c r="I66" i="39"/>
  <c r="B66" i="39"/>
  <c r="E66" i="39"/>
  <c r="J66" i="39"/>
  <c r="L66" i="39" s="1"/>
  <c r="H59" i="39"/>
  <c r="J59" i="39"/>
  <c r="L59" i="39" s="1"/>
  <c r="B62" i="39"/>
  <c r="I62" i="39"/>
  <c r="G62" i="39"/>
  <c r="E62" i="39"/>
  <c r="C52" i="39"/>
  <c r="G52" i="39"/>
  <c r="F52" i="39"/>
  <c r="B81" i="39"/>
  <c r="D81" i="39"/>
  <c r="G81" i="39"/>
  <c r="C92" i="39"/>
  <c r="G92" i="39"/>
  <c r="B92" i="39"/>
  <c r="C96" i="39"/>
  <c r="G96" i="39"/>
  <c r="F96" i="39"/>
  <c r="D128" i="39"/>
  <c r="E128" i="39"/>
  <c r="F128" i="39"/>
  <c r="B78" i="39"/>
  <c r="G78" i="39"/>
  <c r="E78" i="39"/>
  <c r="C127" i="39"/>
  <c r="F127" i="39"/>
  <c r="E127" i="39"/>
  <c r="C90" i="39"/>
  <c r="F90" i="39"/>
  <c r="G90" i="39"/>
  <c r="C98" i="39"/>
  <c r="D98" i="39"/>
  <c r="E98" i="39"/>
  <c r="D91" i="39"/>
  <c r="B91" i="39"/>
  <c r="G91" i="39"/>
  <c r="B119" i="39"/>
  <c r="C119" i="39"/>
  <c r="G119" i="39"/>
  <c r="D75" i="39"/>
  <c r="B75" i="39"/>
  <c r="G75" i="39"/>
  <c r="D117" i="39"/>
  <c r="C117" i="39"/>
  <c r="G117" i="39"/>
  <c r="G102" i="39"/>
  <c r="B102" i="39"/>
  <c r="D102" i="39"/>
  <c r="C114" i="39"/>
  <c r="D114" i="39"/>
  <c r="E114" i="39"/>
  <c r="B101" i="39"/>
  <c r="D101" i="39"/>
  <c r="F101" i="39"/>
  <c r="B97" i="39"/>
  <c r="D97" i="39"/>
  <c r="C97" i="39"/>
  <c r="C108" i="39"/>
  <c r="E108" i="39"/>
  <c r="G108" i="39"/>
  <c r="B108" i="39"/>
  <c r="D104" i="39"/>
  <c r="B104" i="39"/>
  <c r="E104" i="39"/>
  <c r="C116" i="39"/>
  <c r="F116" i="39"/>
  <c r="B116" i="39"/>
  <c r="C83" i="39"/>
  <c r="F83" i="39"/>
  <c r="E83" i="39"/>
  <c r="B126" i="39"/>
  <c r="G126" i="39"/>
  <c r="D126" i="39"/>
  <c r="F118" i="39"/>
  <c r="D118" i="39"/>
  <c r="B88" i="39"/>
  <c r="B77" i="39"/>
  <c r="G77" i="39"/>
  <c r="F109" i="39"/>
  <c r="F105" i="39"/>
  <c r="E121" i="39"/>
  <c r="D79" i="39"/>
  <c r="E79" i="39"/>
  <c r="E122" i="39"/>
  <c r="I81" i="39"/>
  <c r="I92" i="39"/>
  <c r="J128" i="39"/>
  <c r="L128" i="39" s="1"/>
  <c r="J78" i="39"/>
  <c r="L78" i="39" s="1"/>
  <c r="H90" i="39"/>
  <c r="I98" i="39"/>
  <c r="H75" i="39"/>
  <c r="J88" i="39"/>
  <c r="L88" i="39" s="1"/>
  <c r="H79" i="39"/>
  <c r="H101" i="39"/>
  <c r="J108" i="39"/>
  <c r="L108" i="39" s="1"/>
  <c r="H104" i="39"/>
  <c r="I116" i="39"/>
  <c r="I126" i="39"/>
  <c r="H91" i="39"/>
  <c r="H119" i="39"/>
  <c r="I109" i="39"/>
  <c r="H105" i="39"/>
  <c r="J121" i="39"/>
  <c r="L121" i="39" s="1"/>
  <c r="J102" i="39"/>
  <c r="L102" i="39" s="1"/>
  <c r="J50" i="39"/>
  <c r="L50" i="39" s="1"/>
  <c r="F62" i="39"/>
  <c r="E54" i="39"/>
  <c r="G66" i="39"/>
  <c r="H71" i="39"/>
  <c r="D52" i="39"/>
  <c r="E65" i="39"/>
  <c r="F56" i="39"/>
  <c r="G68" i="39"/>
  <c r="G55" i="39"/>
  <c r="F67" i="39"/>
  <c r="E73" i="39"/>
  <c r="F99" i="39"/>
  <c r="C110" i="39"/>
  <c r="B103" i="39"/>
  <c r="B84" i="39"/>
  <c r="B111" i="39"/>
  <c r="F115" i="39"/>
  <c r="G87" i="39"/>
  <c r="D50" i="39"/>
  <c r="F50" i="39"/>
  <c r="I50" i="39"/>
  <c r="C62" i="39"/>
  <c r="D62" i="39"/>
  <c r="J62" i="39"/>
  <c r="L62" i="39" s="1"/>
  <c r="I54" i="39"/>
  <c r="G54" i="39"/>
  <c r="H54" i="39"/>
  <c r="F66" i="39"/>
  <c r="H66" i="39"/>
  <c r="C66" i="39"/>
  <c r="E71" i="39"/>
  <c r="F71" i="39"/>
  <c r="C71" i="39"/>
  <c r="H52" i="39"/>
  <c r="J52" i="39"/>
  <c r="L52" i="39" s="1"/>
  <c r="B52" i="39"/>
  <c r="E52" i="39"/>
  <c r="F65" i="39"/>
  <c r="I65" i="39"/>
  <c r="G65" i="39"/>
  <c r="H65" i="39"/>
  <c r="D49" i="39"/>
  <c r="I49" i="39"/>
  <c r="D60" i="39"/>
  <c r="I60" i="39"/>
  <c r="C56" i="39"/>
  <c r="E56" i="39"/>
  <c r="H56" i="39"/>
  <c r="B68" i="39"/>
  <c r="I59" i="39"/>
  <c r="F59" i="39"/>
  <c r="C59" i="39"/>
  <c r="B125" i="39"/>
  <c r="D89" i="39"/>
  <c r="G49" i="39"/>
  <c r="E49" i="39"/>
  <c r="H49" i="39"/>
  <c r="J49" i="39"/>
  <c r="L49" i="39" s="1"/>
  <c r="H60" i="39"/>
  <c r="F60" i="39"/>
  <c r="C60" i="39"/>
  <c r="G60" i="39"/>
  <c r="B59" i="39"/>
  <c r="E59" i="39"/>
  <c r="G59" i="39"/>
  <c r="J4" i="39"/>
  <c r="L4" i="39" s="1"/>
  <c r="C4" i="39"/>
  <c r="G4" i="39"/>
  <c r="B4" i="39"/>
  <c r="F4" i="39"/>
  <c r="E4" i="39"/>
  <c r="I4" i="39"/>
  <c r="D4" i="39"/>
  <c r="H4" i="39"/>
  <c r="F93" i="39"/>
  <c r="G125" i="39"/>
  <c r="D95" i="39"/>
  <c r="C84" i="39"/>
  <c r="G72" i="39"/>
  <c r="C89" i="39"/>
  <c r="E80" i="39"/>
  <c r="D106" i="39"/>
  <c r="D112" i="39"/>
  <c r="G85" i="39"/>
  <c r="G94" i="39"/>
  <c r="H73" i="39"/>
  <c r="I55" i="39"/>
  <c r="J55" i="39"/>
  <c r="L55" i="39" s="1"/>
  <c r="B55" i="39"/>
  <c r="H55" i="39"/>
  <c r="G67" i="39"/>
  <c r="H67" i="39"/>
  <c r="I67" i="39"/>
  <c r="E67" i="39"/>
  <c r="J68" i="39"/>
  <c r="L68" i="39" s="1"/>
  <c r="E68" i="39"/>
  <c r="I68" i="39"/>
  <c r="D68" i="39"/>
  <c r="H68" i="39"/>
  <c r="B93" i="39"/>
  <c r="G93" i="39"/>
  <c r="B73" i="39"/>
  <c r="G73" i="39"/>
  <c r="B99" i="39"/>
  <c r="E99" i="39"/>
  <c r="B110" i="39"/>
  <c r="D110" i="39"/>
  <c r="E103" i="39"/>
  <c r="F84" i="39"/>
  <c r="C82" i="39"/>
  <c r="C72" i="39"/>
  <c r="B123" i="39"/>
  <c r="F124" i="39"/>
  <c r="E120" i="39"/>
  <c r="B87" i="39"/>
  <c r="J93" i="39"/>
  <c r="L93" i="39" s="1"/>
  <c r="I110" i="39"/>
  <c r="J103" i="39"/>
  <c r="L103" i="39" s="1"/>
  <c r="G51" i="39"/>
  <c r="H51" i="39"/>
  <c r="I51" i="39"/>
  <c r="E63" i="39"/>
  <c r="J63" i="39"/>
  <c r="L63" i="39" s="1"/>
  <c r="H63" i="39"/>
  <c r="E55" i="39"/>
  <c r="D55" i="39"/>
  <c r="J67" i="39"/>
  <c r="L67" i="39" s="1"/>
  <c r="C67" i="39"/>
  <c r="H77" i="39"/>
  <c r="H109" i="39"/>
  <c r="J125" i="39"/>
  <c r="L125" i="39" s="1"/>
  <c r="H125" i="39"/>
  <c r="I76" i="39"/>
  <c r="D76" i="39"/>
  <c r="G76" i="39"/>
  <c r="F76" i="39"/>
  <c r="H80" i="39"/>
  <c r="F80" i="39"/>
  <c r="G80" i="39"/>
  <c r="D80" i="39"/>
  <c r="I112" i="39"/>
  <c r="J112" i="39"/>
  <c r="L112" i="39" s="1"/>
  <c r="B112" i="39"/>
  <c r="C112" i="39"/>
  <c r="E112" i="39"/>
  <c r="I113" i="39"/>
  <c r="J113" i="39"/>
  <c r="L113" i="39" s="1"/>
  <c r="C113" i="39"/>
  <c r="E113" i="39"/>
  <c r="D113" i="39"/>
  <c r="I72" i="39"/>
  <c r="J72" i="39"/>
  <c r="L72" i="39" s="1"/>
  <c r="I89" i="39"/>
  <c r="H89" i="39"/>
  <c r="J94" i="39"/>
  <c r="L94" i="39" s="1"/>
  <c r="I94" i="39"/>
  <c r="D94" i="39"/>
  <c r="F94" i="39"/>
  <c r="C94" i="39"/>
  <c r="J95" i="39"/>
  <c r="L95" i="39" s="1"/>
  <c r="H95" i="39"/>
  <c r="I123" i="39"/>
  <c r="E123" i="39"/>
  <c r="F123" i="39"/>
  <c r="C123" i="39"/>
  <c r="J85" i="39"/>
  <c r="L85" i="39" s="1"/>
  <c r="H85" i="39"/>
  <c r="F85" i="39"/>
  <c r="E85" i="39"/>
  <c r="B85" i="39"/>
  <c r="H124" i="39"/>
  <c r="I124" i="39"/>
  <c r="D124" i="39"/>
  <c r="E124" i="39"/>
  <c r="G124" i="39"/>
  <c r="I100" i="39"/>
  <c r="J100" i="39"/>
  <c r="L100" i="39" s="1"/>
  <c r="J74" i="39"/>
  <c r="L74" i="39" s="1"/>
  <c r="H74" i="39"/>
  <c r="D74" i="39"/>
  <c r="F74" i="39"/>
  <c r="B74" i="39"/>
  <c r="I106" i="39"/>
  <c r="G106" i="39"/>
  <c r="E106" i="39"/>
  <c r="B106" i="39"/>
  <c r="I86" i="39"/>
  <c r="F86" i="39"/>
  <c r="B86" i="39"/>
  <c r="C86" i="39"/>
  <c r="J82" i="39"/>
  <c r="L82" i="39" s="1"/>
  <c r="H82" i="39"/>
  <c r="I120" i="39"/>
  <c r="J120" i="39"/>
  <c r="L120" i="39" s="1"/>
  <c r="F120" i="39"/>
  <c r="G120" i="39"/>
  <c r="D120" i="39"/>
  <c r="I115" i="39"/>
  <c r="J115" i="39"/>
  <c r="L115" i="39" s="1"/>
  <c r="E115" i="39"/>
  <c r="D115" i="39"/>
  <c r="C115" i="39"/>
  <c r="I111" i="39"/>
  <c r="G111" i="39"/>
  <c r="D111" i="39"/>
  <c r="H87" i="39"/>
  <c r="I87" i="39"/>
  <c r="E87" i="39"/>
  <c r="C87" i="39"/>
  <c r="F87" i="39"/>
  <c r="H107" i="39"/>
  <c r="J107" i="39"/>
  <c r="L107" i="39" s="1"/>
  <c r="D93" i="39"/>
  <c r="C93" i="39"/>
  <c r="E93" i="39"/>
  <c r="D125" i="39"/>
  <c r="C125" i="39"/>
  <c r="E125" i="39"/>
  <c r="D73" i="39"/>
  <c r="F73" i="39"/>
  <c r="C73" i="39"/>
  <c r="D100" i="39"/>
  <c r="G100" i="39"/>
  <c r="E100" i="39"/>
  <c r="C99" i="39"/>
  <c r="D99" i="39"/>
  <c r="G99" i="39"/>
  <c r="F107" i="39"/>
  <c r="B107" i="39"/>
  <c r="E107" i="39"/>
  <c r="G110" i="39"/>
  <c r="F110" i="39"/>
  <c r="E110" i="39"/>
  <c r="C95" i="39"/>
  <c r="B95" i="39"/>
  <c r="G95" i="39"/>
  <c r="F103" i="39"/>
  <c r="D103" i="39"/>
  <c r="G103" i="39"/>
  <c r="D84" i="39"/>
  <c r="G84" i="39"/>
  <c r="E84" i="39"/>
  <c r="F82" i="39"/>
  <c r="B82" i="39"/>
  <c r="G82" i="39"/>
  <c r="D72" i="39"/>
  <c r="B72" i="39"/>
  <c r="E72" i="39"/>
  <c r="B89" i="39"/>
  <c r="E89" i="39"/>
  <c r="G89" i="39"/>
  <c r="F111" i="39"/>
  <c r="E111" i="39"/>
  <c r="E74" i="39"/>
  <c r="D123" i="39"/>
  <c r="G123" i="39"/>
  <c r="C80" i="39"/>
  <c r="B115" i="39"/>
  <c r="G115" i="39"/>
  <c r="F106" i="39"/>
  <c r="F113" i="39"/>
  <c r="C124" i="39"/>
  <c r="B124" i="39"/>
  <c r="G112" i="39"/>
  <c r="G86" i="39"/>
  <c r="D86" i="39"/>
  <c r="C85" i="39"/>
  <c r="C76" i="39"/>
  <c r="B76" i="39"/>
  <c r="B120" i="39"/>
  <c r="B94" i="39"/>
  <c r="E94" i="39"/>
  <c r="D87" i="39"/>
  <c r="H93" i="39"/>
  <c r="I125" i="39"/>
  <c r="J73" i="39"/>
  <c r="L73" i="39" s="1"/>
  <c r="J99" i="39"/>
  <c r="L99" i="39" s="1"/>
  <c r="I107" i="39"/>
  <c r="J110" i="39"/>
  <c r="L110" i="39" s="1"/>
  <c r="H103" i="39"/>
  <c r="I85" i="39"/>
  <c r="I84" i="39"/>
  <c r="H106" i="39"/>
  <c r="I82" i="39"/>
  <c r="H72" i="39"/>
  <c r="J89" i="39"/>
  <c r="L89" i="39" s="1"/>
  <c r="H111" i="39"/>
  <c r="I74" i="39"/>
  <c r="H123" i="39"/>
  <c r="H113" i="39"/>
  <c r="J80" i="39"/>
  <c r="L80" i="39" s="1"/>
  <c r="H112" i="39"/>
  <c r="I95" i="39"/>
  <c r="J86" i="39"/>
  <c r="L86" i="39" s="1"/>
  <c r="H76" i="39"/>
  <c r="H97" i="39"/>
  <c r="J76" i="39"/>
  <c r="L76" i="39" s="1"/>
  <c r="H114" i="3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X Cellus</author>
  </authors>
  <commentList>
    <comment ref="AJ2" authorId="0" shapeId="0" xr:uid="{84B5625D-9008-4F00-9D8E-D2371BDA8494}">
      <text>
        <r>
          <rPr>
            <b/>
            <sz val="16"/>
            <color indexed="81"/>
            <rFont val="Tahoma"/>
            <family val="2"/>
          </rPr>
          <t xml:space="preserve">X Cellus: 
</t>
        </r>
        <r>
          <rPr>
            <sz val="16"/>
            <color indexed="10"/>
            <rFont val="Tahoma"/>
            <family val="2"/>
          </rPr>
          <t>Les parcours inférieurs au temps maxi sont considérés ex-aequo. Les autres parcours prennent ensuite le rang suivant l'ensemble des premiers rangs. Donc ici 6 puisque il existe 5 premiers rangs.
La colonne AK départage les premiers rangs selon le plus proche du temps mini. La ligne 9 étant le meilleur des 1iers rangs. Si l'on hausse par exemple le temps de la ligne 7 d'une seconde. Elle sort des 1iers rangs pour s'établir en cinquième position.
La colonne AJ est réalisée pour les lignes 7 à 13. A compléter pour les autres lignes. La colonne AK va jusquà la ligne 28. Idem à compléter pour les lignes suivantes.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<sst xmlns="http://schemas.openxmlformats.org/spreadsheetml/2006/main" count="194" uniqueCount="102">
  <si>
    <t>DOSSARD</t>
  </si>
  <si>
    <t>ÉQUIDÉ</t>
  </si>
  <si>
    <t>CAVALIER</t>
  </si>
  <si>
    <t>CLUB</t>
  </si>
  <si>
    <t>Pénalités de temps</t>
  </si>
  <si>
    <t>Fautes aux obstacles</t>
  </si>
  <si>
    <t>delta</t>
  </si>
  <si>
    <t>chrono</t>
  </si>
  <si>
    <t>Si inférieur au temps mini : 1 point par seconde</t>
  </si>
  <si>
    <t>TOTAL
Pénalités</t>
  </si>
  <si>
    <t xml:space="preserve">TOTAL
Temps </t>
  </si>
  <si>
    <t>Si supérieur au temps max : 0,4 pt / sec</t>
  </si>
  <si>
    <t>Obst.</t>
  </si>
  <si>
    <t>temps maxi</t>
  </si>
  <si>
    <t>temps mini</t>
  </si>
  <si>
    <t>de pénalité</t>
  </si>
  <si>
    <t>Seconde</t>
  </si>
  <si>
    <t>min:sec,millieme</t>
  </si>
  <si>
    <t>Temps du parcours</t>
  </si>
  <si>
    <t>Total des pénalités en temps</t>
  </si>
  <si>
    <t>Classement</t>
  </si>
  <si>
    <t>Abandon</t>
  </si>
  <si>
    <t>Chute</t>
  </si>
  <si>
    <t>Eliminé</t>
  </si>
  <si>
    <t>Non Partant</t>
  </si>
  <si>
    <t>Parcours fini</t>
  </si>
  <si>
    <t>Résultat du parcours</t>
  </si>
  <si>
    <t>HEURE départ</t>
  </si>
  <si>
    <t>Penalités dressage</t>
  </si>
  <si>
    <t>Classement Final</t>
  </si>
  <si>
    <t>GUILLEMETTE Gladys</t>
  </si>
  <si>
    <t>SUEZ DU CHALET</t>
  </si>
  <si>
    <t>CAYENNE D'OSSELIERE</t>
  </si>
  <si>
    <t>VRESTAR REBERO</t>
  </si>
  <si>
    <t>DAMELISE</t>
  </si>
  <si>
    <t>CALAO DE BAZELLE</t>
  </si>
  <si>
    <t>VAILLANT DE KERODREN</t>
  </si>
  <si>
    <t>PEPITE DU CARBONEL</t>
  </si>
  <si>
    <t>DEMETER BELMANIERE</t>
  </si>
  <si>
    <t>BANDIT DU TILLEUL</t>
  </si>
  <si>
    <t>SOLEIL DU SAULOY</t>
  </si>
  <si>
    <t>QUATAR DU BREAU</t>
  </si>
  <si>
    <t>DUCHESSE D'OZOLLES</t>
  </si>
  <si>
    <t>BARNABY DE STANKOU</t>
  </si>
  <si>
    <t>VVINDWARD DE L'AMBRE</t>
  </si>
  <si>
    <t>DELICE DE NOEL</t>
  </si>
  <si>
    <t>ULTRA DU CHENE VERT</t>
  </si>
  <si>
    <t>QUIDAM DU CHATELIER</t>
  </si>
  <si>
    <t>DARIO DU JARDIN</t>
  </si>
  <si>
    <t>TITAN DU SAULOY</t>
  </si>
  <si>
    <t>TOP ALRIQUE</t>
  </si>
  <si>
    <t>DORIANE DES FALAISES</t>
  </si>
  <si>
    <t>VAL DE LA HAYE</t>
  </si>
  <si>
    <t>CIAO BRISQUENOUILLES</t>
  </si>
  <si>
    <t>FLHIGH FEVER DUNDEE</t>
  </si>
  <si>
    <t>RAVAGE DU BARQUET</t>
  </si>
  <si>
    <t>VIRGIN DE BOUZIGUES</t>
  </si>
  <si>
    <t>BASCO DE NEUVILLE</t>
  </si>
  <si>
    <t>VANTURI (alias N.)</t>
  </si>
  <si>
    <t>AMIGO</t>
  </si>
  <si>
    <t>CRE ILE DE FRANCE</t>
  </si>
  <si>
    <t>CRE CENTRE VAL DE LOIRE</t>
  </si>
  <si>
    <t>CRE GRAND EST</t>
  </si>
  <si>
    <t>CRE NORMANDIE</t>
  </si>
  <si>
    <t>CRE HAUTS-DE-FRANCE</t>
  </si>
  <si>
    <t>TYDGAT Angélique</t>
  </si>
  <si>
    <t>REBERGUE Audrey</t>
  </si>
  <si>
    <t>ISBLED Béatrice</t>
  </si>
  <si>
    <t>SUINOT Marion</t>
  </si>
  <si>
    <t>JEANNETON Olivier</t>
  </si>
  <si>
    <t>MICHEL Justine</t>
  </si>
  <si>
    <t>LAURENT Sylvia</t>
  </si>
  <si>
    <t>HARTER Mélanie</t>
  </si>
  <si>
    <t>DEMMA Mathilde</t>
  </si>
  <si>
    <t>DELFORTRIE Nico</t>
  </si>
  <si>
    <t>JACQUOT Constance</t>
  </si>
  <si>
    <t>RUC Séverine</t>
  </si>
  <si>
    <t>BASTIDE Priscilla</t>
  </si>
  <si>
    <t>AUBRUN Wendy</t>
  </si>
  <si>
    <t>GUISON Angélique</t>
  </si>
  <si>
    <t>MOREIRA Stéphanie</t>
  </si>
  <si>
    <t>WANHOUT Aude</t>
  </si>
  <si>
    <t>DE RODENAS Louise</t>
  </si>
  <si>
    <t>DOLCEROCCA Charlène</t>
  </si>
  <si>
    <t>DUBOIS AGANIAN Calixte</t>
  </si>
  <si>
    <t>HAINAUT Laura</t>
  </si>
  <si>
    <t>CHIABRANDO Robin</t>
  </si>
  <si>
    <t>LE COQ Audrey</t>
  </si>
  <si>
    <t>PIPON Ariane</t>
  </si>
  <si>
    <t>BRESSAN Dorine</t>
  </si>
  <si>
    <t>HOUSSIN Steffy</t>
  </si>
  <si>
    <t>PASCOET Salomé</t>
  </si>
  <si>
    <t>ROCHER Lucy</t>
  </si>
  <si>
    <t>CRE</t>
  </si>
  <si>
    <t xml:space="preserve"> </t>
  </si>
  <si>
    <t>temps optimum</t>
  </si>
  <si>
    <t>3a</t>
  </si>
  <si>
    <t>3b</t>
  </si>
  <si>
    <t>8a</t>
  </si>
  <si>
    <t>8b</t>
  </si>
  <si>
    <t>Si compris entre Tps maxi et temps mini = 0</t>
  </si>
  <si>
    <t>Variable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</si>
</sst>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ss"/>
    <numFmt numFmtId="166" formatCode="mm:ss.000"/>
    <numFmt numFmtId="167" formatCode="h:mm;@"/>
    <numFmt numFmtId="168" formatCode="[$-F400]h:mm:ss\ AM/PM"/>
  </numFmts>
  <fonts count="57" x14ac:knownFonts="1">
    <font>
      <sz val="11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sz val="18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theme="1"/>
      <name val="Arial"/>
      <family val="2"/>
    </font>
    <font>
      <sz val="20"/>
      <color theme="1"/>
      <name val="Arial"/>
      <family val="2"/>
    </font>
    <font>
      <sz val="24"/>
      <color rgb="FFFF0066"/>
      <name val="Calibri"/>
      <family val="2"/>
      <scheme val="minor"/>
    </font>
    <font>
      <sz val="22"/>
      <name val="Calibri"/>
      <family val="2"/>
      <scheme val="minor"/>
    </font>
    <font>
      <b/>
      <sz val="28"/>
      <name val="Calibri"/>
      <family val="2"/>
      <scheme val="minor"/>
    </font>
    <font>
      <sz val="18"/>
      <color theme="1"/>
      <name val="Arial"/>
      <family val="2"/>
    </font>
    <font>
      <b/>
      <sz val="14"/>
      <color rgb="FFFF0066"/>
      <name val="Calibri"/>
      <family val="2"/>
      <scheme val="minor"/>
    </font>
    <font>
      <b/>
      <sz val="24"/>
      <name val="Calibri"/>
      <family val="2"/>
      <scheme val="minor"/>
    </font>
    <font>
      <sz val="2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66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b/>
      <sz val="22"/>
      <name val="Calibri"/>
      <family val="2"/>
      <scheme val="minor"/>
    </font>
    <font>
      <sz val="22"/>
      <name val="Arial"/>
      <family val="2"/>
    </font>
    <font>
      <sz val="18"/>
      <name val="Arial"/>
      <family val="2"/>
    </font>
    <font>
      <b/>
      <sz val="26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22"/>
      <color rgb="FF002060"/>
      <name val="Calibri"/>
      <family val="2"/>
      <scheme val="minor"/>
    </font>
    <font>
      <b/>
      <sz val="24"/>
      <color rgb="FF002060"/>
      <name val="Calibri"/>
      <family val="2"/>
      <scheme val="minor"/>
    </font>
    <font>
      <b/>
      <sz val="16"/>
      <color rgb="FFFF006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24"/>
      <color theme="4" tint="-0.499984740745262"/>
      <name val="Calibri"/>
      <family val="2"/>
      <scheme val="minor"/>
    </font>
    <font>
      <b/>
      <sz val="28"/>
      <color theme="4" tint="-0.499984740745262"/>
      <name val="Calibri"/>
      <family val="2"/>
      <scheme val="minor"/>
    </font>
    <font>
      <b/>
      <sz val="22"/>
      <color theme="5" tint="-0.249977111117893"/>
      <name val="Calibri"/>
      <family val="2"/>
      <scheme val="minor"/>
    </font>
    <font>
      <sz val="22"/>
      <color theme="5" tint="-0.249977111117893"/>
      <name val="Arial"/>
      <family val="2"/>
    </font>
    <font>
      <sz val="18"/>
      <color theme="5" tint="-0.249977111117893"/>
      <name val="Arial"/>
      <family val="2"/>
    </font>
    <font>
      <sz val="24"/>
      <color theme="5" tint="-0.249977111117893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26"/>
      <color theme="5" tint="-0.249977111117893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9">
    <xf numFmtId="0" fontId="0" fillId="0" borderId="0" xfId="0"/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64" fontId="2" fillId="0" borderId="2" xfId="0" applyNumberFormat="1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1" fontId="2" fillId="0" borderId="2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  <protection locked="0"/>
    </xf>
    <xf numFmtId="49" fontId="22" fillId="0" borderId="1" xfId="0" applyNumberFormat="1" applyFont="1" applyFill="1" applyBorder="1" applyAlignment="1" applyProtection="1">
      <alignment horizontal="center" vertical="center"/>
      <protection locked="0"/>
    </xf>
    <xf numFmtId="2" fontId="17" fillId="0" borderId="1" xfId="0" applyNumberFormat="1" applyFont="1" applyFill="1" applyBorder="1" applyAlignment="1" applyProtection="1">
      <alignment horizontal="center" vertical="center"/>
      <protection locked="0"/>
    </xf>
    <xf numFmtId="1" fontId="17" fillId="0" borderId="1" xfId="0" applyNumberFormat="1" applyFont="1" applyFill="1" applyBorder="1" applyAlignment="1" applyProtection="1">
      <alignment horizontal="center" vertical="center"/>
    </xf>
    <xf numFmtId="164" fontId="17" fillId="0" borderId="1" xfId="0" applyNumberFormat="1" applyFont="1" applyFill="1" applyBorder="1" applyAlignment="1" applyProtection="1">
      <alignment horizontal="center" vertical="center"/>
    </xf>
    <xf numFmtId="164" fontId="3" fillId="0" borderId="1" xfId="0" applyNumberFormat="1" applyFont="1" applyFill="1" applyBorder="1" applyAlignment="1" applyProtection="1">
      <alignment horizontal="center" vertical="center"/>
    </xf>
    <xf numFmtId="166" fontId="3" fillId="0" borderId="1" xfId="0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Fill="1" applyBorder="1" applyAlignment="1" applyProtection="1">
      <alignment horizontal="center" vertical="center"/>
    </xf>
    <xf numFmtId="47" fontId="3" fillId="0" borderId="1" xfId="0" applyNumberFormat="1" applyFont="1" applyFill="1" applyBorder="1" applyAlignment="1" applyProtection="1">
      <alignment horizontal="center" vertical="center"/>
    </xf>
    <xf numFmtId="2" fontId="3" fillId="0" borderId="1" xfId="0" applyNumberFormat="1" applyFont="1" applyFill="1" applyBorder="1" applyAlignment="1" applyProtection="1">
      <alignment horizontal="center" vertical="center"/>
    </xf>
    <xf numFmtId="1" fontId="19" fillId="0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left" vertical="center" wrapText="1" indent="1"/>
    </xf>
    <xf numFmtId="0" fontId="0" fillId="0" borderId="0" xfId="0" applyFill="1" applyAlignment="1" applyProtection="1">
      <alignment horizontal="center" vertical="center"/>
    </xf>
    <xf numFmtId="166" fontId="4" fillId="0" borderId="1" xfId="0" applyNumberFormat="1" applyFont="1" applyFill="1" applyBorder="1" applyAlignment="1" applyProtection="1">
      <alignment horizontal="center" vertical="center"/>
    </xf>
    <xf numFmtId="166" fontId="8" fillId="0" borderId="1" xfId="0" applyNumberFormat="1" applyFont="1" applyFill="1" applyBorder="1" applyAlignment="1" applyProtection="1">
      <alignment horizontal="center" vertical="center"/>
    </xf>
    <xf numFmtId="166" fontId="5" fillId="0" borderId="1" xfId="0" applyNumberFormat="1" applyFont="1" applyFill="1" applyBorder="1" applyAlignment="1" applyProtection="1">
      <alignment horizontal="center" vertical="center"/>
    </xf>
    <xf numFmtId="1" fontId="5" fillId="0" borderId="1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horizontal="left" vertical="center" indent="1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49" fontId="23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49" fontId="24" fillId="0" borderId="1" xfId="0" applyNumberFormat="1" applyFont="1" applyFill="1" applyBorder="1" applyAlignment="1" applyProtection="1">
      <alignment horizontal="center" vertical="center"/>
    </xf>
    <xf numFmtId="167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NumberFormat="1" applyFont="1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 applyProtection="1">
      <alignment horizontal="left" vertical="center" wrapText="1" indent="1"/>
      <protection locked="0"/>
    </xf>
    <xf numFmtId="0" fontId="20" fillId="0" borderId="1" xfId="0" applyFont="1" applyFill="1" applyBorder="1" applyAlignment="1" applyProtection="1">
      <alignment horizontal="left" vertical="center" wrapText="1" indent="1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1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1" fontId="2" fillId="0" borderId="0" xfId="0" applyNumberFormat="1" applyFont="1" applyFill="1" applyBorder="1" applyAlignment="1" applyProtection="1">
      <alignment vertical="center"/>
      <protection locked="0"/>
    </xf>
    <xf numFmtId="49" fontId="23" fillId="0" borderId="1" xfId="0" applyNumberFormat="1" applyFont="1" applyFill="1" applyBorder="1" applyAlignment="1" applyProtection="1">
      <alignment horizontal="left" vertical="center" wrapText="1" indent="1"/>
      <protection locked="0"/>
    </xf>
    <xf numFmtId="1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8" fillId="0" borderId="0" xfId="0" applyNumberFormat="1" applyFont="1" applyFill="1" applyAlignment="1" applyProtection="1">
      <alignment horizontal="center" vertical="center"/>
      <protection locked="0"/>
    </xf>
    <xf numFmtId="1" fontId="29" fillId="0" borderId="0" xfId="0" applyNumberFormat="1" applyFont="1" applyFill="1" applyAlignment="1" applyProtection="1">
      <alignment horizontal="center" vertical="center"/>
      <protection locked="0"/>
    </xf>
    <xf numFmtId="49" fontId="9" fillId="0" borderId="1" xfId="0" applyNumberFormat="1" applyFont="1" applyFill="1" applyBorder="1" applyAlignment="1" applyProtection="1">
      <alignment horizontal="left" vertical="center" wrapText="1" indent="1"/>
      <protection locked="0"/>
    </xf>
    <xf numFmtId="1" fontId="25" fillId="0" borderId="1" xfId="0" applyNumberFormat="1" applyFont="1" applyFill="1" applyBorder="1" applyAlignment="1" applyProtection="1">
      <alignment horizontal="center" vertical="center"/>
    </xf>
    <xf numFmtId="164" fontId="25" fillId="0" borderId="1" xfId="0" applyNumberFormat="1" applyFont="1" applyFill="1" applyBorder="1" applyAlignment="1" applyProtection="1">
      <alignment horizontal="center" vertical="center"/>
    </xf>
    <xf numFmtId="2" fontId="25" fillId="0" borderId="1" xfId="0" applyNumberFormat="1" applyFont="1" applyFill="1" applyBorder="1" applyAlignment="1" applyProtection="1">
      <alignment horizontal="center" vertical="center"/>
      <protection locked="0"/>
    </xf>
    <xf numFmtId="1" fontId="13" fillId="0" borderId="1" xfId="0" applyNumberFormat="1" applyFont="1" applyFill="1" applyBorder="1" applyAlignment="1" applyProtection="1">
      <alignment horizontal="center" vertical="center"/>
    </xf>
    <xf numFmtId="1" fontId="18" fillId="0" borderId="1" xfId="0" applyNumberFormat="1" applyFont="1" applyFill="1" applyBorder="1" applyAlignment="1" applyProtection="1">
      <alignment horizontal="center" vertical="center"/>
    </xf>
    <xf numFmtId="2" fontId="30" fillId="0" borderId="1" xfId="0" applyNumberFormat="1" applyFont="1" applyFill="1" applyBorder="1" applyAlignment="1" applyProtection="1">
      <alignment horizontal="center" vertical="center"/>
    </xf>
    <xf numFmtId="166" fontId="30" fillId="0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164" fontId="2" fillId="0" borderId="2" xfId="0" applyNumberFormat="1" applyFont="1" applyFill="1" applyBorder="1" applyAlignment="1" applyProtection="1">
      <alignment vertical="center"/>
    </xf>
    <xf numFmtId="1" fontId="2" fillId="0" borderId="2" xfId="0" applyNumberFormat="1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1" fontId="2" fillId="0" borderId="0" xfId="0" applyNumberFormat="1" applyFont="1" applyFill="1" applyBorder="1" applyAlignment="1" applyProtection="1">
      <alignment vertical="center"/>
    </xf>
    <xf numFmtId="1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" fontId="31" fillId="0" borderId="1" xfId="0" applyNumberFormat="1" applyFont="1" applyFill="1" applyBorder="1" applyAlignment="1" applyProtection="1">
      <alignment horizontal="center" vertical="center" wrapText="1"/>
    </xf>
    <xf numFmtId="0" fontId="32" fillId="0" borderId="1" xfId="0" applyNumberFormat="1" applyFont="1" applyFill="1" applyBorder="1" applyAlignment="1" applyProtection="1">
      <alignment horizontal="left" vertical="center" wrapText="1" indent="1"/>
    </xf>
    <xf numFmtId="0" fontId="33" fillId="0" borderId="1" xfId="0" applyNumberFormat="1" applyFont="1" applyFill="1" applyBorder="1" applyAlignment="1" applyProtection="1">
      <alignment horizontal="left" vertical="center" wrapText="1" indent="1"/>
    </xf>
    <xf numFmtId="2" fontId="17" fillId="0" borderId="1" xfId="0" applyNumberFormat="1" applyFont="1" applyFill="1" applyBorder="1" applyAlignment="1" applyProtection="1">
      <alignment horizontal="center" vertical="center" wrapText="1"/>
    </xf>
    <xf numFmtId="1" fontId="34" fillId="0" borderId="1" xfId="0" applyNumberFormat="1" applyFont="1" applyFill="1" applyBorder="1" applyAlignment="1" applyProtection="1">
      <alignment horizontal="center" vertical="center"/>
    </xf>
    <xf numFmtId="1" fontId="35" fillId="0" borderId="0" xfId="0" applyNumberFormat="1" applyFont="1" applyFill="1" applyAlignment="1" applyProtection="1">
      <alignment horizontal="center" vertical="center"/>
    </xf>
    <xf numFmtId="166" fontId="24" fillId="2" borderId="1" xfId="0" applyNumberFormat="1" applyFont="1" applyFill="1" applyBorder="1" applyAlignment="1" applyProtection="1">
      <alignment horizontal="center" vertical="center"/>
      <protection locked="0"/>
    </xf>
    <xf numFmtId="166" fontId="18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49" fontId="18" fillId="2" borderId="1" xfId="0" applyNumberFormat="1" applyFont="1" applyFill="1" applyBorder="1" applyAlignment="1" applyProtection="1">
      <alignment horizontal="center" vertical="center"/>
      <protection locked="0"/>
    </xf>
    <xf numFmtId="0" fontId="37" fillId="0" borderId="8" xfId="0" applyFont="1" applyBorder="1" applyAlignment="1">
      <alignment horizontal="center" vertical="center" wrapText="1"/>
    </xf>
    <xf numFmtId="168" fontId="22" fillId="0" borderId="1" xfId="0" applyNumberFormat="1" applyFont="1" applyFill="1" applyBorder="1" applyAlignment="1" applyProtection="1">
      <alignment horizontal="center" vertical="center"/>
      <protection locked="0"/>
    </xf>
    <xf numFmtId="168" fontId="14" fillId="0" borderId="1" xfId="0" applyNumberFormat="1" applyFont="1" applyFill="1" applyBorder="1" applyAlignment="1" applyProtection="1">
      <alignment horizontal="center" vertical="center"/>
      <protection locked="0"/>
    </xf>
    <xf numFmtId="0" fontId="36" fillId="0" borderId="8" xfId="0" applyFont="1" applyBorder="1" applyAlignment="1">
      <alignment horizontal="left" vertical="center" wrapText="1" indent="1"/>
    </xf>
    <xf numFmtId="0" fontId="10" fillId="2" borderId="4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</xf>
    <xf numFmtId="166" fontId="40" fillId="0" borderId="5" xfId="0" applyNumberFormat="1" applyFont="1" applyFill="1" applyBorder="1" applyAlignment="1" applyProtection="1">
      <alignment horizontal="center" vertical="center" wrapText="1"/>
    </xf>
    <xf numFmtId="166" fontId="40" fillId="0" borderId="5" xfId="0" applyNumberFormat="1" applyFont="1" applyFill="1" applyBorder="1" applyAlignment="1" applyProtection="1">
      <alignment horizontal="center" vertical="center" wrapText="1"/>
      <protection locked="0"/>
    </xf>
    <xf numFmtId="21" fontId="10" fillId="0" borderId="5" xfId="0" applyNumberFormat="1" applyFont="1" applyFill="1" applyBorder="1" applyAlignment="1" applyProtection="1">
      <alignment horizontal="center" vertical="center" wrapText="1"/>
    </xf>
    <xf numFmtId="165" fontId="41" fillId="0" borderId="5" xfId="0" applyNumberFormat="1" applyFont="1" applyFill="1" applyBorder="1" applyAlignment="1" applyProtection="1">
      <alignment horizontal="center" vertical="center" wrapText="1"/>
    </xf>
    <xf numFmtId="1" fontId="44" fillId="0" borderId="1" xfId="0" applyNumberFormat="1" applyFont="1" applyFill="1" applyBorder="1" applyAlignment="1" applyProtection="1">
      <alignment horizontal="center" vertical="center" wrapText="1"/>
    </xf>
    <xf numFmtId="0" fontId="45" fillId="0" borderId="1" xfId="0" applyNumberFormat="1" applyFont="1" applyFill="1" applyBorder="1" applyAlignment="1" applyProtection="1">
      <alignment horizontal="left" vertical="center" wrapText="1" indent="1"/>
    </xf>
    <xf numFmtId="0" fontId="46" fillId="0" borderId="1" xfId="0" applyNumberFormat="1" applyFont="1" applyFill="1" applyBorder="1" applyAlignment="1" applyProtection="1">
      <alignment horizontal="left" vertical="center" wrapText="1" indent="1"/>
    </xf>
    <xf numFmtId="2" fontId="47" fillId="0" borderId="1" xfId="0" applyNumberFormat="1" applyFont="1" applyFill="1" applyBorder="1" applyAlignment="1" applyProtection="1">
      <alignment horizontal="center" vertical="center" wrapText="1"/>
    </xf>
    <xf numFmtId="1" fontId="47" fillId="0" borderId="1" xfId="0" applyNumberFormat="1" applyFont="1" applyFill="1" applyBorder="1" applyAlignment="1" applyProtection="1">
      <alignment horizontal="center" vertical="center"/>
    </xf>
    <xf numFmtId="164" fontId="47" fillId="0" borderId="1" xfId="0" applyNumberFormat="1" applyFont="1" applyFill="1" applyBorder="1" applyAlignment="1" applyProtection="1">
      <alignment horizontal="center" vertical="center"/>
    </xf>
    <xf numFmtId="2" fontId="48" fillId="0" borderId="1" xfId="0" applyNumberFormat="1" applyFont="1" applyFill="1" applyBorder="1" applyAlignment="1" applyProtection="1">
      <alignment horizontal="center" vertical="center"/>
    </xf>
    <xf numFmtId="166" fontId="48" fillId="0" borderId="1" xfId="0" applyNumberFormat="1" applyFont="1" applyFill="1" applyBorder="1" applyAlignment="1" applyProtection="1">
      <alignment horizontal="center" vertical="center"/>
    </xf>
    <xf numFmtId="0" fontId="49" fillId="0" borderId="0" xfId="0" applyFont="1" applyFill="1" applyAlignment="1" applyProtection="1">
      <alignment horizontal="center" vertical="center"/>
    </xf>
    <xf numFmtId="1" fontId="50" fillId="0" borderId="1" xfId="0" applyNumberFormat="1" applyFont="1" applyFill="1" applyBorder="1" applyAlignment="1" applyProtection="1">
      <alignment horizontal="center" vertical="center"/>
    </xf>
    <xf numFmtId="0" fontId="42" fillId="0" borderId="0" xfId="0" applyFont="1" applyFill="1" applyAlignment="1" applyProtection="1">
      <alignment horizontal="center" vertical="center"/>
    </xf>
    <xf numFmtId="0" fontId="42" fillId="0" borderId="0" xfId="0" applyFont="1" applyFill="1" applyAlignment="1" applyProtection="1">
      <alignment horizontal="center" vertical="center" wrapText="1"/>
    </xf>
    <xf numFmtId="0" fontId="51" fillId="0" borderId="0" xfId="0" applyFont="1" applyFill="1" applyAlignment="1" applyProtection="1">
      <alignment horizontal="center" vertical="center"/>
    </xf>
    <xf numFmtId="2" fontId="13" fillId="0" borderId="1" xfId="0" applyNumberFormat="1" applyFont="1" applyFill="1" applyBorder="1" applyAlignment="1" applyProtection="1">
      <alignment horizontal="center" vertical="center" wrapText="1"/>
    </xf>
    <xf numFmtId="164" fontId="13" fillId="0" borderId="1" xfId="0" applyNumberFormat="1" applyFont="1" applyFill="1" applyBorder="1" applyAlignment="1" applyProtection="1">
      <alignment horizontal="center" vertical="center"/>
    </xf>
    <xf numFmtId="2" fontId="22" fillId="0" borderId="1" xfId="0" applyNumberFormat="1" applyFont="1" applyFill="1" applyBorder="1" applyAlignment="1" applyProtection="1">
      <alignment horizontal="center" vertical="center"/>
    </xf>
    <xf numFmtId="166" fontId="22" fillId="0" borderId="1" xfId="0" applyNumberFormat="1" applyFont="1" applyFill="1" applyBorder="1" applyAlignment="1" applyProtection="1">
      <alignment horizontal="center" vertical="center"/>
    </xf>
    <xf numFmtId="0" fontId="52" fillId="0" borderId="0" xfId="0" applyFont="1" applyFill="1" applyAlignment="1" applyProtection="1">
      <alignment horizontal="center" vertical="center"/>
    </xf>
    <xf numFmtId="2" fontId="25" fillId="0" borderId="1" xfId="0" applyNumberFormat="1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 wrapText="1"/>
    </xf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166" fontId="40" fillId="0" borderId="0" xfId="0" applyNumberFormat="1" applyFont="1" applyFill="1" applyAlignment="1" applyProtection="1">
      <alignment horizontal="center" vertical="center"/>
      <protection locked="0"/>
    </xf>
    <xf numFmtId="0" fontId="53" fillId="0" borderId="0" xfId="0" applyFont="1" applyFill="1" applyBorder="1" applyAlignment="1" applyProtection="1">
      <alignment horizontal="left" vertical="center" wrapText="1" indent="1"/>
    </xf>
    <xf numFmtId="0" fontId="2" fillId="0" borderId="1" xfId="0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38" fillId="0" borderId="4" xfId="0" applyFont="1" applyFill="1" applyBorder="1" applyAlignment="1" applyProtection="1">
      <alignment horizontal="center" vertical="center" wrapText="1"/>
      <protection locked="0"/>
    </xf>
    <xf numFmtId="0" fontId="38" fillId="0" borderId="5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43" fillId="0" borderId="3" xfId="0" applyFont="1" applyFill="1" applyBorder="1" applyAlignment="1" applyProtection="1">
      <alignment horizontal="left" vertical="center" wrapText="1" indent="1"/>
      <protection locked="0"/>
    </xf>
    <xf numFmtId="0" fontId="43" fillId="0" borderId="6" xfId="0" applyFont="1" applyFill="1" applyBorder="1" applyAlignment="1" applyProtection="1">
      <alignment horizontal="left" vertical="center" wrapText="1" indent="1"/>
      <protection locked="0"/>
    </xf>
    <xf numFmtId="0" fontId="43" fillId="0" borderId="4" xfId="0" applyFont="1" applyFill="1" applyBorder="1" applyAlignment="1" applyProtection="1">
      <alignment horizontal="left" vertical="center" wrapText="1" indent="1"/>
      <protection locked="0"/>
    </xf>
    <xf numFmtId="0" fontId="43" fillId="0" borderId="7" xfId="0" applyFont="1" applyFill="1" applyBorder="1" applyAlignment="1" applyProtection="1">
      <alignment horizontal="left" vertical="center" wrapText="1" indent="1"/>
      <protection locked="0"/>
    </xf>
    <xf numFmtId="0" fontId="38" fillId="0" borderId="4" xfId="0" applyFont="1" applyFill="1" applyBorder="1" applyAlignment="1" applyProtection="1">
      <alignment horizontal="center" vertical="center" wrapText="1"/>
    </xf>
    <xf numFmtId="0" fontId="38" fillId="0" borderId="5" xfId="0" applyFont="1" applyFill="1" applyBorder="1" applyAlignment="1" applyProtection="1">
      <alignment horizontal="center" vertical="center" wrapText="1"/>
    </xf>
    <xf numFmtId="164" fontId="2" fillId="0" borderId="4" xfId="0" applyNumberFormat="1" applyFont="1" applyFill="1" applyBorder="1" applyAlignment="1" applyProtection="1">
      <alignment horizontal="center" vertical="center" wrapText="1"/>
    </xf>
    <xf numFmtId="164" fontId="2" fillId="0" borderId="5" xfId="0" applyNumberFormat="1" applyFont="1" applyFill="1" applyBorder="1" applyAlignment="1" applyProtection="1">
      <alignment horizontal="center" vertical="center" wrapText="1"/>
    </xf>
    <xf numFmtId="0" fontId="2" fillId="0" borderId="4" xfId="0" applyFont="1" applyFill="1" applyBorder="1" applyAlignment="1" applyProtection="1">
      <alignment horizontal="center" vertical="center" wrapText="1"/>
    </xf>
    <xf numFmtId="0" fontId="2" fillId="0" borderId="5" xfId="0" applyFont="1" applyFill="1" applyBorder="1" applyAlignment="1" applyProtection="1">
      <alignment horizontal="center" vertical="center" wrapText="1"/>
    </xf>
    <xf numFmtId="164" fontId="38" fillId="0" borderId="4" xfId="0" applyNumberFormat="1" applyFont="1" applyFill="1" applyBorder="1" applyAlignment="1" applyProtection="1">
      <alignment horizontal="center" vertical="center" wrapText="1"/>
    </xf>
    <xf numFmtId="164" fontId="38" fillId="0" borderId="5" xfId="0" applyNumberFormat="1" applyFont="1" applyFill="1" applyBorder="1" applyAlignment="1" applyProtection="1">
      <alignment horizontal="center" vertical="center" wrapText="1"/>
    </xf>
    <xf numFmtId="0" fontId="39" fillId="0" borderId="5" xfId="0" applyFont="1" applyFill="1" applyBorder="1" applyAlignment="1" applyProtection="1">
      <alignment horizontal="center" vertical="center" wrapText="1"/>
    </xf>
    <xf numFmtId="1" fontId="12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3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Fill="1" applyBorder="1" applyAlignment="1" applyProtection="1">
      <alignment horizontal="center" vertical="center" wrapText="1"/>
      <protection locked="0"/>
    </xf>
    <xf numFmtId="0" fontId="12" fillId="0" borderId="4" xfId="0" applyFont="1" applyFill="1" applyBorder="1" applyAlignment="1" applyProtection="1">
      <alignment horizontal="center" vertical="center" wrapText="1"/>
      <protection locked="0"/>
    </xf>
    <xf numFmtId="0" fontId="12" fillId="0" borderId="7" xfId="0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</xf>
    <xf numFmtId="0" fontId="21" fillId="0" borderId="4" xfId="0" applyFont="1" applyFill="1" applyBorder="1" applyAlignment="1" applyProtection="1">
      <alignment horizontal="center" vertical="center" wrapText="1"/>
      <protection locked="0"/>
    </xf>
    <xf numFmtId="0" fontId="21" fillId="0" borderId="5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0" fontId="21" fillId="0" borderId="4" xfId="0" applyFont="1" applyFill="1" applyBorder="1" applyAlignment="1" applyProtection="1">
      <alignment horizontal="center" vertical="center" wrapText="1"/>
    </xf>
    <xf numFmtId="0" fontId="21" fillId="0" borderId="5" xfId="0" applyFont="1" applyFill="1" applyBorder="1" applyAlignment="1" applyProtection="1">
      <alignment horizontal="center" vertical="center" wrapText="1"/>
    </xf>
    <xf numFmtId="164" fontId="21" fillId="0" borderId="4" xfId="0" applyNumberFormat="1" applyFont="1" applyFill="1" applyBorder="1" applyAlignment="1" applyProtection="1">
      <alignment horizontal="center" vertical="center" wrapText="1"/>
    </xf>
    <xf numFmtId="164" fontId="21" fillId="0" borderId="5" xfId="0" applyNumberFormat="1" applyFont="1" applyFill="1" applyBorder="1" applyAlignment="1" applyProtection="1">
      <alignment horizontal="center" vertical="center" wrapText="1"/>
    </xf>
    <xf numFmtId="164" fontId="11" fillId="0" borderId="4" xfId="0" applyNumberFormat="1" applyFont="1" applyFill="1" applyBorder="1" applyAlignment="1" applyProtection="1">
      <alignment horizontal="center" vertical="center" wrapText="1"/>
    </xf>
    <xf numFmtId="164" fontId="11" fillId="0" borderId="5" xfId="0" applyNumberFormat="1" applyFont="1" applyFill="1" applyBorder="1" applyAlignment="1" applyProtection="1">
      <alignment horizontal="center" vertical="center" wrapText="1"/>
    </xf>
    <xf numFmtId="0" fontId="11" fillId="0" borderId="4" xfId="0" applyFont="1" applyFill="1" applyBorder="1" applyAlignment="1" applyProtection="1">
      <alignment horizontal="center" vertical="center" wrapText="1"/>
    </xf>
    <xf numFmtId="0" fontId="11" fillId="0" borderId="5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 wrapText="1"/>
    </xf>
    <xf numFmtId="1" fontId="27" fillId="0" borderId="1" xfId="0" applyNumberFormat="1" applyFont="1" applyFill="1" applyBorder="1" applyAlignment="1" applyProtection="1">
      <alignment horizontal="center" vertical="center" wrapText="1"/>
    </xf>
    <xf numFmtId="1" fontId="27" fillId="0" borderId="4" xfId="0" applyNumberFormat="1" applyFont="1" applyFill="1" applyBorder="1" applyAlignment="1" applyProtection="1">
      <alignment horizontal="center" vertical="center" wrapText="1"/>
    </xf>
    <xf numFmtId="0" fontId="34" fillId="0" borderId="3" xfId="0" applyFont="1" applyFill="1" applyBorder="1" applyAlignment="1" applyProtection="1">
      <alignment horizontal="left" vertical="center" wrapText="1" indent="1"/>
    </xf>
    <xf numFmtId="0" fontId="34" fillId="0" borderId="6" xfId="0" applyFont="1" applyFill="1" applyBorder="1" applyAlignment="1" applyProtection="1">
      <alignment horizontal="left" vertical="center" wrapText="1" indent="1"/>
    </xf>
    <xf numFmtId="0" fontId="34" fillId="0" borderId="4" xfId="0" applyFont="1" applyFill="1" applyBorder="1" applyAlignment="1" applyProtection="1">
      <alignment horizontal="left" vertical="center" wrapText="1" indent="1"/>
    </xf>
    <xf numFmtId="0" fontId="34" fillId="0" borderId="7" xfId="0" applyFont="1" applyFill="1" applyBorder="1" applyAlignment="1" applyProtection="1">
      <alignment horizontal="left" vertical="center" wrapText="1" indent="1"/>
    </xf>
  </cellXfs>
  <cellStyles count="1">
    <cellStyle name="Normal" xfId="0" builtinId="0"/>
  </cellStyles>
  <dxfs count="28">
    <dxf>
      <font>
        <b val="0"/>
        <i val="0"/>
        <color auto="1"/>
      </font>
    </dxf>
    <dxf>
      <font>
        <color theme="0" tint="-4.9989318521683403E-2"/>
      </font>
    </dxf>
    <dxf>
      <font>
        <color rgb="FFEAF1DD"/>
      </font>
    </dxf>
    <dxf>
      <font>
        <color auto="1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ont>
        <b val="0"/>
        <i val="0"/>
        <color auto="1"/>
      </font>
    </dxf>
    <dxf>
      <font>
        <color theme="0" tint="-4.9989318521683403E-2"/>
      </font>
    </dxf>
    <dxf>
      <font>
        <color rgb="FFEAF1DD"/>
      </font>
    </dxf>
    <dxf>
      <font>
        <color auto="1"/>
      </font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EAF1DD"/>
      <color rgb="FFFF0066"/>
      <color rgb="FFFFCC99"/>
      <color rgb="FFCC99FF"/>
      <color rgb="FFE2B7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X129"/>
  <sheetViews>
    <sheetView tabSelected="1" view="pageBreakPreview" zoomScale="50" zoomScaleNormal="50" zoomScaleSheetLayoutView="50" workbookViewId="0">
      <pane xSplit="2" ySplit="3" topLeftCell="Z4" activePane="bottomRight" state="frozen"/>
      <selection pane="topRight" activeCell="C1" sqref="C1"/>
      <selection pane="bottomLeft" activeCell="A4" sqref="A4"/>
      <selection pane="bottomRight" activeCell="B7" sqref="B7"/>
    </sheetView>
  </sheetViews>
  <sheetFormatPr baseColWidth="10" defaultColWidth="11.5703125" defaultRowHeight="15" x14ac:dyDescent="0.25"/>
  <cols>
    <col min="1" max="1" width="15.7109375" style="32" customWidth="1"/>
    <col min="2" max="2" width="15.7109375" style="38" customWidth="1"/>
    <col min="3" max="5" width="50.7109375" style="32" customWidth="1"/>
    <col min="6" max="6" width="18.7109375" style="39" customWidth="1"/>
    <col min="7" max="24" width="10.7109375" style="32" customWidth="1"/>
    <col min="25" max="25" width="18.7109375" style="40" customWidth="1"/>
    <col min="26" max="26" width="20.7109375" style="40" customWidth="1"/>
    <col min="27" max="27" width="25.7109375" style="40" customWidth="1"/>
    <col min="28" max="28" width="18.7109375" style="39" customWidth="1"/>
    <col min="29" max="29" width="20.7109375" style="39" customWidth="1"/>
    <col min="30" max="31" width="20.7109375" style="32" customWidth="1"/>
    <col min="32" max="32" width="27.85546875" style="32" customWidth="1"/>
    <col min="33" max="33" width="21.28515625" style="32" bestFit="1" customWidth="1"/>
    <col min="34" max="36" width="20.7109375" style="32" customWidth="1"/>
    <col min="37" max="37" width="12.85546875" style="41" customWidth="1"/>
    <col min="38" max="38" width="11.5703125" style="32" customWidth="1"/>
    <col min="39" max="40" width="17.7109375" style="42" bestFit="1" customWidth="1"/>
    <col min="41" max="41" width="17.7109375" style="42" customWidth="1"/>
    <col min="42" max="42" width="26.140625" style="42" bestFit="1" customWidth="1"/>
    <col min="43" max="43" width="3.42578125" style="42" customWidth="1"/>
    <col min="44" max="44" width="27" style="42" customWidth="1"/>
    <col min="45" max="45" width="3.5703125" style="42" customWidth="1"/>
    <col min="46" max="46" width="18" style="42" customWidth="1"/>
    <col min="47" max="47" width="60.5703125" style="42" bestFit="1" customWidth="1"/>
    <col min="48" max="49" width="11.5703125" style="42"/>
    <col min="50" max="50" width="25.5703125" style="32" bestFit="1" customWidth="1"/>
    <col min="51" max="16384" width="11.5703125" style="32"/>
  </cols>
  <sheetData>
    <row r="1" spans="1:50" s="1" customFormat="1" ht="27" customHeight="1" x14ac:dyDescent="0.25">
      <c r="B1" s="2"/>
      <c r="C1" s="3"/>
      <c r="D1" s="3"/>
      <c r="E1" s="3"/>
      <c r="F1" s="4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6"/>
      <c r="Z1" s="6"/>
      <c r="AA1" s="6"/>
      <c r="AB1" s="4"/>
      <c r="AC1" s="4"/>
      <c r="AD1" s="5"/>
      <c r="AE1" s="5"/>
      <c r="AF1" s="7"/>
      <c r="AG1" s="7"/>
      <c r="AH1" s="7"/>
      <c r="AI1" s="7"/>
      <c r="AJ1" s="7"/>
      <c r="AK1" s="116" t="s">
        <v>101</v>
      </c>
      <c r="AL1" s="116"/>
      <c r="AM1" s="106">
        <v>5.7870370370370366E-5</v>
      </c>
      <c r="AN1" s="114" t="s">
        <v>95</v>
      </c>
      <c r="AP1" s="8"/>
      <c r="AQ1" s="8"/>
      <c r="AR1" s="8"/>
      <c r="AS1" s="8"/>
      <c r="AT1" s="8"/>
      <c r="AU1" s="8"/>
      <c r="AV1" s="8"/>
      <c r="AW1" s="8"/>
      <c r="AX1" s="8"/>
    </row>
    <row r="2" spans="1:50" s="11" customFormat="1" ht="24" customHeight="1" x14ac:dyDescent="0.25">
      <c r="A2" s="113" t="s">
        <v>27</v>
      </c>
      <c r="B2" s="117" t="s">
        <v>0</v>
      </c>
      <c r="C2" s="119" t="s">
        <v>2</v>
      </c>
      <c r="D2" s="121" t="s">
        <v>1</v>
      </c>
      <c r="E2" s="121" t="s">
        <v>93</v>
      </c>
      <c r="F2" s="111" t="s">
        <v>28</v>
      </c>
      <c r="G2" s="79" t="s">
        <v>12</v>
      </c>
      <c r="H2" s="79" t="s">
        <v>12</v>
      </c>
      <c r="I2" s="79" t="s">
        <v>12</v>
      </c>
      <c r="J2" s="79" t="s">
        <v>12</v>
      </c>
      <c r="K2" s="79" t="s">
        <v>12</v>
      </c>
      <c r="L2" s="79" t="s">
        <v>12</v>
      </c>
      <c r="M2" s="79" t="s">
        <v>12</v>
      </c>
      <c r="N2" s="79" t="s">
        <v>12</v>
      </c>
      <c r="O2" s="79" t="s">
        <v>12</v>
      </c>
      <c r="P2" s="79" t="s">
        <v>12</v>
      </c>
      <c r="Q2" s="79" t="s">
        <v>12</v>
      </c>
      <c r="R2" s="79" t="s">
        <v>12</v>
      </c>
      <c r="S2" s="79" t="s">
        <v>12</v>
      </c>
      <c r="T2" s="79" t="s">
        <v>12</v>
      </c>
      <c r="U2" s="79" t="s">
        <v>12</v>
      </c>
      <c r="V2" s="79" t="s">
        <v>12</v>
      </c>
      <c r="W2" s="79" t="s">
        <v>12</v>
      </c>
      <c r="X2" s="79" t="s">
        <v>12</v>
      </c>
      <c r="Y2" s="123" t="s">
        <v>5</v>
      </c>
      <c r="Z2" s="109" t="s">
        <v>18</v>
      </c>
      <c r="AA2" s="109" t="s">
        <v>26</v>
      </c>
      <c r="AB2" s="129" t="s">
        <v>4</v>
      </c>
      <c r="AC2" s="125" t="s">
        <v>9</v>
      </c>
      <c r="AD2" s="127" t="s">
        <v>10</v>
      </c>
      <c r="AE2" s="127"/>
      <c r="AF2" s="127" t="s">
        <v>19</v>
      </c>
      <c r="AG2" s="108"/>
      <c r="AH2" s="108"/>
      <c r="AI2" s="108"/>
      <c r="AJ2" s="108" t="s">
        <v>20</v>
      </c>
      <c r="AK2" s="80"/>
      <c r="AL2" s="9"/>
      <c r="AM2" s="104" t="s">
        <v>14</v>
      </c>
      <c r="AN2" s="115"/>
      <c r="AO2" s="105" t="s">
        <v>13</v>
      </c>
      <c r="AP2" s="10" t="s">
        <v>7</v>
      </c>
      <c r="AQ2" s="10"/>
      <c r="AR2" s="10" t="s">
        <v>6</v>
      </c>
      <c r="AS2" s="10"/>
      <c r="AT2" s="10" t="s">
        <v>16</v>
      </c>
      <c r="AU2" s="9"/>
      <c r="AV2" s="9"/>
      <c r="AW2" s="9"/>
      <c r="AX2" s="9"/>
    </row>
    <row r="3" spans="1:50" s="11" customFormat="1" ht="24" customHeight="1" x14ac:dyDescent="0.25">
      <c r="A3" s="114"/>
      <c r="B3" s="118"/>
      <c r="C3" s="120"/>
      <c r="D3" s="122"/>
      <c r="E3" s="122"/>
      <c r="F3" s="112"/>
      <c r="G3" s="72">
        <v>1</v>
      </c>
      <c r="H3" s="72">
        <v>2</v>
      </c>
      <c r="I3" s="72" t="s">
        <v>96</v>
      </c>
      <c r="J3" s="72" t="s">
        <v>97</v>
      </c>
      <c r="K3" s="72">
        <v>4</v>
      </c>
      <c r="L3" s="72">
        <v>5</v>
      </c>
      <c r="M3" s="72">
        <v>6</v>
      </c>
      <c r="N3" s="72">
        <v>7</v>
      </c>
      <c r="O3" s="72" t="s">
        <v>98</v>
      </c>
      <c r="P3" s="72" t="s">
        <v>99</v>
      </c>
      <c r="Q3" s="72">
        <v>9</v>
      </c>
      <c r="R3" s="72">
        <v>10</v>
      </c>
      <c r="S3" s="72">
        <v>11</v>
      </c>
      <c r="T3" s="72">
        <v>12</v>
      </c>
      <c r="U3" s="72"/>
      <c r="V3" s="72"/>
      <c r="W3" s="72"/>
      <c r="X3" s="72"/>
      <c r="Y3" s="124"/>
      <c r="Z3" s="110"/>
      <c r="AA3" s="110"/>
      <c r="AB3" s="130"/>
      <c r="AC3" s="126"/>
      <c r="AD3" s="128"/>
      <c r="AE3" s="128"/>
      <c r="AF3" s="131"/>
      <c r="AG3" s="108"/>
      <c r="AH3" s="108"/>
      <c r="AI3" s="108"/>
      <c r="AJ3" s="108"/>
      <c r="AK3" s="80"/>
      <c r="AL3" s="9"/>
      <c r="AM3" s="81">
        <f>AN3-AM1</f>
        <v>2.0138888888888888E-3</v>
      </c>
      <c r="AN3" s="82">
        <v>2.0717592592592593E-3</v>
      </c>
      <c r="AO3" s="82">
        <v>2.1296296296296298E-3</v>
      </c>
      <c r="AP3" s="83" t="s">
        <v>17</v>
      </c>
      <c r="AQ3" s="83"/>
      <c r="AR3" s="83" t="s">
        <v>17</v>
      </c>
      <c r="AS3" s="83"/>
      <c r="AT3" s="84" t="s">
        <v>15</v>
      </c>
      <c r="AU3" s="9"/>
      <c r="AV3" s="9"/>
      <c r="AW3" s="9"/>
      <c r="AX3" s="9"/>
    </row>
    <row r="4" spans="1:50" ht="48.6" customHeight="1" x14ac:dyDescent="0.25">
      <c r="A4" s="12"/>
      <c r="B4" s="75"/>
      <c r="C4" s="78" t="s">
        <v>30</v>
      </c>
      <c r="D4" s="78" t="s">
        <v>31</v>
      </c>
      <c r="E4" s="78" t="s">
        <v>60</v>
      </c>
      <c r="F4" s="1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14">
        <f>IF(ISBLANK(C4),"",SUM(G4:X4))</f>
        <v>0</v>
      </c>
      <c r="Z4" s="70"/>
      <c r="AA4" s="74" t="s">
        <v>23</v>
      </c>
      <c r="AB4" s="15" t="str">
        <f>IF(ISBLANK(Z4),"",IF(AND(AP4&lt;AM4),(AT4*$AV$5),IF(AND(AP4&gt;AN4),(AT4*$AV$4),IF(AND(AP4&gt;=AM4,AP4&lt;AO4),(AT4*$AV$6),"0"))))</f>
        <v/>
      </c>
      <c r="AC4" s="16" t="str">
        <f t="shared" ref="AC4:AC35" si="0">IF(ISBLANK(Z4),"",Y4+AB4+F4)</f>
        <v/>
      </c>
      <c r="AD4" s="17" t="str">
        <f t="shared" ref="AD4:AD35" si="1">IF(ISBLANK(Z4),"",Z4)</f>
        <v/>
      </c>
      <c r="AE4" s="18" t="str">
        <f t="shared" ref="AE4:AE35" si="2">IF(ISBLANK(Z4),"",IF(AND(AQ4=""),"1",IF(AND(AQ4="+"),"2",IF(AND(AQ4="-"),"3"))))</f>
        <v/>
      </c>
      <c r="AF4" s="19" t="str">
        <f t="shared" ref="AF4:AF35" si="3">IF(ISBLANK(Z4),"",(AC4/86400))</f>
        <v/>
      </c>
      <c r="AG4" s="17" t="str">
        <f t="shared" ref="AG4:AG67" si="4">IF(ISBLANK(Z4),"",IF(AQ4="",(($AO$3-AD4)+(AC4/86400)),IF(AQ4="+",((AD4+(AC4/86400))+"00:00,000"),IF(AQ4="-",((AD4+(AC4/86400))+"00:00,000")))))</f>
        <v/>
      </c>
      <c r="AH4" s="17" t="str">
        <f t="shared" ref="AH4:AH67" si="5">IF(ISBLANK(Z4),"",IF(AQ4="",(AF4+(AO4-Z4)),IF(AQ4="+",(AF4+(Z4-AO4)),IF(AQ4="-",(AF4+(AM4-Z4+AM3))))))</f>
        <v/>
      </c>
      <c r="AI4" s="20" t="str">
        <f t="shared" ref="AI4:AI35" si="6">IF(ISBLANK(Z4),"",((AH4/86400)+AC4))</f>
        <v/>
      </c>
      <c r="AJ4" s="21" t="str">
        <f t="shared" ref="AJ4:AJ35" si="7">IF(ISBLANK(Z4),"",RANK((AI4),$AI$4:$AI$128,1))</f>
        <v/>
      </c>
      <c r="AK4" s="107">
        <f t="shared" ref="AK4:AK6" si="8">IF(AND(AC4=0,Z4&lt;=AO$3),RANK(AD4,AD$4:AD$128,1),100)</f>
        <v>100</v>
      </c>
      <c r="AL4" s="23"/>
      <c r="AM4" s="24">
        <f>IF(ISBLANK(C4),"",AM3)</f>
        <v>2.0138888888888888E-3</v>
      </c>
      <c r="AN4" s="24">
        <f t="shared" ref="AN4:AN30" si="9">IF(ISBLANK(C4),"",$AN$3)</f>
        <v>2.0717592592592593E-3</v>
      </c>
      <c r="AO4" s="24">
        <f>IF(ISBLANK(C4),"",($AN$3+$AM$3))</f>
        <v>4.0856481481481481E-3</v>
      </c>
      <c r="AP4" s="25" t="str">
        <f t="shared" ref="AP4:AP35" si="10">IF(ISBLANK(Z4),"",Z4)</f>
        <v/>
      </c>
      <c r="AQ4" s="26" t="str">
        <f>IF(ISBLANK(Z4),"",IF(AND(AP4&lt;AM4),"-",IF(AND(AP4&gt;AO4),"+",IF(AND(AP4&gt;=AM4,AP4&lt;=AO4),""))))</f>
        <v/>
      </c>
      <c r="AR4" s="26" t="str">
        <f>IF(ISBLANK(Z4),"",IF(AND(AP4&lt;AM4),(AM4-AP4),IF(AND(AP4&gt;AO4),(AP4-AO4),IF(AND(AP4&gt;=AM4,AP4&lt;=AO4),"00:00,000"))))</f>
        <v/>
      </c>
      <c r="AS4" s="25" t="str">
        <f>IF(ISBLANK(Z4),"",IF(AND(AP4&lt;AM4),"-",IF(AND(AP4&gt;AO4),"+",IF(AND(AP4&gt;=AM4,AP4&lt;=AO4),""))))</f>
        <v/>
      </c>
      <c r="AT4" s="27" t="str">
        <f t="shared" ref="AT4:AT35" si="11">IF(ISBLANK(Z4),"",ROUNDUP(AR4*86399,0))</f>
        <v/>
      </c>
      <c r="AU4" s="28" t="s">
        <v>11</v>
      </c>
      <c r="AV4" s="29">
        <v>0.4</v>
      </c>
      <c r="AW4" s="30"/>
      <c r="AX4" s="31" t="s">
        <v>21</v>
      </c>
    </row>
    <row r="5" spans="1:50" ht="48.6" customHeight="1" x14ac:dyDescent="0.25">
      <c r="A5" s="12"/>
      <c r="B5" s="75"/>
      <c r="C5" s="78" t="s">
        <v>65</v>
      </c>
      <c r="D5" s="78" t="s">
        <v>32</v>
      </c>
      <c r="E5" s="78" t="s">
        <v>60</v>
      </c>
      <c r="F5" s="1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14">
        <f t="shared" ref="Y5:Y68" si="12">IF(ISBLANK(C5),"",SUM(G5:X5))</f>
        <v>0</v>
      </c>
      <c r="Z5" s="70"/>
      <c r="AA5" s="74" t="s">
        <v>23</v>
      </c>
      <c r="AB5" s="15" t="str">
        <f t="shared" ref="AB5:AB68" si="13">IF(ISBLANK(Z5),"",IF(AND(AP5&lt;AM5),(AT5*$AV$5),IF(AND(AP5&gt;AN5),(AT5*$AV$4),IF(AND(AP5&gt;=AM5,AP5&lt;AO5),(AT5*$AV$6),"0"))))</f>
        <v/>
      </c>
      <c r="AC5" s="16" t="str">
        <f t="shared" si="0"/>
        <v/>
      </c>
      <c r="AD5" s="17" t="str">
        <f t="shared" si="1"/>
        <v/>
      </c>
      <c r="AE5" s="18" t="str">
        <f t="shared" si="2"/>
        <v/>
      </c>
      <c r="AF5" s="19" t="str">
        <f t="shared" si="3"/>
        <v/>
      </c>
      <c r="AG5" s="17" t="str">
        <f t="shared" si="4"/>
        <v/>
      </c>
      <c r="AH5" s="17" t="str">
        <f t="shared" si="5"/>
        <v/>
      </c>
      <c r="AI5" s="20" t="str">
        <f t="shared" si="6"/>
        <v/>
      </c>
      <c r="AJ5" s="21" t="str">
        <f t="shared" si="7"/>
        <v/>
      </c>
      <c r="AK5" s="107">
        <f t="shared" si="8"/>
        <v>100</v>
      </c>
      <c r="AL5" s="23"/>
      <c r="AM5" s="24">
        <f t="shared" ref="AM5:AM68" si="14">IF(ISBLANK(C5),"",AM4)</f>
        <v>2.0138888888888888E-3</v>
      </c>
      <c r="AN5" s="24">
        <f t="shared" si="9"/>
        <v>2.0717592592592593E-3</v>
      </c>
      <c r="AO5" s="24">
        <f t="shared" ref="AO5:AO7" si="15">IF(ISBLANK(C5),"",($AN$3+$AM$3))</f>
        <v>4.0856481481481481E-3</v>
      </c>
      <c r="AP5" s="25" t="str">
        <f t="shared" si="10"/>
        <v/>
      </c>
      <c r="AQ5" s="26" t="str">
        <f t="shared" ref="AQ5:AQ68" si="16">IF(ISBLANK(Z5),"",IF(AND(AP5&lt;AM5),"-",IF(AND(AP5&gt;AO5),"+",IF(AND(AP5&gt;=AM5,AP5&lt;=AO5),""))))</f>
        <v/>
      </c>
      <c r="AR5" s="26" t="str">
        <f t="shared" ref="AR5:AR68" si="17">IF(ISBLANK(Z5),"",IF(AND(AP5&lt;AM5),(AM5-AP5),IF(AND(AP5&gt;AO5),(AP5-AO5),IF(AND(AP5&gt;=AM5,AP5&lt;=AO5),"00:00,000"))))</f>
        <v/>
      </c>
      <c r="AS5" s="25" t="str">
        <f t="shared" ref="AS5:AS68" si="18">IF(ISBLANK(Z5),"",IF(AND(AP5&lt;AM5),"-",IF(AND(AP5&gt;AO5),"+",IF(AND(AP5&gt;=AM5,AP5&lt;=AO5),""))))</f>
        <v/>
      </c>
      <c r="AT5" s="27" t="str">
        <f t="shared" si="11"/>
        <v/>
      </c>
      <c r="AU5" s="28" t="s">
        <v>8</v>
      </c>
      <c r="AV5" s="29">
        <v>1</v>
      </c>
      <c r="AW5" s="30"/>
      <c r="AX5" s="33" t="s">
        <v>22</v>
      </c>
    </row>
    <row r="6" spans="1:50" ht="48.6" customHeight="1" x14ac:dyDescent="0.25">
      <c r="A6" s="12"/>
      <c r="B6" s="75"/>
      <c r="C6" s="78" t="s">
        <v>66</v>
      </c>
      <c r="D6" s="78" t="s">
        <v>33</v>
      </c>
      <c r="E6" s="78" t="s">
        <v>60</v>
      </c>
      <c r="F6" s="1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14">
        <f t="shared" si="12"/>
        <v>0</v>
      </c>
      <c r="Z6" s="70"/>
      <c r="AA6" s="74" t="s">
        <v>24</v>
      </c>
      <c r="AB6" s="15" t="str">
        <f t="shared" si="13"/>
        <v/>
      </c>
      <c r="AC6" s="16" t="str">
        <f t="shared" si="0"/>
        <v/>
      </c>
      <c r="AD6" s="17" t="str">
        <f t="shared" si="1"/>
        <v/>
      </c>
      <c r="AE6" s="18" t="str">
        <f t="shared" si="2"/>
        <v/>
      </c>
      <c r="AF6" s="19" t="str">
        <f t="shared" si="3"/>
        <v/>
      </c>
      <c r="AG6" s="17" t="str">
        <f t="shared" si="4"/>
        <v/>
      </c>
      <c r="AH6" s="17" t="str">
        <f t="shared" si="5"/>
        <v/>
      </c>
      <c r="AI6" s="20" t="str">
        <f t="shared" si="6"/>
        <v/>
      </c>
      <c r="AJ6" s="21" t="str">
        <f t="shared" si="7"/>
        <v/>
      </c>
      <c r="AK6" s="107">
        <f t="shared" si="8"/>
        <v>100</v>
      </c>
      <c r="AL6" s="23"/>
      <c r="AM6" s="24">
        <f t="shared" si="14"/>
        <v>2.0138888888888888E-3</v>
      </c>
      <c r="AN6" s="24">
        <f t="shared" si="9"/>
        <v>2.0717592592592593E-3</v>
      </c>
      <c r="AO6" s="24">
        <f t="shared" si="15"/>
        <v>4.0856481481481481E-3</v>
      </c>
      <c r="AP6" s="25" t="str">
        <f t="shared" si="10"/>
        <v/>
      </c>
      <c r="AQ6" s="26" t="str">
        <f t="shared" si="16"/>
        <v/>
      </c>
      <c r="AR6" s="26" t="str">
        <f t="shared" si="17"/>
        <v/>
      </c>
      <c r="AS6" s="25" t="str">
        <f t="shared" si="18"/>
        <v/>
      </c>
      <c r="AT6" s="27" t="str">
        <f t="shared" si="11"/>
        <v/>
      </c>
      <c r="AU6" s="28" t="s">
        <v>100</v>
      </c>
      <c r="AV6" s="29">
        <v>0</v>
      </c>
      <c r="AW6" s="30"/>
      <c r="AX6" s="33" t="s">
        <v>23</v>
      </c>
    </row>
    <row r="7" spans="1:50" ht="48.6" customHeight="1" x14ac:dyDescent="0.25">
      <c r="A7" s="76"/>
      <c r="B7" s="75"/>
      <c r="C7" s="78" t="s">
        <v>67</v>
      </c>
      <c r="D7" s="78" t="s">
        <v>34</v>
      </c>
      <c r="E7" s="78" t="s">
        <v>60</v>
      </c>
      <c r="F7" s="1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14">
        <f t="shared" si="12"/>
        <v>0</v>
      </c>
      <c r="Z7" s="70">
        <v>2.1296296296296298E-3</v>
      </c>
      <c r="AA7" s="74" t="s">
        <v>25</v>
      </c>
      <c r="AB7" s="15">
        <f t="shared" si="13"/>
        <v>0</v>
      </c>
      <c r="AC7" s="16">
        <f t="shared" si="0"/>
        <v>0</v>
      </c>
      <c r="AD7" s="17">
        <f t="shared" si="1"/>
        <v>2.1296296296296298E-3</v>
      </c>
      <c r="AE7" s="18" t="str">
        <f t="shared" si="2"/>
        <v>1</v>
      </c>
      <c r="AF7" s="19">
        <f t="shared" si="3"/>
        <v>0</v>
      </c>
      <c r="AG7" s="17">
        <f>IF(ISBLANK(Z7),"",IF(AQ7="",(($AO$3-AD7)+(AC7/86400)),IF(AQ7="+",((AD7+(AC7/86400))+"00:00,000"),IF(AQ7="-",((AD7+(AC7/86400))+"00:00,000")))))</f>
        <v>0</v>
      </c>
      <c r="AH7" s="17">
        <f>IF(ISBLANK(Z7),"",IF(AQ7="",(AF7+(AO7-Z7)),IF(AQ7="+",(AF7+(Z7-AO7)),IF(AQ7="-",(AF7+(AM7-Z7+AM6))))))</f>
        <v>1.9560185185185184E-3</v>
      </c>
      <c r="AI7" s="20">
        <f>IF(ISBLANK(Z7),"",((AH7/86400)+AC7))+AK7/100</f>
        <v>0.10000002263910322</v>
      </c>
      <c r="AJ7" s="21">
        <f>IF(ISBLANK(Z7),"",IF(AI7&lt;1,1+AI7,RANK((AI7),$AI$4:$AI$128,1)))</f>
        <v>1.1000000226391031</v>
      </c>
      <c r="AK7" s="107">
        <f>IF(AND(AC7=0,Z7&lt;=AO$3),RANK(AD7,AD$4:AD$128,1),100)</f>
        <v>10</v>
      </c>
      <c r="AL7" s="23"/>
      <c r="AM7" s="24">
        <f t="shared" si="14"/>
        <v>2.0138888888888888E-3</v>
      </c>
      <c r="AN7" s="24">
        <f t="shared" si="9"/>
        <v>2.0717592592592593E-3</v>
      </c>
      <c r="AO7" s="24">
        <f t="shared" si="15"/>
        <v>4.0856481481481481E-3</v>
      </c>
      <c r="AP7" s="25">
        <f t="shared" si="10"/>
        <v>2.1296296296296298E-3</v>
      </c>
      <c r="AQ7" s="26" t="str">
        <f t="shared" si="16"/>
        <v/>
      </c>
      <c r="AR7" s="26" t="str">
        <f t="shared" si="17"/>
        <v>00:00,000</v>
      </c>
      <c r="AS7" s="25" t="str">
        <f t="shared" si="18"/>
        <v/>
      </c>
      <c r="AT7" s="27">
        <f t="shared" si="11"/>
        <v>0</v>
      </c>
      <c r="AU7" s="30"/>
      <c r="AV7" s="30"/>
      <c r="AW7" s="30"/>
      <c r="AX7" s="33" t="s">
        <v>24</v>
      </c>
    </row>
    <row r="8" spans="1:50" ht="48.6" customHeight="1" x14ac:dyDescent="0.25">
      <c r="A8" s="76"/>
      <c r="B8" s="75"/>
      <c r="C8" s="78" t="s">
        <v>68</v>
      </c>
      <c r="D8" s="78" t="s">
        <v>35</v>
      </c>
      <c r="E8" s="78" t="s">
        <v>61</v>
      </c>
      <c r="F8" s="1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14">
        <f t="shared" si="12"/>
        <v>0</v>
      </c>
      <c r="Z8" s="70">
        <v>2.0740740740740741E-3</v>
      </c>
      <c r="AA8" s="74" t="s">
        <v>25</v>
      </c>
      <c r="AB8" s="15">
        <f t="shared" si="13"/>
        <v>0</v>
      </c>
      <c r="AC8" s="16">
        <f t="shared" si="0"/>
        <v>0</v>
      </c>
      <c r="AD8" s="17">
        <f t="shared" si="1"/>
        <v>2.0740740740740741E-3</v>
      </c>
      <c r="AE8" s="18" t="str">
        <f t="shared" si="2"/>
        <v>1</v>
      </c>
      <c r="AF8" s="19">
        <f t="shared" si="3"/>
        <v>0</v>
      </c>
      <c r="AG8" s="17">
        <f t="shared" si="4"/>
        <v>5.5555555555555653E-5</v>
      </c>
      <c r="AH8" s="17">
        <f t="shared" si="5"/>
        <v>5.5555555555555653E-5</v>
      </c>
      <c r="AI8" s="20">
        <f t="shared" ref="AI8:AI13" si="19">IF(ISBLANK(Z8),"",((AH8/86400)+AC8))+AK8/100</f>
        <v>7.0000000643004115E-2</v>
      </c>
      <c r="AJ8" s="21">
        <f t="shared" ref="AJ8:AJ13" si="20">IF(ISBLANK(Z8),"",IF(AI8&lt;1,1+AI8,RANK((AI8),$AI$4:$AI$128,1)))</f>
        <v>1.0700000006430042</v>
      </c>
      <c r="AK8" s="107">
        <f t="shared" ref="AK8:AK28" si="21">IF(AND(AC8=0,Z8&lt;=AO$3),RANK(AD8,AD$4:AD$128,1),100)</f>
        <v>7</v>
      </c>
      <c r="AL8" s="23"/>
      <c r="AM8" s="24">
        <f t="shared" si="14"/>
        <v>2.0138888888888888E-3</v>
      </c>
      <c r="AN8" s="24">
        <f t="shared" si="9"/>
        <v>2.0717592592592593E-3</v>
      </c>
      <c r="AO8" s="24">
        <f>IF(ISBLANK(C8),"",($AN$3+$AM$1))</f>
        <v>2.1296296296296298E-3</v>
      </c>
      <c r="AP8" s="25">
        <f t="shared" si="10"/>
        <v>2.0740740740740741E-3</v>
      </c>
      <c r="AQ8" s="26" t="str">
        <f t="shared" si="16"/>
        <v/>
      </c>
      <c r="AR8" s="26" t="str">
        <f t="shared" si="17"/>
        <v>00:00,000</v>
      </c>
      <c r="AS8" s="25" t="str">
        <f t="shared" si="18"/>
        <v/>
      </c>
      <c r="AT8" s="27">
        <f t="shared" si="11"/>
        <v>0</v>
      </c>
      <c r="AU8" s="23"/>
      <c r="AV8" s="23"/>
      <c r="AW8" s="30"/>
      <c r="AX8" s="33" t="s">
        <v>25</v>
      </c>
    </row>
    <row r="9" spans="1:50" ht="48.6" customHeight="1" x14ac:dyDescent="0.25">
      <c r="A9" s="76"/>
      <c r="B9" s="75"/>
      <c r="C9" s="78" t="s">
        <v>69</v>
      </c>
      <c r="D9" s="78" t="s">
        <v>36</v>
      </c>
      <c r="E9" s="78" t="s">
        <v>61</v>
      </c>
      <c r="F9" s="1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14">
        <f t="shared" si="12"/>
        <v>0</v>
      </c>
      <c r="Z9" s="70">
        <v>2.0138888888888888E-3</v>
      </c>
      <c r="AA9" s="74" t="s">
        <v>25</v>
      </c>
      <c r="AB9" s="15">
        <f t="shared" si="13"/>
        <v>0</v>
      </c>
      <c r="AC9" s="16">
        <f t="shared" si="0"/>
        <v>0</v>
      </c>
      <c r="AD9" s="17">
        <f t="shared" si="1"/>
        <v>2.0138888888888888E-3</v>
      </c>
      <c r="AE9" s="18" t="str">
        <f t="shared" si="2"/>
        <v>1</v>
      </c>
      <c r="AF9" s="19">
        <f t="shared" si="3"/>
        <v>0</v>
      </c>
      <c r="AG9" s="17">
        <f t="shared" si="4"/>
        <v>1.1574074074074091E-4</v>
      </c>
      <c r="AH9" s="17">
        <f t="shared" si="5"/>
        <v>1.1574074074074091E-4</v>
      </c>
      <c r="AI9" s="20">
        <f t="shared" si="19"/>
        <v>3.0000001339591905E-2</v>
      </c>
      <c r="AJ9" s="21">
        <f t="shared" si="20"/>
        <v>1.0300000013395918</v>
      </c>
      <c r="AK9" s="107">
        <f t="shared" si="21"/>
        <v>3</v>
      </c>
      <c r="AL9" s="23"/>
      <c r="AM9" s="24">
        <f t="shared" si="14"/>
        <v>2.0138888888888888E-3</v>
      </c>
      <c r="AN9" s="24">
        <f t="shared" si="9"/>
        <v>2.0717592592592593E-3</v>
      </c>
      <c r="AO9" s="24">
        <f t="shared" ref="AO9:AO72" si="22">IF(ISBLANK(C9),"",($AN$3+$AM$1))</f>
        <v>2.1296296296296298E-3</v>
      </c>
      <c r="AP9" s="25">
        <f t="shared" si="10"/>
        <v>2.0138888888888888E-3</v>
      </c>
      <c r="AQ9" s="26" t="str">
        <f t="shared" si="16"/>
        <v/>
      </c>
      <c r="AR9" s="26" t="str">
        <f t="shared" si="17"/>
        <v>00:00,000</v>
      </c>
      <c r="AS9" s="25" t="str">
        <f t="shared" si="18"/>
        <v/>
      </c>
      <c r="AT9" s="27">
        <f t="shared" si="11"/>
        <v>0</v>
      </c>
      <c r="AU9" s="23"/>
      <c r="AV9" s="23"/>
      <c r="AW9" s="30"/>
      <c r="AX9" s="23"/>
    </row>
    <row r="10" spans="1:50" ht="48.6" customHeight="1" x14ac:dyDescent="0.25">
      <c r="A10" s="76"/>
      <c r="B10" s="75"/>
      <c r="C10" s="78" t="s">
        <v>70</v>
      </c>
      <c r="D10" s="78" t="s">
        <v>37</v>
      </c>
      <c r="E10" s="78" t="s">
        <v>60</v>
      </c>
      <c r="F10" s="1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14">
        <f t="shared" si="12"/>
        <v>0</v>
      </c>
      <c r="Z10" s="70">
        <v>2.0254629629629629E-3</v>
      </c>
      <c r="AA10" s="74" t="s">
        <v>25</v>
      </c>
      <c r="AB10" s="15">
        <f t="shared" si="13"/>
        <v>0</v>
      </c>
      <c r="AC10" s="16">
        <f t="shared" si="0"/>
        <v>0</v>
      </c>
      <c r="AD10" s="17">
        <f t="shared" si="1"/>
        <v>2.0254629629629629E-3</v>
      </c>
      <c r="AE10" s="18" t="str">
        <f t="shared" si="2"/>
        <v>1</v>
      </c>
      <c r="AF10" s="19">
        <f t="shared" si="3"/>
        <v>0</v>
      </c>
      <c r="AG10" s="17">
        <f t="shared" si="4"/>
        <v>1.041666666666669E-4</v>
      </c>
      <c r="AH10" s="17">
        <f t="shared" si="5"/>
        <v>1.041666666666669E-4</v>
      </c>
      <c r="AI10" s="20">
        <f t="shared" si="19"/>
        <v>5.0000001205632721E-2</v>
      </c>
      <c r="AJ10" s="21">
        <f t="shared" si="20"/>
        <v>1.0500000012056327</v>
      </c>
      <c r="AK10" s="107">
        <f t="shared" si="21"/>
        <v>5</v>
      </c>
      <c r="AL10" s="23"/>
      <c r="AM10" s="24">
        <f t="shared" si="14"/>
        <v>2.0138888888888888E-3</v>
      </c>
      <c r="AN10" s="24">
        <f t="shared" si="9"/>
        <v>2.0717592592592593E-3</v>
      </c>
      <c r="AO10" s="24">
        <f t="shared" si="22"/>
        <v>2.1296296296296298E-3</v>
      </c>
      <c r="AP10" s="25">
        <f t="shared" si="10"/>
        <v>2.0254629629629629E-3</v>
      </c>
      <c r="AQ10" s="26" t="str">
        <f t="shared" si="16"/>
        <v/>
      </c>
      <c r="AR10" s="26" t="str">
        <f t="shared" si="17"/>
        <v>00:00,000</v>
      </c>
      <c r="AS10" s="25" t="str">
        <f t="shared" si="18"/>
        <v/>
      </c>
      <c r="AT10" s="27">
        <f t="shared" si="11"/>
        <v>0</v>
      </c>
      <c r="AU10" s="28"/>
      <c r="AV10" s="23"/>
      <c r="AW10" s="30"/>
      <c r="AX10" s="23"/>
    </row>
    <row r="11" spans="1:50" ht="48.6" customHeight="1" x14ac:dyDescent="0.25">
      <c r="A11" s="76"/>
      <c r="B11" s="75"/>
      <c r="C11" s="78" t="s">
        <v>71</v>
      </c>
      <c r="D11" s="78" t="s">
        <v>38</v>
      </c>
      <c r="E11" s="78" t="s">
        <v>60</v>
      </c>
      <c r="F11" s="1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14">
        <f t="shared" si="12"/>
        <v>0</v>
      </c>
      <c r="Z11" s="70">
        <v>2.0833333333333333E-3</v>
      </c>
      <c r="AA11" s="74" t="s">
        <v>25</v>
      </c>
      <c r="AB11" s="15">
        <f t="shared" si="13"/>
        <v>0</v>
      </c>
      <c r="AC11" s="16">
        <f t="shared" si="0"/>
        <v>0</v>
      </c>
      <c r="AD11" s="17">
        <f t="shared" si="1"/>
        <v>2.0833333333333333E-3</v>
      </c>
      <c r="AE11" s="18" t="str">
        <f t="shared" si="2"/>
        <v>1</v>
      </c>
      <c r="AF11" s="19">
        <f t="shared" si="3"/>
        <v>0</v>
      </c>
      <c r="AG11" s="17">
        <f t="shared" si="4"/>
        <v>4.629629629629645E-5</v>
      </c>
      <c r="AH11" s="17">
        <f t="shared" si="5"/>
        <v>4.629629629629645E-5</v>
      </c>
      <c r="AI11" s="20">
        <f t="shared" si="19"/>
        <v>8.0000000535836766E-2</v>
      </c>
      <c r="AJ11" s="21">
        <f t="shared" si="20"/>
        <v>1.0800000005358368</v>
      </c>
      <c r="AK11" s="107">
        <f t="shared" si="21"/>
        <v>8</v>
      </c>
      <c r="AL11" s="23"/>
      <c r="AM11" s="24">
        <f t="shared" si="14"/>
        <v>2.0138888888888888E-3</v>
      </c>
      <c r="AN11" s="24">
        <f t="shared" si="9"/>
        <v>2.0717592592592593E-3</v>
      </c>
      <c r="AO11" s="24">
        <f t="shared" si="22"/>
        <v>2.1296296296296298E-3</v>
      </c>
      <c r="AP11" s="25">
        <f t="shared" si="10"/>
        <v>2.0833333333333333E-3</v>
      </c>
      <c r="AQ11" s="26" t="str">
        <f t="shared" si="16"/>
        <v/>
      </c>
      <c r="AR11" s="26" t="str">
        <f t="shared" si="17"/>
        <v>00:00,000</v>
      </c>
      <c r="AS11" s="25" t="str">
        <f t="shared" si="18"/>
        <v/>
      </c>
      <c r="AT11" s="27">
        <f t="shared" si="11"/>
        <v>0</v>
      </c>
      <c r="AU11" s="28"/>
      <c r="AV11" s="23"/>
      <c r="AW11" s="30"/>
      <c r="AX11" s="23"/>
    </row>
    <row r="12" spans="1:50" ht="48.6" customHeight="1" x14ac:dyDescent="0.25">
      <c r="A12" s="76"/>
      <c r="B12" s="75"/>
      <c r="C12" s="78" t="s">
        <v>72</v>
      </c>
      <c r="D12" s="78" t="s">
        <v>39</v>
      </c>
      <c r="E12" s="78" t="s">
        <v>62</v>
      </c>
      <c r="F12" s="1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14">
        <f t="shared" si="12"/>
        <v>0</v>
      </c>
      <c r="Z12" s="70">
        <v>2.0136574074074071E-3</v>
      </c>
      <c r="AA12" s="74" t="s">
        <v>25</v>
      </c>
      <c r="AB12" s="15">
        <f t="shared" si="13"/>
        <v>1</v>
      </c>
      <c r="AC12" s="16">
        <f>IF(ISBLANK(Z12),"",Y12+AB12+F12)</f>
        <v>1</v>
      </c>
      <c r="AD12" s="17">
        <f t="shared" si="1"/>
        <v>2.0136574074074071E-3</v>
      </c>
      <c r="AE12" s="18" t="str">
        <f t="shared" si="2"/>
        <v>3</v>
      </c>
      <c r="AF12" s="19">
        <f t="shared" si="3"/>
        <v>1.1574074074074073E-5</v>
      </c>
      <c r="AG12" s="17">
        <f t="shared" si="4"/>
        <v>2.0252314814814812E-3</v>
      </c>
      <c r="AH12" s="17">
        <f t="shared" si="5"/>
        <v>2.0256944444444445E-3</v>
      </c>
      <c r="AI12" s="20">
        <f t="shared" si="19"/>
        <v>2.0000000234455375</v>
      </c>
      <c r="AJ12" s="21">
        <f t="shared" si="20"/>
        <v>6</v>
      </c>
      <c r="AK12" s="107">
        <f t="shared" si="21"/>
        <v>100</v>
      </c>
      <c r="AL12" s="23"/>
      <c r="AM12" s="24">
        <f t="shared" si="14"/>
        <v>2.0138888888888888E-3</v>
      </c>
      <c r="AN12" s="24">
        <f t="shared" si="9"/>
        <v>2.0717592592592593E-3</v>
      </c>
      <c r="AO12" s="24">
        <f t="shared" si="22"/>
        <v>2.1296296296296298E-3</v>
      </c>
      <c r="AP12" s="25">
        <f t="shared" si="10"/>
        <v>2.0136574074074071E-3</v>
      </c>
      <c r="AQ12" s="26" t="str">
        <f t="shared" si="16"/>
        <v>-</v>
      </c>
      <c r="AR12" s="26">
        <f t="shared" si="17"/>
        <v>2.3148148148169692E-7</v>
      </c>
      <c r="AS12" s="25" t="str">
        <f t="shared" si="18"/>
        <v>-</v>
      </c>
      <c r="AT12" s="27">
        <f t="shared" si="11"/>
        <v>1</v>
      </c>
      <c r="AU12" s="23"/>
      <c r="AV12" s="23"/>
      <c r="AW12" s="30"/>
      <c r="AX12" s="23"/>
    </row>
    <row r="13" spans="1:50" ht="48.6" customHeight="1" x14ac:dyDescent="0.25">
      <c r="A13" s="76"/>
      <c r="B13" s="75"/>
      <c r="C13" s="78" t="s">
        <v>73</v>
      </c>
      <c r="D13" s="78" t="s">
        <v>40</v>
      </c>
      <c r="E13" s="78" t="s">
        <v>60</v>
      </c>
      <c r="F13" s="1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14">
        <f t="shared" si="12"/>
        <v>0</v>
      </c>
      <c r="Z13" s="70">
        <v>2.2916666666666667E-3</v>
      </c>
      <c r="AA13" s="74" t="s">
        <v>25</v>
      </c>
      <c r="AB13" s="15">
        <f t="shared" si="13"/>
        <v>5.6000000000000005</v>
      </c>
      <c r="AC13" s="16">
        <f t="shared" si="0"/>
        <v>5.6000000000000005</v>
      </c>
      <c r="AD13" s="17">
        <f t="shared" si="1"/>
        <v>2.2916666666666667E-3</v>
      </c>
      <c r="AE13" s="18" t="str">
        <f t="shared" si="2"/>
        <v>2</v>
      </c>
      <c r="AF13" s="19">
        <f t="shared" si="3"/>
        <v>6.4814814814814816E-5</v>
      </c>
      <c r="AG13" s="17">
        <f t="shared" si="4"/>
        <v>2.3564814814814815E-3</v>
      </c>
      <c r="AH13" s="17">
        <f t="shared" si="5"/>
        <v>2.2685185185185173E-4</v>
      </c>
      <c r="AI13" s="20">
        <f t="shared" si="19"/>
        <v>6.6000000026256007</v>
      </c>
      <c r="AJ13" s="21">
        <f t="shared" si="20"/>
        <v>12</v>
      </c>
      <c r="AK13" s="107">
        <f t="shared" si="21"/>
        <v>100</v>
      </c>
      <c r="AL13" s="23"/>
      <c r="AM13" s="24">
        <f t="shared" si="14"/>
        <v>2.0138888888888888E-3</v>
      </c>
      <c r="AN13" s="24">
        <f t="shared" si="9"/>
        <v>2.0717592592592593E-3</v>
      </c>
      <c r="AO13" s="24">
        <f t="shared" si="22"/>
        <v>2.1296296296296298E-3</v>
      </c>
      <c r="AP13" s="25">
        <f t="shared" si="10"/>
        <v>2.2916666666666667E-3</v>
      </c>
      <c r="AQ13" s="26" t="str">
        <f t="shared" si="16"/>
        <v>+</v>
      </c>
      <c r="AR13" s="26">
        <f t="shared" si="17"/>
        <v>1.6203703703703692E-4</v>
      </c>
      <c r="AS13" s="25" t="str">
        <f t="shared" si="18"/>
        <v>+</v>
      </c>
      <c r="AT13" s="27">
        <f t="shared" si="11"/>
        <v>14</v>
      </c>
      <c r="AU13" s="30"/>
      <c r="AV13" s="30"/>
      <c r="AW13" s="30"/>
      <c r="AX13" s="23"/>
    </row>
    <row r="14" spans="1:50" ht="48.6" customHeight="1" x14ac:dyDescent="0.25">
      <c r="A14" s="76"/>
      <c r="B14" s="75"/>
      <c r="C14" s="78" t="s">
        <v>74</v>
      </c>
      <c r="D14" s="78" t="s">
        <v>41</v>
      </c>
      <c r="E14" s="78" t="s">
        <v>61</v>
      </c>
      <c r="F14" s="1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14">
        <f t="shared" si="12"/>
        <v>0</v>
      </c>
      <c r="Z14" s="70"/>
      <c r="AA14" s="74" t="s">
        <v>24</v>
      </c>
      <c r="AB14" s="15" t="str">
        <f t="shared" si="13"/>
        <v/>
      </c>
      <c r="AC14" s="16" t="str">
        <f t="shared" si="0"/>
        <v/>
      </c>
      <c r="AD14" s="17" t="str">
        <f t="shared" si="1"/>
        <v/>
      </c>
      <c r="AE14" s="18" t="str">
        <f t="shared" si="2"/>
        <v/>
      </c>
      <c r="AF14" s="19" t="str">
        <f t="shared" si="3"/>
        <v/>
      </c>
      <c r="AG14" s="17" t="str">
        <f t="shared" si="4"/>
        <v/>
      </c>
      <c r="AH14" s="17" t="str">
        <f t="shared" si="5"/>
        <v/>
      </c>
      <c r="AI14" s="20" t="str">
        <f t="shared" si="6"/>
        <v/>
      </c>
      <c r="AJ14" s="21" t="str">
        <f t="shared" si="7"/>
        <v/>
      </c>
      <c r="AK14" s="107">
        <f t="shared" si="21"/>
        <v>100</v>
      </c>
      <c r="AL14" s="23"/>
      <c r="AM14" s="24">
        <f t="shared" si="14"/>
        <v>2.0138888888888888E-3</v>
      </c>
      <c r="AN14" s="24">
        <f t="shared" si="9"/>
        <v>2.0717592592592593E-3</v>
      </c>
      <c r="AO14" s="24">
        <f t="shared" si="22"/>
        <v>2.1296296296296298E-3</v>
      </c>
      <c r="AP14" s="25" t="str">
        <f t="shared" si="10"/>
        <v/>
      </c>
      <c r="AQ14" s="26" t="str">
        <f t="shared" si="16"/>
        <v/>
      </c>
      <c r="AR14" s="26" t="str">
        <f t="shared" si="17"/>
        <v/>
      </c>
      <c r="AS14" s="25" t="str">
        <f t="shared" si="18"/>
        <v/>
      </c>
      <c r="AT14" s="27" t="str">
        <f t="shared" si="11"/>
        <v/>
      </c>
      <c r="AU14" s="30"/>
      <c r="AV14" s="30"/>
      <c r="AW14" s="30"/>
      <c r="AX14" s="23"/>
    </row>
    <row r="15" spans="1:50" ht="48.6" customHeight="1" x14ac:dyDescent="0.25">
      <c r="A15" s="76"/>
      <c r="B15" s="75"/>
      <c r="C15" s="78" t="s">
        <v>75</v>
      </c>
      <c r="D15" s="78" t="s">
        <v>42</v>
      </c>
      <c r="E15" s="78" t="s">
        <v>60</v>
      </c>
      <c r="F15" s="1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>
        <v>4</v>
      </c>
      <c r="T15" s="73">
        <v>4</v>
      </c>
      <c r="U15" s="73"/>
      <c r="V15" s="73"/>
      <c r="W15" s="73"/>
      <c r="X15" s="73"/>
      <c r="Y15" s="14">
        <f t="shared" si="12"/>
        <v>8</v>
      </c>
      <c r="Z15" s="70"/>
      <c r="AA15" s="74" t="s">
        <v>21</v>
      </c>
      <c r="AB15" s="15" t="str">
        <f t="shared" si="13"/>
        <v/>
      </c>
      <c r="AC15" s="16" t="str">
        <f t="shared" si="0"/>
        <v/>
      </c>
      <c r="AD15" s="17" t="str">
        <f t="shared" si="1"/>
        <v/>
      </c>
      <c r="AE15" s="18" t="str">
        <f t="shared" si="2"/>
        <v/>
      </c>
      <c r="AF15" s="19" t="str">
        <f t="shared" si="3"/>
        <v/>
      </c>
      <c r="AG15" s="17" t="str">
        <f t="shared" si="4"/>
        <v/>
      </c>
      <c r="AH15" s="17" t="str">
        <f t="shared" si="5"/>
        <v/>
      </c>
      <c r="AI15" s="20" t="str">
        <f t="shared" si="6"/>
        <v/>
      </c>
      <c r="AJ15" s="21" t="str">
        <f t="shared" si="7"/>
        <v/>
      </c>
      <c r="AK15" s="107">
        <f t="shared" si="21"/>
        <v>100</v>
      </c>
      <c r="AL15" s="23"/>
      <c r="AM15" s="24">
        <f t="shared" si="14"/>
        <v>2.0138888888888888E-3</v>
      </c>
      <c r="AN15" s="24">
        <f t="shared" si="9"/>
        <v>2.0717592592592593E-3</v>
      </c>
      <c r="AO15" s="24">
        <f t="shared" si="22"/>
        <v>2.1296296296296298E-3</v>
      </c>
      <c r="AP15" s="25" t="str">
        <f t="shared" si="10"/>
        <v/>
      </c>
      <c r="AQ15" s="26" t="str">
        <f t="shared" si="16"/>
        <v/>
      </c>
      <c r="AR15" s="26" t="str">
        <f t="shared" si="17"/>
        <v/>
      </c>
      <c r="AS15" s="25" t="str">
        <f t="shared" si="18"/>
        <v/>
      </c>
      <c r="AT15" s="27" t="str">
        <f t="shared" si="11"/>
        <v/>
      </c>
      <c r="AU15" s="30"/>
      <c r="AV15" s="30"/>
      <c r="AW15" s="30"/>
      <c r="AX15" s="23"/>
    </row>
    <row r="16" spans="1:50" ht="48.6" customHeight="1" x14ac:dyDescent="0.25">
      <c r="A16" s="76"/>
      <c r="B16" s="75"/>
      <c r="C16" s="78" t="s">
        <v>76</v>
      </c>
      <c r="D16" s="78" t="s">
        <v>43</v>
      </c>
      <c r="E16" s="78" t="s">
        <v>60</v>
      </c>
      <c r="F16" s="1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14">
        <f t="shared" si="12"/>
        <v>0</v>
      </c>
      <c r="Z16" s="70"/>
      <c r="AA16" s="74" t="s">
        <v>21</v>
      </c>
      <c r="AB16" s="15" t="str">
        <f t="shared" si="13"/>
        <v/>
      </c>
      <c r="AC16" s="16" t="str">
        <f t="shared" si="0"/>
        <v/>
      </c>
      <c r="AD16" s="17" t="str">
        <f t="shared" si="1"/>
        <v/>
      </c>
      <c r="AE16" s="18" t="str">
        <f t="shared" si="2"/>
        <v/>
      </c>
      <c r="AF16" s="19" t="str">
        <f t="shared" si="3"/>
        <v/>
      </c>
      <c r="AG16" s="17" t="str">
        <f t="shared" si="4"/>
        <v/>
      </c>
      <c r="AH16" s="17" t="str">
        <f t="shared" si="5"/>
        <v/>
      </c>
      <c r="AI16" s="20" t="str">
        <f t="shared" si="6"/>
        <v/>
      </c>
      <c r="AJ16" s="21" t="str">
        <f t="shared" si="7"/>
        <v/>
      </c>
      <c r="AK16" s="107">
        <f t="shared" si="21"/>
        <v>100</v>
      </c>
      <c r="AL16" s="23"/>
      <c r="AM16" s="24">
        <f t="shared" si="14"/>
        <v>2.0138888888888888E-3</v>
      </c>
      <c r="AN16" s="24">
        <f t="shared" si="9"/>
        <v>2.0717592592592593E-3</v>
      </c>
      <c r="AO16" s="24">
        <f t="shared" si="22"/>
        <v>2.1296296296296298E-3</v>
      </c>
      <c r="AP16" s="25" t="str">
        <f t="shared" si="10"/>
        <v/>
      </c>
      <c r="AQ16" s="26" t="str">
        <f t="shared" si="16"/>
        <v/>
      </c>
      <c r="AR16" s="26" t="str">
        <f t="shared" si="17"/>
        <v/>
      </c>
      <c r="AS16" s="25" t="str">
        <f t="shared" si="18"/>
        <v/>
      </c>
      <c r="AT16" s="27" t="str">
        <f t="shared" si="11"/>
        <v/>
      </c>
      <c r="AU16" s="30"/>
      <c r="AV16" s="30"/>
      <c r="AW16" s="30"/>
      <c r="AX16" s="23"/>
    </row>
    <row r="17" spans="1:50" ht="48.6" customHeight="1" x14ac:dyDescent="0.25">
      <c r="A17" s="76"/>
      <c r="B17" s="75"/>
      <c r="C17" s="78" t="s">
        <v>77</v>
      </c>
      <c r="D17" s="78" t="s">
        <v>44</v>
      </c>
      <c r="E17" s="78" t="s">
        <v>61</v>
      </c>
      <c r="F17" s="1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>
        <v>4</v>
      </c>
      <c r="S17" s="73">
        <v>4</v>
      </c>
      <c r="T17" s="73">
        <v>4</v>
      </c>
      <c r="U17" s="73"/>
      <c r="V17" s="73"/>
      <c r="W17" s="73"/>
      <c r="X17" s="73"/>
      <c r="Y17" s="14">
        <f t="shared" si="12"/>
        <v>12</v>
      </c>
      <c r="Z17" s="70"/>
      <c r="AA17" s="74" t="s">
        <v>22</v>
      </c>
      <c r="AB17" s="15" t="str">
        <f t="shared" si="13"/>
        <v/>
      </c>
      <c r="AC17" s="16" t="str">
        <f t="shared" si="0"/>
        <v/>
      </c>
      <c r="AD17" s="17" t="str">
        <f t="shared" si="1"/>
        <v/>
      </c>
      <c r="AE17" s="18" t="str">
        <f t="shared" si="2"/>
        <v/>
      </c>
      <c r="AF17" s="19" t="str">
        <f t="shared" si="3"/>
        <v/>
      </c>
      <c r="AG17" s="17" t="str">
        <f t="shared" si="4"/>
        <v/>
      </c>
      <c r="AH17" s="17" t="str">
        <f t="shared" si="5"/>
        <v/>
      </c>
      <c r="AI17" s="20" t="str">
        <f t="shared" si="6"/>
        <v/>
      </c>
      <c r="AJ17" s="21" t="str">
        <f t="shared" si="7"/>
        <v/>
      </c>
      <c r="AK17" s="107">
        <f t="shared" si="21"/>
        <v>100</v>
      </c>
      <c r="AL17" s="23"/>
      <c r="AM17" s="24">
        <f t="shared" si="14"/>
        <v>2.0138888888888888E-3</v>
      </c>
      <c r="AN17" s="24">
        <f t="shared" si="9"/>
        <v>2.0717592592592593E-3</v>
      </c>
      <c r="AO17" s="24">
        <f t="shared" si="22"/>
        <v>2.1296296296296298E-3</v>
      </c>
      <c r="AP17" s="25" t="str">
        <f t="shared" si="10"/>
        <v/>
      </c>
      <c r="AQ17" s="26" t="str">
        <f t="shared" si="16"/>
        <v/>
      </c>
      <c r="AR17" s="26" t="str">
        <f t="shared" si="17"/>
        <v/>
      </c>
      <c r="AS17" s="25" t="str">
        <f t="shared" si="18"/>
        <v/>
      </c>
      <c r="AT17" s="27" t="str">
        <f t="shared" si="11"/>
        <v/>
      </c>
      <c r="AU17" s="30"/>
      <c r="AV17" s="30"/>
      <c r="AW17" s="30"/>
      <c r="AX17" s="23"/>
    </row>
    <row r="18" spans="1:50" ht="48.6" customHeight="1" x14ac:dyDescent="0.25">
      <c r="A18" s="76"/>
      <c r="B18" s="75"/>
      <c r="C18" s="78" t="s">
        <v>78</v>
      </c>
      <c r="D18" s="78" t="s">
        <v>45</v>
      </c>
      <c r="E18" s="78" t="s">
        <v>61</v>
      </c>
      <c r="F18" s="1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14">
        <f t="shared" si="12"/>
        <v>0</v>
      </c>
      <c r="Z18" s="70"/>
      <c r="AA18" s="74" t="s">
        <v>22</v>
      </c>
      <c r="AB18" s="15" t="str">
        <f t="shared" si="13"/>
        <v/>
      </c>
      <c r="AC18" s="16" t="str">
        <f t="shared" si="0"/>
        <v/>
      </c>
      <c r="AD18" s="17" t="str">
        <f t="shared" si="1"/>
        <v/>
      </c>
      <c r="AE18" s="18" t="str">
        <f t="shared" si="2"/>
        <v/>
      </c>
      <c r="AF18" s="19" t="str">
        <f t="shared" si="3"/>
        <v/>
      </c>
      <c r="AG18" s="17" t="str">
        <f t="shared" si="4"/>
        <v/>
      </c>
      <c r="AH18" s="17" t="str">
        <f t="shared" si="5"/>
        <v/>
      </c>
      <c r="AI18" s="20" t="str">
        <f t="shared" si="6"/>
        <v/>
      </c>
      <c r="AJ18" s="21" t="str">
        <f t="shared" si="7"/>
        <v/>
      </c>
      <c r="AK18" s="107">
        <f t="shared" si="21"/>
        <v>100</v>
      </c>
      <c r="AL18" s="23"/>
      <c r="AM18" s="24">
        <f t="shared" si="14"/>
        <v>2.0138888888888888E-3</v>
      </c>
      <c r="AN18" s="24">
        <f t="shared" si="9"/>
        <v>2.0717592592592593E-3</v>
      </c>
      <c r="AO18" s="24">
        <f t="shared" si="22"/>
        <v>2.1296296296296298E-3</v>
      </c>
      <c r="AP18" s="25" t="str">
        <f t="shared" si="10"/>
        <v/>
      </c>
      <c r="AQ18" s="26" t="str">
        <f t="shared" si="16"/>
        <v/>
      </c>
      <c r="AR18" s="26" t="str">
        <f t="shared" si="17"/>
        <v/>
      </c>
      <c r="AS18" s="25" t="str">
        <f t="shared" si="18"/>
        <v/>
      </c>
      <c r="AT18" s="27" t="str">
        <f t="shared" si="11"/>
        <v/>
      </c>
      <c r="AU18" s="30"/>
      <c r="AV18" s="30"/>
      <c r="AW18" s="30"/>
      <c r="AX18" s="23"/>
    </row>
    <row r="19" spans="1:50" ht="48.6" customHeight="1" x14ac:dyDescent="0.25">
      <c r="A19" s="76"/>
      <c r="B19" s="75"/>
      <c r="C19" s="78" t="s">
        <v>79</v>
      </c>
      <c r="D19" s="78" t="s">
        <v>46</v>
      </c>
      <c r="E19" s="78" t="s">
        <v>60</v>
      </c>
      <c r="F19" s="1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14">
        <f t="shared" si="12"/>
        <v>0</v>
      </c>
      <c r="Z19" s="70"/>
      <c r="AA19" s="74" t="s">
        <v>24</v>
      </c>
      <c r="AB19" s="15" t="str">
        <f t="shared" si="13"/>
        <v/>
      </c>
      <c r="AC19" s="16" t="str">
        <f t="shared" si="0"/>
        <v/>
      </c>
      <c r="AD19" s="17" t="str">
        <f t="shared" si="1"/>
        <v/>
      </c>
      <c r="AE19" s="18" t="str">
        <f t="shared" si="2"/>
        <v/>
      </c>
      <c r="AF19" s="19" t="str">
        <f t="shared" si="3"/>
        <v/>
      </c>
      <c r="AG19" s="17" t="str">
        <f t="shared" si="4"/>
        <v/>
      </c>
      <c r="AH19" s="17" t="str">
        <f t="shared" si="5"/>
        <v/>
      </c>
      <c r="AI19" s="20" t="str">
        <f t="shared" si="6"/>
        <v/>
      </c>
      <c r="AJ19" s="21" t="str">
        <f t="shared" si="7"/>
        <v/>
      </c>
      <c r="AK19" s="107">
        <f t="shared" si="21"/>
        <v>100</v>
      </c>
      <c r="AL19" s="23"/>
      <c r="AM19" s="24">
        <f t="shared" si="14"/>
        <v>2.0138888888888888E-3</v>
      </c>
      <c r="AN19" s="24">
        <f t="shared" si="9"/>
        <v>2.0717592592592593E-3</v>
      </c>
      <c r="AO19" s="24">
        <f t="shared" si="22"/>
        <v>2.1296296296296298E-3</v>
      </c>
      <c r="AP19" s="25" t="str">
        <f t="shared" si="10"/>
        <v/>
      </c>
      <c r="AQ19" s="26" t="str">
        <f t="shared" si="16"/>
        <v/>
      </c>
      <c r="AR19" s="26" t="str">
        <f t="shared" si="17"/>
        <v/>
      </c>
      <c r="AS19" s="25" t="str">
        <f t="shared" si="18"/>
        <v/>
      </c>
      <c r="AT19" s="27" t="str">
        <f t="shared" si="11"/>
        <v/>
      </c>
      <c r="AU19" s="30"/>
      <c r="AV19" s="30"/>
      <c r="AW19" s="30"/>
      <c r="AX19" s="23"/>
    </row>
    <row r="20" spans="1:50" ht="48.6" customHeight="1" x14ac:dyDescent="0.25">
      <c r="A20" s="76"/>
      <c r="B20" s="75"/>
      <c r="C20" s="78" t="s">
        <v>80</v>
      </c>
      <c r="D20" s="78" t="s">
        <v>47</v>
      </c>
      <c r="E20" s="78" t="s">
        <v>60</v>
      </c>
      <c r="F20" s="1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>
        <v>4</v>
      </c>
      <c r="S20" s="73">
        <v>4</v>
      </c>
      <c r="T20" s="73">
        <v>4</v>
      </c>
      <c r="U20" s="73"/>
      <c r="V20" s="73"/>
      <c r="W20" s="73"/>
      <c r="X20" s="73"/>
      <c r="Y20" s="14">
        <f t="shared" si="12"/>
        <v>12</v>
      </c>
      <c r="Z20" s="70"/>
      <c r="AA20" s="74" t="s">
        <v>23</v>
      </c>
      <c r="AB20" s="15" t="str">
        <f t="shared" si="13"/>
        <v/>
      </c>
      <c r="AC20" s="16" t="str">
        <f t="shared" si="0"/>
        <v/>
      </c>
      <c r="AD20" s="17" t="str">
        <f t="shared" si="1"/>
        <v/>
      </c>
      <c r="AE20" s="18" t="str">
        <f t="shared" si="2"/>
        <v/>
      </c>
      <c r="AF20" s="19" t="str">
        <f t="shared" si="3"/>
        <v/>
      </c>
      <c r="AG20" s="17" t="str">
        <f t="shared" si="4"/>
        <v/>
      </c>
      <c r="AH20" s="17" t="str">
        <f t="shared" si="5"/>
        <v/>
      </c>
      <c r="AI20" s="20" t="str">
        <f t="shared" si="6"/>
        <v/>
      </c>
      <c r="AJ20" s="21" t="str">
        <f t="shared" si="7"/>
        <v/>
      </c>
      <c r="AK20" s="107">
        <f t="shared" si="21"/>
        <v>100</v>
      </c>
      <c r="AL20" s="23"/>
      <c r="AM20" s="24">
        <f t="shared" si="14"/>
        <v>2.0138888888888888E-3</v>
      </c>
      <c r="AN20" s="24">
        <f t="shared" si="9"/>
        <v>2.0717592592592593E-3</v>
      </c>
      <c r="AO20" s="24">
        <f t="shared" si="22"/>
        <v>2.1296296296296298E-3</v>
      </c>
      <c r="AP20" s="25" t="str">
        <f t="shared" si="10"/>
        <v/>
      </c>
      <c r="AQ20" s="26" t="str">
        <f t="shared" si="16"/>
        <v/>
      </c>
      <c r="AR20" s="26" t="str">
        <f t="shared" si="17"/>
        <v/>
      </c>
      <c r="AS20" s="25" t="str">
        <f t="shared" si="18"/>
        <v/>
      </c>
      <c r="AT20" s="27" t="str">
        <f t="shared" si="11"/>
        <v/>
      </c>
      <c r="AU20" s="30"/>
      <c r="AV20" s="30"/>
      <c r="AW20" s="30"/>
      <c r="AX20" s="23"/>
    </row>
    <row r="21" spans="1:50" ht="48.6" customHeight="1" x14ac:dyDescent="0.25">
      <c r="A21" s="76"/>
      <c r="B21" s="75"/>
      <c r="C21" s="78" t="s">
        <v>81</v>
      </c>
      <c r="D21" s="78" t="s">
        <v>48</v>
      </c>
      <c r="E21" s="78" t="s">
        <v>60</v>
      </c>
      <c r="F21" s="1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14">
        <f t="shared" si="12"/>
        <v>0</v>
      </c>
      <c r="Z21" s="70"/>
      <c r="AA21" s="74" t="s">
        <v>23</v>
      </c>
      <c r="AB21" s="15" t="str">
        <f t="shared" si="13"/>
        <v/>
      </c>
      <c r="AC21" s="16" t="str">
        <f t="shared" si="0"/>
        <v/>
      </c>
      <c r="AD21" s="17" t="str">
        <f t="shared" si="1"/>
        <v/>
      </c>
      <c r="AE21" s="18" t="str">
        <f t="shared" si="2"/>
        <v/>
      </c>
      <c r="AF21" s="19" t="str">
        <f t="shared" si="3"/>
        <v/>
      </c>
      <c r="AG21" s="17" t="str">
        <f t="shared" si="4"/>
        <v/>
      </c>
      <c r="AH21" s="17" t="str">
        <f t="shared" si="5"/>
        <v/>
      </c>
      <c r="AI21" s="20" t="str">
        <f t="shared" si="6"/>
        <v/>
      </c>
      <c r="AJ21" s="21" t="str">
        <f t="shared" si="7"/>
        <v/>
      </c>
      <c r="AK21" s="107">
        <f t="shared" si="21"/>
        <v>100</v>
      </c>
      <c r="AL21" s="23"/>
      <c r="AM21" s="24">
        <f t="shared" si="14"/>
        <v>2.0138888888888888E-3</v>
      </c>
      <c r="AN21" s="24">
        <f t="shared" si="9"/>
        <v>2.0717592592592593E-3</v>
      </c>
      <c r="AO21" s="24">
        <f t="shared" si="22"/>
        <v>2.1296296296296298E-3</v>
      </c>
      <c r="AP21" s="25" t="str">
        <f t="shared" si="10"/>
        <v/>
      </c>
      <c r="AQ21" s="26" t="str">
        <f t="shared" si="16"/>
        <v/>
      </c>
      <c r="AR21" s="26" t="str">
        <f t="shared" si="17"/>
        <v/>
      </c>
      <c r="AS21" s="25" t="str">
        <f t="shared" si="18"/>
        <v/>
      </c>
      <c r="AT21" s="27" t="str">
        <f t="shared" si="11"/>
        <v/>
      </c>
      <c r="AU21" s="30"/>
      <c r="AV21" s="30"/>
      <c r="AW21" s="30"/>
      <c r="AX21" s="23"/>
    </row>
    <row r="22" spans="1:50" ht="48.6" customHeight="1" x14ac:dyDescent="0.25">
      <c r="A22" s="76"/>
      <c r="B22" s="75"/>
      <c r="C22" s="78" t="s">
        <v>82</v>
      </c>
      <c r="D22" s="78" t="s">
        <v>49</v>
      </c>
      <c r="E22" s="78" t="s">
        <v>60</v>
      </c>
      <c r="F22" s="13"/>
      <c r="G22" s="73">
        <v>4</v>
      </c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14">
        <f t="shared" si="12"/>
        <v>4</v>
      </c>
      <c r="Z22" s="70">
        <v>2.0729166666666665E-3</v>
      </c>
      <c r="AA22" s="74" t="s">
        <v>25</v>
      </c>
      <c r="AB22" s="15">
        <f t="shared" si="13"/>
        <v>0</v>
      </c>
      <c r="AC22" s="16">
        <f t="shared" si="0"/>
        <v>4</v>
      </c>
      <c r="AD22" s="17">
        <f t="shared" si="1"/>
        <v>2.0729166666666665E-3</v>
      </c>
      <c r="AE22" s="18" t="str">
        <f t="shared" si="2"/>
        <v>1</v>
      </c>
      <c r="AF22" s="19">
        <f t="shared" si="3"/>
        <v>4.6296296296296294E-5</v>
      </c>
      <c r="AG22" s="17">
        <f t="shared" si="4"/>
        <v>1.0300925925925956E-4</v>
      </c>
      <c r="AH22" s="17">
        <f t="shared" si="5"/>
        <v>1.0300925925925956E-4</v>
      </c>
      <c r="AI22" s="20">
        <f t="shared" si="6"/>
        <v>4.0000000011922365</v>
      </c>
      <c r="AJ22" s="21">
        <f t="shared" si="7"/>
        <v>8</v>
      </c>
      <c r="AK22" s="107">
        <f t="shared" si="21"/>
        <v>100</v>
      </c>
      <c r="AL22" s="23"/>
      <c r="AM22" s="24">
        <f t="shared" si="14"/>
        <v>2.0138888888888888E-3</v>
      </c>
      <c r="AN22" s="24">
        <f t="shared" si="9"/>
        <v>2.0717592592592593E-3</v>
      </c>
      <c r="AO22" s="24">
        <f t="shared" si="22"/>
        <v>2.1296296296296298E-3</v>
      </c>
      <c r="AP22" s="25">
        <f t="shared" si="10"/>
        <v>2.0729166666666665E-3</v>
      </c>
      <c r="AQ22" s="26" t="str">
        <f t="shared" si="16"/>
        <v/>
      </c>
      <c r="AR22" s="26" t="str">
        <f t="shared" si="17"/>
        <v>00:00,000</v>
      </c>
      <c r="AS22" s="25" t="str">
        <f t="shared" si="18"/>
        <v/>
      </c>
      <c r="AT22" s="27">
        <f t="shared" si="11"/>
        <v>0</v>
      </c>
      <c r="AU22" s="30"/>
      <c r="AV22" s="30"/>
      <c r="AW22" s="30"/>
      <c r="AX22" s="23"/>
    </row>
    <row r="23" spans="1:50" ht="48.6" customHeight="1" x14ac:dyDescent="0.25">
      <c r="A23" s="76"/>
      <c r="B23" s="75"/>
      <c r="C23" s="78" t="s">
        <v>83</v>
      </c>
      <c r="D23" s="78" t="s">
        <v>50</v>
      </c>
      <c r="E23" s="78" t="s">
        <v>60</v>
      </c>
      <c r="F23" s="13"/>
      <c r="G23" s="73"/>
      <c r="H23" s="73">
        <v>4</v>
      </c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14">
        <f t="shared" si="12"/>
        <v>4</v>
      </c>
      <c r="Z23" s="70">
        <v>2.0923611111111112E-3</v>
      </c>
      <c r="AA23" s="74" t="s">
        <v>25</v>
      </c>
      <c r="AB23" s="15">
        <f t="shared" si="13"/>
        <v>0</v>
      </c>
      <c r="AC23" s="16">
        <f t="shared" si="0"/>
        <v>4</v>
      </c>
      <c r="AD23" s="17">
        <f t="shared" si="1"/>
        <v>2.0923611111111112E-3</v>
      </c>
      <c r="AE23" s="18" t="str">
        <f t="shared" si="2"/>
        <v>1</v>
      </c>
      <c r="AF23" s="19">
        <f t="shared" si="3"/>
        <v>4.6296296296296294E-5</v>
      </c>
      <c r="AG23" s="17">
        <f t="shared" si="4"/>
        <v>8.3564814814814797E-5</v>
      </c>
      <c r="AH23" s="17">
        <f t="shared" si="5"/>
        <v>8.3564814814814797E-5</v>
      </c>
      <c r="AI23" s="20">
        <f t="shared" si="6"/>
        <v>4.0000000009671854</v>
      </c>
      <c r="AJ23" s="21">
        <f t="shared" si="7"/>
        <v>7</v>
      </c>
      <c r="AK23" s="107">
        <f t="shared" si="21"/>
        <v>100</v>
      </c>
      <c r="AL23" s="23"/>
      <c r="AM23" s="24">
        <f t="shared" si="14"/>
        <v>2.0138888888888888E-3</v>
      </c>
      <c r="AN23" s="24">
        <f t="shared" si="9"/>
        <v>2.0717592592592593E-3</v>
      </c>
      <c r="AO23" s="24">
        <f t="shared" si="22"/>
        <v>2.1296296296296298E-3</v>
      </c>
      <c r="AP23" s="25">
        <f t="shared" si="10"/>
        <v>2.0923611111111112E-3</v>
      </c>
      <c r="AQ23" s="26" t="str">
        <f t="shared" si="16"/>
        <v/>
      </c>
      <c r="AR23" s="26" t="str">
        <f t="shared" si="17"/>
        <v>00:00,000</v>
      </c>
      <c r="AS23" s="25" t="str">
        <f t="shared" si="18"/>
        <v/>
      </c>
      <c r="AT23" s="27">
        <f t="shared" si="11"/>
        <v>0</v>
      </c>
      <c r="AU23" s="30"/>
      <c r="AV23" s="30"/>
      <c r="AW23" s="30"/>
      <c r="AX23" s="23"/>
    </row>
    <row r="24" spans="1:50" ht="48.6" customHeight="1" x14ac:dyDescent="0.25">
      <c r="A24" s="76"/>
      <c r="B24" s="75"/>
      <c r="C24" s="78" t="s">
        <v>84</v>
      </c>
      <c r="D24" s="78" t="s">
        <v>51</v>
      </c>
      <c r="E24" s="78" t="s">
        <v>60</v>
      </c>
      <c r="F24" s="13"/>
      <c r="G24" s="73"/>
      <c r="H24" s="73"/>
      <c r="I24" s="73">
        <v>4</v>
      </c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14">
        <f t="shared" si="12"/>
        <v>4</v>
      </c>
      <c r="Z24" s="70">
        <v>2.1423611111111109E-3</v>
      </c>
      <c r="AA24" s="74" t="s">
        <v>25</v>
      </c>
      <c r="AB24" s="15">
        <f t="shared" si="13"/>
        <v>0.8</v>
      </c>
      <c r="AC24" s="16">
        <f t="shared" si="0"/>
        <v>4.8</v>
      </c>
      <c r="AD24" s="17">
        <f t="shared" si="1"/>
        <v>2.1423611111111109E-3</v>
      </c>
      <c r="AE24" s="18" t="str">
        <f t="shared" si="2"/>
        <v>2</v>
      </c>
      <c r="AF24" s="19">
        <f t="shared" si="3"/>
        <v>5.5555555555555551E-5</v>
      </c>
      <c r="AG24" s="17">
        <f t="shared" si="4"/>
        <v>2.1979166666666666E-3</v>
      </c>
      <c r="AH24" s="17">
        <f t="shared" si="5"/>
        <v>6.8287037037036732E-5</v>
      </c>
      <c r="AI24" s="20">
        <f t="shared" si="6"/>
        <v>4.8000000007903587</v>
      </c>
      <c r="AJ24" s="21">
        <f t="shared" si="7"/>
        <v>10</v>
      </c>
      <c r="AK24" s="107">
        <f t="shared" si="21"/>
        <v>100</v>
      </c>
      <c r="AL24" s="23"/>
      <c r="AM24" s="24">
        <f t="shared" si="14"/>
        <v>2.0138888888888888E-3</v>
      </c>
      <c r="AN24" s="24">
        <f t="shared" si="9"/>
        <v>2.0717592592592593E-3</v>
      </c>
      <c r="AO24" s="24">
        <f t="shared" si="22"/>
        <v>2.1296296296296298E-3</v>
      </c>
      <c r="AP24" s="25">
        <f t="shared" si="10"/>
        <v>2.1423611111111109E-3</v>
      </c>
      <c r="AQ24" s="26" t="str">
        <f t="shared" si="16"/>
        <v>+</v>
      </c>
      <c r="AR24" s="26">
        <f t="shared" si="17"/>
        <v>1.2731481481481188E-5</v>
      </c>
      <c r="AS24" s="25" t="str">
        <f t="shared" si="18"/>
        <v>+</v>
      </c>
      <c r="AT24" s="27">
        <f t="shared" si="11"/>
        <v>2</v>
      </c>
      <c r="AU24" s="30"/>
      <c r="AV24" s="30"/>
      <c r="AW24" s="30"/>
      <c r="AX24" s="23"/>
    </row>
    <row r="25" spans="1:50" ht="48.6" customHeight="1" x14ac:dyDescent="0.25">
      <c r="A25" s="76"/>
      <c r="B25" s="75"/>
      <c r="C25" s="78" t="s">
        <v>85</v>
      </c>
      <c r="D25" s="78" t="s">
        <v>52</v>
      </c>
      <c r="E25" s="78" t="s">
        <v>60</v>
      </c>
      <c r="F25" s="13"/>
      <c r="G25" s="73"/>
      <c r="H25" s="73"/>
      <c r="I25" s="73"/>
      <c r="J25" s="73">
        <v>4</v>
      </c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14">
        <f t="shared" si="12"/>
        <v>4</v>
      </c>
      <c r="Z25" s="70">
        <v>2.0138888888888888E-3</v>
      </c>
      <c r="AA25" s="74" t="s">
        <v>25</v>
      </c>
      <c r="AB25" s="15">
        <f t="shared" si="13"/>
        <v>0</v>
      </c>
      <c r="AC25" s="16">
        <f t="shared" si="0"/>
        <v>4</v>
      </c>
      <c r="AD25" s="17">
        <f t="shared" si="1"/>
        <v>2.0138888888888888E-3</v>
      </c>
      <c r="AE25" s="18" t="str">
        <f t="shared" si="2"/>
        <v>1</v>
      </c>
      <c r="AF25" s="19">
        <f t="shared" si="3"/>
        <v>4.6296296296296294E-5</v>
      </c>
      <c r="AG25" s="17">
        <f t="shared" si="4"/>
        <v>1.620370370370372E-4</v>
      </c>
      <c r="AH25" s="17">
        <f t="shared" si="5"/>
        <v>1.620370370370372E-4</v>
      </c>
      <c r="AI25" s="20">
        <f t="shared" si="6"/>
        <v>4.0000000018754287</v>
      </c>
      <c r="AJ25" s="21">
        <f t="shared" si="7"/>
        <v>9</v>
      </c>
      <c r="AK25" s="107">
        <f t="shared" si="21"/>
        <v>100</v>
      </c>
      <c r="AL25" s="23"/>
      <c r="AM25" s="24">
        <f t="shared" si="14"/>
        <v>2.0138888888888888E-3</v>
      </c>
      <c r="AN25" s="24">
        <f t="shared" si="9"/>
        <v>2.0717592592592593E-3</v>
      </c>
      <c r="AO25" s="24">
        <f t="shared" si="22"/>
        <v>2.1296296296296298E-3</v>
      </c>
      <c r="AP25" s="25">
        <f t="shared" si="10"/>
        <v>2.0138888888888888E-3</v>
      </c>
      <c r="AQ25" s="26" t="str">
        <f t="shared" si="16"/>
        <v/>
      </c>
      <c r="AR25" s="26" t="str">
        <f t="shared" si="17"/>
        <v>00:00,000</v>
      </c>
      <c r="AS25" s="25" t="str">
        <f t="shared" si="18"/>
        <v/>
      </c>
      <c r="AT25" s="27">
        <f t="shared" si="11"/>
        <v>0</v>
      </c>
      <c r="AU25" s="30"/>
      <c r="AV25" s="30"/>
      <c r="AW25" s="30"/>
      <c r="AX25" s="23"/>
    </row>
    <row r="26" spans="1:50" ht="48.6" customHeight="1" x14ac:dyDescent="0.25">
      <c r="A26" s="76"/>
      <c r="B26" s="75"/>
      <c r="C26" s="78" t="s">
        <v>86</v>
      </c>
      <c r="D26" s="78" t="s">
        <v>53</v>
      </c>
      <c r="E26" s="78" t="s">
        <v>60</v>
      </c>
      <c r="F26" s="13"/>
      <c r="G26" s="73"/>
      <c r="H26" s="73"/>
      <c r="I26" s="73"/>
      <c r="J26" s="73"/>
      <c r="K26" s="73">
        <v>4</v>
      </c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14">
        <f t="shared" si="12"/>
        <v>4</v>
      </c>
      <c r="Z26" s="70">
        <v>2.0023148148148148E-3</v>
      </c>
      <c r="AA26" s="74" t="s">
        <v>25</v>
      </c>
      <c r="AB26" s="15">
        <f t="shared" si="13"/>
        <v>1</v>
      </c>
      <c r="AC26" s="16">
        <f t="shared" si="0"/>
        <v>5</v>
      </c>
      <c r="AD26" s="17">
        <f t="shared" si="1"/>
        <v>2.0023148148148148E-3</v>
      </c>
      <c r="AE26" s="18" t="str">
        <f t="shared" si="2"/>
        <v>3</v>
      </c>
      <c r="AF26" s="19">
        <f t="shared" si="3"/>
        <v>5.7870370370370373E-5</v>
      </c>
      <c r="AG26" s="17">
        <f t="shared" si="4"/>
        <v>2.0601851851851853E-3</v>
      </c>
      <c r="AH26" s="17">
        <f t="shared" si="5"/>
        <v>2.0833333333333333E-3</v>
      </c>
      <c r="AI26" s="20">
        <f t="shared" si="6"/>
        <v>5.0000000241126541</v>
      </c>
      <c r="AJ26" s="21">
        <f t="shared" si="7"/>
        <v>11</v>
      </c>
      <c r="AK26" s="107">
        <f t="shared" si="21"/>
        <v>100</v>
      </c>
      <c r="AL26" s="23"/>
      <c r="AM26" s="24">
        <f t="shared" si="14"/>
        <v>2.0138888888888888E-3</v>
      </c>
      <c r="AN26" s="24">
        <f t="shared" si="9"/>
        <v>2.0717592592592593E-3</v>
      </c>
      <c r="AO26" s="24">
        <f t="shared" si="22"/>
        <v>2.1296296296296298E-3</v>
      </c>
      <c r="AP26" s="25">
        <f t="shared" si="10"/>
        <v>2.0023148148148148E-3</v>
      </c>
      <c r="AQ26" s="26" t="str">
        <f t="shared" si="16"/>
        <v>-</v>
      </c>
      <c r="AR26" s="26">
        <f t="shared" si="17"/>
        <v>1.1574074074074004E-5</v>
      </c>
      <c r="AS26" s="25" t="str">
        <f t="shared" si="18"/>
        <v>-</v>
      </c>
      <c r="AT26" s="27">
        <f t="shared" si="11"/>
        <v>1</v>
      </c>
      <c r="AU26" s="30"/>
      <c r="AV26" s="30"/>
      <c r="AW26" s="30"/>
      <c r="AX26" s="23"/>
    </row>
    <row r="27" spans="1:50" ht="48.6" customHeight="1" x14ac:dyDescent="0.25">
      <c r="A27" s="76"/>
      <c r="B27" s="75"/>
      <c r="C27" s="78" t="s">
        <v>87</v>
      </c>
      <c r="D27" s="78" t="s">
        <v>54</v>
      </c>
      <c r="E27" s="78" t="s">
        <v>63</v>
      </c>
      <c r="F27" s="13"/>
      <c r="G27" s="73"/>
      <c r="H27" s="73"/>
      <c r="I27" s="73"/>
      <c r="J27" s="73"/>
      <c r="K27" s="73"/>
      <c r="L27" s="73">
        <v>4</v>
      </c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14">
        <f t="shared" si="12"/>
        <v>4</v>
      </c>
      <c r="Z27" s="70">
        <v>2.2569444444444447E-3</v>
      </c>
      <c r="AA27" s="74" t="s">
        <v>25</v>
      </c>
      <c r="AB27" s="15">
        <f t="shared" si="13"/>
        <v>4.4000000000000004</v>
      </c>
      <c r="AC27" s="16">
        <f t="shared" si="0"/>
        <v>8.4</v>
      </c>
      <c r="AD27" s="17">
        <f t="shared" si="1"/>
        <v>2.2569444444444447E-3</v>
      </c>
      <c r="AE27" s="18" t="str">
        <f t="shared" si="2"/>
        <v>2</v>
      </c>
      <c r="AF27" s="19">
        <f t="shared" si="3"/>
        <v>9.722222222222223E-5</v>
      </c>
      <c r="AG27" s="17">
        <f t="shared" si="4"/>
        <v>2.3541666666666667E-3</v>
      </c>
      <c r="AH27" s="17">
        <f t="shared" si="5"/>
        <v>2.2453703703703714E-4</v>
      </c>
      <c r="AI27" s="20">
        <f t="shared" si="6"/>
        <v>8.4000000025988086</v>
      </c>
      <c r="AJ27" s="21">
        <f t="shared" si="7"/>
        <v>13</v>
      </c>
      <c r="AK27" s="107">
        <f t="shared" si="21"/>
        <v>100</v>
      </c>
      <c r="AL27" s="23"/>
      <c r="AM27" s="24">
        <f t="shared" si="14"/>
        <v>2.0138888888888888E-3</v>
      </c>
      <c r="AN27" s="24">
        <f t="shared" si="9"/>
        <v>2.0717592592592593E-3</v>
      </c>
      <c r="AO27" s="24">
        <f t="shared" si="22"/>
        <v>2.1296296296296298E-3</v>
      </c>
      <c r="AP27" s="25">
        <f t="shared" si="10"/>
        <v>2.2569444444444447E-3</v>
      </c>
      <c r="AQ27" s="26" t="str">
        <f t="shared" si="16"/>
        <v>+</v>
      </c>
      <c r="AR27" s="26">
        <f t="shared" si="17"/>
        <v>1.2731481481481491E-4</v>
      </c>
      <c r="AS27" s="25" t="str">
        <f t="shared" si="18"/>
        <v>+</v>
      </c>
      <c r="AT27" s="27">
        <f t="shared" si="11"/>
        <v>11</v>
      </c>
      <c r="AU27" s="30"/>
      <c r="AV27" s="30"/>
      <c r="AW27" s="30"/>
      <c r="AX27" s="23"/>
    </row>
    <row r="28" spans="1:50" ht="48.6" customHeight="1" x14ac:dyDescent="0.25">
      <c r="A28" s="76"/>
      <c r="B28" s="75"/>
      <c r="C28" s="78" t="s">
        <v>88</v>
      </c>
      <c r="D28" s="78" t="s">
        <v>55</v>
      </c>
      <c r="E28" s="78" t="s">
        <v>64</v>
      </c>
      <c r="F28" s="13"/>
      <c r="G28" s="73"/>
      <c r="H28" s="73"/>
      <c r="I28" s="73"/>
      <c r="J28" s="73"/>
      <c r="K28" s="73"/>
      <c r="L28" s="73"/>
      <c r="M28" s="73">
        <v>4</v>
      </c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14">
        <f t="shared" si="12"/>
        <v>4</v>
      </c>
      <c r="Z28" s="70">
        <v>2.3032407407407407E-3</v>
      </c>
      <c r="AA28" s="74" t="s">
        <v>25</v>
      </c>
      <c r="AB28" s="15">
        <f t="shared" si="13"/>
        <v>6</v>
      </c>
      <c r="AC28" s="16">
        <f t="shared" si="0"/>
        <v>10</v>
      </c>
      <c r="AD28" s="17">
        <f t="shared" si="1"/>
        <v>2.3032407407407407E-3</v>
      </c>
      <c r="AE28" s="18" t="str">
        <f t="shared" si="2"/>
        <v>2</v>
      </c>
      <c r="AF28" s="19">
        <f t="shared" si="3"/>
        <v>1.1574074074074075E-4</v>
      </c>
      <c r="AG28" s="17">
        <f t="shared" si="4"/>
        <v>2.4189814814814816E-3</v>
      </c>
      <c r="AH28" s="17">
        <f t="shared" si="5"/>
        <v>2.8935185185185167E-4</v>
      </c>
      <c r="AI28" s="20">
        <f t="shared" si="6"/>
        <v>10.00000000334898</v>
      </c>
      <c r="AJ28" s="21">
        <f t="shared" si="7"/>
        <v>14</v>
      </c>
      <c r="AK28" s="107">
        <f t="shared" si="21"/>
        <v>100</v>
      </c>
      <c r="AL28" s="23"/>
      <c r="AM28" s="24">
        <f t="shared" si="14"/>
        <v>2.0138888888888888E-3</v>
      </c>
      <c r="AN28" s="24">
        <f t="shared" si="9"/>
        <v>2.0717592592592593E-3</v>
      </c>
      <c r="AO28" s="24">
        <f t="shared" si="22"/>
        <v>2.1296296296296298E-3</v>
      </c>
      <c r="AP28" s="25">
        <f t="shared" si="10"/>
        <v>2.3032407407407407E-3</v>
      </c>
      <c r="AQ28" s="26" t="str">
        <f t="shared" si="16"/>
        <v>+</v>
      </c>
      <c r="AR28" s="26">
        <f t="shared" si="17"/>
        <v>1.7361111111111093E-4</v>
      </c>
      <c r="AS28" s="25" t="str">
        <f t="shared" si="18"/>
        <v>+</v>
      </c>
      <c r="AT28" s="27">
        <f t="shared" si="11"/>
        <v>15</v>
      </c>
      <c r="AU28" s="30"/>
      <c r="AV28" s="30"/>
      <c r="AW28" s="30"/>
      <c r="AX28" s="23"/>
    </row>
    <row r="29" spans="1:50" ht="48.6" customHeight="1" x14ac:dyDescent="0.25">
      <c r="A29" s="76"/>
      <c r="B29" s="75"/>
      <c r="C29" s="78" t="s">
        <v>89</v>
      </c>
      <c r="D29" s="78" t="s">
        <v>56</v>
      </c>
      <c r="E29" s="78" t="s">
        <v>61</v>
      </c>
      <c r="F29" s="1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14">
        <f t="shared" si="12"/>
        <v>0</v>
      </c>
      <c r="Z29" s="70"/>
      <c r="AA29" s="74" t="s">
        <v>21</v>
      </c>
      <c r="AB29" s="15" t="str">
        <f t="shared" si="13"/>
        <v/>
      </c>
      <c r="AC29" s="16" t="str">
        <f t="shared" si="0"/>
        <v/>
      </c>
      <c r="AD29" s="17" t="str">
        <f t="shared" si="1"/>
        <v/>
      </c>
      <c r="AE29" s="18" t="str">
        <f t="shared" si="2"/>
        <v/>
      </c>
      <c r="AF29" s="19" t="str">
        <f t="shared" si="3"/>
        <v/>
      </c>
      <c r="AG29" s="17" t="str">
        <f t="shared" si="4"/>
        <v/>
      </c>
      <c r="AH29" s="17" t="str">
        <f t="shared" si="5"/>
        <v/>
      </c>
      <c r="AI29" s="20" t="str">
        <f t="shared" si="6"/>
        <v/>
      </c>
      <c r="AJ29" s="21" t="str">
        <f t="shared" si="7"/>
        <v/>
      </c>
      <c r="AK29" s="22"/>
      <c r="AL29" s="23"/>
      <c r="AM29" s="24">
        <f t="shared" si="14"/>
        <v>2.0138888888888888E-3</v>
      </c>
      <c r="AN29" s="24">
        <f t="shared" si="9"/>
        <v>2.0717592592592593E-3</v>
      </c>
      <c r="AO29" s="24">
        <f t="shared" si="22"/>
        <v>2.1296296296296298E-3</v>
      </c>
      <c r="AP29" s="25" t="str">
        <f t="shared" si="10"/>
        <v/>
      </c>
      <c r="AQ29" s="26" t="str">
        <f t="shared" si="16"/>
        <v/>
      </c>
      <c r="AR29" s="26" t="str">
        <f t="shared" si="17"/>
        <v/>
      </c>
      <c r="AS29" s="25" t="str">
        <f t="shared" si="18"/>
        <v/>
      </c>
      <c r="AT29" s="27" t="str">
        <f t="shared" si="11"/>
        <v/>
      </c>
      <c r="AU29" s="30"/>
      <c r="AV29" s="30"/>
      <c r="AW29" s="30"/>
      <c r="AX29" s="23"/>
    </row>
    <row r="30" spans="1:50" ht="48.6" customHeight="1" x14ac:dyDescent="0.25">
      <c r="A30" s="76"/>
      <c r="B30" s="75"/>
      <c r="C30" s="78" t="s">
        <v>90</v>
      </c>
      <c r="D30" s="78" t="s">
        <v>57</v>
      </c>
      <c r="E30" s="78" t="s">
        <v>61</v>
      </c>
      <c r="F30" s="1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14">
        <f t="shared" si="12"/>
        <v>0</v>
      </c>
      <c r="Z30" s="70"/>
      <c r="AA30" s="74" t="s">
        <v>22</v>
      </c>
      <c r="AB30" s="15" t="str">
        <f t="shared" si="13"/>
        <v/>
      </c>
      <c r="AC30" s="16" t="str">
        <f t="shared" si="0"/>
        <v/>
      </c>
      <c r="AD30" s="17" t="str">
        <f t="shared" si="1"/>
        <v/>
      </c>
      <c r="AE30" s="18" t="str">
        <f t="shared" si="2"/>
        <v/>
      </c>
      <c r="AF30" s="19" t="str">
        <f t="shared" si="3"/>
        <v/>
      </c>
      <c r="AG30" s="17" t="str">
        <f t="shared" si="4"/>
        <v/>
      </c>
      <c r="AH30" s="17" t="str">
        <f t="shared" si="5"/>
        <v/>
      </c>
      <c r="AI30" s="20" t="str">
        <f t="shared" si="6"/>
        <v/>
      </c>
      <c r="AJ30" s="21" t="str">
        <f t="shared" si="7"/>
        <v/>
      </c>
      <c r="AK30" s="22"/>
      <c r="AL30" s="23"/>
      <c r="AM30" s="24">
        <f t="shared" si="14"/>
        <v>2.0138888888888888E-3</v>
      </c>
      <c r="AN30" s="24">
        <f t="shared" si="9"/>
        <v>2.0717592592592593E-3</v>
      </c>
      <c r="AO30" s="24">
        <f t="shared" si="22"/>
        <v>2.1296296296296298E-3</v>
      </c>
      <c r="AP30" s="25" t="str">
        <f t="shared" si="10"/>
        <v/>
      </c>
      <c r="AQ30" s="26" t="str">
        <f t="shared" si="16"/>
        <v/>
      </c>
      <c r="AR30" s="26" t="str">
        <f t="shared" si="17"/>
        <v/>
      </c>
      <c r="AS30" s="25" t="str">
        <f t="shared" si="18"/>
        <v/>
      </c>
      <c r="AT30" s="27" t="str">
        <f t="shared" si="11"/>
        <v/>
      </c>
      <c r="AU30" s="30"/>
      <c r="AV30" s="30"/>
      <c r="AW30" s="30"/>
      <c r="AX30" s="23"/>
    </row>
    <row r="31" spans="1:50" ht="48.6" customHeight="1" x14ac:dyDescent="0.25">
      <c r="A31" s="76"/>
      <c r="B31" s="75"/>
      <c r="C31" s="78" t="s">
        <v>91</v>
      </c>
      <c r="D31" s="78" t="s">
        <v>58</v>
      </c>
      <c r="E31" s="78" t="s">
        <v>60</v>
      </c>
      <c r="F31" s="13"/>
      <c r="G31" s="73"/>
      <c r="H31" s="73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14">
        <f t="shared" si="12"/>
        <v>0</v>
      </c>
      <c r="Z31" s="71"/>
      <c r="AA31" s="74" t="s">
        <v>23</v>
      </c>
      <c r="AB31" s="15" t="str">
        <f t="shared" si="13"/>
        <v/>
      </c>
      <c r="AC31" s="16" t="str">
        <f t="shared" si="0"/>
        <v/>
      </c>
      <c r="AD31" s="17" t="str">
        <f t="shared" si="1"/>
        <v/>
      </c>
      <c r="AE31" s="18" t="str">
        <f t="shared" si="2"/>
        <v/>
      </c>
      <c r="AF31" s="19" t="str">
        <f t="shared" si="3"/>
        <v/>
      </c>
      <c r="AG31" s="17" t="str">
        <f t="shared" si="4"/>
        <v/>
      </c>
      <c r="AH31" s="17" t="str">
        <f t="shared" si="5"/>
        <v/>
      </c>
      <c r="AI31" s="20" t="str">
        <f t="shared" si="6"/>
        <v/>
      </c>
      <c r="AJ31" s="21" t="str">
        <f t="shared" si="7"/>
        <v/>
      </c>
      <c r="AK31" s="22"/>
      <c r="AL31" s="23"/>
      <c r="AM31" s="24">
        <f t="shared" si="14"/>
        <v>2.0138888888888888E-3</v>
      </c>
      <c r="AN31" s="24">
        <f t="shared" ref="AN31:AN35" si="23">IF(ISBLANK(C31),"",$AN$3)</f>
        <v>2.0717592592592593E-3</v>
      </c>
      <c r="AO31" s="24">
        <f t="shared" si="22"/>
        <v>2.1296296296296298E-3</v>
      </c>
      <c r="AP31" s="25" t="str">
        <f t="shared" si="10"/>
        <v/>
      </c>
      <c r="AQ31" s="26" t="str">
        <f t="shared" si="16"/>
        <v/>
      </c>
      <c r="AR31" s="26" t="str">
        <f t="shared" si="17"/>
        <v/>
      </c>
      <c r="AS31" s="25" t="str">
        <f t="shared" si="18"/>
        <v/>
      </c>
      <c r="AT31" s="27" t="str">
        <f t="shared" si="11"/>
        <v/>
      </c>
      <c r="AU31" s="30"/>
      <c r="AV31" s="30"/>
      <c r="AW31" s="30"/>
      <c r="AX31" s="23"/>
    </row>
    <row r="32" spans="1:50" ht="48.6" customHeight="1" x14ac:dyDescent="0.25">
      <c r="A32" s="76"/>
      <c r="B32" s="75"/>
      <c r="C32" s="78" t="s">
        <v>92</v>
      </c>
      <c r="D32" s="78" t="s">
        <v>59</v>
      </c>
      <c r="E32" s="78" t="s">
        <v>60</v>
      </c>
      <c r="F32" s="1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14">
        <f t="shared" si="12"/>
        <v>0</v>
      </c>
      <c r="Z32" s="71"/>
      <c r="AA32" s="74" t="s">
        <v>24</v>
      </c>
      <c r="AB32" s="15" t="str">
        <f t="shared" si="13"/>
        <v/>
      </c>
      <c r="AC32" s="16" t="str">
        <f t="shared" si="0"/>
        <v/>
      </c>
      <c r="AD32" s="17" t="str">
        <f t="shared" si="1"/>
        <v/>
      </c>
      <c r="AE32" s="18" t="str">
        <f t="shared" si="2"/>
        <v/>
      </c>
      <c r="AF32" s="19" t="str">
        <f t="shared" si="3"/>
        <v/>
      </c>
      <c r="AG32" s="17" t="str">
        <f t="shared" si="4"/>
        <v/>
      </c>
      <c r="AH32" s="17" t="str">
        <f t="shared" si="5"/>
        <v/>
      </c>
      <c r="AI32" s="20" t="str">
        <f t="shared" si="6"/>
        <v/>
      </c>
      <c r="AJ32" s="21" t="str">
        <f t="shared" si="7"/>
        <v/>
      </c>
      <c r="AK32" s="22"/>
      <c r="AL32" s="23"/>
      <c r="AM32" s="24">
        <f t="shared" si="14"/>
        <v>2.0138888888888888E-3</v>
      </c>
      <c r="AN32" s="24">
        <f t="shared" si="23"/>
        <v>2.0717592592592593E-3</v>
      </c>
      <c r="AO32" s="24">
        <f t="shared" si="22"/>
        <v>2.1296296296296298E-3</v>
      </c>
      <c r="AP32" s="25" t="str">
        <f t="shared" si="10"/>
        <v/>
      </c>
      <c r="AQ32" s="26" t="str">
        <f t="shared" si="16"/>
        <v/>
      </c>
      <c r="AR32" s="26" t="str">
        <f t="shared" si="17"/>
        <v/>
      </c>
      <c r="AS32" s="25" t="str">
        <f t="shared" si="18"/>
        <v/>
      </c>
      <c r="AT32" s="27" t="str">
        <f t="shared" si="11"/>
        <v/>
      </c>
      <c r="AU32" s="30"/>
      <c r="AV32" s="30"/>
      <c r="AW32" s="30"/>
      <c r="AX32" s="23"/>
    </row>
    <row r="33" spans="1:50" ht="48.6" customHeight="1" x14ac:dyDescent="0.25">
      <c r="A33" s="77"/>
      <c r="B33" s="35"/>
      <c r="C33" s="36"/>
      <c r="D33" s="36"/>
      <c r="E33" s="37"/>
      <c r="F33" s="1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14" t="str">
        <f t="shared" si="12"/>
        <v/>
      </c>
      <c r="Z33" s="71"/>
      <c r="AA33" s="74"/>
      <c r="AB33" s="15" t="str">
        <f t="shared" si="13"/>
        <v/>
      </c>
      <c r="AC33" s="16" t="str">
        <f t="shared" si="0"/>
        <v/>
      </c>
      <c r="AD33" s="17" t="str">
        <f t="shared" si="1"/>
        <v/>
      </c>
      <c r="AE33" s="18" t="str">
        <f t="shared" si="2"/>
        <v/>
      </c>
      <c r="AF33" s="19" t="str">
        <f t="shared" si="3"/>
        <v/>
      </c>
      <c r="AG33" s="17" t="str">
        <f t="shared" si="4"/>
        <v/>
      </c>
      <c r="AH33" s="17" t="str">
        <f t="shared" si="5"/>
        <v/>
      </c>
      <c r="AI33" s="20" t="str">
        <f t="shared" si="6"/>
        <v/>
      </c>
      <c r="AJ33" s="21" t="str">
        <f t="shared" si="7"/>
        <v/>
      </c>
      <c r="AK33" s="22"/>
      <c r="AL33" s="23"/>
      <c r="AM33" s="24" t="str">
        <f t="shared" si="14"/>
        <v/>
      </c>
      <c r="AN33" s="24" t="str">
        <f t="shared" si="23"/>
        <v/>
      </c>
      <c r="AO33" s="24" t="str">
        <f t="shared" si="22"/>
        <v/>
      </c>
      <c r="AP33" s="25" t="str">
        <f t="shared" si="10"/>
        <v/>
      </c>
      <c r="AQ33" s="26" t="str">
        <f t="shared" si="16"/>
        <v/>
      </c>
      <c r="AR33" s="26" t="str">
        <f t="shared" si="17"/>
        <v/>
      </c>
      <c r="AS33" s="25" t="str">
        <f t="shared" si="18"/>
        <v/>
      </c>
      <c r="AT33" s="27" t="str">
        <f t="shared" si="11"/>
        <v/>
      </c>
      <c r="AU33" s="30"/>
      <c r="AV33" s="30"/>
      <c r="AW33" s="30"/>
      <c r="AX33" s="23"/>
    </row>
    <row r="34" spans="1:50" ht="40.5" customHeight="1" x14ac:dyDescent="0.25">
      <c r="A34" s="34"/>
      <c r="B34" s="35"/>
      <c r="C34" s="36"/>
      <c r="D34" s="36"/>
      <c r="E34" s="37"/>
      <c r="F34" s="1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14" t="str">
        <f t="shared" si="12"/>
        <v/>
      </c>
      <c r="Z34" s="71"/>
      <c r="AA34" s="74"/>
      <c r="AB34" s="15" t="str">
        <f t="shared" si="13"/>
        <v/>
      </c>
      <c r="AC34" s="16" t="str">
        <f t="shared" si="0"/>
        <v/>
      </c>
      <c r="AD34" s="17" t="str">
        <f t="shared" si="1"/>
        <v/>
      </c>
      <c r="AE34" s="18" t="str">
        <f t="shared" si="2"/>
        <v/>
      </c>
      <c r="AF34" s="19" t="str">
        <f t="shared" si="3"/>
        <v/>
      </c>
      <c r="AG34" s="17" t="str">
        <f t="shared" si="4"/>
        <v/>
      </c>
      <c r="AH34" s="17" t="str">
        <f t="shared" si="5"/>
        <v/>
      </c>
      <c r="AI34" s="20" t="str">
        <f t="shared" si="6"/>
        <v/>
      </c>
      <c r="AJ34" s="21" t="str">
        <f t="shared" si="7"/>
        <v/>
      </c>
      <c r="AK34" s="22"/>
      <c r="AL34" s="23"/>
      <c r="AM34" s="24" t="str">
        <f t="shared" si="14"/>
        <v/>
      </c>
      <c r="AN34" s="24" t="str">
        <f t="shared" si="23"/>
        <v/>
      </c>
      <c r="AO34" s="24" t="str">
        <f t="shared" si="22"/>
        <v/>
      </c>
      <c r="AP34" s="25" t="str">
        <f t="shared" si="10"/>
        <v/>
      </c>
      <c r="AQ34" s="26" t="str">
        <f t="shared" si="16"/>
        <v/>
      </c>
      <c r="AR34" s="26" t="str">
        <f t="shared" si="17"/>
        <v/>
      </c>
      <c r="AS34" s="25" t="str">
        <f t="shared" si="18"/>
        <v/>
      </c>
      <c r="AT34" s="27" t="str">
        <f t="shared" si="11"/>
        <v/>
      </c>
      <c r="AU34" s="30"/>
      <c r="AV34" s="30"/>
      <c r="AW34" s="30"/>
      <c r="AX34" s="23"/>
    </row>
    <row r="35" spans="1:50" ht="40.5" customHeight="1" x14ac:dyDescent="0.25">
      <c r="A35" s="34"/>
      <c r="B35" s="35"/>
      <c r="C35" s="36"/>
      <c r="D35" s="36"/>
      <c r="E35" s="37"/>
      <c r="F35" s="1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14" t="str">
        <f t="shared" si="12"/>
        <v/>
      </c>
      <c r="Z35" s="71"/>
      <c r="AA35" s="74"/>
      <c r="AB35" s="15" t="str">
        <f t="shared" si="13"/>
        <v/>
      </c>
      <c r="AC35" s="16" t="str">
        <f t="shared" si="0"/>
        <v/>
      </c>
      <c r="AD35" s="17" t="str">
        <f t="shared" si="1"/>
        <v/>
      </c>
      <c r="AE35" s="18" t="str">
        <f t="shared" si="2"/>
        <v/>
      </c>
      <c r="AF35" s="19" t="str">
        <f t="shared" si="3"/>
        <v/>
      </c>
      <c r="AG35" s="17" t="str">
        <f t="shared" si="4"/>
        <v/>
      </c>
      <c r="AH35" s="17" t="str">
        <f t="shared" si="5"/>
        <v/>
      </c>
      <c r="AI35" s="20" t="str">
        <f t="shared" si="6"/>
        <v/>
      </c>
      <c r="AJ35" s="21" t="str">
        <f t="shared" si="7"/>
        <v/>
      </c>
      <c r="AK35" s="22"/>
      <c r="AL35" s="23"/>
      <c r="AM35" s="24" t="str">
        <f t="shared" si="14"/>
        <v/>
      </c>
      <c r="AN35" s="24" t="str">
        <f t="shared" si="23"/>
        <v/>
      </c>
      <c r="AO35" s="24" t="str">
        <f t="shared" si="22"/>
        <v/>
      </c>
      <c r="AP35" s="25" t="str">
        <f t="shared" si="10"/>
        <v/>
      </c>
      <c r="AQ35" s="26" t="str">
        <f t="shared" si="16"/>
        <v/>
      </c>
      <c r="AR35" s="26" t="str">
        <f t="shared" si="17"/>
        <v/>
      </c>
      <c r="AS35" s="25" t="str">
        <f t="shared" si="18"/>
        <v/>
      </c>
      <c r="AT35" s="27" t="str">
        <f t="shared" si="11"/>
        <v/>
      </c>
      <c r="AU35" s="30"/>
      <c r="AV35" s="30"/>
      <c r="AW35" s="30"/>
      <c r="AX35" s="23"/>
    </row>
    <row r="36" spans="1:50" ht="40.5" customHeight="1" x14ac:dyDescent="0.25">
      <c r="A36" s="34"/>
      <c r="B36" s="35"/>
      <c r="C36" s="36"/>
      <c r="D36" s="36"/>
      <c r="E36" s="37"/>
      <c r="F36" s="13"/>
      <c r="G36" s="73"/>
      <c r="H36" s="73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14" t="str">
        <f t="shared" si="12"/>
        <v/>
      </c>
      <c r="Z36" s="71"/>
      <c r="AA36" s="74"/>
      <c r="AB36" s="15" t="str">
        <f t="shared" si="13"/>
        <v/>
      </c>
      <c r="AC36" s="16" t="str">
        <f t="shared" ref="AC36:AC67" si="24">IF(ISBLANK(Z36),"",Y36+AB36+F36)</f>
        <v/>
      </c>
      <c r="AD36" s="17" t="str">
        <f t="shared" ref="AD36:AD67" si="25">IF(ISBLANK(Z36),"",Z36)</f>
        <v/>
      </c>
      <c r="AE36" s="18" t="str">
        <f t="shared" ref="AE36:AE67" si="26">IF(ISBLANK(Z36),"",IF(AND(AQ36=""),"1",IF(AND(AQ36="+"),"2",IF(AND(AQ36="-"),"3"))))</f>
        <v/>
      </c>
      <c r="AF36" s="19" t="str">
        <f t="shared" ref="AF36:AF67" si="27">IF(ISBLANK(Z36),"",(AC36/86400))</f>
        <v/>
      </c>
      <c r="AG36" s="17" t="str">
        <f t="shared" si="4"/>
        <v/>
      </c>
      <c r="AH36" s="17" t="str">
        <f t="shared" si="5"/>
        <v/>
      </c>
      <c r="AI36" s="20" t="str">
        <f t="shared" ref="AI36:AI67" si="28">IF(ISBLANK(Z36),"",((AH36/86400)+AC36))</f>
        <v/>
      </c>
      <c r="AJ36" s="21" t="str">
        <f t="shared" ref="AJ36:AJ67" si="29">IF(ISBLANK(Z36),"",RANK((AI36),$AI$4:$AI$128,1))</f>
        <v/>
      </c>
      <c r="AK36" s="22"/>
      <c r="AL36" s="23"/>
      <c r="AM36" s="24" t="str">
        <f t="shared" si="14"/>
        <v/>
      </c>
      <c r="AN36" s="24" t="str">
        <f t="shared" ref="AN36:AN67" si="30">IF(ISBLANK(C36),"",$AN$3)</f>
        <v/>
      </c>
      <c r="AO36" s="24" t="str">
        <f t="shared" si="22"/>
        <v/>
      </c>
      <c r="AP36" s="25" t="str">
        <f t="shared" ref="AP36:AP67" si="31">IF(ISBLANK(Z36),"",Z36)</f>
        <v/>
      </c>
      <c r="AQ36" s="26" t="str">
        <f t="shared" si="16"/>
        <v/>
      </c>
      <c r="AR36" s="26" t="str">
        <f t="shared" si="17"/>
        <v/>
      </c>
      <c r="AS36" s="25" t="str">
        <f t="shared" si="18"/>
        <v/>
      </c>
      <c r="AT36" s="27" t="str">
        <f t="shared" ref="AT36:AT67" si="32">IF(ISBLANK(Z36),"",ROUNDUP(AR36*86399,0))</f>
        <v/>
      </c>
      <c r="AU36" s="30"/>
      <c r="AV36" s="30"/>
      <c r="AW36" s="30"/>
      <c r="AX36" s="23"/>
    </row>
    <row r="37" spans="1:50" ht="40.5" customHeight="1" x14ac:dyDescent="0.25">
      <c r="A37" s="34"/>
      <c r="B37" s="35"/>
      <c r="C37" s="36"/>
      <c r="D37" s="36"/>
      <c r="E37" s="37"/>
      <c r="F37" s="13"/>
      <c r="G37" s="73"/>
      <c r="H37" s="73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14" t="str">
        <f t="shared" si="12"/>
        <v/>
      </c>
      <c r="Z37" s="71"/>
      <c r="AA37" s="74"/>
      <c r="AB37" s="15" t="str">
        <f t="shared" si="13"/>
        <v/>
      </c>
      <c r="AC37" s="16" t="str">
        <f t="shared" si="24"/>
        <v/>
      </c>
      <c r="AD37" s="17" t="str">
        <f t="shared" si="25"/>
        <v/>
      </c>
      <c r="AE37" s="18" t="str">
        <f t="shared" si="26"/>
        <v/>
      </c>
      <c r="AF37" s="19" t="str">
        <f t="shared" si="27"/>
        <v/>
      </c>
      <c r="AG37" s="17" t="str">
        <f t="shared" si="4"/>
        <v/>
      </c>
      <c r="AH37" s="17" t="str">
        <f t="shared" si="5"/>
        <v/>
      </c>
      <c r="AI37" s="20" t="str">
        <f t="shared" si="28"/>
        <v/>
      </c>
      <c r="AJ37" s="21" t="str">
        <f t="shared" si="29"/>
        <v/>
      </c>
      <c r="AK37" s="22"/>
      <c r="AL37" s="23"/>
      <c r="AM37" s="24" t="str">
        <f t="shared" si="14"/>
        <v/>
      </c>
      <c r="AN37" s="24" t="str">
        <f t="shared" si="30"/>
        <v/>
      </c>
      <c r="AO37" s="24" t="str">
        <f t="shared" si="22"/>
        <v/>
      </c>
      <c r="AP37" s="25" t="str">
        <f t="shared" si="31"/>
        <v/>
      </c>
      <c r="AQ37" s="26" t="str">
        <f t="shared" si="16"/>
        <v/>
      </c>
      <c r="AR37" s="26" t="str">
        <f t="shared" si="17"/>
        <v/>
      </c>
      <c r="AS37" s="25" t="str">
        <f t="shared" si="18"/>
        <v/>
      </c>
      <c r="AT37" s="27" t="str">
        <f t="shared" si="32"/>
        <v/>
      </c>
      <c r="AU37" s="30"/>
      <c r="AV37" s="30"/>
      <c r="AW37" s="30"/>
      <c r="AX37" s="23"/>
    </row>
    <row r="38" spans="1:50" ht="40.5" customHeight="1" x14ac:dyDescent="0.25">
      <c r="A38" s="34"/>
      <c r="B38" s="35"/>
      <c r="C38" s="36"/>
      <c r="D38" s="36"/>
      <c r="E38" s="37"/>
      <c r="F38" s="1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14" t="str">
        <f t="shared" si="12"/>
        <v/>
      </c>
      <c r="Z38" s="71"/>
      <c r="AA38" s="74"/>
      <c r="AB38" s="15" t="str">
        <f t="shared" si="13"/>
        <v/>
      </c>
      <c r="AC38" s="16" t="str">
        <f t="shared" si="24"/>
        <v/>
      </c>
      <c r="AD38" s="17" t="str">
        <f t="shared" si="25"/>
        <v/>
      </c>
      <c r="AE38" s="18" t="str">
        <f t="shared" si="26"/>
        <v/>
      </c>
      <c r="AF38" s="19" t="str">
        <f t="shared" si="27"/>
        <v/>
      </c>
      <c r="AG38" s="17" t="str">
        <f t="shared" si="4"/>
        <v/>
      </c>
      <c r="AH38" s="17" t="str">
        <f t="shared" si="5"/>
        <v/>
      </c>
      <c r="AI38" s="20" t="str">
        <f t="shared" si="28"/>
        <v/>
      </c>
      <c r="AJ38" s="21" t="str">
        <f t="shared" si="29"/>
        <v/>
      </c>
      <c r="AK38" s="22"/>
      <c r="AL38" s="23"/>
      <c r="AM38" s="24" t="str">
        <f t="shared" si="14"/>
        <v/>
      </c>
      <c r="AN38" s="24" t="str">
        <f t="shared" si="30"/>
        <v/>
      </c>
      <c r="AO38" s="24" t="str">
        <f t="shared" si="22"/>
        <v/>
      </c>
      <c r="AP38" s="25" t="str">
        <f t="shared" si="31"/>
        <v/>
      </c>
      <c r="AQ38" s="26" t="str">
        <f t="shared" si="16"/>
        <v/>
      </c>
      <c r="AR38" s="26" t="str">
        <f t="shared" si="17"/>
        <v/>
      </c>
      <c r="AS38" s="25" t="str">
        <f t="shared" si="18"/>
        <v/>
      </c>
      <c r="AT38" s="27" t="str">
        <f t="shared" si="32"/>
        <v/>
      </c>
      <c r="AU38" s="30"/>
      <c r="AV38" s="30"/>
      <c r="AW38" s="30"/>
      <c r="AX38" s="23"/>
    </row>
    <row r="39" spans="1:50" ht="40.5" customHeight="1" x14ac:dyDescent="0.25">
      <c r="A39" s="34"/>
      <c r="B39" s="35"/>
      <c r="C39" s="36"/>
      <c r="D39" s="36"/>
      <c r="E39" s="37"/>
      <c r="F39" s="13"/>
      <c r="G39" s="73"/>
      <c r="H39" s="73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14" t="str">
        <f t="shared" si="12"/>
        <v/>
      </c>
      <c r="Z39" s="71"/>
      <c r="AA39" s="74"/>
      <c r="AB39" s="15" t="str">
        <f t="shared" si="13"/>
        <v/>
      </c>
      <c r="AC39" s="16" t="str">
        <f t="shared" si="24"/>
        <v/>
      </c>
      <c r="AD39" s="17" t="str">
        <f t="shared" si="25"/>
        <v/>
      </c>
      <c r="AE39" s="18" t="str">
        <f t="shared" si="26"/>
        <v/>
      </c>
      <c r="AF39" s="19" t="str">
        <f t="shared" si="27"/>
        <v/>
      </c>
      <c r="AG39" s="17" t="str">
        <f t="shared" si="4"/>
        <v/>
      </c>
      <c r="AH39" s="17" t="str">
        <f t="shared" si="5"/>
        <v/>
      </c>
      <c r="AI39" s="20" t="str">
        <f t="shared" si="28"/>
        <v/>
      </c>
      <c r="AJ39" s="21" t="str">
        <f t="shared" si="29"/>
        <v/>
      </c>
      <c r="AK39" s="22"/>
      <c r="AL39" s="23"/>
      <c r="AM39" s="24" t="str">
        <f t="shared" si="14"/>
        <v/>
      </c>
      <c r="AN39" s="24" t="str">
        <f t="shared" si="30"/>
        <v/>
      </c>
      <c r="AO39" s="24" t="str">
        <f t="shared" si="22"/>
        <v/>
      </c>
      <c r="AP39" s="25" t="str">
        <f t="shared" si="31"/>
        <v/>
      </c>
      <c r="AQ39" s="26" t="str">
        <f t="shared" si="16"/>
        <v/>
      </c>
      <c r="AR39" s="26" t="str">
        <f t="shared" si="17"/>
        <v/>
      </c>
      <c r="AS39" s="25" t="str">
        <f t="shared" si="18"/>
        <v/>
      </c>
      <c r="AT39" s="27" t="str">
        <f t="shared" si="32"/>
        <v/>
      </c>
      <c r="AU39" s="30"/>
      <c r="AV39" s="30"/>
      <c r="AW39" s="30"/>
      <c r="AX39" s="23"/>
    </row>
    <row r="40" spans="1:50" ht="40.5" customHeight="1" x14ac:dyDescent="0.25">
      <c r="A40" s="34"/>
      <c r="B40" s="35"/>
      <c r="C40" s="36"/>
      <c r="D40" s="36"/>
      <c r="E40" s="37"/>
      <c r="F40" s="13"/>
      <c r="G40" s="73"/>
      <c r="H40" s="73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14" t="str">
        <f t="shared" si="12"/>
        <v/>
      </c>
      <c r="Z40" s="71"/>
      <c r="AA40" s="74"/>
      <c r="AB40" s="15" t="str">
        <f t="shared" si="13"/>
        <v/>
      </c>
      <c r="AC40" s="16" t="str">
        <f t="shared" si="24"/>
        <v/>
      </c>
      <c r="AD40" s="17" t="str">
        <f t="shared" si="25"/>
        <v/>
      </c>
      <c r="AE40" s="18" t="str">
        <f t="shared" si="26"/>
        <v/>
      </c>
      <c r="AF40" s="19" t="str">
        <f t="shared" si="27"/>
        <v/>
      </c>
      <c r="AG40" s="17" t="str">
        <f t="shared" si="4"/>
        <v/>
      </c>
      <c r="AH40" s="17" t="str">
        <f t="shared" si="5"/>
        <v/>
      </c>
      <c r="AI40" s="20" t="str">
        <f t="shared" si="28"/>
        <v/>
      </c>
      <c r="AJ40" s="21" t="str">
        <f t="shared" si="29"/>
        <v/>
      </c>
      <c r="AK40" s="22"/>
      <c r="AL40" s="23"/>
      <c r="AM40" s="24" t="str">
        <f t="shared" si="14"/>
        <v/>
      </c>
      <c r="AN40" s="24" t="str">
        <f t="shared" si="30"/>
        <v/>
      </c>
      <c r="AO40" s="24" t="str">
        <f t="shared" si="22"/>
        <v/>
      </c>
      <c r="AP40" s="25" t="str">
        <f t="shared" si="31"/>
        <v/>
      </c>
      <c r="AQ40" s="26" t="str">
        <f t="shared" si="16"/>
        <v/>
      </c>
      <c r="AR40" s="26" t="str">
        <f t="shared" si="17"/>
        <v/>
      </c>
      <c r="AS40" s="25" t="str">
        <f t="shared" si="18"/>
        <v/>
      </c>
      <c r="AT40" s="27" t="str">
        <f t="shared" si="32"/>
        <v/>
      </c>
      <c r="AU40" s="30"/>
      <c r="AV40" s="30"/>
      <c r="AW40" s="30"/>
      <c r="AX40" s="23"/>
    </row>
    <row r="41" spans="1:50" ht="40.5" customHeight="1" x14ac:dyDescent="0.25">
      <c r="A41" s="34"/>
      <c r="B41" s="35"/>
      <c r="C41" s="36"/>
      <c r="D41" s="36"/>
      <c r="E41" s="37"/>
      <c r="F41" s="13"/>
      <c r="G41" s="73"/>
      <c r="H41" s="73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14" t="str">
        <f t="shared" si="12"/>
        <v/>
      </c>
      <c r="Z41" s="71"/>
      <c r="AA41" s="74"/>
      <c r="AB41" s="15" t="str">
        <f t="shared" si="13"/>
        <v/>
      </c>
      <c r="AC41" s="16" t="str">
        <f t="shared" si="24"/>
        <v/>
      </c>
      <c r="AD41" s="17" t="str">
        <f t="shared" si="25"/>
        <v/>
      </c>
      <c r="AE41" s="18" t="str">
        <f t="shared" si="26"/>
        <v/>
      </c>
      <c r="AF41" s="19" t="str">
        <f t="shared" si="27"/>
        <v/>
      </c>
      <c r="AG41" s="17" t="str">
        <f t="shared" si="4"/>
        <v/>
      </c>
      <c r="AH41" s="17" t="str">
        <f t="shared" si="5"/>
        <v/>
      </c>
      <c r="AI41" s="20" t="str">
        <f t="shared" si="28"/>
        <v/>
      </c>
      <c r="AJ41" s="21" t="str">
        <f t="shared" si="29"/>
        <v/>
      </c>
      <c r="AK41" s="22"/>
      <c r="AL41" s="23"/>
      <c r="AM41" s="24" t="str">
        <f t="shared" si="14"/>
        <v/>
      </c>
      <c r="AN41" s="24" t="str">
        <f t="shared" si="30"/>
        <v/>
      </c>
      <c r="AO41" s="24" t="str">
        <f t="shared" si="22"/>
        <v/>
      </c>
      <c r="AP41" s="25" t="str">
        <f t="shared" si="31"/>
        <v/>
      </c>
      <c r="AQ41" s="26" t="str">
        <f t="shared" si="16"/>
        <v/>
      </c>
      <c r="AR41" s="26" t="str">
        <f t="shared" si="17"/>
        <v/>
      </c>
      <c r="AS41" s="25" t="str">
        <f t="shared" si="18"/>
        <v/>
      </c>
      <c r="AT41" s="27" t="str">
        <f t="shared" si="32"/>
        <v/>
      </c>
      <c r="AU41" s="30"/>
      <c r="AV41" s="30"/>
      <c r="AW41" s="30"/>
      <c r="AX41" s="23"/>
    </row>
    <row r="42" spans="1:50" ht="40.5" customHeight="1" x14ac:dyDescent="0.25">
      <c r="A42" s="34"/>
      <c r="B42" s="35"/>
      <c r="C42" s="36"/>
      <c r="D42" s="36"/>
      <c r="E42" s="37"/>
      <c r="F42" s="13"/>
      <c r="G42" s="73"/>
      <c r="H42" s="73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14" t="str">
        <f t="shared" si="12"/>
        <v/>
      </c>
      <c r="Z42" s="71"/>
      <c r="AA42" s="74"/>
      <c r="AB42" s="15" t="str">
        <f t="shared" si="13"/>
        <v/>
      </c>
      <c r="AC42" s="16" t="str">
        <f t="shared" si="24"/>
        <v/>
      </c>
      <c r="AD42" s="17" t="str">
        <f t="shared" si="25"/>
        <v/>
      </c>
      <c r="AE42" s="18" t="str">
        <f t="shared" si="26"/>
        <v/>
      </c>
      <c r="AF42" s="19" t="str">
        <f t="shared" si="27"/>
        <v/>
      </c>
      <c r="AG42" s="17" t="str">
        <f t="shared" si="4"/>
        <v/>
      </c>
      <c r="AH42" s="17" t="str">
        <f t="shared" si="5"/>
        <v/>
      </c>
      <c r="AI42" s="20" t="str">
        <f t="shared" si="28"/>
        <v/>
      </c>
      <c r="AJ42" s="21" t="str">
        <f t="shared" si="29"/>
        <v/>
      </c>
      <c r="AK42" s="22"/>
      <c r="AL42" s="23"/>
      <c r="AM42" s="24" t="str">
        <f t="shared" si="14"/>
        <v/>
      </c>
      <c r="AN42" s="24" t="str">
        <f t="shared" si="30"/>
        <v/>
      </c>
      <c r="AO42" s="24" t="str">
        <f t="shared" si="22"/>
        <v/>
      </c>
      <c r="AP42" s="25" t="str">
        <f t="shared" si="31"/>
        <v/>
      </c>
      <c r="AQ42" s="26" t="str">
        <f t="shared" si="16"/>
        <v/>
      </c>
      <c r="AR42" s="26" t="str">
        <f t="shared" si="17"/>
        <v/>
      </c>
      <c r="AS42" s="25" t="str">
        <f t="shared" si="18"/>
        <v/>
      </c>
      <c r="AT42" s="27" t="str">
        <f t="shared" si="32"/>
        <v/>
      </c>
      <c r="AU42" s="30"/>
      <c r="AV42" s="30"/>
      <c r="AW42" s="30"/>
      <c r="AX42" s="23"/>
    </row>
    <row r="43" spans="1:50" ht="40.5" customHeight="1" x14ac:dyDescent="0.25">
      <c r="A43" s="34"/>
      <c r="B43" s="35"/>
      <c r="C43" s="36"/>
      <c r="D43" s="36"/>
      <c r="E43" s="37"/>
      <c r="F43" s="13"/>
      <c r="G43" s="73"/>
      <c r="H43" s="73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14" t="str">
        <f t="shared" si="12"/>
        <v/>
      </c>
      <c r="Z43" s="71"/>
      <c r="AA43" s="74"/>
      <c r="AB43" s="15" t="str">
        <f t="shared" si="13"/>
        <v/>
      </c>
      <c r="AC43" s="16" t="str">
        <f t="shared" si="24"/>
        <v/>
      </c>
      <c r="AD43" s="17" t="str">
        <f t="shared" si="25"/>
        <v/>
      </c>
      <c r="AE43" s="18" t="str">
        <f t="shared" si="26"/>
        <v/>
      </c>
      <c r="AF43" s="19" t="str">
        <f t="shared" si="27"/>
        <v/>
      </c>
      <c r="AG43" s="17" t="str">
        <f t="shared" si="4"/>
        <v/>
      </c>
      <c r="AH43" s="17" t="str">
        <f t="shared" si="5"/>
        <v/>
      </c>
      <c r="AI43" s="20" t="str">
        <f t="shared" si="28"/>
        <v/>
      </c>
      <c r="AJ43" s="21" t="str">
        <f t="shared" si="29"/>
        <v/>
      </c>
      <c r="AK43" s="22"/>
      <c r="AL43" s="23"/>
      <c r="AM43" s="24" t="str">
        <f t="shared" si="14"/>
        <v/>
      </c>
      <c r="AN43" s="24" t="str">
        <f t="shared" si="30"/>
        <v/>
      </c>
      <c r="AO43" s="24" t="str">
        <f t="shared" si="22"/>
        <v/>
      </c>
      <c r="AP43" s="25" t="str">
        <f t="shared" si="31"/>
        <v/>
      </c>
      <c r="AQ43" s="26" t="str">
        <f t="shared" si="16"/>
        <v/>
      </c>
      <c r="AR43" s="26" t="str">
        <f t="shared" si="17"/>
        <v/>
      </c>
      <c r="AS43" s="25" t="str">
        <f t="shared" si="18"/>
        <v/>
      </c>
      <c r="AT43" s="27" t="str">
        <f t="shared" si="32"/>
        <v/>
      </c>
      <c r="AU43" s="30"/>
      <c r="AV43" s="30"/>
      <c r="AW43" s="30"/>
      <c r="AX43" s="23"/>
    </row>
    <row r="44" spans="1:50" ht="40.5" customHeight="1" x14ac:dyDescent="0.25">
      <c r="A44" s="34"/>
      <c r="B44" s="35"/>
      <c r="C44" s="36"/>
      <c r="D44" s="36"/>
      <c r="E44" s="37"/>
      <c r="F44" s="1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14" t="str">
        <f t="shared" si="12"/>
        <v/>
      </c>
      <c r="Z44" s="71"/>
      <c r="AA44" s="74"/>
      <c r="AB44" s="15" t="str">
        <f t="shared" si="13"/>
        <v/>
      </c>
      <c r="AC44" s="16" t="str">
        <f t="shared" si="24"/>
        <v/>
      </c>
      <c r="AD44" s="17" t="str">
        <f t="shared" si="25"/>
        <v/>
      </c>
      <c r="AE44" s="18" t="str">
        <f t="shared" si="26"/>
        <v/>
      </c>
      <c r="AF44" s="19" t="str">
        <f t="shared" si="27"/>
        <v/>
      </c>
      <c r="AG44" s="17" t="str">
        <f t="shared" si="4"/>
        <v/>
      </c>
      <c r="AH44" s="17" t="str">
        <f t="shared" si="5"/>
        <v/>
      </c>
      <c r="AI44" s="20" t="str">
        <f t="shared" si="28"/>
        <v/>
      </c>
      <c r="AJ44" s="21" t="str">
        <f t="shared" si="29"/>
        <v/>
      </c>
      <c r="AK44" s="22"/>
      <c r="AL44" s="23"/>
      <c r="AM44" s="24" t="str">
        <f t="shared" si="14"/>
        <v/>
      </c>
      <c r="AN44" s="24" t="str">
        <f t="shared" si="30"/>
        <v/>
      </c>
      <c r="AO44" s="24" t="str">
        <f t="shared" si="22"/>
        <v/>
      </c>
      <c r="AP44" s="25" t="str">
        <f t="shared" si="31"/>
        <v/>
      </c>
      <c r="AQ44" s="26" t="str">
        <f t="shared" si="16"/>
        <v/>
      </c>
      <c r="AR44" s="26" t="str">
        <f t="shared" si="17"/>
        <v/>
      </c>
      <c r="AS44" s="25" t="str">
        <f t="shared" si="18"/>
        <v/>
      </c>
      <c r="AT44" s="27" t="str">
        <f t="shared" si="32"/>
        <v/>
      </c>
      <c r="AU44" s="30"/>
      <c r="AV44" s="30"/>
      <c r="AW44" s="30"/>
      <c r="AX44" s="23"/>
    </row>
    <row r="45" spans="1:50" ht="40.5" customHeight="1" x14ac:dyDescent="0.25">
      <c r="A45" s="34"/>
      <c r="B45" s="35"/>
      <c r="C45" s="36"/>
      <c r="D45" s="36"/>
      <c r="E45" s="37"/>
      <c r="F45" s="1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14" t="str">
        <f t="shared" si="12"/>
        <v/>
      </c>
      <c r="Z45" s="71"/>
      <c r="AA45" s="74"/>
      <c r="AB45" s="15" t="str">
        <f t="shared" si="13"/>
        <v/>
      </c>
      <c r="AC45" s="16" t="str">
        <f t="shared" si="24"/>
        <v/>
      </c>
      <c r="AD45" s="17" t="str">
        <f t="shared" si="25"/>
        <v/>
      </c>
      <c r="AE45" s="18" t="str">
        <f t="shared" si="26"/>
        <v/>
      </c>
      <c r="AF45" s="19" t="str">
        <f t="shared" si="27"/>
        <v/>
      </c>
      <c r="AG45" s="17" t="str">
        <f t="shared" si="4"/>
        <v/>
      </c>
      <c r="AH45" s="17" t="str">
        <f t="shared" si="5"/>
        <v/>
      </c>
      <c r="AI45" s="20" t="str">
        <f t="shared" si="28"/>
        <v/>
      </c>
      <c r="AJ45" s="21" t="str">
        <f t="shared" si="29"/>
        <v/>
      </c>
      <c r="AK45" s="22"/>
      <c r="AL45" s="23"/>
      <c r="AM45" s="24" t="str">
        <f t="shared" si="14"/>
        <v/>
      </c>
      <c r="AN45" s="24" t="str">
        <f t="shared" si="30"/>
        <v/>
      </c>
      <c r="AO45" s="24" t="str">
        <f t="shared" si="22"/>
        <v/>
      </c>
      <c r="AP45" s="25" t="str">
        <f t="shared" si="31"/>
        <v/>
      </c>
      <c r="AQ45" s="26" t="str">
        <f t="shared" si="16"/>
        <v/>
      </c>
      <c r="AR45" s="26" t="str">
        <f t="shared" si="17"/>
        <v/>
      </c>
      <c r="AS45" s="25" t="str">
        <f t="shared" si="18"/>
        <v/>
      </c>
      <c r="AT45" s="27" t="str">
        <f t="shared" si="32"/>
        <v/>
      </c>
      <c r="AU45" s="30"/>
      <c r="AV45" s="30"/>
      <c r="AW45" s="30"/>
      <c r="AX45" s="23"/>
    </row>
    <row r="46" spans="1:50" ht="40.5" customHeight="1" x14ac:dyDescent="0.25">
      <c r="A46" s="34"/>
      <c r="B46" s="35"/>
      <c r="C46" s="36"/>
      <c r="D46" s="36"/>
      <c r="E46" s="37"/>
      <c r="F46" s="1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14" t="str">
        <f t="shared" si="12"/>
        <v/>
      </c>
      <c r="Z46" s="71"/>
      <c r="AA46" s="74"/>
      <c r="AB46" s="15" t="str">
        <f t="shared" si="13"/>
        <v/>
      </c>
      <c r="AC46" s="16" t="str">
        <f t="shared" si="24"/>
        <v/>
      </c>
      <c r="AD46" s="17" t="str">
        <f t="shared" si="25"/>
        <v/>
      </c>
      <c r="AE46" s="18" t="str">
        <f t="shared" si="26"/>
        <v/>
      </c>
      <c r="AF46" s="19" t="str">
        <f t="shared" si="27"/>
        <v/>
      </c>
      <c r="AG46" s="17" t="str">
        <f t="shared" si="4"/>
        <v/>
      </c>
      <c r="AH46" s="17" t="str">
        <f t="shared" si="5"/>
        <v/>
      </c>
      <c r="AI46" s="20" t="str">
        <f t="shared" si="28"/>
        <v/>
      </c>
      <c r="AJ46" s="21" t="str">
        <f t="shared" si="29"/>
        <v/>
      </c>
      <c r="AK46" s="22"/>
      <c r="AL46" s="23"/>
      <c r="AM46" s="24" t="str">
        <f t="shared" si="14"/>
        <v/>
      </c>
      <c r="AN46" s="24" t="str">
        <f t="shared" si="30"/>
        <v/>
      </c>
      <c r="AO46" s="24" t="str">
        <f t="shared" si="22"/>
        <v/>
      </c>
      <c r="AP46" s="25" t="str">
        <f t="shared" si="31"/>
        <v/>
      </c>
      <c r="AQ46" s="26" t="str">
        <f t="shared" si="16"/>
        <v/>
      </c>
      <c r="AR46" s="26" t="str">
        <f t="shared" si="17"/>
        <v/>
      </c>
      <c r="AS46" s="25" t="str">
        <f t="shared" si="18"/>
        <v/>
      </c>
      <c r="AT46" s="27" t="str">
        <f t="shared" si="32"/>
        <v/>
      </c>
      <c r="AU46" s="30"/>
      <c r="AV46" s="30"/>
      <c r="AW46" s="30"/>
      <c r="AX46" s="23"/>
    </row>
    <row r="47" spans="1:50" ht="40.5" customHeight="1" x14ac:dyDescent="0.25">
      <c r="A47" s="34"/>
      <c r="B47" s="35"/>
      <c r="C47" s="36"/>
      <c r="D47" s="36"/>
      <c r="E47" s="37"/>
      <c r="F47" s="1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14" t="str">
        <f t="shared" si="12"/>
        <v/>
      </c>
      <c r="Z47" s="71"/>
      <c r="AA47" s="74"/>
      <c r="AB47" s="15" t="str">
        <f t="shared" si="13"/>
        <v/>
      </c>
      <c r="AC47" s="16" t="str">
        <f t="shared" si="24"/>
        <v/>
      </c>
      <c r="AD47" s="17" t="str">
        <f t="shared" si="25"/>
        <v/>
      </c>
      <c r="AE47" s="18" t="str">
        <f t="shared" si="26"/>
        <v/>
      </c>
      <c r="AF47" s="19" t="str">
        <f t="shared" si="27"/>
        <v/>
      </c>
      <c r="AG47" s="17" t="str">
        <f t="shared" si="4"/>
        <v/>
      </c>
      <c r="AH47" s="17" t="str">
        <f t="shared" si="5"/>
        <v/>
      </c>
      <c r="AI47" s="20" t="str">
        <f t="shared" si="28"/>
        <v/>
      </c>
      <c r="AJ47" s="21" t="str">
        <f t="shared" si="29"/>
        <v/>
      </c>
      <c r="AK47" s="22"/>
      <c r="AL47" s="23"/>
      <c r="AM47" s="24" t="str">
        <f t="shared" si="14"/>
        <v/>
      </c>
      <c r="AN47" s="24" t="str">
        <f t="shared" si="30"/>
        <v/>
      </c>
      <c r="AO47" s="24" t="str">
        <f t="shared" si="22"/>
        <v/>
      </c>
      <c r="AP47" s="25" t="str">
        <f t="shared" si="31"/>
        <v/>
      </c>
      <c r="AQ47" s="26" t="str">
        <f t="shared" si="16"/>
        <v/>
      </c>
      <c r="AR47" s="26" t="str">
        <f t="shared" si="17"/>
        <v/>
      </c>
      <c r="AS47" s="25" t="str">
        <f t="shared" si="18"/>
        <v/>
      </c>
      <c r="AT47" s="27" t="str">
        <f t="shared" si="32"/>
        <v/>
      </c>
      <c r="AU47" s="30"/>
      <c r="AV47" s="30"/>
      <c r="AW47" s="30"/>
      <c r="AX47" s="23"/>
    </row>
    <row r="48" spans="1:50" ht="40.5" customHeight="1" x14ac:dyDescent="0.25">
      <c r="A48" s="34"/>
      <c r="B48" s="35"/>
      <c r="C48" s="36"/>
      <c r="D48" s="36"/>
      <c r="E48" s="37"/>
      <c r="F48" s="1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14" t="str">
        <f t="shared" si="12"/>
        <v/>
      </c>
      <c r="Z48" s="71"/>
      <c r="AA48" s="74"/>
      <c r="AB48" s="15" t="str">
        <f t="shared" si="13"/>
        <v/>
      </c>
      <c r="AC48" s="16" t="str">
        <f t="shared" si="24"/>
        <v/>
      </c>
      <c r="AD48" s="17" t="str">
        <f t="shared" si="25"/>
        <v/>
      </c>
      <c r="AE48" s="18" t="str">
        <f t="shared" si="26"/>
        <v/>
      </c>
      <c r="AF48" s="19" t="str">
        <f t="shared" si="27"/>
        <v/>
      </c>
      <c r="AG48" s="17" t="str">
        <f t="shared" si="4"/>
        <v/>
      </c>
      <c r="AH48" s="17" t="str">
        <f t="shared" si="5"/>
        <v/>
      </c>
      <c r="AI48" s="20" t="str">
        <f t="shared" si="28"/>
        <v/>
      </c>
      <c r="AJ48" s="21" t="str">
        <f t="shared" si="29"/>
        <v/>
      </c>
      <c r="AK48" s="22"/>
      <c r="AL48" s="23"/>
      <c r="AM48" s="24" t="str">
        <f t="shared" si="14"/>
        <v/>
      </c>
      <c r="AN48" s="24" t="str">
        <f t="shared" si="30"/>
        <v/>
      </c>
      <c r="AO48" s="24" t="str">
        <f t="shared" si="22"/>
        <v/>
      </c>
      <c r="AP48" s="25" t="str">
        <f t="shared" si="31"/>
        <v/>
      </c>
      <c r="AQ48" s="26" t="str">
        <f t="shared" si="16"/>
        <v/>
      </c>
      <c r="AR48" s="26" t="str">
        <f t="shared" si="17"/>
        <v/>
      </c>
      <c r="AS48" s="25" t="str">
        <f t="shared" si="18"/>
        <v/>
      </c>
      <c r="AT48" s="27" t="str">
        <f t="shared" si="32"/>
        <v/>
      </c>
      <c r="AU48" s="30"/>
      <c r="AV48" s="30"/>
      <c r="AW48" s="30"/>
      <c r="AX48" s="23"/>
    </row>
    <row r="49" spans="1:50" ht="40.5" customHeight="1" x14ac:dyDescent="0.25">
      <c r="A49" s="34"/>
      <c r="B49" s="35"/>
      <c r="C49" s="36"/>
      <c r="D49" s="36"/>
      <c r="E49" s="37"/>
      <c r="F49" s="1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14" t="str">
        <f t="shared" si="12"/>
        <v/>
      </c>
      <c r="Z49" s="71"/>
      <c r="AA49" s="74"/>
      <c r="AB49" s="15" t="str">
        <f t="shared" si="13"/>
        <v/>
      </c>
      <c r="AC49" s="16" t="str">
        <f t="shared" si="24"/>
        <v/>
      </c>
      <c r="AD49" s="17" t="str">
        <f t="shared" si="25"/>
        <v/>
      </c>
      <c r="AE49" s="18" t="str">
        <f t="shared" si="26"/>
        <v/>
      </c>
      <c r="AF49" s="19" t="str">
        <f t="shared" si="27"/>
        <v/>
      </c>
      <c r="AG49" s="17" t="str">
        <f t="shared" si="4"/>
        <v/>
      </c>
      <c r="AH49" s="17" t="str">
        <f t="shared" si="5"/>
        <v/>
      </c>
      <c r="AI49" s="20" t="str">
        <f t="shared" si="28"/>
        <v/>
      </c>
      <c r="AJ49" s="21" t="str">
        <f t="shared" si="29"/>
        <v/>
      </c>
      <c r="AK49" s="22"/>
      <c r="AL49" s="23"/>
      <c r="AM49" s="24" t="str">
        <f t="shared" si="14"/>
        <v/>
      </c>
      <c r="AN49" s="24" t="str">
        <f t="shared" si="30"/>
        <v/>
      </c>
      <c r="AO49" s="24" t="str">
        <f t="shared" si="22"/>
        <v/>
      </c>
      <c r="AP49" s="25" t="str">
        <f t="shared" si="31"/>
        <v/>
      </c>
      <c r="AQ49" s="26" t="str">
        <f t="shared" si="16"/>
        <v/>
      </c>
      <c r="AR49" s="26" t="str">
        <f t="shared" si="17"/>
        <v/>
      </c>
      <c r="AS49" s="25" t="str">
        <f t="shared" si="18"/>
        <v/>
      </c>
      <c r="AT49" s="27" t="str">
        <f t="shared" si="32"/>
        <v/>
      </c>
      <c r="AU49" s="30"/>
      <c r="AV49" s="30"/>
      <c r="AW49" s="30"/>
      <c r="AX49" s="23"/>
    </row>
    <row r="50" spans="1:50" ht="40.5" customHeight="1" x14ac:dyDescent="0.25">
      <c r="A50" s="34"/>
      <c r="B50" s="35"/>
      <c r="C50" s="36"/>
      <c r="D50" s="36"/>
      <c r="E50" s="37"/>
      <c r="F50" s="1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14" t="str">
        <f t="shared" si="12"/>
        <v/>
      </c>
      <c r="Z50" s="71"/>
      <c r="AA50" s="74"/>
      <c r="AB50" s="15" t="str">
        <f t="shared" si="13"/>
        <v/>
      </c>
      <c r="AC50" s="16" t="str">
        <f t="shared" si="24"/>
        <v/>
      </c>
      <c r="AD50" s="17" t="str">
        <f t="shared" si="25"/>
        <v/>
      </c>
      <c r="AE50" s="18" t="str">
        <f t="shared" si="26"/>
        <v/>
      </c>
      <c r="AF50" s="19" t="str">
        <f t="shared" si="27"/>
        <v/>
      </c>
      <c r="AG50" s="17" t="str">
        <f t="shared" si="4"/>
        <v/>
      </c>
      <c r="AH50" s="17" t="str">
        <f t="shared" si="5"/>
        <v/>
      </c>
      <c r="AI50" s="20" t="str">
        <f t="shared" si="28"/>
        <v/>
      </c>
      <c r="AJ50" s="21" t="str">
        <f t="shared" si="29"/>
        <v/>
      </c>
      <c r="AK50" s="22"/>
      <c r="AL50" s="23"/>
      <c r="AM50" s="24" t="str">
        <f t="shared" si="14"/>
        <v/>
      </c>
      <c r="AN50" s="24" t="str">
        <f t="shared" si="30"/>
        <v/>
      </c>
      <c r="AO50" s="24" t="str">
        <f t="shared" si="22"/>
        <v/>
      </c>
      <c r="AP50" s="25" t="str">
        <f t="shared" si="31"/>
        <v/>
      </c>
      <c r="AQ50" s="26" t="str">
        <f t="shared" si="16"/>
        <v/>
      </c>
      <c r="AR50" s="26" t="str">
        <f t="shared" si="17"/>
        <v/>
      </c>
      <c r="AS50" s="25" t="str">
        <f t="shared" si="18"/>
        <v/>
      </c>
      <c r="AT50" s="27" t="str">
        <f t="shared" si="32"/>
        <v/>
      </c>
      <c r="AU50" s="30"/>
      <c r="AV50" s="30"/>
      <c r="AW50" s="30"/>
      <c r="AX50" s="23"/>
    </row>
    <row r="51" spans="1:50" ht="40.5" customHeight="1" x14ac:dyDescent="0.25">
      <c r="A51" s="34"/>
      <c r="B51" s="35"/>
      <c r="C51" s="36"/>
      <c r="D51" s="36"/>
      <c r="E51" s="37"/>
      <c r="F51" s="1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14" t="str">
        <f t="shared" si="12"/>
        <v/>
      </c>
      <c r="Z51" s="71"/>
      <c r="AA51" s="74"/>
      <c r="AB51" s="15" t="str">
        <f t="shared" si="13"/>
        <v/>
      </c>
      <c r="AC51" s="16" t="str">
        <f t="shared" si="24"/>
        <v/>
      </c>
      <c r="AD51" s="17" t="str">
        <f t="shared" si="25"/>
        <v/>
      </c>
      <c r="AE51" s="18" t="str">
        <f t="shared" si="26"/>
        <v/>
      </c>
      <c r="AF51" s="19" t="str">
        <f t="shared" si="27"/>
        <v/>
      </c>
      <c r="AG51" s="17" t="str">
        <f t="shared" si="4"/>
        <v/>
      </c>
      <c r="AH51" s="17" t="str">
        <f t="shared" si="5"/>
        <v/>
      </c>
      <c r="AI51" s="20" t="str">
        <f t="shared" si="28"/>
        <v/>
      </c>
      <c r="AJ51" s="21" t="str">
        <f t="shared" si="29"/>
        <v/>
      </c>
      <c r="AK51" s="22"/>
      <c r="AL51" s="23"/>
      <c r="AM51" s="24" t="str">
        <f t="shared" si="14"/>
        <v/>
      </c>
      <c r="AN51" s="24" t="str">
        <f t="shared" si="30"/>
        <v/>
      </c>
      <c r="AO51" s="24" t="str">
        <f t="shared" si="22"/>
        <v/>
      </c>
      <c r="AP51" s="25" t="str">
        <f t="shared" si="31"/>
        <v/>
      </c>
      <c r="AQ51" s="26" t="str">
        <f t="shared" si="16"/>
        <v/>
      </c>
      <c r="AR51" s="26" t="str">
        <f t="shared" si="17"/>
        <v/>
      </c>
      <c r="AS51" s="25" t="str">
        <f t="shared" si="18"/>
        <v/>
      </c>
      <c r="AT51" s="27" t="str">
        <f t="shared" si="32"/>
        <v/>
      </c>
      <c r="AU51" s="30"/>
      <c r="AV51" s="30"/>
      <c r="AW51" s="30"/>
      <c r="AX51" s="23"/>
    </row>
    <row r="52" spans="1:50" ht="40.5" customHeight="1" x14ac:dyDescent="0.25">
      <c r="A52" s="34"/>
      <c r="B52" s="35"/>
      <c r="C52" s="36"/>
      <c r="D52" s="36"/>
      <c r="E52" s="37"/>
      <c r="F52" s="1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14" t="str">
        <f t="shared" si="12"/>
        <v/>
      </c>
      <c r="Z52" s="71"/>
      <c r="AA52" s="74"/>
      <c r="AB52" s="15" t="str">
        <f t="shared" si="13"/>
        <v/>
      </c>
      <c r="AC52" s="16" t="str">
        <f t="shared" si="24"/>
        <v/>
      </c>
      <c r="AD52" s="17" t="str">
        <f t="shared" si="25"/>
        <v/>
      </c>
      <c r="AE52" s="18" t="str">
        <f t="shared" si="26"/>
        <v/>
      </c>
      <c r="AF52" s="19" t="str">
        <f t="shared" si="27"/>
        <v/>
      </c>
      <c r="AG52" s="17" t="str">
        <f t="shared" si="4"/>
        <v/>
      </c>
      <c r="AH52" s="17" t="str">
        <f t="shared" si="5"/>
        <v/>
      </c>
      <c r="AI52" s="20" t="str">
        <f t="shared" si="28"/>
        <v/>
      </c>
      <c r="AJ52" s="21" t="str">
        <f t="shared" si="29"/>
        <v/>
      </c>
      <c r="AK52" s="22"/>
      <c r="AL52" s="23"/>
      <c r="AM52" s="24" t="str">
        <f t="shared" si="14"/>
        <v/>
      </c>
      <c r="AN52" s="24" t="str">
        <f t="shared" si="30"/>
        <v/>
      </c>
      <c r="AO52" s="24" t="str">
        <f t="shared" si="22"/>
        <v/>
      </c>
      <c r="AP52" s="25" t="str">
        <f t="shared" si="31"/>
        <v/>
      </c>
      <c r="AQ52" s="26" t="str">
        <f t="shared" si="16"/>
        <v/>
      </c>
      <c r="AR52" s="26" t="str">
        <f t="shared" si="17"/>
        <v/>
      </c>
      <c r="AS52" s="25" t="str">
        <f t="shared" si="18"/>
        <v/>
      </c>
      <c r="AT52" s="27" t="str">
        <f t="shared" si="32"/>
        <v/>
      </c>
      <c r="AU52" s="30"/>
      <c r="AV52" s="30"/>
      <c r="AW52" s="30"/>
      <c r="AX52" s="23"/>
    </row>
    <row r="53" spans="1:50" ht="40.5" customHeight="1" x14ac:dyDescent="0.25">
      <c r="A53" s="34"/>
      <c r="B53" s="35"/>
      <c r="C53" s="36"/>
      <c r="D53" s="36"/>
      <c r="E53" s="37"/>
      <c r="F53" s="1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14" t="str">
        <f t="shared" si="12"/>
        <v/>
      </c>
      <c r="Z53" s="71"/>
      <c r="AA53" s="74"/>
      <c r="AB53" s="15" t="str">
        <f t="shared" si="13"/>
        <v/>
      </c>
      <c r="AC53" s="16" t="str">
        <f t="shared" si="24"/>
        <v/>
      </c>
      <c r="AD53" s="17" t="str">
        <f t="shared" si="25"/>
        <v/>
      </c>
      <c r="AE53" s="18" t="str">
        <f t="shared" si="26"/>
        <v/>
      </c>
      <c r="AF53" s="19" t="str">
        <f t="shared" si="27"/>
        <v/>
      </c>
      <c r="AG53" s="17" t="str">
        <f t="shared" si="4"/>
        <v/>
      </c>
      <c r="AH53" s="17" t="str">
        <f t="shared" si="5"/>
        <v/>
      </c>
      <c r="AI53" s="20" t="str">
        <f t="shared" si="28"/>
        <v/>
      </c>
      <c r="AJ53" s="21" t="str">
        <f t="shared" si="29"/>
        <v/>
      </c>
      <c r="AK53" s="22"/>
      <c r="AL53" s="23"/>
      <c r="AM53" s="24" t="str">
        <f t="shared" si="14"/>
        <v/>
      </c>
      <c r="AN53" s="24" t="str">
        <f t="shared" si="30"/>
        <v/>
      </c>
      <c r="AO53" s="24" t="str">
        <f t="shared" si="22"/>
        <v/>
      </c>
      <c r="AP53" s="25" t="str">
        <f t="shared" si="31"/>
        <v/>
      </c>
      <c r="AQ53" s="26" t="str">
        <f t="shared" si="16"/>
        <v/>
      </c>
      <c r="AR53" s="26" t="str">
        <f t="shared" si="17"/>
        <v/>
      </c>
      <c r="AS53" s="25" t="str">
        <f t="shared" si="18"/>
        <v/>
      </c>
      <c r="AT53" s="27" t="str">
        <f t="shared" si="32"/>
        <v/>
      </c>
      <c r="AU53" s="30"/>
      <c r="AV53" s="30"/>
      <c r="AW53" s="30"/>
      <c r="AX53" s="23"/>
    </row>
    <row r="54" spans="1:50" ht="40.5" customHeight="1" x14ac:dyDescent="0.25">
      <c r="A54" s="34"/>
      <c r="B54" s="35"/>
      <c r="C54" s="36"/>
      <c r="D54" s="36"/>
      <c r="E54" s="37"/>
      <c r="F54" s="1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14" t="str">
        <f t="shared" si="12"/>
        <v/>
      </c>
      <c r="Z54" s="71"/>
      <c r="AA54" s="74"/>
      <c r="AB54" s="15" t="str">
        <f t="shared" si="13"/>
        <v/>
      </c>
      <c r="AC54" s="16" t="str">
        <f t="shared" si="24"/>
        <v/>
      </c>
      <c r="AD54" s="17" t="str">
        <f t="shared" si="25"/>
        <v/>
      </c>
      <c r="AE54" s="18" t="str">
        <f t="shared" si="26"/>
        <v/>
      </c>
      <c r="AF54" s="19" t="str">
        <f t="shared" si="27"/>
        <v/>
      </c>
      <c r="AG54" s="17" t="str">
        <f t="shared" si="4"/>
        <v/>
      </c>
      <c r="AH54" s="17" t="str">
        <f t="shared" si="5"/>
        <v/>
      </c>
      <c r="AI54" s="20" t="str">
        <f t="shared" si="28"/>
        <v/>
      </c>
      <c r="AJ54" s="21" t="str">
        <f t="shared" si="29"/>
        <v/>
      </c>
      <c r="AK54" s="22"/>
      <c r="AL54" s="23"/>
      <c r="AM54" s="24" t="str">
        <f t="shared" si="14"/>
        <v/>
      </c>
      <c r="AN54" s="24" t="str">
        <f t="shared" si="30"/>
        <v/>
      </c>
      <c r="AO54" s="24" t="str">
        <f t="shared" si="22"/>
        <v/>
      </c>
      <c r="AP54" s="25" t="str">
        <f t="shared" si="31"/>
        <v/>
      </c>
      <c r="AQ54" s="26" t="str">
        <f t="shared" si="16"/>
        <v/>
      </c>
      <c r="AR54" s="26" t="str">
        <f t="shared" si="17"/>
        <v/>
      </c>
      <c r="AS54" s="25" t="str">
        <f t="shared" si="18"/>
        <v/>
      </c>
      <c r="AT54" s="27" t="str">
        <f t="shared" si="32"/>
        <v/>
      </c>
      <c r="AU54" s="30"/>
      <c r="AV54" s="30"/>
      <c r="AW54" s="30"/>
      <c r="AX54" s="23"/>
    </row>
    <row r="55" spans="1:50" ht="40.5" customHeight="1" x14ac:dyDescent="0.25">
      <c r="A55" s="34"/>
      <c r="B55" s="35"/>
      <c r="C55" s="36"/>
      <c r="D55" s="36"/>
      <c r="E55" s="37"/>
      <c r="F55" s="1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14" t="str">
        <f t="shared" si="12"/>
        <v/>
      </c>
      <c r="Z55" s="71"/>
      <c r="AA55" s="74"/>
      <c r="AB55" s="15" t="str">
        <f t="shared" si="13"/>
        <v/>
      </c>
      <c r="AC55" s="16" t="str">
        <f t="shared" si="24"/>
        <v/>
      </c>
      <c r="AD55" s="17" t="str">
        <f t="shared" si="25"/>
        <v/>
      </c>
      <c r="AE55" s="18" t="str">
        <f t="shared" si="26"/>
        <v/>
      </c>
      <c r="AF55" s="19" t="str">
        <f t="shared" si="27"/>
        <v/>
      </c>
      <c r="AG55" s="17" t="str">
        <f t="shared" si="4"/>
        <v/>
      </c>
      <c r="AH55" s="17" t="str">
        <f t="shared" si="5"/>
        <v/>
      </c>
      <c r="AI55" s="20" t="str">
        <f t="shared" si="28"/>
        <v/>
      </c>
      <c r="AJ55" s="21" t="str">
        <f t="shared" si="29"/>
        <v/>
      </c>
      <c r="AK55" s="22"/>
      <c r="AL55" s="23"/>
      <c r="AM55" s="24" t="str">
        <f t="shared" si="14"/>
        <v/>
      </c>
      <c r="AN55" s="24" t="str">
        <f t="shared" si="30"/>
        <v/>
      </c>
      <c r="AO55" s="24" t="str">
        <f t="shared" si="22"/>
        <v/>
      </c>
      <c r="AP55" s="25" t="str">
        <f t="shared" si="31"/>
        <v/>
      </c>
      <c r="AQ55" s="26" t="str">
        <f t="shared" si="16"/>
        <v/>
      </c>
      <c r="AR55" s="26" t="str">
        <f t="shared" si="17"/>
        <v/>
      </c>
      <c r="AS55" s="25" t="str">
        <f t="shared" si="18"/>
        <v/>
      </c>
      <c r="AT55" s="27" t="str">
        <f t="shared" si="32"/>
        <v/>
      </c>
      <c r="AU55" s="30"/>
      <c r="AV55" s="30"/>
      <c r="AW55" s="30"/>
      <c r="AX55" s="23"/>
    </row>
    <row r="56" spans="1:50" ht="40.5" customHeight="1" x14ac:dyDescent="0.25">
      <c r="A56" s="34"/>
      <c r="B56" s="35"/>
      <c r="C56" s="36"/>
      <c r="D56" s="36"/>
      <c r="E56" s="37"/>
      <c r="F56" s="1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14" t="str">
        <f t="shared" si="12"/>
        <v/>
      </c>
      <c r="Z56" s="71"/>
      <c r="AA56" s="74"/>
      <c r="AB56" s="15" t="str">
        <f t="shared" si="13"/>
        <v/>
      </c>
      <c r="AC56" s="16" t="str">
        <f t="shared" si="24"/>
        <v/>
      </c>
      <c r="AD56" s="17" t="str">
        <f t="shared" si="25"/>
        <v/>
      </c>
      <c r="AE56" s="18" t="str">
        <f t="shared" si="26"/>
        <v/>
      </c>
      <c r="AF56" s="19" t="str">
        <f t="shared" si="27"/>
        <v/>
      </c>
      <c r="AG56" s="17" t="str">
        <f t="shared" si="4"/>
        <v/>
      </c>
      <c r="AH56" s="17" t="str">
        <f t="shared" si="5"/>
        <v/>
      </c>
      <c r="AI56" s="20" t="str">
        <f t="shared" si="28"/>
        <v/>
      </c>
      <c r="AJ56" s="21" t="str">
        <f t="shared" si="29"/>
        <v/>
      </c>
      <c r="AK56" s="22"/>
      <c r="AL56" s="23"/>
      <c r="AM56" s="24" t="str">
        <f t="shared" si="14"/>
        <v/>
      </c>
      <c r="AN56" s="24" t="str">
        <f t="shared" si="30"/>
        <v/>
      </c>
      <c r="AO56" s="24" t="str">
        <f t="shared" si="22"/>
        <v/>
      </c>
      <c r="AP56" s="25" t="str">
        <f t="shared" si="31"/>
        <v/>
      </c>
      <c r="AQ56" s="26" t="str">
        <f t="shared" si="16"/>
        <v/>
      </c>
      <c r="AR56" s="26" t="str">
        <f t="shared" si="17"/>
        <v/>
      </c>
      <c r="AS56" s="25" t="str">
        <f t="shared" si="18"/>
        <v/>
      </c>
      <c r="AT56" s="27" t="str">
        <f t="shared" si="32"/>
        <v/>
      </c>
      <c r="AU56" s="30"/>
      <c r="AV56" s="30"/>
      <c r="AW56" s="30"/>
      <c r="AX56" s="23"/>
    </row>
    <row r="57" spans="1:50" ht="40.5" customHeight="1" x14ac:dyDescent="0.25">
      <c r="A57" s="34"/>
      <c r="B57" s="35"/>
      <c r="C57" s="36"/>
      <c r="D57" s="36"/>
      <c r="E57" s="37"/>
      <c r="F57" s="13"/>
      <c r="G57" s="73"/>
      <c r="H57" s="73"/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14" t="str">
        <f t="shared" si="12"/>
        <v/>
      </c>
      <c r="Z57" s="71"/>
      <c r="AA57" s="74"/>
      <c r="AB57" s="15" t="str">
        <f t="shared" si="13"/>
        <v/>
      </c>
      <c r="AC57" s="16" t="str">
        <f t="shared" si="24"/>
        <v/>
      </c>
      <c r="AD57" s="17" t="str">
        <f t="shared" si="25"/>
        <v/>
      </c>
      <c r="AE57" s="18" t="str">
        <f t="shared" si="26"/>
        <v/>
      </c>
      <c r="AF57" s="19" t="str">
        <f t="shared" si="27"/>
        <v/>
      </c>
      <c r="AG57" s="17" t="str">
        <f t="shared" si="4"/>
        <v/>
      </c>
      <c r="AH57" s="17" t="str">
        <f t="shared" si="5"/>
        <v/>
      </c>
      <c r="AI57" s="20" t="str">
        <f t="shared" si="28"/>
        <v/>
      </c>
      <c r="AJ57" s="21" t="str">
        <f t="shared" si="29"/>
        <v/>
      </c>
      <c r="AK57" s="22"/>
      <c r="AL57" s="23"/>
      <c r="AM57" s="24" t="str">
        <f t="shared" si="14"/>
        <v/>
      </c>
      <c r="AN57" s="24" t="str">
        <f t="shared" si="30"/>
        <v/>
      </c>
      <c r="AO57" s="24" t="str">
        <f t="shared" si="22"/>
        <v/>
      </c>
      <c r="AP57" s="25" t="str">
        <f t="shared" si="31"/>
        <v/>
      </c>
      <c r="AQ57" s="26" t="str">
        <f t="shared" si="16"/>
        <v/>
      </c>
      <c r="AR57" s="26" t="str">
        <f t="shared" si="17"/>
        <v/>
      </c>
      <c r="AS57" s="25" t="str">
        <f t="shared" si="18"/>
        <v/>
      </c>
      <c r="AT57" s="27" t="str">
        <f t="shared" si="32"/>
        <v/>
      </c>
      <c r="AU57" s="30"/>
      <c r="AV57" s="30"/>
      <c r="AW57" s="30"/>
      <c r="AX57" s="23"/>
    </row>
    <row r="58" spans="1:50" ht="40.5" customHeight="1" x14ac:dyDescent="0.25">
      <c r="A58" s="34"/>
      <c r="B58" s="35"/>
      <c r="C58" s="36"/>
      <c r="D58" s="36"/>
      <c r="E58" s="37"/>
      <c r="F58" s="1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14" t="str">
        <f t="shared" si="12"/>
        <v/>
      </c>
      <c r="Z58" s="71"/>
      <c r="AA58" s="74"/>
      <c r="AB58" s="15" t="str">
        <f t="shared" si="13"/>
        <v/>
      </c>
      <c r="AC58" s="16" t="str">
        <f t="shared" si="24"/>
        <v/>
      </c>
      <c r="AD58" s="17" t="str">
        <f t="shared" si="25"/>
        <v/>
      </c>
      <c r="AE58" s="18" t="str">
        <f t="shared" si="26"/>
        <v/>
      </c>
      <c r="AF58" s="19" t="str">
        <f t="shared" si="27"/>
        <v/>
      </c>
      <c r="AG58" s="17" t="str">
        <f t="shared" si="4"/>
        <v/>
      </c>
      <c r="AH58" s="17" t="str">
        <f t="shared" si="5"/>
        <v/>
      </c>
      <c r="AI58" s="20" t="str">
        <f t="shared" si="28"/>
        <v/>
      </c>
      <c r="AJ58" s="21" t="str">
        <f t="shared" si="29"/>
        <v/>
      </c>
      <c r="AK58" s="22"/>
      <c r="AL58" s="23"/>
      <c r="AM58" s="24" t="str">
        <f t="shared" si="14"/>
        <v/>
      </c>
      <c r="AN58" s="24" t="str">
        <f t="shared" si="30"/>
        <v/>
      </c>
      <c r="AO58" s="24" t="str">
        <f t="shared" si="22"/>
        <v/>
      </c>
      <c r="AP58" s="25" t="str">
        <f t="shared" si="31"/>
        <v/>
      </c>
      <c r="AQ58" s="26" t="str">
        <f t="shared" si="16"/>
        <v/>
      </c>
      <c r="AR58" s="26" t="str">
        <f t="shared" si="17"/>
        <v/>
      </c>
      <c r="AS58" s="25" t="str">
        <f t="shared" si="18"/>
        <v/>
      </c>
      <c r="AT58" s="27" t="str">
        <f t="shared" si="32"/>
        <v/>
      </c>
      <c r="AU58" s="30"/>
      <c r="AV58" s="30"/>
      <c r="AW58" s="30"/>
      <c r="AX58" s="23"/>
    </row>
    <row r="59" spans="1:50" ht="40.5" customHeight="1" x14ac:dyDescent="0.25">
      <c r="A59" s="34"/>
      <c r="B59" s="35"/>
      <c r="C59" s="36"/>
      <c r="D59" s="36"/>
      <c r="E59" s="37"/>
      <c r="F59" s="1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14" t="str">
        <f t="shared" si="12"/>
        <v/>
      </c>
      <c r="Z59" s="71"/>
      <c r="AA59" s="74"/>
      <c r="AB59" s="15" t="str">
        <f t="shared" si="13"/>
        <v/>
      </c>
      <c r="AC59" s="16" t="str">
        <f t="shared" si="24"/>
        <v/>
      </c>
      <c r="AD59" s="17" t="str">
        <f t="shared" si="25"/>
        <v/>
      </c>
      <c r="AE59" s="18" t="str">
        <f t="shared" si="26"/>
        <v/>
      </c>
      <c r="AF59" s="19" t="str">
        <f t="shared" si="27"/>
        <v/>
      </c>
      <c r="AG59" s="17" t="str">
        <f t="shared" si="4"/>
        <v/>
      </c>
      <c r="AH59" s="17" t="str">
        <f t="shared" si="5"/>
        <v/>
      </c>
      <c r="AI59" s="20" t="str">
        <f t="shared" si="28"/>
        <v/>
      </c>
      <c r="AJ59" s="21" t="str">
        <f t="shared" si="29"/>
        <v/>
      </c>
      <c r="AK59" s="22"/>
      <c r="AL59" s="23"/>
      <c r="AM59" s="24" t="str">
        <f t="shared" si="14"/>
        <v/>
      </c>
      <c r="AN59" s="24" t="str">
        <f t="shared" si="30"/>
        <v/>
      </c>
      <c r="AO59" s="24" t="str">
        <f t="shared" si="22"/>
        <v/>
      </c>
      <c r="AP59" s="25" t="str">
        <f t="shared" si="31"/>
        <v/>
      </c>
      <c r="AQ59" s="26" t="str">
        <f t="shared" si="16"/>
        <v/>
      </c>
      <c r="AR59" s="26" t="str">
        <f t="shared" si="17"/>
        <v/>
      </c>
      <c r="AS59" s="25" t="str">
        <f t="shared" si="18"/>
        <v/>
      </c>
      <c r="AT59" s="27" t="str">
        <f t="shared" si="32"/>
        <v/>
      </c>
      <c r="AU59" s="30"/>
      <c r="AV59" s="30"/>
      <c r="AW59" s="30"/>
      <c r="AX59" s="23"/>
    </row>
    <row r="60" spans="1:50" ht="40.5" customHeight="1" x14ac:dyDescent="0.25">
      <c r="A60" s="34"/>
      <c r="B60" s="35"/>
      <c r="C60" s="36"/>
      <c r="D60" s="36"/>
      <c r="E60" s="37"/>
      <c r="F60" s="1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14" t="str">
        <f t="shared" si="12"/>
        <v/>
      </c>
      <c r="Z60" s="71"/>
      <c r="AA60" s="74"/>
      <c r="AB60" s="15" t="str">
        <f t="shared" si="13"/>
        <v/>
      </c>
      <c r="AC60" s="16" t="str">
        <f t="shared" si="24"/>
        <v/>
      </c>
      <c r="AD60" s="17" t="str">
        <f t="shared" si="25"/>
        <v/>
      </c>
      <c r="AE60" s="18" t="str">
        <f t="shared" si="26"/>
        <v/>
      </c>
      <c r="AF60" s="19" t="str">
        <f t="shared" si="27"/>
        <v/>
      </c>
      <c r="AG60" s="17" t="str">
        <f t="shared" si="4"/>
        <v/>
      </c>
      <c r="AH60" s="17" t="str">
        <f t="shared" si="5"/>
        <v/>
      </c>
      <c r="AI60" s="20" t="str">
        <f t="shared" si="28"/>
        <v/>
      </c>
      <c r="AJ60" s="21" t="str">
        <f t="shared" si="29"/>
        <v/>
      </c>
      <c r="AK60" s="22"/>
      <c r="AL60" s="23"/>
      <c r="AM60" s="24" t="str">
        <f t="shared" si="14"/>
        <v/>
      </c>
      <c r="AN60" s="24" t="str">
        <f t="shared" si="30"/>
        <v/>
      </c>
      <c r="AO60" s="24" t="str">
        <f t="shared" si="22"/>
        <v/>
      </c>
      <c r="AP60" s="25" t="str">
        <f t="shared" si="31"/>
        <v/>
      </c>
      <c r="AQ60" s="26" t="str">
        <f t="shared" si="16"/>
        <v/>
      </c>
      <c r="AR60" s="26" t="str">
        <f t="shared" si="17"/>
        <v/>
      </c>
      <c r="AS60" s="25" t="str">
        <f t="shared" si="18"/>
        <v/>
      </c>
      <c r="AT60" s="27" t="str">
        <f t="shared" si="32"/>
        <v/>
      </c>
      <c r="AU60" s="30"/>
      <c r="AV60" s="30"/>
      <c r="AW60" s="30"/>
      <c r="AX60" s="23"/>
    </row>
    <row r="61" spans="1:50" ht="40.5" customHeight="1" x14ac:dyDescent="0.25">
      <c r="A61" s="34"/>
      <c r="B61" s="35"/>
      <c r="C61" s="36"/>
      <c r="D61" s="36"/>
      <c r="E61" s="37"/>
      <c r="F61" s="1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14" t="str">
        <f t="shared" si="12"/>
        <v/>
      </c>
      <c r="Z61" s="71"/>
      <c r="AA61" s="74"/>
      <c r="AB61" s="15" t="str">
        <f t="shared" si="13"/>
        <v/>
      </c>
      <c r="AC61" s="16" t="str">
        <f t="shared" si="24"/>
        <v/>
      </c>
      <c r="AD61" s="17" t="str">
        <f t="shared" si="25"/>
        <v/>
      </c>
      <c r="AE61" s="18" t="str">
        <f t="shared" si="26"/>
        <v/>
      </c>
      <c r="AF61" s="19" t="str">
        <f t="shared" si="27"/>
        <v/>
      </c>
      <c r="AG61" s="17" t="str">
        <f t="shared" si="4"/>
        <v/>
      </c>
      <c r="AH61" s="17" t="str">
        <f t="shared" si="5"/>
        <v/>
      </c>
      <c r="AI61" s="20" t="str">
        <f t="shared" si="28"/>
        <v/>
      </c>
      <c r="AJ61" s="21" t="str">
        <f t="shared" si="29"/>
        <v/>
      </c>
      <c r="AK61" s="22"/>
      <c r="AL61" s="23"/>
      <c r="AM61" s="24" t="str">
        <f t="shared" si="14"/>
        <v/>
      </c>
      <c r="AN61" s="24" t="str">
        <f t="shared" si="30"/>
        <v/>
      </c>
      <c r="AO61" s="24" t="str">
        <f t="shared" si="22"/>
        <v/>
      </c>
      <c r="AP61" s="25" t="str">
        <f t="shared" si="31"/>
        <v/>
      </c>
      <c r="AQ61" s="26" t="str">
        <f t="shared" si="16"/>
        <v/>
      </c>
      <c r="AR61" s="26" t="str">
        <f t="shared" si="17"/>
        <v/>
      </c>
      <c r="AS61" s="25" t="str">
        <f t="shared" si="18"/>
        <v/>
      </c>
      <c r="AT61" s="27" t="str">
        <f t="shared" si="32"/>
        <v/>
      </c>
      <c r="AU61" s="30"/>
      <c r="AV61" s="30"/>
      <c r="AW61" s="30"/>
      <c r="AX61" s="23"/>
    </row>
    <row r="62" spans="1:50" ht="40.5" customHeight="1" x14ac:dyDescent="0.25">
      <c r="A62" s="34"/>
      <c r="B62" s="35"/>
      <c r="C62" s="36"/>
      <c r="D62" s="36"/>
      <c r="E62" s="37"/>
      <c r="F62" s="1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14" t="str">
        <f t="shared" si="12"/>
        <v/>
      </c>
      <c r="Z62" s="71"/>
      <c r="AA62" s="74"/>
      <c r="AB62" s="15" t="str">
        <f t="shared" si="13"/>
        <v/>
      </c>
      <c r="AC62" s="16" t="str">
        <f t="shared" si="24"/>
        <v/>
      </c>
      <c r="AD62" s="17" t="str">
        <f t="shared" si="25"/>
        <v/>
      </c>
      <c r="AE62" s="18" t="str">
        <f t="shared" si="26"/>
        <v/>
      </c>
      <c r="AF62" s="19" t="str">
        <f t="shared" si="27"/>
        <v/>
      </c>
      <c r="AG62" s="17" t="str">
        <f t="shared" si="4"/>
        <v/>
      </c>
      <c r="AH62" s="17" t="str">
        <f t="shared" si="5"/>
        <v/>
      </c>
      <c r="AI62" s="20" t="str">
        <f t="shared" si="28"/>
        <v/>
      </c>
      <c r="AJ62" s="21" t="str">
        <f t="shared" si="29"/>
        <v/>
      </c>
      <c r="AK62" s="22"/>
      <c r="AL62" s="23"/>
      <c r="AM62" s="24" t="str">
        <f t="shared" si="14"/>
        <v/>
      </c>
      <c r="AN62" s="24" t="str">
        <f t="shared" si="30"/>
        <v/>
      </c>
      <c r="AO62" s="24" t="str">
        <f t="shared" si="22"/>
        <v/>
      </c>
      <c r="AP62" s="25" t="str">
        <f t="shared" si="31"/>
        <v/>
      </c>
      <c r="AQ62" s="26" t="str">
        <f t="shared" si="16"/>
        <v/>
      </c>
      <c r="AR62" s="26" t="str">
        <f t="shared" si="17"/>
        <v/>
      </c>
      <c r="AS62" s="25" t="str">
        <f t="shared" si="18"/>
        <v/>
      </c>
      <c r="AT62" s="27" t="str">
        <f t="shared" si="32"/>
        <v/>
      </c>
      <c r="AU62" s="30"/>
      <c r="AV62" s="30"/>
      <c r="AW62" s="30"/>
      <c r="AX62" s="23"/>
    </row>
    <row r="63" spans="1:50" ht="40.5" customHeight="1" x14ac:dyDescent="0.25">
      <c r="A63" s="34"/>
      <c r="B63" s="35"/>
      <c r="C63" s="36"/>
      <c r="D63" s="36"/>
      <c r="E63" s="37"/>
      <c r="F63" s="1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14" t="str">
        <f t="shared" si="12"/>
        <v/>
      </c>
      <c r="Z63" s="71"/>
      <c r="AA63" s="74"/>
      <c r="AB63" s="15" t="str">
        <f t="shared" si="13"/>
        <v/>
      </c>
      <c r="AC63" s="16" t="str">
        <f t="shared" si="24"/>
        <v/>
      </c>
      <c r="AD63" s="17" t="str">
        <f t="shared" si="25"/>
        <v/>
      </c>
      <c r="AE63" s="18" t="str">
        <f t="shared" si="26"/>
        <v/>
      </c>
      <c r="AF63" s="19" t="str">
        <f t="shared" si="27"/>
        <v/>
      </c>
      <c r="AG63" s="17" t="str">
        <f t="shared" si="4"/>
        <v/>
      </c>
      <c r="AH63" s="17" t="str">
        <f t="shared" si="5"/>
        <v/>
      </c>
      <c r="AI63" s="20" t="str">
        <f t="shared" si="28"/>
        <v/>
      </c>
      <c r="AJ63" s="21" t="str">
        <f t="shared" si="29"/>
        <v/>
      </c>
      <c r="AK63" s="22"/>
      <c r="AL63" s="23"/>
      <c r="AM63" s="24" t="str">
        <f t="shared" si="14"/>
        <v/>
      </c>
      <c r="AN63" s="24" t="str">
        <f t="shared" si="30"/>
        <v/>
      </c>
      <c r="AO63" s="24" t="str">
        <f t="shared" si="22"/>
        <v/>
      </c>
      <c r="AP63" s="25" t="str">
        <f t="shared" si="31"/>
        <v/>
      </c>
      <c r="AQ63" s="26" t="str">
        <f t="shared" si="16"/>
        <v/>
      </c>
      <c r="AR63" s="26" t="str">
        <f t="shared" si="17"/>
        <v/>
      </c>
      <c r="AS63" s="25" t="str">
        <f t="shared" si="18"/>
        <v/>
      </c>
      <c r="AT63" s="27" t="str">
        <f t="shared" si="32"/>
        <v/>
      </c>
      <c r="AU63" s="30"/>
      <c r="AV63" s="30"/>
      <c r="AW63" s="30"/>
      <c r="AX63" s="23"/>
    </row>
    <row r="64" spans="1:50" ht="40.5" customHeight="1" x14ac:dyDescent="0.25">
      <c r="A64" s="34"/>
      <c r="B64" s="35"/>
      <c r="C64" s="36"/>
      <c r="D64" s="36"/>
      <c r="E64" s="37"/>
      <c r="F64" s="1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14" t="str">
        <f t="shared" si="12"/>
        <v/>
      </c>
      <c r="Z64" s="71"/>
      <c r="AA64" s="74"/>
      <c r="AB64" s="15" t="str">
        <f t="shared" si="13"/>
        <v/>
      </c>
      <c r="AC64" s="16" t="str">
        <f t="shared" si="24"/>
        <v/>
      </c>
      <c r="AD64" s="17" t="str">
        <f t="shared" si="25"/>
        <v/>
      </c>
      <c r="AE64" s="18" t="str">
        <f t="shared" si="26"/>
        <v/>
      </c>
      <c r="AF64" s="19" t="str">
        <f t="shared" si="27"/>
        <v/>
      </c>
      <c r="AG64" s="17" t="str">
        <f t="shared" si="4"/>
        <v/>
      </c>
      <c r="AH64" s="17" t="str">
        <f t="shared" si="5"/>
        <v/>
      </c>
      <c r="AI64" s="20" t="str">
        <f t="shared" si="28"/>
        <v/>
      </c>
      <c r="AJ64" s="21" t="str">
        <f t="shared" si="29"/>
        <v/>
      </c>
      <c r="AK64" s="22"/>
      <c r="AL64" s="23"/>
      <c r="AM64" s="24" t="str">
        <f t="shared" si="14"/>
        <v/>
      </c>
      <c r="AN64" s="24" t="str">
        <f t="shared" si="30"/>
        <v/>
      </c>
      <c r="AO64" s="24" t="str">
        <f t="shared" si="22"/>
        <v/>
      </c>
      <c r="AP64" s="25" t="str">
        <f t="shared" si="31"/>
        <v/>
      </c>
      <c r="AQ64" s="26" t="str">
        <f t="shared" si="16"/>
        <v/>
      </c>
      <c r="AR64" s="26" t="str">
        <f t="shared" si="17"/>
        <v/>
      </c>
      <c r="AS64" s="25" t="str">
        <f t="shared" si="18"/>
        <v/>
      </c>
      <c r="AT64" s="27" t="str">
        <f t="shared" si="32"/>
        <v/>
      </c>
      <c r="AU64" s="30"/>
      <c r="AV64" s="30"/>
      <c r="AW64" s="30"/>
      <c r="AX64" s="23"/>
    </row>
    <row r="65" spans="1:50" ht="40.5" customHeight="1" x14ac:dyDescent="0.25">
      <c r="A65" s="34"/>
      <c r="B65" s="35"/>
      <c r="C65" s="36"/>
      <c r="D65" s="36"/>
      <c r="E65" s="37"/>
      <c r="F65" s="13"/>
      <c r="G65" s="73"/>
      <c r="H65" s="73"/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14" t="str">
        <f t="shared" si="12"/>
        <v/>
      </c>
      <c r="Z65" s="71"/>
      <c r="AA65" s="74"/>
      <c r="AB65" s="15" t="str">
        <f t="shared" si="13"/>
        <v/>
      </c>
      <c r="AC65" s="16" t="str">
        <f t="shared" si="24"/>
        <v/>
      </c>
      <c r="AD65" s="17" t="str">
        <f t="shared" si="25"/>
        <v/>
      </c>
      <c r="AE65" s="18" t="str">
        <f t="shared" si="26"/>
        <v/>
      </c>
      <c r="AF65" s="19" t="str">
        <f t="shared" si="27"/>
        <v/>
      </c>
      <c r="AG65" s="17" t="str">
        <f t="shared" si="4"/>
        <v/>
      </c>
      <c r="AH65" s="17" t="str">
        <f t="shared" si="5"/>
        <v/>
      </c>
      <c r="AI65" s="20" t="str">
        <f t="shared" si="28"/>
        <v/>
      </c>
      <c r="AJ65" s="21" t="str">
        <f t="shared" si="29"/>
        <v/>
      </c>
      <c r="AK65" s="22"/>
      <c r="AL65" s="23"/>
      <c r="AM65" s="24" t="str">
        <f t="shared" si="14"/>
        <v/>
      </c>
      <c r="AN65" s="24" t="str">
        <f t="shared" si="30"/>
        <v/>
      </c>
      <c r="AO65" s="24" t="str">
        <f t="shared" si="22"/>
        <v/>
      </c>
      <c r="AP65" s="25" t="str">
        <f t="shared" si="31"/>
        <v/>
      </c>
      <c r="AQ65" s="26" t="str">
        <f t="shared" si="16"/>
        <v/>
      </c>
      <c r="AR65" s="26" t="str">
        <f t="shared" si="17"/>
        <v/>
      </c>
      <c r="AS65" s="25" t="str">
        <f t="shared" si="18"/>
        <v/>
      </c>
      <c r="AT65" s="27" t="str">
        <f t="shared" si="32"/>
        <v/>
      </c>
      <c r="AU65" s="30"/>
      <c r="AV65" s="30"/>
      <c r="AW65" s="30"/>
      <c r="AX65" s="23"/>
    </row>
    <row r="66" spans="1:50" ht="40.5" customHeight="1" x14ac:dyDescent="0.25">
      <c r="A66" s="34"/>
      <c r="B66" s="35"/>
      <c r="C66" s="36"/>
      <c r="D66" s="36"/>
      <c r="E66" s="37"/>
      <c r="F66" s="1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14" t="str">
        <f t="shared" si="12"/>
        <v/>
      </c>
      <c r="Z66" s="71"/>
      <c r="AA66" s="74"/>
      <c r="AB66" s="15" t="str">
        <f t="shared" si="13"/>
        <v/>
      </c>
      <c r="AC66" s="16" t="str">
        <f t="shared" si="24"/>
        <v/>
      </c>
      <c r="AD66" s="17" t="str">
        <f t="shared" si="25"/>
        <v/>
      </c>
      <c r="AE66" s="18" t="str">
        <f t="shared" si="26"/>
        <v/>
      </c>
      <c r="AF66" s="19" t="str">
        <f t="shared" si="27"/>
        <v/>
      </c>
      <c r="AG66" s="17" t="str">
        <f t="shared" si="4"/>
        <v/>
      </c>
      <c r="AH66" s="17" t="str">
        <f t="shared" si="5"/>
        <v/>
      </c>
      <c r="AI66" s="20" t="str">
        <f t="shared" si="28"/>
        <v/>
      </c>
      <c r="AJ66" s="21" t="str">
        <f t="shared" si="29"/>
        <v/>
      </c>
      <c r="AK66" s="22"/>
      <c r="AL66" s="23"/>
      <c r="AM66" s="24" t="str">
        <f t="shared" si="14"/>
        <v/>
      </c>
      <c r="AN66" s="24" t="str">
        <f t="shared" si="30"/>
        <v/>
      </c>
      <c r="AO66" s="24" t="str">
        <f t="shared" si="22"/>
        <v/>
      </c>
      <c r="AP66" s="25" t="str">
        <f t="shared" si="31"/>
        <v/>
      </c>
      <c r="AQ66" s="26" t="str">
        <f t="shared" si="16"/>
        <v/>
      </c>
      <c r="AR66" s="26" t="str">
        <f t="shared" si="17"/>
        <v/>
      </c>
      <c r="AS66" s="25" t="str">
        <f t="shared" si="18"/>
        <v/>
      </c>
      <c r="AT66" s="27" t="str">
        <f t="shared" si="32"/>
        <v/>
      </c>
      <c r="AU66" s="30"/>
      <c r="AV66" s="30"/>
      <c r="AW66" s="30"/>
      <c r="AX66" s="23"/>
    </row>
    <row r="67" spans="1:50" ht="40.5" customHeight="1" x14ac:dyDescent="0.25">
      <c r="A67" s="34"/>
      <c r="B67" s="35"/>
      <c r="C67" s="36"/>
      <c r="D67" s="36"/>
      <c r="E67" s="37"/>
      <c r="F67" s="1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14" t="str">
        <f t="shared" si="12"/>
        <v/>
      </c>
      <c r="Z67" s="71"/>
      <c r="AA67" s="74"/>
      <c r="AB67" s="15" t="str">
        <f t="shared" si="13"/>
        <v/>
      </c>
      <c r="AC67" s="16" t="str">
        <f t="shared" si="24"/>
        <v/>
      </c>
      <c r="AD67" s="17" t="str">
        <f t="shared" si="25"/>
        <v/>
      </c>
      <c r="AE67" s="18" t="str">
        <f t="shared" si="26"/>
        <v/>
      </c>
      <c r="AF67" s="19" t="str">
        <f t="shared" si="27"/>
        <v/>
      </c>
      <c r="AG67" s="17" t="str">
        <f t="shared" si="4"/>
        <v/>
      </c>
      <c r="AH67" s="17" t="str">
        <f t="shared" si="5"/>
        <v/>
      </c>
      <c r="AI67" s="20" t="str">
        <f t="shared" si="28"/>
        <v/>
      </c>
      <c r="AJ67" s="21" t="str">
        <f t="shared" si="29"/>
        <v/>
      </c>
      <c r="AK67" s="22"/>
      <c r="AL67" s="23"/>
      <c r="AM67" s="24" t="str">
        <f t="shared" si="14"/>
        <v/>
      </c>
      <c r="AN67" s="24" t="str">
        <f t="shared" si="30"/>
        <v/>
      </c>
      <c r="AO67" s="24" t="str">
        <f t="shared" si="22"/>
        <v/>
      </c>
      <c r="AP67" s="25" t="str">
        <f t="shared" si="31"/>
        <v/>
      </c>
      <c r="AQ67" s="26" t="str">
        <f t="shared" si="16"/>
        <v/>
      </c>
      <c r="AR67" s="26" t="str">
        <f t="shared" si="17"/>
        <v/>
      </c>
      <c r="AS67" s="25" t="str">
        <f t="shared" si="18"/>
        <v/>
      </c>
      <c r="AT67" s="27" t="str">
        <f t="shared" si="32"/>
        <v/>
      </c>
      <c r="AU67" s="30"/>
      <c r="AV67" s="30"/>
      <c r="AW67" s="30"/>
      <c r="AX67" s="23"/>
    </row>
    <row r="68" spans="1:50" ht="40.5" customHeight="1" x14ac:dyDescent="0.25">
      <c r="A68" s="34"/>
      <c r="B68" s="35"/>
      <c r="C68" s="36"/>
      <c r="D68" s="36"/>
      <c r="E68" s="37"/>
      <c r="F68" s="1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14" t="str">
        <f t="shared" si="12"/>
        <v/>
      </c>
      <c r="Z68" s="71"/>
      <c r="AA68" s="74"/>
      <c r="AB68" s="15" t="str">
        <f t="shared" si="13"/>
        <v/>
      </c>
      <c r="AC68" s="16" t="str">
        <f t="shared" ref="AC68:AC99" si="33">IF(ISBLANK(Z68),"",Y68+AB68+F68)</f>
        <v/>
      </c>
      <c r="AD68" s="17" t="str">
        <f t="shared" ref="AD68:AD99" si="34">IF(ISBLANK(Z68),"",Z68)</f>
        <v/>
      </c>
      <c r="AE68" s="18" t="str">
        <f t="shared" ref="AE68:AE99" si="35">IF(ISBLANK(Z68),"",IF(AND(AQ68=""),"1",IF(AND(AQ68="+"),"2",IF(AND(AQ68="-"),"3"))))</f>
        <v/>
      </c>
      <c r="AF68" s="19" t="str">
        <f t="shared" ref="AF68:AF99" si="36">IF(ISBLANK(Z68),"",(AC68/86400))</f>
        <v/>
      </c>
      <c r="AG68" s="17" t="str">
        <f t="shared" ref="AG68:AG128" si="37">IF(ISBLANK(Z68),"",IF(AQ68="",(($AO$3-AD68)+(AC68/86400)),IF(AQ68="+",((AD68+(AC68/86400))+"00:00,000"),IF(AQ68="-",((AD68+(AC68/86400))+"00:00,000")))))</f>
        <v/>
      </c>
      <c r="AH68" s="17" t="str">
        <f t="shared" ref="AH68:AH128" si="38">IF(ISBLANK(Z68),"",IF(AQ68="",(AF68+(AO68-Z68)),IF(AQ68="+",(AF68+(Z68-AO68)),IF(AQ68="-",(AF68+(AM68-Z68+AM67))))))</f>
        <v/>
      </c>
      <c r="AI68" s="20" t="str">
        <f t="shared" ref="AI68:AI99" si="39">IF(ISBLANK(Z68),"",((AH68/86400)+AC68))</f>
        <v/>
      </c>
      <c r="AJ68" s="21" t="str">
        <f t="shared" ref="AJ68:AJ99" si="40">IF(ISBLANK(Z68),"",RANK((AI68),$AI$4:$AI$128,1))</f>
        <v/>
      </c>
      <c r="AK68" s="22"/>
      <c r="AL68" s="23"/>
      <c r="AM68" s="24" t="str">
        <f t="shared" si="14"/>
        <v/>
      </c>
      <c r="AN68" s="24" t="str">
        <f t="shared" ref="AN68:AN99" si="41">IF(ISBLANK(C68),"",$AN$3)</f>
        <v/>
      </c>
      <c r="AO68" s="24" t="str">
        <f t="shared" si="22"/>
        <v/>
      </c>
      <c r="AP68" s="25" t="str">
        <f t="shared" ref="AP68:AP99" si="42">IF(ISBLANK(Z68),"",Z68)</f>
        <v/>
      </c>
      <c r="AQ68" s="26" t="str">
        <f t="shared" si="16"/>
        <v/>
      </c>
      <c r="AR68" s="26" t="str">
        <f t="shared" si="17"/>
        <v/>
      </c>
      <c r="AS68" s="25" t="str">
        <f t="shared" si="18"/>
        <v/>
      </c>
      <c r="AT68" s="27" t="str">
        <f t="shared" ref="AT68:AT99" si="43">IF(ISBLANK(Z68),"",ROUNDUP(AR68*86399,0))</f>
        <v/>
      </c>
      <c r="AU68" s="30"/>
      <c r="AV68" s="30"/>
      <c r="AW68" s="30"/>
      <c r="AX68" s="23"/>
    </row>
    <row r="69" spans="1:50" ht="40.5" customHeight="1" x14ac:dyDescent="0.25">
      <c r="A69" s="34"/>
      <c r="B69" s="35"/>
      <c r="C69" s="36"/>
      <c r="D69" s="36"/>
      <c r="E69" s="37"/>
      <c r="F69" s="1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14" t="str">
        <f t="shared" ref="Y69:Y128" si="44">IF(ISBLANK(C69),"",SUM(G69:X69))</f>
        <v/>
      </c>
      <c r="Z69" s="71"/>
      <c r="AA69" s="74"/>
      <c r="AB69" s="15" t="str">
        <f t="shared" ref="AB69:AB128" si="45">IF(ISBLANK(Z69),"",IF(AND(AP69&lt;AM69),(AT69*$AV$5),IF(AND(AP69&gt;AN69),(AT69*$AV$4),IF(AND(AP69&gt;=AM69,AP69&lt;AO69),(AT69*$AV$6),"0"))))</f>
        <v/>
      </c>
      <c r="AC69" s="16" t="str">
        <f t="shared" si="33"/>
        <v/>
      </c>
      <c r="AD69" s="17" t="str">
        <f t="shared" si="34"/>
        <v/>
      </c>
      <c r="AE69" s="18" t="str">
        <f t="shared" si="35"/>
        <v/>
      </c>
      <c r="AF69" s="19" t="str">
        <f t="shared" si="36"/>
        <v/>
      </c>
      <c r="AG69" s="17" t="str">
        <f t="shared" si="37"/>
        <v/>
      </c>
      <c r="AH69" s="17" t="str">
        <f t="shared" si="38"/>
        <v/>
      </c>
      <c r="AI69" s="20" t="str">
        <f t="shared" si="39"/>
        <v/>
      </c>
      <c r="AJ69" s="21" t="str">
        <f t="shared" si="40"/>
        <v/>
      </c>
      <c r="AK69" s="22"/>
      <c r="AL69" s="23"/>
      <c r="AM69" s="24" t="str">
        <f t="shared" ref="AM69:AM128" si="46">IF(ISBLANK(C69),"",AM68)</f>
        <v/>
      </c>
      <c r="AN69" s="24" t="str">
        <f t="shared" si="41"/>
        <v/>
      </c>
      <c r="AO69" s="24" t="str">
        <f t="shared" si="22"/>
        <v/>
      </c>
      <c r="AP69" s="25" t="str">
        <f t="shared" si="42"/>
        <v/>
      </c>
      <c r="AQ69" s="26" t="str">
        <f t="shared" ref="AQ69:AQ128" si="47">IF(ISBLANK(Z69),"",IF(AND(AP69&lt;AM69),"-",IF(AND(AP69&gt;AO69),"+",IF(AND(AP69&gt;=AM69,AP69&lt;=AO69),""))))</f>
        <v/>
      </c>
      <c r="AR69" s="26" t="str">
        <f t="shared" ref="AR69:AR128" si="48">IF(ISBLANK(Z69),"",IF(AND(AP69&lt;AM69),(AM69-AP69),IF(AND(AP69&gt;AO69),(AP69-AO69),IF(AND(AP69&gt;=AM69,AP69&lt;=AO69),"00:00,000"))))</f>
        <v/>
      </c>
      <c r="AS69" s="25" t="str">
        <f t="shared" ref="AS69:AS128" si="49">IF(ISBLANK(Z69),"",IF(AND(AP69&lt;AM69),"-",IF(AND(AP69&gt;AO69),"+",IF(AND(AP69&gt;=AM69,AP69&lt;=AO69),""))))</f>
        <v/>
      </c>
      <c r="AT69" s="27" t="str">
        <f t="shared" si="43"/>
        <v/>
      </c>
      <c r="AU69" s="30"/>
      <c r="AV69" s="30"/>
      <c r="AW69" s="30"/>
      <c r="AX69" s="23"/>
    </row>
    <row r="70" spans="1:50" ht="40.5" customHeight="1" x14ac:dyDescent="0.25">
      <c r="A70" s="34"/>
      <c r="B70" s="35"/>
      <c r="C70" s="36"/>
      <c r="D70" s="36"/>
      <c r="E70" s="37"/>
      <c r="F70" s="1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14" t="str">
        <f t="shared" si="44"/>
        <v/>
      </c>
      <c r="Z70" s="71"/>
      <c r="AA70" s="74"/>
      <c r="AB70" s="15" t="str">
        <f t="shared" si="45"/>
        <v/>
      </c>
      <c r="AC70" s="16" t="str">
        <f t="shared" si="33"/>
        <v/>
      </c>
      <c r="AD70" s="17" t="str">
        <f t="shared" si="34"/>
        <v/>
      </c>
      <c r="AE70" s="18" t="str">
        <f t="shared" si="35"/>
        <v/>
      </c>
      <c r="AF70" s="19" t="str">
        <f t="shared" si="36"/>
        <v/>
      </c>
      <c r="AG70" s="17" t="str">
        <f t="shared" si="37"/>
        <v/>
      </c>
      <c r="AH70" s="17" t="str">
        <f t="shared" si="38"/>
        <v/>
      </c>
      <c r="AI70" s="20" t="str">
        <f t="shared" si="39"/>
        <v/>
      </c>
      <c r="AJ70" s="21" t="str">
        <f t="shared" si="40"/>
        <v/>
      </c>
      <c r="AK70" s="22"/>
      <c r="AL70" s="23"/>
      <c r="AM70" s="24" t="str">
        <f t="shared" si="46"/>
        <v/>
      </c>
      <c r="AN70" s="24" t="str">
        <f t="shared" si="41"/>
        <v/>
      </c>
      <c r="AO70" s="24" t="str">
        <f t="shared" si="22"/>
        <v/>
      </c>
      <c r="AP70" s="25" t="str">
        <f t="shared" si="42"/>
        <v/>
      </c>
      <c r="AQ70" s="26" t="str">
        <f t="shared" si="47"/>
        <v/>
      </c>
      <c r="AR70" s="26" t="str">
        <f t="shared" si="48"/>
        <v/>
      </c>
      <c r="AS70" s="25" t="str">
        <f t="shared" si="49"/>
        <v/>
      </c>
      <c r="AT70" s="27" t="str">
        <f t="shared" si="43"/>
        <v/>
      </c>
      <c r="AU70" s="30"/>
      <c r="AV70" s="30"/>
      <c r="AW70" s="30"/>
      <c r="AX70" s="23"/>
    </row>
    <row r="71" spans="1:50" ht="40.5" customHeight="1" x14ac:dyDescent="0.25">
      <c r="A71" s="34"/>
      <c r="B71" s="35"/>
      <c r="C71" s="36"/>
      <c r="D71" s="36"/>
      <c r="E71" s="37"/>
      <c r="F71" s="1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14" t="str">
        <f t="shared" si="44"/>
        <v/>
      </c>
      <c r="Z71" s="71"/>
      <c r="AA71" s="74"/>
      <c r="AB71" s="15" t="str">
        <f t="shared" si="45"/>
        <v/>
      </c>
      <c r="AC71" s="16" t="str">
        <f t="shared" si="33"/>
        <v/>
      </c>
      <c r="AD71" s="17" t="str">
        <f t="shared" si="34"/>
        <v/>
      </c>
      <c r="AE71" s="18" t="str">
        <f t="shared" si="35"/>
        <v/>
      </c>
      <c r="AF71" s="19" t="str">
        <f t="shared" si="36"/>
        <v/>
      </c>
      <c r="AG71" s="17" t="str">
        <f t="shared" si="37"/>
        <v/>
      </c>
      <c r="AH71" s="17" t="str">
        <f t="shared" si="38"/>
        <v/>
      </c>
      <c r="AI71" s="20" t="str">
        <f t="shared" si="39"/>
        <v/>
      </c>
      <c r="AJ71" s="21" t="str">
        <f t="shared" si="40"/>
        <v/>
      </c>
      <c r="AK71" s="22"/>
      <c r="AL71" s="23"/>
      <c r="AM71" s="24" t="str">
        <f t="shared" si="46"/>
        <v/>
      </c>
      <c r="AN71" s="24" t="str">
        <f t="shared" si="41"/>
        <v/>
      </c>
      <c r="AO71" s="24" t="str">
        <f t="shared" si="22"/>
        <v/>
      </c>
      <c r="AP71" s="25" t="str">
        <f t="shared" si="42"/>
        <v/>
      </c>
      <c r="AQ71" s="26" t="str">
        <f t="shared" si="47"/>
        <v/>
      </c>
      <c r="AR71" s="26" t="str">
        <f t="shared" si="48"/>
        <v/>
      </c>
      <c r="AS71" s="25" t="str">
        <f t="shared" si="49"/>
        <v/>
      </c>
      <c r="AT71" s="27" t="str">
        <f t="shared" si="43"/>
        <v/>
      </c>
      <c r="AU71" s="30"/>
      <c r="AV71" s="30"/>
      <c r="AW71" s="30"/>
      <c r="AX71" s="23"/>
    </row>
    <row r="72" spans="1:50" ht="40.5" customHeight="1" x14ac:dyDescent="0.25">
      <c r="A72" s="34"/>
      <c r="B72" s="35"/>
      <c r="C72" s="36"/>
      <c r="D72" s="36"/>
      <c r="E72" s="37"/>
      <c r="F72" s="1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14" t="str">
        <f t="shared" si="44"/>
        <v/>
      </c>
      <c r="Z72" s="71"/>
      <c r="AA72" s="74"/>
      <c r="AB72" s="15" t="str">
        <f t="shared" si="45"/>
        <v/>
      </c>
      <c r="AC72" s="16" t="str">
        <f t="shared" si="33"/>
        <v/>
      </c>
      <c r="AD72" s="17" t="str">
        <f t="shared" si="34"/>
        <v/>
      </c>
      <c r="AE72" s="18" t="str">
        <f t="shared" si="35"/>
        <v/>
      </c>
      <c r="AF72" s="19" t="str">
        <f t="shared" si="36"/>
        <v/>
      </c>
      <c r="AG72" s="17" t="str">
        <f t="shared" si="37"/>
        <v/>
      </c>
      <c r="AH72" s="17" t="str">
        <f t="shared" si="38"/>
        <v/>
      </c>
      <c r="AI72" s="20" t="str">
        <f t="shared" si="39"/>
        <v/>
      </c>
      <c r="AJ72" s="21" t="str">
        <f t="shared" si="40"/>
        <v/>
      </c>
      <c r="AK72" s="22"/>
      <c r="AL72" s="23"/>
      <c r="AM72" s="24" t="str">
        <f t="shared" si="46"/>
        <v/>
      </c>
      <c r="AN72" s="24" t="str">
        <f t="shared" si="41"/>
        <v/>
      </c>
      <c r="AO72" s="24" t="str">
        <f t="shared" si="22"/>
        <v/>
      </c>
      <c r="AP72" s="25" t="str">
        <f t="shared" si="42"/>
        <v/>
      </c>
      <c r="AQ72" s="26" t="str">
        <f t="shared" si="47"/>
        <v/>
      </c>
      <c r="AR72" s="26" t="str">
        <f t="shared" si="48"/>
        <v/>
      </c>
      <c r="AS72" s="25" t="str">
        <f t="shared" si="49"/>
        <v/>
      </c>
      <c r="AT72" s="27" t="str">
        <f t="shared" si="43"/>
        <v/>
      </c>
      <c r="AU72" s="30"/>
      <c r="AV72" s="30"/>
      <c r="AW72" s="30"/>
      <c r="AX72" s="23"/>
    </row>
    <row r="73" spans="1:50" ht="40.5" customHeight="1" x14ac:dyDescent="0.25">
      <c r="A73" s="34"/>
      <c r="B73" s="35"/>
      <c r="C73" s="36"/>
      <c r="D73" s="36"/>
      <c r="E73" s="37"/>
      <c r="F73" s="1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14" t="str">
        <f t="shared" si="44"/>
        <v/>
      </c>
      <c r="Z73" s="71"/>
      <c r="AA73" s="74"/>
      <c r="AB73" s="15" t="str">
        <f t="shared" si="45"/>
        <v/>
      </c>
      <c r="AC73" s="16" t="str">
        <f t="shared" si="33"/>
        <v/>
      </c>
      <c r="AD73" s="17" t="str">
        <f t="shared" si="34"/>
        <v/>
      </c>
      <c r="AE73" s="18" t="str">
        <f t="shared" si="35"/>
        <v/>
      </c>
      <c r="AF73" s="19" t="str">
        <f t="shared" si="36"/>
        <v/>
      </c>
      <c r="AG73" s="17" t="str">
        <f t="shared" si="37"/>
        <v/>
      </c>
      <c r="AH73" s="17" t="str">
        <f t="shared" si="38"/>
        <v/>
      </c>
      <c r="AI73" s="20" t="str">
        <f t="shared" si="39"/>
        <v/>
      </c>
      <c r="AJ73" s="21" t="str">
        <f t="shared" si="40"/>
        <v/>
      </c>
      <c r="AK73" s="22"/>
      <c r="AL73" s="23"/>
      <c r="AM73" s="24" t="str">
        <f t="shared" si="46"/>
        <v/>
      </c>
      <c r="AN73" s="24" t="str">
        <f t="shared" si="41"/>
        <v/>
      </c>
      <c r="AO73" s="24" t="str">
        <f t="shared" ref="AO73:AO128" si="50">IF(ISBLANK(C73),"",($AN$3+$AM$1))</f>
        <v/>
      </c>
      <c r="AP73" s="25" t="str">
        <f t="shared" si="42"/>
        <v/>
      </c>
      <c r="AQ73" s="26" t="str">
        <f t="shared" si="47"/>
        <v/>
      </c>
      <c r="AR73" s="26" t="str">
        <f t="shared" si="48"/>
        <v/>
      </c>
      <c r="AS73" s="25" t="str">
        <f t="shared" si="49"/>
        <v/>
      </c>
      <c r="AT73" s="27" t="str">
        <f t="shared" si="43"/>
        <v/>
      </c>
      <c r="AU73" s="30"/>
      <c r="AV73" s="30"/>
      <c r="AW73" s="30"/>
      <c r="AX73" s="23"/>
    </row>
    <row r="74" spans="1:50" ht="40.5" customHeight="1" x14ac:dyDescent="0.25">
      <c r="A74" s="34"/>
      <c r="B74" s="35"/>
      <c r="C74" s="36"/>
      <c r="D74" s="36"/>
      <c r="E74" s="37"/>
      <c r="F74" s="1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14" t="str">
        <f t="shared" si="44"/>
        <v/>
      </c>
      <c r="Z74" s="71"/>
      <c r="AA74" s="74"/>
      <c r="AB74" s="15" t="str">
        <f t="shared" si="45"/>
        <v/>
      </c>
      <c r="AC74" s="16" t="str">
        <f t="shared" si="33"/>
        <v/>
      </c>
      <c r="AD74" s="17" t="str">
        <f t="shared" si="34"/>
        <v/>
      </c>
      <c r="AE74" s="18" t="str">
        <f t="shared" si="35"/>
        <v/>
      </c>
      <c r="AF74" s="19" t="str">
        <f t="shared" si="36"/>
        <v/>
      </c>
      <c r="AG74" s="17" t="str">
        <f t="shared" si="37"/>
        <v/>
      </c>
      <c r="AH74" s="17" t="str">
        <f t="shared" si="38"/>
        <v/>
      </c>
      <c r="AI74" s="20" t="str">
        <f t="shared" si="39"/>
        <v/>
      </c>
      <c r="AJ74" s="21" t="str">
        <f t="shared" si="40"/>
        <v/>
      </c>
      <c r="AK74" s="22"/>
      <c r="AL74" s="23"/>
      <c r="AM74" s="24" t="str">
        <f t="shared" si="46"/>
        <v/>
      </c>
      <c r="AN74" s="24" t="str">
        <f t="shared" si="41"/>
        <v/>
      </c>
      <c r="AO74" s="24" t="str">
        <f t="shared" si="50"/>
        <v/>
      </c>
      <c r="AP74" s="25" t="str">
        <f t="shared" si="42"/>
        <v/>
      </c>
      <c r="AQ74" s="26" t="str">
        <f t="shared" si="47"/>
        <v/>
      </c>
      <c r="AR74" s="26" t="str">
        <f t="shared" si="48"/>
        <v/>
      </c>
      <c r="AS74" s="25" t="str">
        <f t="shared" si="49"/>
        <v/>
      </c>
      <c r="AT74" s="27" t="str">
        <f t="shared" si="43"/>
        <v/>
      </c>
      <c r="AU74" s="30"/>
      <c r="AV74" s="30"/>
      <c r="AW74" s="30"/>
      <c r="AX74" s="23"/>
    </row>
    <row r="75" spans="1:50" ht="40.5" customHeight="1" x14ac:dyDescent="0.25">
      <c r="A75" s="34"/>
      <c r="B75" s="35"/>
      <c r="C75" s="36"/>
      <c r="D75" s="36"/>
      <c r="E75" s="37"/>
      <c r="F75" s="1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14" t="str">
        <f t="shared" si="44"/>
        <v/>
      </c>
      <c r="Z75" s="71"/>
      <c r="AA75" s="74"/>
      <c r="AB75" s="15" t="str">
        <f t="shared" si="45"/>
        <v/>
      </c>
      <c r="AC75" s="16" t="str">
        <f t="shared" si="33"/>
        <v/>
      </c>
      <c r="AD75" s="17" t="str">
        <f t="shared" si="34"/>
        <v/>
      </c>
      <c r="AE75" s="18" t="str">
        <f t="shared" si="35"/>
        <v/>
      </c>
      <c r="AF75" s="19" t="str">
        <f t="shared" si="36"/>
        <v/>
      </c>
      <c r="AG75" s="17" t="str">
        <f t="shared" si="37"/>
        <v/>
      </c>
      <c r="AH75" s="17" t="str">
        <f t="shared" si="38"/>
        <v/>
      </c>
      <c r="AI75" s="20" t="str">
        <f t="shared" si="39"/>
        <v/>
      </c>
      <c r="AJ75" s="21" t="str">
        <f t="shared" si="40"/>
        <v/>
      </c>
      <c r="AK75" s="22"/>
      <c r="AL75" s="23"/>
      <c r="AM75" s="24" t="str">
        <f t="shared" si="46"/>
        <v/>
      </c>
      <c r="AN75" s="24" t="str">
        <f t="shared" si="41"/>
        <v/>
      </c>
      <c r="AO75" s="24" t="str">
        <f t="shared" si="50"/>
        <v/>
      </c>
      <c r="AP75" s="25" t="str">
        <f t="shared" si="42"/>
        <v/>
      </c>
      <c r="AQ75" s="26" t="str">
        <f t="shared" si="47"/>
        <v/>
      </c>
      <c r="AR75" s="26" t="str">
        <f t="shared" si="48"/>
        <v/>
      </c>
      <c r="AS75" s="25" t="str">
        <f t="shared" si="49"/>
        <v/>
      </c>
      <c r="AT75" s="27" t="str">
        <f t="shared" si="43"/>
        <v/>
      </c>
      <c r="AU75" s="30"/>
      <c r="AV75" s="30"/>
      <c r="AW75" s="30"/>
      <c r="AX75" s="23"/>
    </row>
    <row r="76" spans="1:50" ht="40.5" customHeight="1" x14ac:dyDescent="0.25">
      <c r="A76" s="34"/>
      <c r="B76" s="35"/>
      <c r="C76" s="36"/>
      <c r="D76" s="36"/>
      <c r="E76" s="37"/>
      <c r="F76" s="1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14" t="str">
        <f t="shared" si="44"/>
        <v/>
      </c>
      <c r="Z76" s="71"/>
      <c r="AA76" s="74"/>
      <c r="AB76" s="15" t="str">
        <f t="shared" si="45"/>
        <v/>
      </c>
      <c r="AC76" s="16" t="str">
        <f t="shared" si="33"/>
        <v/>
      </c>
      <c r="AD76" s="17" t="str">
        <f t="shared" si="34"/>
        <v/>
      </c>
      <c r="AE76" s="18" t="str">
        <f t="shared" si="35"/>
        <v/>
      </c>
      <c r="AF76" s="19" t="str">
        <f t="shared" si="36"/>
        <v/>
      </c>
      <c r="AG76" s="17" t="str">
        <f t="shared" si="37"/>
        <v/>
      </c>
      <c r="AH76" s="17" t="str">
        <f t="shared" si="38"/>
        <v/>
      </c>
      <c r="AI76" s="20" t="str">
        <f t="shared" si="39"/>
        <v/>
      </c>
      <c r="AJ76" s="21" t="str">
        <f t="shared" si="40"/>
        <v/>
      </c>
      <c r="AK76" s="22"/>
      <c r="AL76" s="23"/>
      <c r="AM76" s="24" t="str">
        <f t="shared" si="46"/>
        <v/>
      </c>
      <c r="AN76" s="24" t="str">
        <f t="shared" si="41"/>
        <v/>
      </c>
      <c r="AO76" s="24" t="str">
        <f t="shared" si="50"/>
        <v/>
      </c>
      <c r="AP76" s="25" t="str">
        <f t="shared" si="42"/>
        <v/>
      </c>
      <c r="AQ76" s="26" t="str">
        <f t="shared" si="47"/>
        <v/>
      </c>
      <c r="AR76" s="26" t="str">
        <f t="shared" si="48"/>
        <v/>
      </c>
      <c r="AS76" s="25" t="str">
        <f t="shared" si="49"/>
        <v/>
      </c>
      <c r="AT76" s="27" t="str">
        <f t="shared" si="43"/>
        <v/>
      </c>
      <c r="AU76" s="30"/>
      <c r="AV76" s="30"/>
      <c r="AW76" s="30"/>
      <c r="AX76" s="23"/>
    </row>
    <row r="77" spans="1:50" ht="40.5" customHeight="1" x14ac:dyDescent="0.25">
      <c r="A77" s="34"/>
      <c r="B77" s="35"/>
      <c r="C77" s="36"/>
      <c r="D77" s="36"/>
      <c r="E77" s="37"/>
      <c r="F77" s="1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14" t="str">
        <f t="shared" si="44"/>
        <v/>
      </c>
      <c r="Z77" s="71"/>
      <c r="AA77" s="74"/>
      <c r="AB77" s="15" t="str">
        <f t="shared" si="45"/>
        <v/>
      </c>
      <c r="AC77" s="16" t="str">
        <f t="shared" si="33"/>
        <v/>
      </c>
      <c r="AD77" s="17" t="str">
        <f t="shared" si="34"/>
        <v/>
      </c>
      <c r="AE77" s="18" t="str">
        <f t="shared" si="35"/>
        <v/>
      </c>
      <c r="AF77" s="19" t="str">
        <f t="shared" si="36"/>
        <v/>
      </c>
      <c r="AG77" s="17" t="str">
        <f t="shared" si="37"/>
        <v/>
      </c>
      <c r="AH77" s="17" t="str">
        <f t="shared" si="38"/>
        <v/>
      </c>
      <c r="AI77" s="20" t="str">
        <f t="shared" si="39"/>
        <v/>
      </c>
      <c r="AJ77" s="21" t="str">
        <f t="shared" si="40"/>
        <v/>
      </c>
      <c r="AK77" s="22"/>
      <c r="AL77" s="23"/>
      <c r="AM77" s="24" t="str">
        <f t="shared" si="46"/>
        <v/>
      </c>
      <c r="AN77" s="24" t="str">
        <f t="shared" si="41"/>
        <v/>
      </c>
      <c r="AO77" s="24" t="str">
        <f t="shared" si="50"/>
        <v/>
      </c>
      <c r="AP77" s="25" t="str">
        <f t="shared" si="42"/>
        <v/>
      </c>
      <c r="AQ77" s="26" t="str">
        <f t="shared" si="47"/>
        <v/>
      </c>
      <c r="AR77" s="26" t="str">
        <f t="shared" si="48"/>
        <v/>
      </c>
      <c r="AS77" s="25" t="str">
        <f t="shared" si="49"/>
        <v/>
      </c>
      <c r="AT77" s="27" t="str">
        <f t="shared" si="43"/>
        <v/>
      </c>
      <c r="AU77" s="30"/>
      <c r="AV77" s="30"/>
      <c r="AW77" s="30"/>
      <c r="AX77" s="23"/>
    </row>
    <row r="78" spans="1:50" ht="40.5" customHeight="1" x14ac:dyDescent="0.25">
      <c r="A78" s="34"/>
      <c r="B78" s="35"/>
      <c r="C78" s="36"/>
      <c r="D78" s="36"/>
      <c r="E78" s="37"/>
      <c r="F78" s="1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14" t="str">
        <f t="shared" si="44"/>
        <v/>
      </c>
      <c r="Z78" s="71"/>
      <c r="AA78" s="74"/>
      <c r="AB78" s="15" t="str">
        <f t="shared" si="45"/>
        <v/>
      </c>
      <c r="AC78" s="16" t="str">
        <f t="shared" si="33"/>
        <v/>
      </c>
      <c r="AD78" s="17" t="str">
        <f t="shared" si="34"/>
        <v/>
      </c>
      <c r="AE78" s="18" t="str">
        <f t="shared" si="35"/>
        <v/>
      </c>
      <c r="AF78" s="19" t="str">
        <f t="shared" si="36"/>
        <v/>
      </c>
      <c r="AG78" s="17" t="str">
        <f t="shared" si="37"/>
        <v/>
      </c>
      <c r="AH78" s="17" t="str">
        <f t="shared" si="38"/>
        <v/>
      </c>
      <c r="AI78" s="20" t="str">
        <f t="shared" si="39"/>
        <v/>
      </c>
      <c r="AJ78" s="21" t="str">
        <f t="shared" si="40"/>
        <v/>
      </c>
      <c r="AK78" s="22"/>
      <c r="AL78" s="23"/>
      <c r="AM78" s="24" t="str">
        <f t="shared" si="46"/>
        <v/>
      </c>
      <c r="AN78" s="24" t="str">
        <f t="shared" si="41"/>
        <v/>
      </c>
      <c r="AO78" s="24" t="str">
        <f t="shared" si="50"/>
        <v/>
      </c>
      <c r="AP78" s="25" t="str">
        <f t="shared" si="42"/>
        <v/>
      </c>
      <c r="AQ78" s="26" t="str">
        <f t="shared" si="47"/>
        <v/>
      </c>
      <c r="AR78" s="26" t="str">
        <f t="shared" si="48"/>
        <v/>
      </c>
      <c r="AS78" s="25" t="str">
        <f t="shared" si="49"/>
        <v/>
      </c>
      <c r="AT78" s="27" t="str">
        <f t="shared" si="43"/>
        <v/>
      </c>
      <c r="AU78" s="30"/>
      <c r="AV78" s="30"/>
      <c r="AW78" s="30"/>
      <c r="AX78" s="23"/>
    </row>
    <row r="79" spans="1:50" ht="40.5" customHeight="1" x14ac:dyDescent="0.25">
      <c r="A79" s="34"/>
      <c r="B79" s="35"/>
      <c r="C79" s="36"/>
      <c r="D79" s="36"/>
      <c r="E79" s="37"/>
      <c r="F79" s="1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14" t="str">
        <f t="shared" si="44"/>
        <v/>
      </c>
      <c r="Z79" s="71"/>
      <c r="AA79" s="74"/>
      <c r="AB79" s="15" t="str">
        <f t="shared" si="45"/>
        <v/>
      </c>
      <c r="AC79" s="16" t="str">
        <f t="shared" si="33"/>
        <v/>
      </c>
      <c r="AD79" s="17" t="str">
        <f t="shared" si="34"/>
        <v/>
      </c>
      <c r="AE79" s="18" t="str">
        <f t="shared" si="35"/>
        <v/>
      </c>
      <c r="AF79" s="19" t="str">
        <f t="shared" si="36"/>
        <v/>
      </c>
      <c r="AG79" s="17" t="str">
        <f t="shared" si="37"/>
        <v/>
      </c>
      <c r="AH79" s="17" t="str">
        <f t="shared" si="38"/>
        <v/>
      </c>
      <c r="AI79" s="20" t="str">
        <f t="shared" si="39"/>
        <v/>
      </c>
      <c r="AJ79" s="21" t="str">
        <f t="shared" si="40"/>
        <v/>
      </c>
      <c r="AK79" s="22"/>
      <c r="AL79" s="23"/>
      <c r="AM79" s="24" t="str">
        <f t="shared" si="46"/>
        <v/>
      </c>
      <c r="AN79" s="24" t="str">
        <f t="shared" si="41"/>
        <v/>
      </c>
      <c r="AO79" s="24" t="str">
        <f t="shared" si="50"/>
        <v/>
      </c>
      <c r="AP79" s="25" t="str">
        <f t="shared" si="42"/>
        <v/>
      </c>
      <c r="AQ79" s="26" t="str">
        <f t="shared" si="47"/>
        <v/>
      </c>
      <c r="AR79" s="26" t="str">
        <f t="shared" si="48"/>
        <v/>
      </c>
      <c r="AS79" s="25" t="str">
        <f t="shared" si="49"/>
        <v/>
      </c>
      <c r="AT79" s="27" t="str">
        <f t="shared" si="43"/>
        <v/>
      </c>
      <c r="AU79" s="30"/>
      <c r="AV79" s="30"/>
      <c r="AW79" s="30"/>
      <c r="AX79" s="23"/>
    </row>
    <row r="80" spans="1:50" ht="40.5" customHeight="1" x14ac:dyDescent="0.25">
      <c r="A80" s="34"/>
      <c r="B80" s="35"/>
      <c r="C80" s="36"/>
      <c r="D80" s="36"/>
      <c r="E80" s="37"/>
      <c r="F80" s="1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14" t="str">
        <f t="shared" si="44"/>
        <v/>
      </c>
      <c r="Z80" s="71"/>
      <c r="AA80" s="74"/>
      <c r="AB80" s="15" t="str">
        <f t="shared" si="45"/>
        <v/>
      </c>
      <c r="AC80" s="16" t="str">
        <f t="shared" si="33"/>
        <v/>
      </c>
      <c r="AD80" s="17" t="str">
        <f t="shared" si="34"/>
        <v/>
      </c>
      <c r="AE80" s="18" t="str">
        <f t="shared" si="35"/>
        <v/>
      </c>
      <c r="AF80" s="19" t="str">
        <f t="shared" si="36"/>
        <v/>
      </c>
      <c r="AG80" s="17" t="str">
        <f t="shared" si="37"/>
        <v/>
      </c>
      <c r="AH80" s="17" t="str">
        <f t="shared" si="38"/>
        <v/>
      </c>
      <c r="AI80" s="20" t="str">
        <f t="shared" si="39"/>
        <v/>
      </c>
      <c r="AJ80" s="21" t="str">
        <f t="shared" si="40"/>
        <v/>
      </c>
      <c r="AK80" s="22"/>
      <c r="AL80" s="23"/>
      <c r="AM80" s="24" t="str">
        <f t="shared" si="46"/>
        <v/>
      </c>
      <c r="AN80" s="24" t="str">
        <f t="shared" si="41"/>
        <v/>
      </c>
      <c r="AO80" s="24" t="str">
        <f t="shared" si="50"/>
        <v/>
      </c>
      <c r="AP80" s="25" t="str">
        <f t="shared" si="42"/>
        <v/>
      </c>
      <c r="AQ80" s="26" t="str">
        <f t="shared" si="47"/>
        <v/>
      </c>
      <c r="AR80" s="26" t="str">
        <f t="shared" si="48"/>
        <v/>
      </c>
      <c r="AS80" s="25" t="str">
        <f t="shared" si="49"/>
        <v/>
      </c>
      <c r="AT80" s="27" t="str">
        <f t="shared" si="43"/>
        <v/>
      </c>
      <c r="AU80" s="30"/>
      <c r="AV80" s="30"/>
      <c r="AW80" s="30"/>
      <c r="AX80" s="23"/>
    </row>
    <row r="81" spans="1:50" ht="40.5" customHeight="1" x14ac:dyDescent="0.25">
      <c r="A81" s="34"/>
      <c r="B81" s="35"/>
      <c r="C81" s="36"/>
      <c r="D81" s="36"/>
      <c r="E81" s="37"/>
      <c r="F81" s="1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14" t="str">
        <f t="shared" si="44"/>
        <v/>
      </c>
      <c r="Z81" s="71"/>
      <c r="AA81" s="74"/>
      <c r="AB81" s="15" t="str">
        <f t="shared" si="45"/>
        <v/>
      </c>
      <c r="AC81" s="16" t="str">
        <f t="shared" si="33"/>
        <v/>
      </c>
      <c r="AD81" s="17" t="str">
        <f t="shared" si="34"/>
        <v/>
      </c>
      <c r="AE81" s="18" t="str">
        <f t="shared" si="35"/>
        <v/>
      </c>
      <c r="AF81" s="19" t="str">
        <f t="shared" si="36"/>
        <v/>
      </c>
      <c r="AG81" s="17" t="str">
        <f t="shared" si="37"/>
        <v/>
      </c>
      <c r="AH81" s="17" t="str">
        <f t="shared" si="38"/>
        <v/>
      </c>
      <c r="AI81" s="20" t="str">
        <f t="shared" si="39"/>
        <v/>
      </c>
      <c r="AJ81" s="21" t="str">
        <f t="shared" si="40"/>
        <v/>
      </c>
      <c r="AK81" s="22"/>
      <c r="AL81" s="23"/>
      <c r="AM81" s="24" t="str">
        <f t="shared" si="46"/>
        <v/>
      </c>
      <c r="AN81" s="24" t="str">
        <f t="shared" si="41"/>
        <v/>
      </c>
      <c r="AO81" s="24" t="str">
        <f t="shared" si="50"/>
        <v/>
      </c>
      <c r="AP81" s="25" t="str">
        <f t="shared" si="42"/>
        <v/>
      </c>
      <c r="AQ81" s="26" t="str">
        <f t="shared" si="47"/>
        <v/>
      </c>
      <c r="AR81" s="26" t="str">
        <f t="shared" si="48"/>
        <v/>
      </c>
      <c r="AS81" s="25" t="str">
        <f t="shared" si="49"/>
        <v/>
      </c>
      <c r="AT81" s="27" t="str">
        <f t="shared" si="43"/>
        <v/>
      </c>
      <c r="AU81" s="30"/>
      <c r="AV81" s="30"/>
      <c r="AW81" s="30"/>
      <c r="AX81" s="23"/>
    </row>
    <row r="82" spans="1:50" ht="40.5" customHeight="1" x14ac:dyDescent="0.25">
      <c r="A82" s="34"/>
      <c r="B82" s="35"/>
      <c r="C82" s="36"/>
      <c r="D82" s="36"/>
      <c r="E82" s="37"/>
      <c r="F82" s="1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14" t="str">
        <f t="shared" si="44"/>
        <v/>
      </c>
      <c r="Z82" s="71"/>
      <c r="AA82" s="74"/>
      <c r="AB82" s="15" t="str">
        <f t="shared" si="45"/>
        <v/>
      </c>
      <c r="AC82" s="16" t="str">
        <f t="shared" si="33"/>
        <v/>
      </c>
      <c r="AD82" s="17" t="str">
        <f t="shared" si="34"/>
        <v/>
      </c>
      <c r="AE82" s="18" t="str">
        <f t="shared" si="35"/>
        <v/>
      </c>
      <c r="AF82" s="19" t="str">
        <f t="shared" si="36"/>
        <v/>
      </c>
      <c r="AG82" s="17" t="str">
        <f t="shared" si="37"/>
        <v/>
      </c>
      <c r="AH82" s="17" t="str">
        <f t="shared" si="38"/>
        <v/>
      </c>
      <c r="AI82" s="20" t="str">
        <f t="shared" si="39"/>
        <v/>
      </c>
      <c r="AJ82" s="21" t="str">
        <f t="shared" si="40"/>
        <v/>
      </c>
      <c r="AK82" s="22"/>
      <c r="AL82" s="23"/>
      <c r="AM82" s="24" t="str">
        <f t="shared" si="46"/>
        <v/>
      </c>
      <c r="AN82" s="24" t="str">
        <f t="shared" si="41"/>
        <v/>
      </c>
      <c r="AO82" s="24" t="str">
        <f t="shared" si="50"/>
        <v/>
      </c>
      <c r="AP82" s="25" t="str">
        <f t="shared" si="42"/>
        <v/>
      </c>
      <c r="AQ82" s="26" t="str">
        <f t="shared" si="47"/>
        <v/>
      </c>
      <c r="AR82" s="26" t="str">
        <f t="shared" si="48"/>
        <v/>
      </c>
      <c r="AS82" s="25" t="str">
        <f t="shared" si="49"/>
        <v/>
      </c>
      <c r="AT82" s="27" t="str">
        <f t="shared" si="43"/>
        <v/>
      </c>
      <c r="AU82" s="30"/>
      <c r="AV82" s="30"/>
      <c r="AW82" s="30"/>
      <c r="AX82" s="23"/>
    </row>
    <row r="83" spans="1:50" ht="40.5" customHeight="1" x14ac:dyDescent="0.25">
      <c r="A83" s="34"/>
      <c r="B83" s="35"/>
      <c r="C83" s="36"/>
      <c r="D83" s="36"/>
      <c r="E83" s="37"/>
      <c r="F83" s="1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14" t="str">
        <f t="shared" si="44"/>
        <v/>
      </c>
      <c r="Z83" s="71"/>
      <c r="AA83" s="74"/>
      <c r="AB83" s="15" t="str">
        <f t="shared" si="45"/>
        <v/>
      </c>
      <c r="AC83" s="16" t="str">
        <f t="shared" si="33"/>
        <v/>
      </c>
      <c r="AD83" s="17" t="str">
        <f t="shared" si="34"/>
        <v/>
      </c>
      <c r="AE83" s="18" t="str">
        <f t="shared" si="35"/>
        <v/>
      </c>
      <c r="AF83" s="19" t="str">
        <f t="shared" si="36"/>
        <v/>
      </c>
      <c r="AG83" s="17" t="str">
        <f t="shared" si="37"/>
        <v/>
      </c>
      <c r="AH83" s="17" t="str">
        <f t="shared" si="38"/>
        <v/>
      </c>
      <c r="AI83" s="20" t="str">
        <f t="shared" si="39"/>
        <v/>
      </c>
      <c r="AJ83" s="21" t="str">
        <f t="shared" si="40"/>
        <v/>
      </c>
      <c r="AK83" s="22"/>
      <c r="AL83" s="23"/>
      <c r="AM83" s="24" t="str">
        <f t="shared" si="46"/>
        <v/>
      </c>
      <c r="AN83" s="24" t="str">
        <f t="shared" si="41"/>
        <v/>
      </c>
      <c r="AO83" s="24" t="str">
        <f t="shared" si="50"/>
        <v/>
      </c>
      <c r="AP83" s="25" t="str">
        <f t="shared" si="42"/>
        <v/>
      </c>
      <c r="AQ83" s="26" t="str">
        <f t="shared" si="47"/>
        <v/>
      </c>
      <c r="AR83" s="26" t="str">
        <f t="shared" si="48"/>
        <v/>
      </c>
      <c r="AS83" s="25" t="str">
        <f t="shared" si="49"/>
        <v/>
      </c>
      <c r="AT83" s="27" t="str">
        <f t="shared" si="43"/>
        <v/>
      </c>
      <c r="AU83" s="30"/>
      <c r="AV83" s="30"/>
      <c r="AW83" s="30"/>
      <c r="AX83" s="23"/>
    </row>
    <row r="84" spans="1:50" ht="40.5" customHeight="1" x14ac:dyDescent="0.25">
      <c r="A84" s="34"/>
      <c r="B84" s="35"/>
      <c r="C84" s="36"/>
      <c r="D84" s="36"/>
      <c r="E84" s="37"/>
      <c r="F84" s="1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14" t="str">
        <f t="shared" si="44"/>
        <v/>
      </c>
      <c r="Z84" s="71"/>
      <c r="AA84" s="74"/>
      <c r="AB84" s="15" t="str">
        <f t="shared" si="45"/>
        <v/>
      </c>
      <c r="AC84" s="16" t="str">
        <f t="shared" si="33"/>
        <v/>
      </c>
      <c r="AD84" s="17" t="str">
        <f t="shared" si="34"/>
        <v/>
      </c>
      <c r="AE84" s="18" t="str">
        <f t="shared" si="35"/>
        <v/>
      </c>
      <c r="AF84" s="19" t="str">
        <f t="shared" si="36"/>
        <v/>
      </c>
      <c r="AG84" s="17" t="str">
        <f t="shared" si="37"/>
        <v/>
      </c>
      <c r="AH84" s="17" t="str">
        <f t="shared" si="38"/>
        <v/>
      </c>
      <c r="AI84" s="20" t="str">
        <f t="shared" si="39"/>
        <v/>
      </c>
      <c r="AJ84" s="21" t="str">
        <f t="shared" si="40"/>
        <v/>
      </c>
      <c r="AK84" s="22"/>
      <c r="AL84" s="23"/>
      <c r="AM84" s="24" t="str">
        <f t="shared" si="46"/>
        <v/>
      </c>
      <c r="AN84" s="24" t="str">
        <f t="shared" si="41"/>
        <v/>
      </c>
      <c r="AO84" s="24" t="str">
        <f t="shared" si="50"/>
        <v/>
      </c>
      <c r="AP84" s="25" t="str">
        <f t="shared" si="42"/>
        <v/>
      </c>
      <c r="AQ84" s="26" t="str">
        <f t="shared" si="47"/>
        <v/>
      </c>
      <c r="AR84" s="26" t="str">
        <f t="shared" si="48"/>
        <v/>
      </c>
      <c r="AS84" s="25" t="str">
        <f t="shared" si="49"/>
        <v/>
      </c>
      <c r="AT84" s="27" t="str">
        <f t="shared" si="43"/>
        <v/>
      </c>
      <c r="AU84" s="30"/>
      <c r="AV84" s="30"/>
      <c r="AW84" s="30"/>
      <c r="AX84" s="23"/>
    </row>
    <row r="85" spans="1:50" ht="40.5" customHeight="1" x14ac:dyDescent="0.25">
      <c r="A85" s="34"/>
      <c r="B85" s="35"/>
      <c r="C85" s="36"/>
      <c r="D85" s="36"/>
      <c r="E85" s="37"/>
      <c r="F85" s="1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14" t="str">
        <f t="shared" si="44"/>
        <v/>
      </c>
      <c r="Z85" s="71"/>
      <c r="AA85" s="74"/>
      <c r="AB85" s="15" t="str">
        <f t="shared" si="45"/>
        <v/>
      </c>
      <c r="AC85" s="16" t="str">
        <f t="shared" si="33"/>
        <v/>
      </c>
      <c r="AD85" s="17" t="str">
        <f t="shared" si="34"/>
        <v/>
      </c>
      <c r="AE85" s="18" t="str">
        <f t="shared" si="35"/>
        <v/>
      </c>
      <c r="AF85" s="19" t="str">
        <f t="shared" si="36"/>
        <v/>
      </c>
      <c r="AG85" s="17" t="str">
        <f t="shared" si="37"/>
        <v/>
      </c>
      <c r="AH85" s="17" t="str">
        <f t="shared" si="38"/>
        <v/>
      </c>
      <c r="AI85" s="20" t="str">
        <f t="shared" si="39"/>
        <v/>
      </c>
      <c r="AJ85" s="21" t="str">
        <f t="shared" si="40"/>
        <v/>
      </c>
      <c r="AK85" s="22"/>
      <c r="AL85" s="23"/>
      <c r="AM85" s="24" t="str">
        <f t="shared" si="46"/>
        <v/>
      </c>
      <c r="AN85" s="24" t="str">
        <f t="shared" si="41"/>
        <v/>
      </c>
      <c r="AO85" s="24" t="str">
        <f t="shared" si="50"/>
        <v/>
      </c>
      <c r="AP85" s="25" t="str">
        <f t="shared" si="42"/>
        <v/>
      </c>
      <c r="AQ85" s="26" t="str">
        <f t="shared" si="47"/>
        <v/>
      </c>
      <c r="AR85" s="26" t="str">
        <f t="shared" si="48"/>
        <v/>
      </c>
      <c r="AS85" s="25" t="str">
        <f t="shared" si="49"/>
        <v/>
      </c>
      <c r="AT85" s="27" t="str">
        <f t="shared" si="43"/>
        <v/>
      </c>
      <c r="AU85" s="30"/>
      <c r="AV85" s="30"/>
      <c r="AW85" s="30"/>
      <c r="AX85" s="23"/>
    </row>
    <row r="86" spans="1:50" ht="40.5" customHeight="1" x14ac:dyDescent="0.25">
      <c r="A86" s="34"/>
      <c r="B86" s="35"/>
      <c r="C86" s="36"/>
      <c r="D86" s="36"/>
      <c r="E86" s="37"/>
      <c r="F86" s="1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14" t="str">
        <f t="shared" si="44"/>
        <v/>
      </c>
      <c r="Z86" s="71"/>
      <c r="AA86" s="74"/>
      <c r="AB86" s="15" t="str">
        <f t="shared" si="45"/>
        <v/>
      </c>
      <c r="AC86" s="16" t="str">
        <f t="shared" si="33"/>
        <v/>
      </c>
      <c r="AD86" s="17" t="str">
        <f t="shared" si="34"/>
        <v/>
      </c>
      <c r="AE86" s="18" t="str">
        <f t="shared" si="35"/>
        <v/>
      </c>
      <c r="AF86" s="19" t="str">
        <f t="shared" si="36"/>
        <v/>
      </c>
      <c r="AG86" s="17" t="str">
        <f t="shared" si="37"/>
        <v/>
      </c>
      <c r="AH86" s="17" t="str">
        <f t="shared" si="38"/>
        <v/>
      </c>
      <c r="AI86" s="20" t="str">
        <f t="shared" si="39"/>
        <v/>
      </c>
      <c r="AJ86" s="21" t="str">
        <f t="shared" si="40"/>
        <v/>
      </c>
      <c r="AK86" s="22"/>
      <c r="AL86" s="23"/>
      <c r="AM86" s="24" t="str">
        <f t="shared" si="46"/>
        <v/>
      </c>
      <c r="AN86" s="24" t="str">
        <f t="shared" si="41"/>
        <v/>
      </c>
      <c r="AO86" s="24" t="str">
        <f t="shared" si="50"/>
        <v/>
      </c>
      <c r="AP86" s="25" t="str">
        <f t="shared" si="42"/>
        <v/>
      </c>
      <c r="AQ86" s="26" t="str">
        <f t="shared" si="47"/>
        <v/>
      </c>
      <c r="AR86" s="26" t="str">
        <f t="shared" si="48"/>
        <v/>
      </c>
      <c r="AS86" s="25" t="str">
        <f t="shared" si="49"/>
        <v/>
      </c>
      <c r="AT86" s="27" t="str">
        <f t="shared" si="43"/>
        <v/>
      </c>
      <c r="AU86" s="30"/>
      <c r="AV86" s="30"/>
      <c r="AW86" s="30"/>
      <c r="AX86" s="23"/>
    </row>
    <row r="87" spans="1:50" ht="40.5" customHeight="1" x14ac:dyDescent="0.25">
      <c r="A87" s="34"/>
      <c r="B87" s="35"/>
      <c r="C87" s="36"/>
      <c r="D87" s="36"/>
      <c r="E87" s="37"/>
      <c r="F87" s="1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14" t="str">
        <f t="shared" si="44"/>
        <v/>
      </c>
      <c r="Z87" s="71"/>
      <c r="AA87" s="74"/>
      <c r="AB87" s="15" t="str">
        <f t="shared" si="45"/>
        <v/>
      </c>
      <c r="AC87" s="16" t="str">
        <f t="shared" si="33"/>
        <v/>
      </c>
      <c r="AD87" s="17" t="str">
        <f t="shared" si="34"/>
        <v/>
      </c>
      <c r="AE87" s="18" t="str">
        <f t="shared" si="35"/>
        <v/>
      </c>
      <c r="AF87" s="19" t="str">
        <f t="shared" si="36"/>
        <v/>
      </c>
      <c r="AG87" s="17" t="str">
        <f t="shared" si="37"/>
        <v/>
      </c>
      <c r="AH87" s="17" t="str">
        <f t="shared" si="38"/>
        <v/>
      </c>
      <c r="AI87" s="20" t="str">
        <f t="shared" si="39"/>
        <v/>
      </c>
      <c r="AJ87" s="21" t="str">
        <f t="shared" si="40"/>
        <v/>
      </c>
      <c r="AK87" s="22"/>
      <c r="AL87" s="23"/>
      <c r="AM87" s="24" t="str">
        <f t="shared" si="46"/>
        <v/>
      </c>
      <c r="AN87" s="24" t="str">
        <f t="shared" si="41"/>
        <v/>
      </c>
      <c r="AO87" s="24" t="str">
        <f t="shared" si="50"/>
        <v/>
      </c>
      <c r="AP87" s="25" t="str">
        <f t="shared" si="42"/>
        <v/>
      </c>
      <c r="AQ87" s="26" t="str">
        <f t="shared" si="47"/>
        <v/>
      </c>
      <c r="AR87" s="26" t="str">
        <f t="shared" si="48"/>
        <v/>
      </c>
      <c r="AS87" s="25" t="str">
        <f t="shared" si="49"/>
        <v/>
      </c>
      <c r="AT87" s="27" t="str">
        <f t="shared" si="43"/>
        <v/>
      </c>
      <c r="AU87" s="30"/>
      <c r="AV87" s="30"/>
      <c r="AW87" s="30"/>
      <c r="AX87" s="23"/>
    </row>
    <row r="88" spans="1:50" ht="40.5" customHeight="1" x14ac:dyDescent="0.25">
      <c r="A88" s="34"/>
      <c r="B88" s="35"/>
      <c r="C88" s="36"/>
      <c r="D88" s="36"/>
      <c r="E88" s="37"/>
      <c r="F88" s="1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14" t="str">
        <f t="shared" si="44"/>
        <v/>
      </c>
      <c r="Z88" s="71"/>
      <c r="AA88" s="74"/>
      <c r="AB88" s="15" t="str">
        <f t="shared" si="45"/>
        <v/>
      </c>
      <c r="AC88" s="16" t="str">
        <f t="shared" si="33"/>
        <v/>
      </c>
      <c r="AD88" s="17" t="str">
        <f t="shared" si="34"/>
        <v/>
      </c>
      <c r="AE88" s="18" t="str">
        <f t="shared" si="35"/>
        <v/>
      </c>
      <c r="AF88" s="19" t="str">
        <f t="shared" si="36"/>
        <v/>
      </c>
      <c r="AG88" s="17" t="str">
        <f t="shared" si="37"/>
        <v/>
      </c>
      <c r="AH88" s="17" t="str">
        <f t="shared" si="38"/>
        <v/>
      </c>
      <c r="AI88" s="20" t="str">
        <f t="shared" si="39"/>
        <v/>
      </c>
      <c r="AJ88" s="21" t="str">
        <f t="shared" si="40"/>
        <v/>
      </c>
      <c r="AK88" s="22"/>
      <c r="AL88" s="23"/>
      <c r="AM88" s="24" t="str">
        <f t="shared" si="46"/>
        <v/>
      </c>
      <c r="AN88" s="24" t="str">
        <f t="shared" si="41"/>
        <v/>
      </c>
      <c r="AO88" s="24" t="str">
        <f t="shared" si="50"/>
        <v/>
      </c>
      <c r="AP88" s="25" t="str">
        <f t="shared" si="42"/>
        <v/>
      </c>
      <c r="AQ88" s="26" t="str">
        <f t="shared" si="47"/>
        <v/>
      </c>
      <c r="AR88" s="26" t="str">
        <f t="shared" si="48"/>
        <v/>
      </c>
      <c r="AS88" s="25" t="str">
        <f t="shared" si="49"/>
        <v/>
      </c>
      <c r="AT88" s="27" t="str">
        <f t="shared" si="43"/>
        <v/>
      </c>
      <c r="AU88" s="30"/>
      <c r="AV88" s="30"/>
      <c r="AW88" s="30"/>
      <c r="AX88" s="23"/>
    </row>
    <row r="89" spans="1:50" ht="40.5" customHeight="1" x14ac:dyDescent="0.25">
      <c r="A89" s="34"/>
      <c r="B89" s="35"/>
      <c r="C89" s="36"/>
      <c r="D89" s="36"/>
      <c r="E89" s="37"/>
      <c r="F89" s="1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14" t="str">
        <f t="shared" si="44"/>
        <v/>
      </c>
      <c r="Z89" s="71"/>
      <c r="AA89" s="74"/>
      <c r="AB89" s="15" t="str">
        <f t="shared" si="45"/>
        <v/>
      </c>
      <c r="AC89" s="16" t="str">
        <f t="shared" si="33"/>
        <v/>
      </c>
      <c r="AD89" s="17" t="str">
        <f t="shared" si="34"/>
        <v/>
      </c>
      <c r="AE89" s="18" t="str">
        <f t="shared" si="35"/>
        <v/>
      </c>
      <c r="AF89" s="19" t="str">
        <f t="shared" si="36"/>
        <v/>
      </c>
      <c r="AG89" s="17" t="str">
        <f t="shared" si="37"/>
        <v/>
      </c>
      <c r="AH89" s="17" t="str">
        <f t="shared" si="38"/>
        <v/>
      </c>
      <c r="AI89" s="20" t="str">
        <f t="shared" si="39"/>
        <v/>
      </c>
      <c r="AJ89" s="21" t="str">
        <f t="shared" si="40"/>
        <v/>
      </c>
      <c r="AK89" s="22"/>
      <c r="AL89" s="23"/>
      <c r="AM89" s="24" t="str">
        <f t="shared" si="46"/>
        <v/>
      </c>
      <c r="AN89" s="24" t="str">
        <f t="shared" si="41"/>
        <v/>
      </c>
      <c r="AO89" s="24" t="str">
        <f t="shared" si="50"/>
        <v/>
      </c>
      <c r="AP89" s="25" t="str">
        <f t="shared" si="42"/>
        <v/>
      </c>
      <c r="AQ89" s="26" t="str">
        <f t="shared" si="47"/>
        <v/>
      </c>
      <c r="AR89" s="26" t="str">
        <f t="shared" si="48"/>
        <v/>
      </c>
      <c r="AS89" s="25" t="str">
        <f t="shared" si="49"/>
        <v/>
      </c>
      <c r="AT89" s="27" t="str">
        <f t="shared" si="43"/>
        <v/>
      </c>
      <c r="AU89" s="30"/>
      <c r="AV89" s="30"/>
      <c r="AW89" s="30"/>
      <c r="AX89" s="23"/>
    </row>
    <row r="90" spans="1:50" ht="40.5" customHeight="1" x14ac:dyDescent="0.25">
      <c r="A90" s="34"/>
      <c r="B90" s="35"/>
      <c r="C90" s="36"/>
      <c r="D90" s="36"/>
      <c r="E90" s="37"/>
      <c r="F90" s="1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14" t="str">
        <f t="shared" si="44"/>
        <v/>
      </c>
      <c r="Z90" s="71"/>
      <c r="AA90" s="74"/>
      <c r="AB90" s="15" t="str">
        <f t="shared" si="45"/>
        <v/>
      </c>
      <c r="AC90" s="16" t="str">
        <f t="shared" si="33"/>
        <v/>
      </c>
      <c r="AD90" s="17" t="str">
        <f t="shared" si="34"/>
        <v/>
      </c>
      <c r="AE90" s="18" t="str">
        <f t="shared" si="35"/>
        <v/>
      </c>
      <c r="AF90" s="19" t="str">
        <f t="shared" si="36"/>
        <v/>
      </c>
      <c r="AG90" s="17" t="str">
        <f t="shared" si="37"/>
        <v/>
      </c>
      <c r="AH90" s="17" t="str">
        <f t="shared" si="38"/>
        <v/>
      </c>
      <c r="AI90" s="20" t="str">
        <f t="shared" si="39"/>
        <v/>
      </c>
      <c r="AJ90" s="21" t="str">
        <f t="shared" si="40"/>
        <v/>
      </c>
      <c r="AK90" s="22"/>
      <c r="AL90" s="23"/>
      <c r="AM90" s="24" t="str">
        <f t="shared" si="46"/>
        <v/>
      </c>
      <c r="AN90" s="24" t="str">
        <f t="shared" si="41"/>
        <v/>
      </c>
      <c r="AO90" s="24" t="str">
        <f t="shared" si="50"/>
        <v/>
      </c>
      <c r="AP90" s="25" t="str">
        <f t="shared" si="42"/>
        <v/>
      </c>
      <c r="AQ90" s="26" t="str">
        <f t="shared" si="47"/>
        <v/>
      </c>
      <c r="AR90" s="26" t="str">
        <f t="shared" si="48"/>
        <v/>
      </c>
      <c r="AS90" s="25" t="str">
        <f t="shared" si="49"/>
        <v/>
      </c>
      <c r="AT90" s="27" t="str">
        <f t="shared" si="43"/>
        <v/>
      </c>
      <c r="AU90" s="30"/>
      <c r="AV90" s="30"/>
      <c r="AW90" s="30"/>
      <c r="AX90" s="23"/>
    </row>
    <row r="91" spans="1:50" ht="40.5" customHeight="1" x14ac:dyDescent="0.25">
      <c r="A91" s="34"/>
      <c r="B91" s="35"/>
      <c r="C91" s="36"/>
      <c r="D91" s="36"/>
      <c r="E91" s="37"/>
      <c r="F91" s="1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14" t="str">
        <f t="shared" si="44"/>
        <v/>
      </c>
      <c r="Z91" s="71"/>
      <c r="AA91" s="74"/>
      <c r="AB91" s="15" t="str">
        <f t="shared" si="45"/>
        <v/>
      </c>
      <c r="AC91" s="16" t="str">
        <f t="shared" si="33"/>
        <v/>
      </c>
      <c r="AD91" s="17" t="str">
        <f t="shared" si="34"/>
        <v/>
      </c>
      <c r="AE91" s="18" t="str">
        <f t="shared" si="35"/>
        <v/>
      </c>
      <c r="AF91" s="19" t="str">
        <f t="shared" si="36"/>
        <v/>
      </c>
      <c r="AG91" s="17" t="str">
        <f t="shared" si="37"/>
        <v/>
      </c>
      <c r="AH91" s="17" t="str">
        <f t="shared" si="38"/>
        <v/>
      </c>
      <c r="AI91" s="20" t="str">
        <f t="shared" si="39"/>
        <v/>
      </c>
      <c r="AJ91" s="21" t="str">
        <f t="shared" si="40"/>
        <v/>
      </c>
      <c r="AK91" s="22"/>
      <c r="AL91" s="23"/>
      <c r="AM91" s="24" t="str">
        <f t="shared" si="46"/>
        <v/>
      </c>
      <c r="AN91" s="24" t="str">
        <f t="shared" si="41"/>
        <v/>
      </c>
      <c r="AO91" s="24" t="str">
        <f t="shared" si="50"/>
        <v/>
      </c>
      <c r="AP91" s="25" t="str">
        <f t="shared" si="42"/>
        <v/>
      </c>
      <c r="AQ91" s="26" t="str">
        <f t="shared" si="47"/>
        <v/>
      </c>
      <c r="AR91" s="26" t="str">
        <f t="shared" si="48"/>
        <v/>
      </c>
      <c r="AS91" s="25" t="str">
        <f t="shared" si="49"/>
        <v/>
      </c>
      <c r="AT91" s="27" t="str">
        <f t="shared" si="43"/>
        <v/>
      </c>
      <c r="AU91" s="30"/>
      <c r="AV91" s="30"/>
      <c r="AW91" s="30"/>
      <c r="AX91" s="23"/>
    </row>
    <row r="92" spans="1:50" ht="40.5" customHeight="1" x14ac:dyDescent="0.25">
      <c r="A92" s="34"/>
      <c r="B92" s="35"/>
      <c r="C92" s="36"/>
      <c r="D92" s="36"/>
      <c r="E92" s="37"/>
      <c r="F92" s="1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14" t="str">
        <f t="shared" si="44"/>
        <v/>
      </c>
      <c r="Z92" s="71"/>
      <c r="AA92" s="74"/>
      <c r="AB92" s="15" t="str">
        <f t="shared" si="45"/>
        <v/>
      </c>
      <c r="AC92" s="16" t="str">
        <f t="shared" si="33"/>
        <v/>
      </c>
      <c r="AD92" s="17" t="str">
        <f t="shared" si="34"/>
        <v/>
      </c>
      <c r="AE92" s="18" t="str">
        <f t="shared" si="35"/>
        <v/>
      </c>
      <c r="AF92" s="19" t="str">
        <f t="shared" si="36"/>
        <v/>
      </c>
      <c r="AG92" s="17" t="str">
        <f t="shared" si="37"/>
        <v/>
      </c>
      <c r="AH92" s="17" t="str">
        <f t="shared" si="38"/>
        <v/>
      </c>
      <c r="AI92" s="20" t="str">
        <f t="shared" si="39"/>
        <v/>
      </c>
      <c r="AJ92" s="21" t="str">
        <f t="shared" si="40"/>
        <v/>
      </c>
      <c r="AK92" s="22"/>
      <c r="AL92" s="23"/>
      <c r="AM92" s="24" t="str">
        <f t="shared" si="46"/>
        <v/>
      </c>
      <c r="AN92" s="24" t="str">
        <f t="shared" si="41"/>
        <v/>
      </c>
      <c r="AO92" s="24" t="str">
        <f t="shared" si="50"/>
        <v/>
      </c>
      <c r="AP92" s="25" t="str">
        <f t="shared" si="42"/>
        <v/>
      </c>
      <c r="AQ92" s="26" t="str">
        <f t="shared" si="47"/>
        <v/>
      </c>
      <c r="AR92" s="26" t="str">
        <f t="shared" si="48"/>
        <v/>
      </c>
      <c r="AS92" s="25" t="str">
        <f t="shared" si="49"/>
        <v/>
      </c>
      <c r="AT92" s="27" t="str">
        <f t="shared" si="43"/>
        <v/>
      </c>
      <c r="AU92" s="30"/>
      <c r="AV92" s="30"/>
      <c r="AW92" s="30"/>
      <c r="AX92" s="23"/>
    </row>
    <row r="93" spans="1:50" ht="40.5" customHeight="1" x14ac:dyDescent="0.25">
      <c r="A93" s="34"/>
      <c r="B93" s="35"/>
      <c r="C93" s="36"/>
      <c r="D93" s="36"/>
      <c r="E93" s="37"/>
      <c r="F93" s="1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14" t="str">
        <f t="shared" si="44"/>
        <v/>
      </c>
      <c r="Z93" s="71"/>
      <c r="AA93" s="74"/>
      <c r="AB93" s="15" t="str">
        <f t="shared" si="45"/>
        <v/>
      </c>
      <c r="AC93" s="16" t="str">
        <f t="shared" si="33"/>
        <v/>
      </c>
      <c r="AD93" s="17" t="str">
        <f t="shared" si="34"/>
        <v/>
      </c>
      <c r="AE93" s="18" t="str">
        <f t="shared" si="35"/>
        <v/>
      </c>
      <c r="AF93" s="19" t="str">
        <f t="shared" si="36"/>
        <v/>
      </c>
      <c r="AG93" s="17" t="str">
        <f t="shared" si="37"/>
        <v/>
      </c>
      <c r="AH93" s="17" t="str">
        <f t="shared" si="38"/>
        <v/>
      </c>
      <c r="AI93" s="20" t="str">
        <f t="shared" si="39"/>
        <v/>
      </c>
      <c r="AJ93" s="21" t="str">
        <f t="shared" si="40"/>
        <v/>
      </c>
      <c r="AK93" s="22"/>
      <c r="AL93" s="23"/>
      <c r="AM93" s="24" t="str">
        <f t="shared" si="46"/>
        <v/>
      </c>
      <c r="AN93" s="24" t="str">
        <f t="shared" si="41"/>
        <v/>
      </c>
      <c r="AO93" s="24" t="str">
        <f t="shared" si="50"/>
        <v/>
      </c>
      <c r="AP93" s="25" t="str">
        <f t="shared" si="42"/>
        <v/>
      </c>
      <c r="AQ93" s="26" t="str">
        <f t="shared" si="47"/>
        <v/>
      </c>
      <c r="AR93" s="26" t="str">
        <f t="shared" si="48"/>
        <v/>
      </c>
      <c r="AS93" s="25" t="str">
        <f t="shared" si="49"/>
        <v/>
      </c>
      <c r="AT93" s="27" t="str">
        <f t="shared" si="43"/>
        <v/>
      </c>
      <c r="AU93" s="30"/>
      <c r="AV93" s="30"/>
      <c r="AW93" s="30"/>
      <c r="AX93" s="23"/>
    </row>
    <row r="94" spans="1:50" ht="40.5" customHeight="1" x14ac:dyDescent="0.25">
      <c r="A94" s="34"/>
      <c r="B94" s="35"/>
      <c r="C94" s="36"/>
      <c r="D94" s="36"/>
      <c r="E94" s="37"/>
      <c r="F94" s="1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14" t="str">
        <f t="shared" si="44"/>
        <v/>
      </c>
      <c r="Z94" s="71"/>
      <c r="AA94" s="74"/>
      <c r="AB94" s="15" t="str">
        <f t="shared" si="45"/>
        <v/>
      </c>
      <c r="AC94" s="16" t="str">
        <f t="shared" si="33"/>
        <v/>
      </c>
      <c r="AD94" s="17" t="str">
        <f t="shared" si="34"/>
        <v/>
      </c>
      <c r="AE94" s="18" t="str">
        <f t="shared" si="35"/>
        <v/>
      </c>
      <c r="AF94" s="19" t="str">
        <f t="shared" si="36"/>
        <v/>
      </c>
      <c r="AG94" s="17" t="str">
        <f t="shared" si="37"/>
        <v/>
      </c>
      <c r="AH94" s="17" t="str">
        <f t="shared" si="38"/>
        <v/>
      </c>
      <c r="AI94" s="20" t="str">
        <f t="shared" si="39"/>
        <v/>
      </c>
      <c r="AJ94" s="21" t="str">
        <f t="shared" si="40"/>
        <v/>
      </c>
      <c r="AK94" s="22"/>
      <c r="AL94" s="23"/>
      <c r="AM94" s="24" t="str">
        <f t="shared" si="46"/>
        <v/>
      </c>
      <c r="AN94" s="24" t="str">
        <f t="shared" si="41"/>
        <v/>
      </c>
      <c r="AO94" s="24" t="str">
        <f t="shared" si="50"/>
        <v/>
      </c>
      <c r="AP94" s="25" t="str">
        <f t="shared" si="42"/>
        <v/>
      </c>
      <c r="AQ94" s="26" t="str">
        <f t="shared" si="47"/>
        <v/>
      </c>
      <c r="AR94" s="26" t="str">
        <f t="shared" si="48"/>
        <v/>
      </c>
      <c r="AS94" s="25" t="str">
        <f t="shared" si="49"/>
        <v/>
      </c>
      <c r="AT94" s="27" t="str">
        <f t="shared" si="43"/>
        <v/>
      </c>
      <c r="AU94" s="30"/>
      <c r="AV94" s="30"/>
      <c r="AW94" s="30"/>
      <c r="AX94" s="23"/>
    </row>
    <row r="95" spans="1:50" ht="40.5" customHeight="1" x14ac:dyDescent="0.25">
      <c r="A95" s="34"/>
      <c r="B95" s="35"/>
      <c r="C95" s="36"/>
      <c r="D95" s="36"/>
      <c r="E95" s="37"/>
      <c r="F95" s="1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14" t="str">
        <f t="shared" si="44"/>
        <v/>
      </c>
      <c r="Z95" s="71"/>
      <c r="AA95" s="74"/>
      <c r="AB95" s="15" t="str">
        <f t="shared" si="45"/>
        <v/>
      </c>
      <c r="AC95" s="16" t="str">
        <f t="shared" si="33"/>
        <v/>
      </c>
      <c r="AD95" s="17" t="str">
        <f t="shared" si="34"/>
        <v/>
      </c>
      <c r="AE95" s="18" t="str">
        <f t="shared" si="35"/>
        <v/>
      </c>
      <c r="AF95" s="19" t="str">
        <f t="shared" si="36"/>
        <v/>
      </c>
      <c r="AG95" s="17" t="str">
        <f t="shared" si="37"/>
        <v/>
      </c>
      <c r="AH95" s="17" t="str">
        <f t="shared" si="38"/>
        <v/>
      </c>
      <c r="AI95" s="20" t="str">
        <f t="shared" si="39"/>
        <v/>
      </c>
      <c r="AJ95" s="21" t="str">
        <f t="shared" si="40"/>
        <v/>
      </c>
      <c r="AK95" s="22"/>
      <c r="AL95" s="23"/>
      <c r="AM95" s="24" t="str">
        <f t="shared" si="46"/>
        <v/>
      </c>
      <c r="AN95" s="24" t="str">
        <f t="shared" si="41"/>
        <v/>
      </c>
      <c r="AO95" s="24" t="str">
        <f t="shared" si="50"/>
        <v/>
      </c>
      <c r="AP95" s="25" t="str">
        <f t="shared" si="42"/>
        <v/>
      </c>
      <c r="AQ95" s="26" t="str">
        <f t="shared" si="47"/>
        <v/>
      </c>
      <c r="AR95" s="26" t="str">
        <f t="shared" si="48"/>
        <v/>
      </c>
      <c r="AS95" s="25" t="str">
        <f t="shared" si="49"/>
        <v/>
      </c>
      <c r="AT95" s="27" t="str">
        <f t="shared" si="43"/>
        <v/>
      </c>
      <c r="AU95" s="30"/>
      <c r="AV95" s="30"/>
      <c r="AW95" s="30"/>
      <c r="AX95" s="23"/>
    </row>
    <row r="96" spans="1:50" ht="40.5" customHeight="1" x14ac:dyDescent="0.25">
      <c r="A96" s="34"/>
      <c r="B96" s="35"/>
      <c r="C96" s="36"/>
      <c r="D96" s="36"/>
      <c r="E96" s="37"/>
      <c r="F96" s="1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14" t="str">
        <f t="shared" si="44"/>
        <v/>
      </c>
      <c r="Z96" s="71"/>
      <c r="AA96" s="74"/>
      <c r="AB96" s="15" t="str">
        <f t="shared" si="45"/>
        <v/>
      </c>
      <c r="AC96" s="16" t="str">
        <f t="shared" si="33"/>
        <v/>
      </c>
      <c r="AD96" s="17" t="str">
        <f t="shared" si="34"/>
        <v/>
      </c>
      <c r="AE96" s="18" t="str">
        <f t="shared" si="35"/>
        <v/>
      </c>
      <c r="AF96" s="19" t="str">
        <f t="shared" si="36"/>
        <v/>
      </c>
      <c r="AG96" s="17" t="str">
        <f t="shared" si="37"/>
        <v/>
      </c>
      <c r="AH96" s="17" t="str">
        <f t="shared" si="38"/>
        <v/>
      </c>
      <c r="AI96" s="20" t="str">
        <f t="shared" si="39"/>
        <v/>
      </c>
      <c r="AJ96" s="21" t="str">
        <f t="shared" si="40"/>
        <v/>
      </c>
      <c r="AK96" s="22"/>
      <c r="AL96" s="23"/>
      <c r="AM96" s="24" t="str">
        <f t="shared" si="46"/>
        <v/>
      </c>
      <c r="AN96" s="24" t="str">
        <f t="shared" si="41"/>
        <v/>
      </c>
      <c r="AO96" s="24" t="str">
        <f t="shared" si="50"/>
        <v/>
      </c>
      <c r="AP96" s="25" t="str">
        <f t="shared" si="42"/>
        <v/>
      </c>
      <c r="AQ96" s="26" t="str">
        <f t="shared" si="47"/>
        <v/>
      </c>
      <c r="AR96" s="26" t="str">
        <f t="shared" si="48"/>
        <v/>
      </c>
      <c r="AS96" s="25" t="str">
        <f t="shared" si="49"/>
        <v/>
      </c>
      <c r="AT96" s="27" t="str">
        <f t="shared" si="43"/>
        <v/>
      </c>
      <c r="AU96" s="30"/>
      <c r="AV96" s="30"/>
      <c r="AW96" s="30"/>
      <c r="AX96" s="23"/>
    </row>
    <row r="97" spans="1:50" ht="40.5" customHeight="1" x14ac:dyDescent="0.25">
      <c r="A97" s="34"/>
      <c r="B97" s="35"/>
      <c r="C97" s="36"/>
      <c r="D97" s="36"/>
      <c r="E97" s="37"/>
      <c r="F97" s="1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14" t="str">
        <f t="shared" si="44"/>
        <v/>
      </c>
      <c r="Z97" s="71"/>
      <c r="AA97" s="74"/>
      <c r="AB97" s="15" t="str">
        <f t="shared" si="45"/>
        <v/>
      </c>
      <c r="AC97" s="16" t="str">
        <f t="shared" si="33"/>
        <v/>
      </c>
      <c r="AD97" s="17" t="str">
        <f t="shared" si="34"/>
        <v/>
      </c>
      <c r="AE97" s="18" t="str">
        <f t="shared" si="35"/>
        <v/>
      </c>
      <c r="AF97" s="19" t="str">
        <f t="shared" si="36"/>
        <v/>
      </c>
      <c r="AG97" s="17" t="str">
        <f t="shared" si="37"/>
        <v/>
      </c>
      <c r="AH97" s="17" t="str">
        <f t="shared" si="38"/>
        <v/>
      </c>
      <c r="AI97" s="20" t="str">
        <f t="shared" si="39"/>
        <v/>
      </c>
      <c r="AJ97" s="21" t="str">
        <f t="shared" si="40"/>
        <v/>
      </c>
      <c r="AK97" s="22"/>
      <c r="AL97" s="23"/>
      <c r="AM97" s="24" t="str">
        <f t="shared" si="46"/>
        <v/>
      </c>
      <c r="AN97" s="24" t="str">
        <f t="shared" si="41"/>
        <v/>
      </c>
      <c r="AO97" s="24" t="str">
        <f t="shared" si="50"/>
        <v/>
      </c>
      <c r="AP97" s="25" t="str">
        <f t="shared" si="42"/>
        <v/>
      </c>
      <c r="AQ97" s="26" t="str">
        <f t="shared" si="47"/>
        <v/>
      </c>
      <c r="AR97" s="26" t="str">
        <f t="shared" si="48"/>
        <v/>
      </c>
      <c r="AS97" s="25" t="str">
        <f t="shared" si="49"/>
        <v/>
      </c>
      <c r="AT97" s="27" t="str">
        <f t="shared" si="43"/>
        <v/>
      </c>
      <c r="AU97" s="30"/>
      <c r="AV97" s="30"/>
      <c r="AW97" s="30"/>
      <c r="AX97" s="23"/>
    </row>
    <row r="98" spans="1:50" ht="40.5" customHeight="1" x14ac:dyDescent="0.25">
      <c r="A98" s="34"/>
      <c r="B98" s="35"/>
      <c r="C98" s="36"/>
      <c r="D98" s="36"/>
      <c r="E98" s="37"/>
      <c r="F98" s="1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14" t="str">
        <f t="shared" si="44"/>
        <v/>
      </c>
      <c r="Z98" s="71"/>
      <c r="AA98" s="74"/>
      <c r="AB98" s="15" t="str">
        <f t="shared" si="45"/>
        <v/>
      </c>
      <c r="AC98" s="16" t="str">
        <f t="shared" si="33"/>
        <v/>
      </c>
      <c r="AD98" s="17" t="str">
        <f t="shared" si="34"/>
        <v/>
      </c>
      <c r="AE98" s="18" t="str">
        <f t="shared" si="35"/>
        <v/>
      </c>
      <c r="AF98" s="19" t="str">
        <f t="shared" si="36"/>
        <v/>
      </c>
      <c r="AG98" s="17" t="str">
        <f t="shared" si="37"/>
        <v/>
      </c>
      <c r="AH98" s="17" t="str">
        <f t="shared" si="38"/>
        <v/>
      </c>
      <c r="AI98" s="20" t="str">
        <f t="shared" si="39"/>
        <v/>
      </c>
      <c r="AJ98" s="21" t="str">
        <f t="shared" si="40"/>
        <v/>
      </c>
      <c r="AK98" s="22"/>
      <c r="AL98" s="23"/>
      <c r="AM98" s="24" t="str">
        <f t="shared" si="46"/>
        <v/>
      </c>
      <c r="AN98" s="24" t="str">
        <f t="shared" si="41"/>
        <v/>
      </c>
      <c r="AO98" s="24" t="str">
        <f t="shared" si="50"/>
        <v/>
      </c>
      <c r="AP98" s="25" t="str">
        <f t="shared" si="42"/>
        <v/>
      </c>
      <c r="AQ98" s="26" t="str">
        <f t="shared" si="47"/>
        <v/>
      </c>
      <c r="AR98" s="26" t="str">
        <f t="shared" si="48"/>
        <v/>
      </c>
      <c r="AS98" s="25" t="str">
        <f t="shared" si="49"/>
        <v/>
      </c>
      <c r="AT98" s="27" t="str">
        <f t="shared" si="43"/>
        <v/>
      </c>
      <c r="AU98" s="30"/>
      <c r="AV98" s="30"/>
      <c r="AW98" s="30"/>
      <c r="AX98" s="23"/>
    </row>
    <row r="99" spans="1:50" ht="40.5" customHeight="1" x14ac:dyDescent="0.25">
      <c r="A99" s="34"/>
      <c r="B99" s="35"/>
      <c r="C99" s="36"/>
      <c r="D99" s="36"/>
      <c r="E99" s="37"/>
      <c r="F99" s="1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14" t="str">
        <f t="shared" si="44"/>
        <v/>
      </c>
      <c r="Z99" s="71"/>
      <c r="AA99" s="74"/>
      <c r="AB99" s="15" t="str">
        <f t="shared" si="45"/>
        <v/>
      </c>
      <c r="AC99" s="16" t="str">
        <f t="shared" si="33"/>
        <v/>
      </c>
      <c r="AD99" s="17" t="str">
        <f t="shared" si="34"/>
        <v/>
      </c>
      <c r="AE99" s="18" t="str">
        <f t="shared" si="35"/>
        <v/>
      </c>
      <c r="AF99" s="19" t="str">
        <f t="shared" si="36"/>
        <v/>
      </c>
      <c r="AG99" s="17" t="str">
        <f t="shared" si="37"/>
        <v/>
      </c>
      <c r="AH99" s="17" t="str">
        <f t="shared" si="38"/>
        <v/>
      </c>
      <c r="AI99" s="20" t="str">
        <f t="shared" si="39"/>
        <v/>
      </c>
      <c r="AJ99" s="21" t="str">
        <f t="shared" si="40"/>
        <v/>
      </c>
      <c r="AK99" s="22"/>
      <c r="AL99" s="23"/>
      <c r="AM99" s="24" t="str">
        <f t="shared" si="46"/>
        <v/>
      </c>
      <c r="AN99" s="24" t="str">
        <f t="shared" si="41"/>
        <v/>
      </c>
      <c r="AO99" s="24" t="str">
        <f t="shared" si="50"/>
        <v/>
      </c>
      <c r="AP99" s="25" t="str">
        <f t="shared" si="42"/>
        <v/>
      </c>
      <c r="AQ99" s="26" t="str">
        <f t="shared" si="47"/>
        <v/>
      </c>
      <c r="AR99" s="26" t="str">
        <f t="shared" si="48"/>
        <v/>
      </c>
      <c r="AS99" s="25" t="str">
        <f t="shared" si="49"/>
        <v/>
      </c>
      <c r="AT99" s="27" t="str">
        <f t="shared" si="43"/>
        <v/>
      </c>
      <c r="AU99" s="30"/>
      <c r="AV99" s="30"/>
      <c r="AW99" s="30"/>
      <c r="AX99" s="23"/>
    </row>
    <row r="100" spans="1:50" ht="40.5" customHeight="1" x14ac:dyDescent="0.25">
      <c r="A100" s="34"/>
      <c r="B100" s="35"/>
      <c r="C100" s="36"/>
      <c r="D100" s="36"/>
      <c r="E100" s="37"/>
      <c r="F100" s="1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14" t="str">
        <f t="shared" si="44"/>
        <v/>
      </c>
      <c r="Z100" s="71"/>
      <c r="AA100" s="74"/>
      <c r="AB100" s="15" t="str">
        <f t="shared" si="45"/>
        <v/>
      </c>
      <c r="AC100" s="16" t="str">
        <f t="shared" ref="AC100:AC128" si="51">IF(ISBLANK(Z100),"",Y100+AB100+F100)</f>
        <v/>
      </c>
      <c r="AD100" s="17" t="str">
        <f t="shared" ref="AD100:AD128" si="52">IF(ISBLANK(Z100),"",Z100)</f>
        <v/>
      </c>
      <c r="AE100" s="18" t="str">
        <f t="shared" ref="AE100:AE128" si="53">IF(ISBLANK(Z100),"",IF(AND(AQ100=""),"1",IF(AND(AQ100="+"),"2",IF(AND(AQ100="-"),"3"))))</f>
        <v/>
      </c>
      <c r="AF100" s="19" t="str">
        <f t="shared" ref="AF100:AF128" si="54">IF(ISBLANK(Z100),"",(AC100/86400))</f>
        <v/>
      </c>
      <c r="AG100" s="17" t="str">
        <f t="shared" si="37"/>
        <v/>
      </c>
      <c r="AH100" s="17" t="str">
        <f t="shared" si="38"/>
        <v/>
      </c>
      <c r="AI100" s="20" t="str">
        <f t="shared" ref="AI100:AI128" si="55">IF(ISBLANK(Z100),"",((AH100/86400)+AC100))</f>
        <v/>
      </c>
      <c r="AJ100" s="21" t="str">
        <f t="shared" ref="AJ100:AJ128" si="56">IF(ISBLANK(Z100),"",RANK((AI100),$AI$4:$AI$128,1))</f>
        <v/>
      </c>
      <c r="AK100" s="22"/>
      <c r="AL100" s="23"/>
      <c r="AM100" s="24" t="str">
        <f t="shared" si="46"/>
        <v/>
      </c>
      <c r="AN100" s="24" t="str">
        <f t="shared" ref="AN100:AN128" si="57">IF(ISBLANK(C100),"",$AN$3)</f>
        <v/>
      </c>
      <c r="AO100" s="24" t="str">
        <f t="shared" si="50"/>
        <v/>
      </c>
      <c r="AP100" s="25" t="str">
        <f t="shared" ref="AP100:AP128" si="58">IF(ISBLANK(Z100),"",Z100)</f>
        <v/>
      </c>
      <c r="AQ100" s="26" t="str">
        <f t="shared" si="47"/>
        <v/>
      </c>
      <c r="AR100" s="26" t="str">
        <f t="shared" si="48"/>
        <v/>
      </c>
      <c r="AS100" s="25" t="str">
        <f t="shared" si="49"/>
        <v/>
      </c>
      <c r="AT100" s="27" t="str">
        <f t="shared" ref="AT100:AT128" si="59">IF(ISBLANK(Z100),"",ROUNDUP(AR100*86399,0))</f>
        <v/>
      </c>
      <c r="AU100" s="30"/>
      <c r="AV100" s="30"/>
      <c r="AW100" s="30"/>
      <c r="AX100" s="23"/>
    </row>
    <row r="101" spans="1:50" ht="40.5" customHeight="1" x14ac:dyDescent="0.25">
      <c r="A101" s="34"/>
      <c r="B101" s="35"/>
      <c r="C101" s="36"/>
      <c r="D101" s="36"/>
      <c r="E101" s="37"/>
      <c r="F101" s="13"/>
      <c r="G101" s="73"/>
      <c r="H101" s="73"/>
      <c r="I101" s="73"/>
      <c r="J101" s="73"/>
      <c r="K101" s="73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14" t="str">
        <f t="shared" si="44"/>
        <v/>
      </c>
      <c r="Z101" s="71"/>
      <c r="AA101" s="74"/>
      <c r="AB101" s="15" t="str">
        <f t="shared" si="45"/>
        <v/>
      </c>
      <c r="AC101" s="16" t="str">
        <f t="shared" si="51"/>
        <v/>
      </c>
      <c r="AD101" s="17" t="str">
        <f t="shared" si="52"/>
        <v/>
      </c>
      <c r="AE101" s="18" t="str">
        <f t="shared" si="53"/>
        <v/>
      </c>
      <c r="AF101" s="19" t="str">
        <f t="shared" si="54"/>
        <v/>
      </c>
      <c r="AG101" s="17" t="str">
        <f t="shared" si="37"/>
        <v/>
      </c>
      <c r="AH101" s="17" t="str">
        <f t="shared" si="38"/>
        <v/>
      </c>
      <c r="AI101" s="20" t="str">
        <f t="shared" si="55"/>
        <v/>
      </c>
      <c r="AJ101" s="21" t="str">
        <f t="shared" si="56"/>
        <v/>
      </c>
      <c r="AK101" s="22"/>
      <c r="AL101" s="23"/>
      <c r="AM101" s="24" t="str">
        <f t="shared" si="46"/>
        <v/>
      </c>
      <c r="AN101" s="24" t="str">
        <f t="shared" si="57"/>
        <v/>
      </c>
      <c r="AO101" s="24" t="str">
        <f t="shared" si="50"/>
        <v/>
      </c>
      <c r="AP101" s="25" t="str">
        <f t="shared" si="58"/>
        <v/>
      </c>
      <c r="AQ101" s="26" t="str">
        <f t="shared" si="47"/>
        <v/>
      </c>
      <c r="AR101" s="26" t="str">
        <f t="shared" si="48"/>
        <v/>
      </c>
      <c r="AS101" s="25" t="str">
        <f t="shared" si="49"/>
        <v/>
      </c>
      <c r="AT101" s="27" t="str">
        <f t="shared" si="59"/>
        <v/>
      </c>
      <c r="AU101" s="30"/>
      <c r="AV101" s="30"/>
      <c r="AW101" s="30"/>
      <c r="AX101" s="23"/>
    </row>
    <row r="102" spans="1:50" ht="40.5" customHeight="1" x14ac:dyDescent="0.25">
      <c r="A102" s="34"/>
      <c r="B102" s="35"/>
      <c r="C102" s="36"/>
      <c r="D102" s="36"/>
      <c r="E102" s="37"/>
      <c r="F102" s="1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14" t="str">
        <f t="shared" si="44"/>
        <v/>
      </c>
      <c r="Z102" s="71"/>
      <c r="AA102" s="74"/>
      <c r="AB102" s="15" t="str">
        <f t="shared" si="45"/>
        <v/>
      </c>
      <c r="AC102" s="16" t="str">
        <f t="shared" si="51"/>
        <v/>
      </c>
      <c r="AD102" s="17" t="str">
        <f t="shared" si="52"/>
        <v/>
      </c>
      <c r="AE102" s="18" t="str">
        <f t="shared" si="53"/>
        <v/>
      </c>
      <c r="AF102" s="19" t="str">
        <f t="shared" si="54"/>
        <v/>
      </c>
      <c r="AG102" s="17" t="str">
        <f t="shared" si="37"/>
        <v/>
      </c>
      <c r="AH102" s="17" t="str">
        <f t="shared" si="38"/>
        <v/>
      </c>
      <c r="AI102" s="20" t="str">
        <f t="shared" si="55"/>
        <v/>
      </c>
      <c r="AJ102" s="21" t="str">
        <f t="shared" si="56"/>
        <v/>
      </c>
      <c r="AK102" s="22"/>
      <c r="AL102" s="23"/>
      <c r="AM102" s="24" t="str">
        <f t="shared" si="46"/>
        <v/>
      </c>
      <c r="AN102" s="24" t="str">
        <f t="shared" si="57"/>
        <v/>
      </c>
      <c r="AO102" s="24" t="str">
        <f t="shared" si="50"/>
        <v/>
      </c>
      <c r="AP102" s="25" t="str">
        <f t="shared" si="58"/>
        <v/>
      </c>
      <c r="AQ102" s="26" t="str">
        <f t="shared" si="47"/>
        <v/>
      </c>
      <c r="AR102" s="26" t="str">
        <f t="shared" si="48"/>
        <v/>
      </c>
      <c r="AS102" s="25" t="str">
        <f t="shared" si="49"/>
        <v/>
      </c>
      <c r="AT102" s="27" t="str">
        <f t="shared" si="59"/>
        <v/>
      </c>
      <c r="AU102" s="30"/>
      <c r="AV102" s="30"/>
      <c r="AW102" s="30"/>
      <c r="AX102" s="23"/>
    </row>
    <row r="103" spans="1:50" ht="40.5" customHeight="1" x14ac:dyDescent="0.25">
      <c r="A103" s="34"/>
      <c r="B103" s="35"/>
      <c r="C103" s="36"/>
      <c r="D103" s="36"/>
      <c r="E103" s="37"/>
      <c r="F103" s="13"/>
      <c r="G103" s="73"/>
      <c r="H103" s="73"/>
      <c r="I103" s="73"/>
      <c r="J103" s="73"/>
      <c r="K103" s="73"/>
      <c r="L103" s="73"/>
      <c r="M103" s="73"/>
      <c r="N103" s="73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14" t="str">
        <f t="shared" si="44"/>
        <v/>
      </c>
      <c r="Z103" s="71"/>
      <c r="AA103" s="74"/>
      <c r="AB103" s="15" t="str">
        <f t="shared" si="45"/>
        <v/>
      </c>
      <c r="AC103" s="16" t="str">
        <f t="shared" si="51"/>
        <v/>
      </c>
      <c r="AD103" s="17" t="str">
        <f t="shared" si="52"/>
        <v/>
      </c>
      <c r="AE103" s="18" t="str">
        <f t="shared" si="53"/>
        <v/>
      </c>
      <c r="AF103" s="19" t="str">
        <f t="shared" si="54"/>
        <v/>
      </c>
      <c r="AG103" s="17" t="str">
        <f t="shared" si="37"/>
        <v/>
      </c>
      <c r="AH103" s="17" t="str">
        <f t="shared" si="38"/>
        <v/>
      </c>
      <c r="AI103" s="20" t="str">
        <f t="shared" si="55"/>
        <v/>
      </c>
      <c r="AJ103" s="21" t="str">
        <f t="shared" si="56"/>
        <v/>
      </c>
      <c r="AK103" s="22"/>
      <c r="AL103" s="23"/>
      <c r="AM103" s="24" t="str">
        <f t="shared" si="46"/>
        <v/>
      </c>
      <c r="AN103" s="24" t="str">
        <f t="shared" si="57"/>
        <v/>
      </c>
      <c r="AO103" s="24" t="str">
        <f t="shared" si="50"/>
        <v/>
      </c>
      <c r="AP103" s="25" t="str">
        <f t="shared" si="58"/>
        <v/>
      </c>
      <c r="AQ103" s="26" t="str">
        <f t="shared" si="47"/>
        <v/>
      </c>
      <c r="AR103" s="26" t="str">
        <f t="shared" si="48"/>
        <v/>
      </c>
      <c r="AS103" s="25" t="str">
        <f t="shared" si="49"/>
        <v/>
      </c>
      <c r="AT103" s="27" t="str">
        <f t="shared" si="59"/>
        <v/>
      </c>
      <c r="AU103" s="30"/>
      <c r="AV103" s="30"/>
      <c r="AW103" s="30"/>
      <c r="AX103" s="23"/>
    </row>
    <row r="104" spans="1:50" ht="40.5" customHeight="1" x14ac:dyDescent="0.25">
      <c r="A104" s="34"/>
      <c r="B104" s="35"/>
      <c r="C104" s="36"/>
      <c r="D104" s="36"/>
      <c r="E104" s="37"/>
      <c r="F104" s="13"/>
      <c r="G104" s="73"/>
      <c r="H104" s="73"/>
      <c r="I104" s="73"/>
      <c r="J104" s="73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14" t="str">
        <f t="shared" si="44"/>
        <v/>
      </c>
      <c r="Z104" s="71"/>
      <c r="AA104" s="74"/>
      <c r="AB104" s="15" t="str">
        <f t="shared" si="45"/>
        <v/>
      </c>
      <c r="AC104" s="16" t="str">
        <f t="shared" si="51"/>
        <v/>
      </c>
      <c r="AD104" s="17" t="str">
        <f t="shared" si="52"/>
        <v/>
      </c>
      <c r="AE104" s="18" t="str">
        <f t="shared" si="53"/>
        <v/>
      </c>
      <c r="AF104" s="19" t="str">
        <f t="shared" si="54"/>
        <v/>
      </c>
      <c r="AG104" s="17" t="str">
        <f t="shared" si="37"/>
        <v/>
      </c>
      <c r="AH104" s="17" t="str">
        <f t="shared" si="38"/>
        <v/>
      </c>
      <c r="AI104" s="20" t="str">
        <f t="shared" si="55"/>
        <v/>
      </c>
      <c r="AJ104" s="21" t="str">
        <f t="shared" si="56"/>
        <v/>
      </c>
      <c r="AK104" s="22"/>
      <c r="AL104" s="23"/>
      <c r="AM104" s="24" t="str">
        <f t="shared" si="46"/>
        <v/>
      </c>
      <c r="AN104" s="24" t="str">
        <f t="shared" si="57"/>
        <v/>
      </c>
      <c r="AO104" s="24" t="str">
        <f t="shared" si="50"/>
        <v/>
      </c>
      <c r="AP104" s="25" t="str">
        <f t="shared" si="58"/>
        <v/>
      </c>
      <c r="AQ104" s="26" t="str">
        <f t="shared" si="47"/>
        <v/>
      </c>
      <c r="AR104" s="26" t="str">
        <f t="shared" si="48"/>
        <v/>
      </c>
      <c r="AS104" s="25" t="str">
        <f t="shared" si="49"/>
        <v/>
      </c>
      <c r="AT104" s="27" t="str">
        <f t="shared" si="59"/>
        <v/>
      </c>
      <c r="AU104" s="30"/>
      <c r="AV104" s="30"/>
      <c r="AW104" s="30"/>
      <c r="AX104" s="23"/>
    </row>
    <row r="105" spans="1:50" ht="40.5" customHeight="1" x14ac:dyDescent="0.25">
      <c r="A105" s="34"/>
      <c r="B105" s="35"/>
      <c r="C105" s="36"/>
      <c r="D105" s="36"/>
      <c r="E105" s="37"/>
      <c r="F105" s="1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14" t="str">
        <f t="shared" si="44"/>
        <v/>
      </c>
      <c r="Z105" s="71"/>
      <c r="AA105" s="74"/>
      <c r="AB105" s="15" t="str">
        <f t="shared" si="45"/>
        <v/>
      </c>
      <c r="AC105" s="16" t="str">
        <f t="shared" si="51"/>
        <v/>
      </c>
      <c r="AD105" s="17" t="str">
        <f t="shared" si="52"/>
        <v/>
      </c>
      <c r="AE105" s="18" t="str">
        <f t="shared" si="53"/>
        <v/>
      </c>
      <c r="AF105" s="19" t="str">
        <f t="shared" si="54"/>
        <v/>
      </c>
      <c r="AG105" s="17" t="str">
        <f t="shared" si="37"/>
        <v/>
      </c>
      <c r="AH105" s="17" t="str">
        <f t="shared" si="38"/>
        <v/>
      </c>
      <c r="AI105" s="20" t="str">
        <f t="shared" si="55"/>
        <v/>
      </c>
      <c r="AJ105" s="21" t="str">
        <f t="shared" si="56"/>
        <v/>
      </c>
      <c r="AK105" s="22"/>
      <c r="AL105" s="23"/>
      <c r="AM105" s="24" t="str">
        <f t="shared" si="46"/>
        <v/>
      </c>
      <c r="AN105" s="24" t="str">
        <f t="shared" si="57"/>
        <v/>
      </c>
      <c r="AO105" s="24" t="str">
        <f t="shared" si="50"/>
        <v/>
      </c>
      <c r="AP105" s="25" t="str">
        <f t="shared" si="58"/>
        <v/>
      </c>
      <c r="AQ105" s="26" t="str">
        <f t="shared" si="47"/>
        <v/>
      </c>
      <c r="AR105" s="26" t="str">
        <f t="shared" si="48"/>
        <v/>
      </c>
      <c r="AS105" s="25" t="str">
        <f t="shared" si="49"/>
        <v/>
      </c>
      <c r="AT105" s="27" t="str">
        <f t="shared" si="59"/>
        <v/>
      </c>
      <c r="AU105" s="30"/>
      <c r="AV105" s="30"/>
      <c r="AW105" s="30"/>
      <c r="AX105" s="23"/>
    </row>
    <row r="106" spans="1:50" ht="40.5" customHeight="1" x14ac:dyDescent="0.25">
      <c r="A106" s="34"/>
      <c r="B106" s="35"/>
      <c r="C106" s="36"/>
      <c r="D106" s="36"/>
      <c r="E106" s="37"/>
      <c r="F106" s="13"/>
      <c r="G106" s="73"/>
      <c r="H106" s="73"/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14" t="str">
        <f t="shared" si="44"/>
        <v/>
      </c>
      <c r="Z106" s="71"/>
      <c r="AA106" s="74"/>
      <c r="AB106" s="15" t="str">
        <f t="shared" si="45"/>
        <v/>
      </c>
      <c r="AC106" s="16" t="str">
        <f t="shared" si="51"/>
        <v/>
      </c>
      <c r="AD106" s="17" t="str">
        <f t="shared" si="52"/>
        <v/>
      </c>
      <c r="AE106" s="18" t="str">
        <f t="shared" si="53"/>
        <v/>
      </c>
      <c r="AF106" s="19" t="str">
        <f t="shared" si="54"/>
        <v/>
      </c>
      <c r="AG106" s="17" t="str">
        <f t="shared" si="37"/>
        <v/>
      </c>
      <c r="AH106" s="17" t="str">
        <f t="shared" si="38"/>
        <v/>
      </c>
      <c r="AI106" s="20" t="str">
        <f t="shared" si="55"/>
        <v/>
      </c>
      <c r="AJ106" s="21" t="str">
        <f t="shared" si="56"/>
        <v/>
      </c>
      <c r="AK106" s="22"/>
      <c r="AL106" s="23"/>
      <c r="AM106" s="24" t="str">
        <f t="shared" si="46"/>
        <v/>
      </c>
      <c r="AN106" s="24" t="str">
        <f t="shared" si="57"/>
        <v/>
      </c>
      <c r="AO106" s="24" t="str">
        <f t="shared" si="50"/>
        <v/>
      </c>
      <c r="AP106" s="25" t="str">
        <f t="shared" si="58"/>
        <v/>
      </c>
      <c r="AQ106" s="26" t="str">
        <f t="shared" si="47"/>
        <v/>
      </c>
      <c r="AR106" s="26" t="str">
        <f t="shared" si="48"/>
        <v/>
      </c>
      <c r="AS106" s="25" t="str">
        <f t="shared" si="49"/>
        <v/>
      </c>
      <c r="AT106" s="27" t="str">
        <f t="shared" si="59"/>
        <v/>
      </c>
      <c r="AU106" s="30"/>
      <c r="AV106" s="30"/>
      <c r="AW106" s="30"/>
      <c r="AX106" s="23"/>
    </row>
    <row r="107" spans="1:50" ht="40.5" customHeight="1" x14ac:dyDescent="0.25">
      <c r="A107" s="34"/>
      <c r="B107" s="35"/>
      <c r="C107" s="36"/>
      <c r="D107" s="36"/>
      <c r="E107" s="37"/>
      <c r="F107" s="13"/>
      <c r="G107" s="73"/>
      <c r="H107" s="73"/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  <c r="Y107" s="14" t="str">
        <f t="shared" si="44"/>
        <v/>
      </c>
      <c r="Z107" s="71"/>
      <c r="AA107" s="74"/>
      <c r="AB107" s="15" t="str">
        <f t="shared" si="45"/>
        <v/>
      </c>
      <c r="AC107" s="16" t="str">
        <f t="shared" si="51"/>
        <v/>
      </c>
      <c r="AD107" s="17" t="str">
        <f t="shared" si="52"/>
        <v/>
      </c>
      <c r="AE107" s="18" t="str">
        <f t="shared" si="53"/>
        <v/>
      </c>
      <c r="AF107" s="19" t="str">
        <f t="shared" si="54"/>
        <v/>
      </c>
      <c r="AG107" s="17" t="str">
        <f t="shared" si="37"/>
        <v/>
      </c>
      <c r="AH107" s="17" t="str">
        <f t="shared" si="38"/>
        <v/>
      </c>
      <c r="AI107" s="20" t="str">
        <f t="shared" si="55"/>
        <v/>
      </c>
      <c r="AJ107" s="21" t="str">
        <f t="shared" si="56"/>
        <v/>
      </c>
      <c r="AK107" s="22"/>
      <c r="AL107" s="23"/>
      <c r="AM107" s="24" t="str">
        <f t="shared" si="46"/>
        <v/>
      </c>
      <c r="AN107" s="24" t="str">
        <f t="shared" si="57"/>
        <v/>
      </c>
      <c r="AO107" s="24" t="str">
        <f t="shared" si="50"/>
        <v/>
      </c>
      <c r="AP107" s="25" t="str">
        <f t="shared" si="58"/>
        <v/>
      </c>
      <c r="AQ107" s="26" t="str">
        <f t="shared" si="47"/>
        <v/>
      </c>
      <c r="AR107" s="26" t="str">
        <f t="shared" si="48"/>
        <v/>
      </c>
      <c r="AS107" s="25" t="str">
        <f t="shared" si="49"/>
        <v/>
      </c>
      <c r="AT107" s="27" t="str">
        <f t="shared" si="59"/>
        <v/>
      </c>
      <c r="AU107" s="30"/>
      <c r="AV107" s="30"/>
      <c r="AW107" s="30"/>
      <c r="AX107" s="23"/>
    </row>
    <row r="108" spans="1:50" ht="40.5" customHeight="1" x14ac:dyDescent="0.25">
      <c r="A108" s="34"/>
      <c r="B108" s="35"/>
      <c r="C108" s="36"/>
      <c r="D108" s="36"/>
      <c r="E108" s="37"/>
      <c r="F108" s="13"/>
      <c r="G108" s="73"/>
      <c r="H108" s="73"/>
      <c r="I108" s="73"/>
      <c r="J108" s="73"/>
      <c r="K108" s="73"/>
      <c r="L108" s="73"/>
      <c r="M108" s="73"/>
      <c r="N108" s="73"/>
      <c r="O108" s="73"/>
      <c r="P108" s="73"/>
      <c r="Q108" s="73"/>
      <c r="R108" s="73"/>
      <c r="S108" s="73"/>
      <c r="T108" s="73"/>
      <c r="U108" s="73"/>
      <c r="V108" s="73"/>
      <c r="W108" s="73"/>
      <c r="X108" s="73"/>
      <c r="Y108" s="14" t="str">
        <f t="shared" si="44"/>
        <v/>
      </c>
      <c r="Z108" s="71"/>
      <c r="AA108" s="74"/>
      <c r="AB108" s="15" t="str">
        <f t="shared" si="45"/>
        <v/>
      </c>
      <c r="AC108" s="16" t="str">
        <f t="shared" si="51"/>
        <v/>
      </c>
      <c r="AD108" s="17" t="str">
        <f t="shared" si="52"/>
        <v/>
      </c>
      <c r="AE108" s="18" t="str">
        <f t="shared" si="53"/>
        <v/>
      </c>
      <c r="AF108" s="19" t="str">
        <f t="shared" si="54"/>
        <v/>
      </c>
      <c r="AG108" s="17" t="str">
        <f t="shared" si="37"/>
        <v/>
      </c>
      <c r="AH108" s="17" t="str">
        <f t="shared" si="38"/>
        <v/>
      </c>
      <c r="AI108" s="20" t="str">
        <f t="shared" si="55"/>
        <v/>
      </c>
      <c r="AJ108" s="21" t="str">
        <f t="shared" si="56"/>
        <v/>
      </c>
      <c r="AK108" s="22"/>
      <c r="AL108" s="23"/>
      <c r="AM108" s="24" t="str">
        <f t="shared" si="46"/>
        <v/>
      </c>
      <c r="AN108" s="24" t="str">
        <f t="shared" si="57"/>
        <v/>
      </c>
      <c r="AO108" s="24" t="str">
        <f t="shared" si="50"/>
        <v/>
      </c>
      <c r="AP108" s="25" t="str">
        <f t="shared" si="58"/>
        <v/>
      </c>
      <c r="AQ108" s="26" t="str">
        <f t="shared" si="47"/>
        <v/>
      </c>
      <c r="AR108" s="26" t="str">
        <f t="shared" si="48"/>
        <v/>
      </c>
      <c r="AS108" s="25" t="str">
        <f t="shared" si="49"/>
        <v/>
      </c>
      <c r="AT108" s="27" t="str">
        <f t="shared" si="59"/>
        <v/>
      </c>
      <c r="AU108" s="30"/>
      <c r="AV108" s="30"/>
      <c r="AW108" s="30"/>
      <c r="AX108" s="23"/>
    </row>
    <row r="109" spans="1:50" ht="40.5" customHeight="1" x14ac:dyDescent="0.25">
      <c r="A109" s="34"/>
      <c r="B109" s="35"/>
      <c r="C109" s="36"/>
      <c r="D109" s="36"/>
      <c r="E109" s="37"/>
      <c r="F109" s="13"/>
      <c r="G109" s="73"/>
      <c r="H109" s="73"/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14" t="str">
        <f t="shared" si="44"/>
        <v/>
      </c>
      <c r="Z109" s="71"/>
      <c r="AA109" s="74"/>
      <c r="AB109" s="15" t="str">
        <f t="shared" si="45"/>
        <v/>
      </c>
      <c r="AC109" s="16" t="str">
        <f t="shared" si="51"/>
        <v/>
      </c>
      <c r="AD109" s="17" t="str">
        <f t="shared" si="52"/>
        <v/>
      </c>
      <c r="AE109" s="18" t="str">
        <f t="shared" si="53"/>
        <v/>
      </c>
      <c r="AF109" s="19" t="str">
        <f t="shared" si="54"/>
        <v/>
      </c>
      <c r="AG109" s="17" t="str">
        <f t="shared" si="37"/>
        <v/>
      </c>
      <c r="AH109" s="17" t="str">
        <f t="shared" si="38"/>
        <v/>
      </c>
      <c r="AI109" s="20" t="str">
        <f t="shared" si="55"/>
        <v/>
      </c>
      <c r="AJ109" s="21" t="str">
        <f t="shared" si="56"/>
        <v/>
      </c>
      <c r="AK109" s="22"/>
      <c r="AL109" s="23"/>
      <c r="AM109" s="24" t="str">
        <f t="shared" si="46"/>
        <v/>
      </c>
      <c r="AN109" s="24" t="str">
        <f t="shared" si="57"/>
        <v/>
      </c>
      <c r="AO109" s="24" t="str">
        <f t="shared" si="50"/>
        <v/>
      </c>
      <c r="AP109" s="25" t="str">
        <f t="shared" si="58"/>
        <v/>
      </c>
      <c r="AQ109" s="26" t="str">
        <f t="shared" si="47"/>
        <v/>
      </c>
      <c r="AR109" s="26" t="str">
        <f t="shared" si="48"/>
        <v/>
      </c>
      <c r="AS109" s="25" t="str">
        <f t="shared" si="49"/>
        <v/>
      </c>
      <c r="AT109" s="27" t="str">
        <f t="shared" si="59"/>
        <v/>
      </c>
      <c r="AU109" s="30"/>
      <c r="AV109" s="30"/>
      <c r="AW109" s="30"/>
      <c r="AX109" s="23"/>
    </row>
    <row r="110" spans="1:50" ht="40.5" customHeight="1" x14ac:dyDescent="0.25">
      <c r="A110" s="34"/>
      <c r="B110" s="35"/>
      <c r="C110" s="36"/>
      <c r="D110" s="36"/>
      <c r="E110" s="37"/>
      <c r="F110" s="13"/>
      <c r="G110" s="73"/>
      <c r="H110" s="73"/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14" t="str">
        <f t="shared" si="44"/>
        <v/>
      </c>
      <c r="Z110" s="71"/>
      <c r="AA110" s="74"/>
      <c r="AB110" s="15" t="str">
        <f t="shared" si="45"/>
        <v/>
      </c>
      <c r="AC110" s="16" t="str">
        <f t="shared" si="51"/>
        <v/>
      </c>
      <c r="AD110" s="17" t="str">
        <f t="shared" si="52"/>
        <v/>
      </c>
      <c r="AE110" s="18" t="str">
        <f t="shared" si="53"/>
        <v/>
      </c>
      <c r="AF110" s="19" t="str">
        <f t="shared" si="54"/>
        <v/>
      </c>
      <c r="AG110" s="17" t="str">
        <f t="shared" si="37"/>
        <v/>
      </c>
      <c r="AH110" s="17" t="str">
        <f t="shared" si="38"/>
        <v/>
      </c>
      <c r="AI110" s="20" t="str">
        <f t="shared" si="55"/>
        <v/>
      </c>
      <c r="AJ110" s="21" t="str">
        <f t="shared" si="56"/>
        <v/>
      </c>
      <c r="AK110" s="22"/>
      <c r="AL110" s="23"/>
      <c r="AM110" s="24" t="str">
        <f t="shared" si="46"/>
        <v/>
      </c>
      <c r="AN110" s="24" t="str">
        <f t="shared" si="57"/>
        <v/>
      </c>
      <c r="AO110" s="24" t="str">
        <f t="shared" si="50"/>
        <v/>
      </c>
      <c r="AP110" s="25" t="str">
        <f t="shared" si="58"/>
        <v/>
      </c>
      <c r="AQ110" s="26" t="str">
        <f t="shared" si="47"/>
        <v/>
      </c>
      <c r="AR110" s="26" t="str">
        <f t="shared" si="48"/>
        <v/>
      </c>
      <c r="AS110" s="25" t="str">
        <f t="shared" si="49"/>
        <v/>
      </c>
      <c r="AT110" s="27" t="str">
        <f t="shared" si="59"/>
        <v/>
      </c>
      <c r="AU110" s="30"/>
      <c r="AV110" s="30"/>
      <c r="AW110" s="30"/>
      <c r="AX110" s="23"/>
    </row>
    <row r="111" spans="1:50" ht="40.5" customHeight="1" x14ac:dyDescent="0.25">
      <c r="A111" s="34"/>
      <c r="B111" s="35"/>
      <c r="C111" s="36"/>
      <c r="D111" s="36"/>
      <c r="E111" s="37"/>
      <c r="F111" s="13"/>
      <c r="G111" s="73"/>
      <c r="H111" s="73"/>
      <c r="I111" s="73"/>
      <c r="J111" s="73"/>
      <c r="K111" s="73"/>
      <c r="L111" s="73"/>
      <c r="M111" s="73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14" t="str">
        <f t="shared" si="44"/>
        <v/>
      </c>
      <c r="Z111" s="71"/>
      <c r="AA111" s="74"/>
      <c r="AB111" s="15" t="str">
        <f t="shared" si="45"/>
        <v/>
      </c>
      <c r="AC111" s="16" t="str">
        <f t="shared" si="51"/>
        <v/>
      </c>
      <c r="AD111" s="17" t="str">
        <f t="shared" si="52"/>
        <v/>
      </c>
      <c r="AE111" s="18" t="str">
        <f t="shared" si="53"/>
        <v/>
      </c>
      <c r="AF111" s="19" t="str">
        <f t="shared" si="54"/>
        <v/>
      </c>
      <c r="AG111" s="17" t="str">
        <f t="shared" si="37"/>
        <v/>
      </c>
      <c r="AH111" s="17" t="str">
        <f t="shared" si="38"/>
        <v/>
      </c>
      <c r="AI111" s="20" t="str">
        <f t="shared" si="55"/>
        <v/>
      </c>
      <c r="AJ111" s="21" t="str">
        <f t="shared" si="56"/>
        <v/>
      </c>
      <c r="AK111" s="22"/>
      <c r="AL111" s="23"/>
      <c r="AM111" s="24" t="str">
        <f t="shared" si="46"/>
        <v/>
      </c>
      <c r="AN111" s="24" t="str">
        <f t="shared" si="57"/>
        <v/>
      </c>
      <c r="AO111" s="24" t="str">
        <f t="shared" si="50"/>
        <v/>
      </c>
      <c r="AP111" s="25" t="str">
        <f t="shared" si="58"/>
        <v/>
      </c>
      <c r="AQ111" s="26" t="str">
        <f t="shared" si="47"/>
        <v/>
      </c>
      <c r="AR111" s="26" t="str">
        <f t="shared" si="48"/>
        <v/>
      </c>
      <c r="AS111" s="25" t="str">
        <f t="shared" si="49"/>
        <v/>
      </c>
      <c r="AT111" s="27" t="str">
        <f t="shared" si="59"/>
        <v/>
      </c>
      <c r="AU111" s="30"/>
      <c r="AV111" s="30"/>
      <c r="AW111" s="30"/>
      <c r="AX111" s="23"/>
    </row>
    <row r="112" spans="1:50" ht="40.5" customHeight="1" x14ac:dyDescent="0.25">
      <c r="A112" s="34"/>
      <c r="B112" s="35"/>
      <c r="C112" s="36"/>
      <c r="D112" s="36"/>
      <c r="E112" s="37"/>
      <c r="F112" s="1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14" t="str">
        <f t="shared" si="44"/>
        <v/>
      </c>
      <c r="Z112" s="71"/>
      <c r="AA112" s="74"/>
      <c r="AB112" s="15" t="str">
        <f t="shared" si="45"/>
        <v/>
      </c>
      <c r="AC112" s="16" t="str">
        <f t="shared" si="51"/>
        <v/>
      </c>
      <c r="AD112" s="17" t="str">
        <f t="shared" si="52"/>
        <v/>
      </c>
      <c r="AE112" s="18" t="str">
        <f t="shared" si="53"/>
        <v/>
      </c>
      <c r="AF112" s="19" t="str">
        <f t="shared" si="54"/>
        <v/>
      </c>
      <c r="AG112" s="17" t="str">
        <f t="shared" si="37"/>
        <v/>
      </c>
      <c r="AH112" s="17" t="str">
        <f t="shared" si="38"/>
        <v/>
      </c>
      <c r="AI112" s="20" t="str">
        <f t="shared" si="55"/>
        <v/>
      </c>
      <c r="AJ112" s="21" t="str">
        <f t="shared" si="56"/>
        <v/>
      </c>
      <c r="AK112" s="22"/>
      <c r="AL112" s="23"/>
      <c r="AM112" s="24" t="str">
        <f t="shared" si="46"/>
        <v/>
      </c>
      <c r="AN112" s="24" t="str">
        <f t="shared" si="57"/>
        <v/>
      </c>
      <c r="AO112" s="24" t="str">
        <f t="shared" si="50"/>
        <v/>
      </c>
      <c r="AP112" s="25" t="str">
        <f t="shared" si="58"/>
        <v/>
      </c>
      <c r="AQ112" s="26" t="str">
        <f t="shared" si="47"/>
        <v/>
      </c>
      <c r="AR112" s="26" t="str">
        <f t="shared" si="48"/>
        <v/>
      </c>
      <c r="AS112" s="25" t="str">
        <f t="shared" si="49"/>
        <v/>
      </c>
      <c r="AT112" s="27" t="str">
        <f t="shared" si="59"/>
        <v/>
      </c>
      <c r="AU112" s="30"/>
      <c r="AV112" s="30"/>
      <c r="AW112" s="30"/>
      <c r="AX112" s="23"/>
    </row>
    <row r="113" spans="1:50" ht="40.5" customHeight="1" x14ac:dyDescent="0.25">
      <c r="A113" s="34"/>
      <c r="B113" s="35"/>
      <c r="C113" s="36"/>
      <c r="D113" s="36"/>
      <c r="E113" s="37"/>
      <c r="F113" s="13"/>
      <c r="G113" s="73"/>
      <c r="H113" s="73"/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73"/>
      <c r="Y113" s="14" t="str">
        <f t="shared" si="44"/>
        <v/>
      </c>
      <c r="Z113" s="71"/>
      <c r="AA113" s="74"/>
      <c r="AB113" s="15" t="str">
        <f t="shared" si="45"/>
        <v/>
      </c>
      <c r="AC113" s="16" t="str">
        <f t="shared" si="51"/>
        <v/>
      </c>
      <c r="AD113" s="17" t="str">
        <f t="shared" si="52"/>
        <v/>
      </c>
      <c r="AE113" s="18" t="str">
        <f t="shared" si="53"/>
        <v/>
      </c>
      <c r="AF113" s="19" t="str">
        <f t="shared" si="54"/>
        <v/>
      </c>
      <c r="AG113" s="17" t="str">
        <f t="shared" si="37"/>
        <v/>
      </c>
      <c r="AH113" s="17" t="str">
        <f t="shared" si="38"/>
        <v/>
      </c>
      <c r="AI113" s="20" t="str">
        <f t="shared" si="55"/>
        <v/>
      </c>
      <c r="AJ113" s="21" t="str">
        <f t="shared" si="56"/>
        <v/>
      </c>
      <c r="AK113" s="22"/>
      <c r="AL113" s="23"/>
      <c r="AM113" s="24" t="str">
        <f t="shared" si="46"/>
        <v/>
      </c>
      <c r="AN113" s="24" t="str">
        <f t="shared" si="57"/>
        <v/>
      </c>
      <c r="AO113" s="24" t="str">
        <f t="shared" si="50"/>
        <v/>
      </c>
      <c r="AP113" s="25" t="str">
        <f t="shared" si="58"/>
        <v/>
      </c>
      <c r="AQ113" s="26" t="str">
        <f t="shared" si="47"/>
        <v/>
      </c>
      <c r="AR113" s="26" t="str">
        <f t="shared" si="48"/>
        <v/>
      </c>
      <c r="AS113" s="25" t="str">
        <f t="shared" si="49"/>
        <v/>
      </c>
      <c r="AT113" s="27" t="str">
        <f t="shared" si="59"/>
        <v/>
      </c>
      <c r="AU113" s="30"/>
      <c r="AV113" s="30"/>
      <c r="AW113" s="30"/>
      <c r="AX113" s="23"/>
    </row>
    <row r="114" spans="1:50" ht="40.5" customHeight="1" x14ac:dyDescent="0.25">
      <c r="A114" s="34"/>
      <c r="B114" s="35"/>
      <c r="C114" s="36"/>
      <c r="D114" s="36"/>
      <c r="E114" s="37"/>
      <c r="F114" s="13"/>
      <c r="G114" s="73"/>
      <c r="H114" s="73"/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14" t="str">
        <f t="shared" si="44"/>
        <v/>
      </c>
      <c r="Z114" s="71"/>
      <c r="AA114" s="74"/>
      <c r="AB114" s="15" t="str">
        <f t="shared" si="45"/>
        <v/>
      </c>
      <c r="AC114" s="16" t="str">
        <f t="shared" si="51"/>
        <v/>
      </c>
      <c r="AD114" s="17" t="str">
        <f t="shared" si="52"/>
        <v/>
      </c>
      <c r="AE114" s="18" t="str">
        <f t="shared" si="53"/>
        <v/>
      </c>
      <c r="AF114" s="19" t="str">
        <f t="shared" si="54"/>
        <v/>
      </c>
      <c r="AG114" s="17" t="str">
        <f t="shared" si="37"/>
        <v/>
      </c>
      <c r="AH114" s="17" t="str">
        <f t="shared" si="38"/>
        <v/>
      </c>
      <c r="AI114" s="20" t="str">
        <f t="shared" si="55"/>
        <v/>
      </c>
      <c r="AJ114" s="21" t="str">
        <f t="shared" si="56"/>
        <v/>
      </c>
      <c r="AK114" s="22"/>
      <c r="AL114" s="23"/>
      <c r="AM114" s="24" t="str">
        <f t="shared" si="46"/>
        <v/>
      </c>
      <c r="AN114" s="24" t="str">
        <f t="shared" si="57"/>
        <v/>
      </c>
      <c r="AO114" s="24" t="str">
        <f t="shared" si="50"/>
        <v/>
      </c>
      <c r="AP114" s="25" t="str">
        <f t="shared" si="58"/>
        <v/>
      </c>
      <c r="AQ114" s="26" t="str">
        <f t="shared" si="47"/>
        <v/>
      </c>
      <c r="AR114" s="26" t="str">
        <f t="shared" si="48"/>
        <v/>
      </c>
      <c r="AS114" s="25" t="str">
        <f t="shared" si="49"/>
        <v/>
      </c>
      <c r="AT114" s="27" t="str">
        <f t="shared" si="59"/>
        <v/>
      </c>
      <c r="AU114" s="30"/>
      <c r="AV114" s="30"/>
      <c r="AW114" s="30"/>
      <c r="AX114" s="23"/>
    </row>
    <row r="115" spans="1:50" ht="40.5" customHeight="1" x14ac:dyDescent="0.25">
      <c r="A115" s="34"/>
      <c r="B115" s="35"/>
      <c r="C115" s="36"/>
      <c r="D115" s="36"/>
      <c r="E115" s="37"/>
      <c r="F115" s="13"/>
      <c r="G115" s="73"/>
      <c r="H115" s="73"/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73"/>
      <c r="Y115" s="14" t="str">
        <f t="shared" si="44"/>
        <v/>
      </c>
      <c r="Z115" s="71"/>
      <c r="AA115" s="74"/>
      <c r="AB115" s="15" t="str">
        <f t="shared" si="45"/>
        <v/>
      </c>
      <c r="AC115" s="16" t="str">
        <f t="shared" si="51"/>
        <v/>
      </c>
      <c r="AD115" s="17" t="str">
        <f t="shared" si="52"/>
        <v/>
      </c>
      <c r="AE115" s="18" t="str">
        <f t="shared" si="53"/>
        <v/>
      </c>
      <c r="AF115" s="19" t="str">
        <f t="shared" si="54"/>
        <v/>
      </c>
      <c r="AG115" s="17" t="str">
        <f t="shared" si="37"/>
        <v/>
      </c>
      <c r="AH115" s="17" t="str">
        <f t="shared" si="38"/>
        <v/>
      </c>
      <c r="AI115" s="20" t="str">
        <f t="shared" si="55"/>
        <v/>
      </c>
      <c r="AJ115" s="21" t="str">
        <f t="shared" si="56"/>
        <v/>
      </c>
      <c r="AK115" s="22"/>
      <c r="AL115" s="23"/>
      <c r="AM115" s="24" t="str">
        <f t="shared" si="46"/>
        <v/>
      </c>
      <c r="AN115" s="24" t="str">
        <f t="shared" si="57"/>
        <v/>
      </c>
      <c r="AO115" s="24" t="str">
        <f t="shared" si="50"/>
        <v/>
      </c>
      <c r="AP115" s="25" t="str">
        <f t="shared" si="58"/>
        <v/>
      </c>
      <c r="AQ115" s="26" t="str">
        <f t="shared" si="47"/>
        <v/>
      </c>
      <c r="AR115" s="26" t="str">
        <f t="shared" si="48"/>
        <v/>
      </c>
      <c r="AS115" s="25" t="str">
        <f t="shared" si="49"/>
        <v/>
      </c>
      <c r="AT115" s="27" t="str">
        <f t="shared" si="59"/>
        <v/>
      </c>
      <c r="AU115" s="30"/>
      <c r="AV115" s="30"/>
      <c r="AW115" s="30"/>
      <c r="AX115" s="23"/>
    </row>
    <row r="116" spans="1:50" ht="40.5" customHeight="1" x14ac:dyDescent="0.25">
      <c r="A116" s="34"/>
      <c r="B116" s="35"/>
      <c r="C116" s="36"/>
      <c r="D116" s="36"/>
      <c r="E116" s="37"/>
      <c r="F116" s="13"/>
      <c r="G116" s="73"/>
      <c r="H116" s="73"/>
      <c r="I116" s="73"/>
      <c r="J116" s="73"/>
      <c r="K116" s="73"/>
      <c r="L116" s="73"/>
      <c r="M116" s="73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73"/>
      <c r="Y116" s="14" t="str">
        <f t="shared" si="44"/>
        <v/>
      </c>
      <c r="Z116" s="71"/>
      <c r="AA116" s="74"/>
      <c r="AB116" s="15" t="str">
        <f t="shared" si="45"/>
        <v/>
      </c>
      <c r="AC116" s="16" t="str">
        <f t="shared" si="51"/>
        <v/>
      </c>
      <c r="AD116" s="17" t="str">
        <f t="shared" si="52"/>
        <v/>
      </c>
      <c r="AE116" s="18" t="str">
        <f t="shared" si="53"/>
        <v/>
      </c>
      <c r="AF116" s="19" t="str">
        <f t="shared" si="54"/>
        <v/>
      </c>
      <c r="AG116" s="17" t="str">
        <f t="shared" si="37"/>
        <v/>
      </c>
      <c r="AH116" s="17" t="str">
        <f t="shared" si="38"/>
        <v/>
      </c>
      <c r="AI116" s="20" t="str">
        <f t="shared" si="55"/>
        <v/>
      </c>
      <c r="AJ116" s="21" t="str">
        <f t="shared" si="56"/>
        <v/>
      </c>
      <c r="AK116" s="22"/>
      <c r="AL116" s="23"/>
      <c r="AM116" s="24" t="str">
        <f t="shared" si="46"/>
        <v/>
      </c>
      <c r="AN116" s="24" t="str">
        <f t="shared" si="57"/>
        <v/>
      </c>
      <c r="AO116" s="24" t="str">
        <f t="shared" si="50"/>
        <v/>
      </c>
      <c r="AP116" s="25" t="str">
        <f t="shared" si="58"/>
        <v/>
      </c>
      <c r="AQ116" s="26" t="str">
        <f t="shared" si="47"/>
        <v/>
      </c>
      <c r="AR116" s="26" t="str">
        <f t="shared" si="48"/>
        <v/>
      </c>
      <c r="AS116" s="25" t="str">
        <f t="shared" si="49"/>
        <v/>
      </c>
      <c r="AT116" s="27" t="str">
        <f t="shared" si="59"/>
        <v/>
      </c>
      <c r="AU116" s="30"/>
      <c r="AV116" s="30"/>
      <c r="AW116" s="30"/>
      <c r="AX116" s="23"/>
    </row>
    <row r="117" spans="1:50" ht="40.5" customHeight="1" x14ac:dyDescent="0.25">
      <c r="A117" s="34"/>
      <c r="B117" s="35"/>
      <c r="C117" s="36"/>
      <c r="D117" s="36"/>
      <c r="E117" s="37"/>
      <c r="F117" s="13"/>
      <c r="G117" s="73"/>
      <c r="H117" s="73"/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73"/>
      <c r="Y117" s="14" t="str">
        <f t="shared" si="44"/>
        <v/>
      </c>
      <c r="Z117" s="71"/>
      <c r="AA117" s="74"/>
      <c r="AB117" s="15" t="str">
        <f t="shared" si="45"/>
        <v/>
      </c>
      <c r="AC117" s="16" t="str">
        <f t="shared" si="51"/>
        <v/>
      </c>
      <c r="AD117" s="17" t="str">
        <f t="shared" si="52"/>
        <v/>
      </c>
      <c r="AE117" s="18" t="str">
        <f t="shared" si="53"/>
        <v/>
      </c>
      <c r="AF117" s="19" t="str">
        <f t="shared" si="54"/>
        <v/>
      </c>
      <c r="AG117" s="17" t="str">
        <f t="shared" si="37"/>
        <v/>
      </c>
      <c r="AH117" s="17" t="str">
        <f t="shared" si="38"/>
        <v/>
      </c>
      <c r="AI117" s="20" t="str">
        <f t="shared" si="55"/>
        <v/>
      </c>
      <c r="AJ117" s="21" t="str">
        <f t="shared" si="56"/>
        <v/>
      </c>
      <c r="AK117" s="22"/>
      <c r="AL117" s="23"/>
      <c r="AM117" s="24" t="str">
        <f t="shared" si="46"/>
        <v/>
      </c>
      <c r="AN117" s="24" t="str">
        <f t="shared" si="57"/>
        <v/>
      </c>
      <c r="AO117" s="24" t="str">
        <f t="shared" si="50"/>
        <v/>
      </c>
      <c r="AP117" s="25" t="str">
        <f t="shared" si="58"/>
        <v/>
      </c>
      <c r="AQ117" s="26" t="str">
        <f t="shared" si="47"/>
        <v/>
      </c>
      <c r="AR117" s="26" t="str">
        <f t="shared" si="48"/>
        <v/>
      </c>
      <c r="AS117" s="25" t="str">
        <f t="shared" si="49"/>
        <v/>
      </c>
      <c r="AT117" s="27" t="str">
        <f t="shared" si="59"/>
        <v/>
      </c>
      <c r="AU117" s="30"/>
      <c r="AV117" s="30"/>
      <c r="AW117" s="30"/>
      <c r="AX117" s="23"/>
    </row>
    <row r="118" spans="1:50" ht="40.5" customHeight="1" x14ac:dyDescent="0.25">
      <c r="A118" s="34"/>
      <c r="B118" s="35"/>
      <c r="C118" s="36"/>
      <c r="D118" s="36"/>
      <c r="E118" s="37"/>
      <c r="F118" s="13"/>
      <c r="G118" s="73"/>
      <c r="H118" s="73"/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73"/>
      <c r="Y118" s="14" t="str">
        <f t="shared" si="44"/>
        <v/>
      </c>
      <c r="Z118" s="71"/>
      <c r="AA118" s="74"/>
      <c r="AB118" s="15" t="str">
        <f t="shared" si="45"/>
        <v/>
      </c>
      <c r="AC118" s="16" t="str">
        <f t="shared" si="51"/>
        <v/>
      </c>
      <c r="AD118" s="17" t="str">
        <f t="shared" si="52"/>
        <v/>
      </c>
      <c r="AE118" s="18" t="str">
        <f t="shared" si="53"/>
        <v/>
      </c>
      <c r="AF118" s="19" t="str">
        <f t="shared" si="54"/>
        <v/>
      </c>
      <c r="AG118" s="17" t="str">
        <f t="shared" si="37"/>
        <v/>
      </c>
      <c r="AH118" s="17" t="str">
        <f t="shared" si="38"/>
        <v/>
      </c>
      <c r="AI118" s="20" t="str">
        <f t="shared" si="55"/>
        <v/>
      </c>
      <c r="AJ118" s="21" t="str">
        <f t="shared" si="56"/>
        <v/>
      </c>
      <c r="AK118" s="22"/>
      <c r="AL118" s="23"/>
      <c r="AM118" s="24" t="str">
        <f t="shared" si="46"/>
        <v/>
      </c>
      <c r="AN118" s="24" t="str">
        <f t="shared" si="57"/>
        <v/>
      </c>
      <c r="AO118" s="24" t="str">
        <f t="shared" si="50"/>
        <v/>
      </c>
      <c r="AP118" s="25" t="str">
        <f t="shared" si="58"/>
        <v/>
      </c>
      <c r="AQ118" s="26" t="str">
        <f t="shared" si="47"/>
        <v/>
      </c>
      <c r="AR118" s="26" t="str">
        <f t="shared" si="48"/>
        <v/>
      </c>
      <c r="AS118" s="25" t="str">
        <f t="shared" si="49"/>
        <v/>
      </c>
      <c r="AT118" s="27" t="str">
        <f t="shared" si="59"/>
        <v/>
      </c>
      <c r="AU118" s="30"/>
      <c r="AV118" s="30"/>
      <c r="AW118" s="30"/>
      <c r="AX118" s="23"/>
    </row>
    <row r="119" spans="1:50" ht="40.5" customHeight="1" x14ac:dyDescent="0.25">
      <c r="A119" s="34"/>
      <c r="B119" s="35"/>
      <c r="C119" s="36"/>
      <c r="D119" s="36"/>
      <c r="E119" s="37"/>
      <c r="F119" s="1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14" t="str">
        <f t="shared" si="44"/>
        <v/>
      </c>
      <c r="Z119" s="71"/>
      <c r="AA119" s="74"/>
      <c r="AB119" s="15" t="str">
        <f t="shared" si="45"/>
        <v/>
      </c>
      <c r="AC119" s="16" t="str">
        <f t="shared" si="51"/>
        <v/>
      </c>
      <c r="AD119" s="17" t="str">
        <f t="shared" si="52"/>
        <v/>
      </c>
      <c r="AE119" s="18" t="str">
        <f t="shared" si="53"/>
        <v/>
      </c>
      <c r="AF119" s="19" t="str">
        <f t="shared" si="54"/>
        <v/>
      </c>
      <c r="AG119" s="17" t="str">
        <f t="shared" si="37"/>
        <v/>
      </c>
      <c r="AH119" s="17" t="str">
        <f t="shared" si="38"/>
        <v/>
      </c>
      <c r="AI119" s="20" t="str">
        <f t="shared" si="55"/>
        <v/>
      </c>
      <c r="AJ119" s="21" t="str">
        <f t="shared" si="56"/>
        <v/>
      </c>
      <c r="AK119" s="22"/>
      <c r="AL119" s="23"/>
      <c r="AM119" s="24" t="str">
        <f t="shared" si="46"/>
        <v/>
      </c>
      <c r="AN119" s="24" t="str">
        <f t="shared" si="57"/>
        <v/>
      </c>
      <c r="AO119" s="24" t="str">
        <f t="shared" si="50"/>
        <v/>
      </c>
      <c r="AP119" s="25" t="str">
        <f t="shared" si="58"/>
        <v/>
      </c>
      <c r="AQ119" s="26" t="str">
        <f t="shared" si="47"/>
        <v/>
      </c>
      <c r="AR119" s="26" t="str">
        <f t="shared" si="48"/>
        <v/>
      </c>
      <c r="AS119" s="25" t="str">
        <f t="shared" si="49"/>
        <v/>
      </c>
      <c r="AT119" s="27" t="str">
        <f t="shared" si="59"/>
        <v/>
      </c>
      <c r="AU119" s="30"/>
      <c r="AV119" s="30"/>
      <c r="AW119" s="30"/>
      <c r="AX119" s="23"/>
    </row>
    <row r="120" spans="1:50" ht="40.5" customHeight="1" x14ac:dyDescent="0.25">
      <c r="A120" s="34"/>
      <c r="B120" s="35"/>
      <c r="C120" s="36"/>
      <c r="D120" s="36"/>
      <c r="E120" s="37"/>
      <c r="F120" s="13"/>
      <c r="G120" s="73"/>
      <c r="H120" s="73"/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14" t="str">
        <f t="shared" si="44"/>
        <v/>
      </c>
      <c r="Z120" s="71"/>
      <c r="AA120" s="74"/>
      <c r="AB120" s="15" t="str">
        <f t="shared" si="45"/>
        <v/>
      </c>
      <c r="AC120" s="16" t="str">
        <f t="shared" si="51"/>
        <v/>
      </c>
      <c r="AD120" s="17" t="str">
        <f t="shared" si="52"/>
        <v/>
      </c>
      <c r="AE120" s="18" t="str">
        <f t="shared" si="53"/>
        <v/>
      </c>
      <c r="AF120" s="19" t="str">
        <f t="shared" si="54"/>
        <v/>
      </c>
      <c r="AG120" s="17" t="str">
        <f t="shared" si="37"/>
        <v/>
      </c>
      <c r="AH120" s="17" t="str">
        <f t="shared" si="38"/>
        <v/>
      </c>
      <c r="AI120" s="20" t="str">
        <f t="shared" si="55"/>
        <v/>
      </c>
      <c r="AJ120" s="21" t="str">
        <f t="shared" si="56"/>
        <v/>
      </c>
      <c r="AK120" s="22"/>
      <c r="AL120" s="23"/>
      <c r="AM120" s="24" t="str">
        <f t="shared" si="46"/>
        <v/>
      </c>
      <c r="AN120" s="24" t="str">
        <f t="shared" si="57"/>
        <v/>
      </c>
      <c r="AO120" s="24" t="str">
        <f t="shared" si="50"/>
        <v/>
      </c>
      <c r="AP120" s="25" t="str">
        <f t="shared" si="58"/>
        <v/>
      </c>
      <c r="AQ120" s="26" t="str">
        <f t="shared" si="47"/>
        <v/>
      </c>
      <c r="AR120" s="26" t="str">
        <f t="shared" si="48"/>
        <v/>
      </c>
      <c r="AS120" s="25" t="str">
        <f t="shared" si="49"/>
        <v/>
      </c>
      <c r="AT120" s="27" t="str">
        <f t="shared" si="59"/>
        <v/>
      </c>
      <c r="AU120" s="30"/>
      <c r="AV120" s="30"/>
      <c r="AW120" s="30"/>
      <c r="AX120" s="23"/>
    </row>
    <row r="121" spans="1:50" ht="40.5" customHeight="1" x14ac:dyDescent="0.25">
      <c r="A121" s="34"/>
      <c r="B121" s="35"/>
      <c r="C121" s="36"/>
      <c r="D121" s="36"/>
      <c r="E121" s="37"/>
      <c r="F121" s="13"/>
      <c r="G121" s="73"/>
      <c r="H121" s="73"/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14" t="str">
        <f t="shared" si="44"/>
        <v/>
      </c>
      <c r="Z121" s="71"/>
      <c r="AA121" s="74"/>
      <c r="AB121" s="15" t="str">
        <f t="shared" si="45"/>
        <v/>
      </c>
      <c r="AC121" s="16" t="str">
        <f t="shared" si="51"/>
        <v/>
      </c>
      <c r="AD121" s="17" t="str">
        <f t="shared" si="52"/>
        <v/>
      </c>
      <c r="AE121" s="18" t="str">
        <f t="shared" si="53"/>
        <v/>
      </c>
      <c r="AF121" s="19" t="str">
        <f t="shared" si="54"/>
        <v/>
      </c>
      <c r="AG121" s="17" t="str">
        <f t="shared" si="37"/>
        <v/>
      </c>
      <c r="AH121" s="17" t="str">
        <f t="shared" si="38"/>
        <v/>
      </c>
      <c r="AI121" s="20" t="str">
        <f t="shared" si="55"/>
        <v/>
      </c>
      <c r="AJ121" s="21" t="str">
        <f t="shared" si="56"/>
        <v/>
      </c>
      <c r="AK121" s="22"/>
      <c r="AL121" s="23"/>
      <c r="AM121" s="24" t="str">
        <f t="shared" si="46"/>
        <v/>
      </c>
      <c r="AN121" s="24" t="str">
        <f t="shared" si="57"/>
        <v/>
      </c>
      <c r="AO121" s="24" t="str">
        <f t="shared" si="50"/>
        <v/>
      </c>
      <c r="AP121" s="25" t="str">
        <f t="shared" si="58"/>
        <v/>
      </c>
      <c r="AQ121" s="26" t="str">
        <f t="shared" si="47"/>
        <v/>
      </c>
      <c r="AR121" s="26" t="str">
        <f t="shared" si="48"/>
        <v/>
      </c>
      <c r="AS121" s="25" t="str">
        <f t="shared" si="49"/>
        <v/>
      </c>
      <c r="AT121" s="27" t="str">
        <f t="shared" si="59"/>
        <v/>
      </c>
      <c r="AU121" s="30"/>
      <c r="AV121" s="30"/>
      <c r="AW121" s="30"/>
      <c r="AX121" s="23"/>
    </row>
    <row r="122" spans="1:50" ht="40.5" customHeight="1" x14ac:dyDescent="0.25">
      <c r="A122" s="34"/>
      <c r="B122" s="35"/>
      <c r="C122" s="36"/>
      <c r="D122" s="36"/>
      <c r="E122" s="37"/>
      <c r="F122" s="1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14" t="str">
        <f t="shared" si="44"/>
        <v/>
      </c>
      <c r="Z122" s="71"/>
      <c r="AA122" s="74"/>
      <c r="AB122" s="15" t="str">
        <f t="shared" si="45"/>
        <v/>
      </c>
      <c r="AC122" s="16" t="str">
        <f t="shared" si="51"/>
        <v/>
      </c>
      <c r="AD122" s="17" t="str">
        <f t="shared" si="52"/>
        <v/>
      </c>
      <c r="AE122" s="18" t="str">
        <f t="shared" si="53"/>
        <v/>
      </c>
      <c r="AF122" s="19" t="str">
        <f t="shared" si="54"/>
        <v/>
      </c>
      <c r="AG122" s="17" t="str">
        <f t="shared" si="37"/>
        <v/>
      </c>
      <c r="AH122" s="17" t="str">
        <f t="shared" si="38"/>
        <v/>
      </c>
      <c r="AI122" s="20" t="str">
        <f t="shared" si="55"/>
        <v/>
      </c>
      <c r="AJ122" s="21" t="str">
        <f t="shared" si="56"/>
        <v/>
      </c>
      <c r="AK122" s="22"/>
      <c r="AL122" s="23"/>
      <c r="AM122" s="24" t="str">
        <f t="shared" si="46"/>
        <v/>
      </c>
      <c r="AN122" s="24" t="str">
        <f t="shared" si="57"/>
        <v/>
      </c>
      <c r="AO122" s="24" t="str">
        <f t="shared" si="50"/>
        <v/>
      </c>
      <c r="AP122" s="25" t="str">
        <f t="shared" si="58"/>
        <v/>
      </c>
      <c r="AQ122" s="26" t="str">
        <f t="shared" si="47"/>
        <v/>
      </c>
      <c r="AR122" s="26" t="str">
        <f t="shared" si="48"/>
        <v/>
      </c>
      <c r="AS122" s="25" t="str">
        <f t="shared" si="49"/>
        <v/>
      </c>
      <c r="AT122" s="27" t="str">
        <f t="shared" si="59"/>
        <v/>
      </c>
      <c r="AU122" s="30"/>
      <c r="AV122" s="30"/>
      <c r="AW122" s="30"/>
      <c r="AX122" s="23"/>
    </row>
    <row r="123" spans="1:50" ht="40.5" customHeight="1" x14ac:dyDescent="0.25">
      <c r="A123" s="34"/>
      <c r="B123" s="35"/>
      <c r="C123" s="36"/>
      <c r="D123" s="36"/>
      <c r="E123" s="37"/>
      <c r="F123" s="13"/>
      <c r="G123" s="73"/>
      <c r="H123" s="73"/>
      <c r="I123" s="73"/>
      <c r="J123" s="73"/>
      <c r="K123" s="73"/>
      <c r="L123" s="73"/>
      <c r="M123" s="73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73"/>
      <c r="Y123" s="14" t="str">
        <f t="shared" si="44"/>
        <v/>
      </c>
      <c r="Z123" s="71"/>
      <c r="AA123" s="74"/>
      <c r="AB123" s="15" t="str">
        <f t="shared" si="45"/>
        <v/>
      </c>
      <c r="AC123" s="16" t="str">
        <f t="shared" si="51"/>
        <v/>
      </c>
      <c r="AD123" s="17" t="str">
        <f t="shared" si="52"/>
        <v/>
      </c>
      <c r="AE123" s="18" t="str">
        <f t="shared" si="53"/>
        <v/>
      </c>
      <c r="AF123" s="19" t="str">
        <f t="shared" si="54"/>
        <v/>
      </c>
      <c r="AG123" s="17" t="str">
        <f t="shared" si="37"/>
        <v/>
      </c>
      <c r="AH123" s="17" t="str">
        <f t="shared" si="38"/>
        <v/>
      </c>
      <c r="AI123" s="20" t="str">
        <f t="shared" si="55"/>
        <v/>
      </c>
      <c r="AJ123" s="21" t="str">
        <f t="shared" si="56"/>
        <v/>
      </c>
      <c r="AK123" s="22"/>
      <c r="AL123" s="23"/>
      <c r="AM123" s="24" t="str">
        <f t="shared" si="46"/>
        <v/>
      </c>
      <c r="AN123" s="24" t="str">
        <f t="shared" si="57"/>
        <v/>
      </c>
      <c r="AO123" s="24" t="str">
        <f t="shared" si="50"/>
        <v/>
      </c>
      <c r="AP123" s="25" t="str">
        <f t="shared" si="58"/>
        <v/>
      </c>
      <c r="AQ123" s="26" t="str">
        <f t="shared" si="47"/>
        <v/>
      </c>
      <c r="AR123" s="26" t="str">
        <f t="shared" si="48"/>
        <v/>
      </c>
      <c r="AS123" s="25" t="str">
        <f t="shared" si="49"/>
        <v/>
      </c>
      <c r="AT123" s="27" t="str">
        <f t="shared" si="59"/>
        <v/>
      </c>
      <c r="AU123" s="30"/>
      <c r="AV123" s="30"/>
      <c r="AW123" s="30"/>
      <c r="AX123" s="23"/>
    </row>
    <row r="124" spans="1:50" ht="40.5" customHeight="1" x14ac:dyDescent="0.25">
      <c r="A124" s="34"/>
      <c r="B124" s="35"/>
      <c r="C124" s="36"/>
      <c r="D124" s="36"/>
      <c r="E124" s="37"/>
      <c r="F124" s="1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14" t="str">
        <f t="shared" si="44"/>
        <v/>
      </c>
      <c r="Z124" s="71"/>
      <c r="AA124" s="74"/>
      <c r="AB124" s="15" t="str">
        <f t="shared" si="45"/>
        <v/>
      </c>
      <c r="AC124" s="16" t="str">
        <f t="shared" si="51"/>
        <v/>
      </c>
      <c r="AD124" s="17" t="str">
        <f t="shared" si="52"/>
        <v/>
      </c>
      <c r="AE124" s="18" t="str">
        <f t="shared" si="53"/>
        <v/>
      </c>
      <c r="AF124" s="19" t="str">
        <f t="shared" si="54"/>
        <v/>
      </c>
      <c r="AG124" s="17" t="str">
        <f t="shared" si="37"/>
        <v/>
      </c>
      <c r="AH124" s="17" t="str">
        <f t="shared" si="38"/>
        <v/>
      </c>
      <c r="AI124" s="20" t="str">
        <f t="shared" si="55"/>
        <v/>
      </c>
      <c r="AJ124" s="21" t="str">
        <f t="shared" si="56"/>
        <v/>
      </c>
      <c r="AK124" s="22"/>
      <c r="AL124" s="23"/>
      <c r="AM124" s="24" t="str">
        <f t="shared" si="46"/>
        <v/>
      </c>
      <c r="AN124" s="24" t="str">
        <f t="shared" si="57"/>
        <v/>
      </c>
      <c r="AO124" s="24" t="str">
        <f t="shared" si="50"/>
        <v/>
      </c>
      <c r="AP124" s="25" t="str">
        <f t="shared" si="58"/>
        <v/>
      </c>
      <c r="AQ124" s="26" t="str">
        <f t="shared" si="47"/>
        <v/>
      </c>
      <c r="AR124" s="26" t="str">
        <f t="shared" si="48"/>
        <v/>
      </c>
      <c r="AS124" s="25" t="str">
        <f t="shared" si="49"/>
        <v/>
      </c>
      <c r="AT124" s="27" t="str">
        <f t="shared" si="59"/>
        <v/>
      </c>
      <c r="AU124" s="30"/>
      <c r="AV124" s="30"/>
      <c r="AW124" s="30"/>
      <c r="AX124" s="23"/>
    </row>
    <row r="125" spans="1:50" ht="40.5" customHeight="1" x14ac:dyDescent="0.25">
      <c r="A125" s="34"/>
      <c r="B125" s="35"/>
      <c r="C125" s="36"/>
      <c r="D125" s="36"/>
      <c r="E125" s="37"/>
      <c r="F125" s="1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14" t="str">
        <f t="shared" si="44"/>
        <v/>
      </c>
      <c r="Z125" s="71"/>
      <c r="AA125" s="74"/>
      <c r="AB125" s="15" t="str">
        <f t="shared" si="45"/>
        <v/>
      </c>
      <c r="AC125" s="16" t="str">
        <f t="shared" si="51"/>
        <v/>
      </c>
      <c r="AD125" s="17" t="str">
        <f t="shared" si="52"/>
        <v/>
      </c>
      <c r="AE125" s="18" t="str">
        <f t="shared" si="53"/>
        <v/>
      </c>
      <c r="AF125" s="19" t="str">
        <f t="shared" si="54"/>
        <v/>
      </c>
      <c r="AG125" s="17" t="str">
        <f t="shared" si="37"/>
        <v/>
      </c>
      <c r="AH125" s="17" t="str">
        <f t="shared" si="38"/>
        <v/>
      </c>
      <c r="AI125" s="20" t="str">
        <f t="shared" si="55"/>
        <v/>
      </c>
      <c r="AJ125" s="21" t="str">
        <f t="shared" si="56"/>
        <v/>
      </c>
      <c r="AK125" s="22"/>
      <c r="AL125" s="23"/>
      <c r="AM125" s="24" t="str">
        <f t="shared" si="46"/>
        <v/>
      </c>
      <c r="AN125" s="24" t="str">
        <f t="shared" si="57"/>
        <v/>
      </c>
      <c r="AO125" s="24" t="str">
        <f t="shared" si="50"/>
        <v/>
      </c>
      <c r="AP125" s="25" t="str">
        <f t="shared" si="58"/>
        <v/>
      </c>
      <c r="AQ125" s="26" t="str">
        <f t="shared" si="47"/>
        <v/>
      </c>
      <c r="AR125" s="26" t="str">
        <f t="shared" si="48"/>
        <v/>
      </c>
      <c r="AS125" s="25" t="str">
        <f t="shared" si="49"/>
        <v/>
      </c>
      <c r="AT125" s="27" t="str">
        <f t="shared" si="59"/>
        <v/>
      </c>
      <c r="AU125" s="30"/>
      <c r="AV125" s="30"/>
      <c r="AW125" s="30"/>
      <c r="AX125" s="23"/>
    </row>
    <row r="126" spans="1:50" ht="40.5" customHeight="1" x14ac:dyDescent="0.25">
      <c r="A126" s="34"/>
      <c r="B126" s="35"/>
      <c r="C126" s="36"/>
      <c r="D126" s="36"/>
      <c r="E126" s="37"/>
      <c r="F126" s="13"/>
      <c r="G126" s="73"/>
      <c r="H126" s="73"/>
      <c r="I126" s="73"/>
      <c r="J126" s="73"/>
      <c r="K126" s="73"/>
      <c r="L126" s="73"/>
      <c r="M126" s="73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73"/>
      <c r="Y126" s="14" t="str">
        <f t="shared" si="44"/>
        <v/>
      </c>
      <c r="Z126" s="71"/>
      <c r="AA126" s="74"/>
      <c r="AB126" s="15" t="str">
        <f t="shared" si="45"/>
        <v/>
      </c>
      <c r="AC126" s="16" t="str">
        <f t="shared" si="51"/>
        <v/>
      </c>
      <c r="AD126" s="17" t="str">
        <f t="shared" si="52"/>
        <v/>
      </c>
      <c r="AE126" s="18" t="str">
        <f t="shared" si="53"/>
        <v/>
      </c>
      <c r="AF126" s="19" t="str">
        <f t="shared" si="54"/>
        <v/>
      </c>
      <c r="AG126" s="17" t="str">
        <f t="shared" si="37"/>
        <v/>
      </c>
      <c r="AH126" s="17" t="str">
        <f t="shared" si="38"/>
        <v/>
      </c>
      <c r="AI126" s="20" t="str">
        <f t="shared" si="55"/>
        <v/>
      </c>
      <c r="AJ126" s="21" t="str">
        <f t="shared" si="56"/>
        <v/>
      </c>
      <c r="AK126" s="22"/>
      <c r="AL126" s="23"/>
      <c r="AM126" s="24" t="str">
        <f t="shared" si="46"/>
        <v/>
      </c>
      <c r="AN126" s="24" t="str">
        <f t="shared" si="57"/>
        <v/>
      </c>
      <c r="AO126" s="24" t="str">
        <f t="shared" si="50"/>
        <v/>
      </c>
      <c r="AP126" s="25" t="str">
        <f t="shared" si="58"/>
        <v/>
      </c>
      <c r="AQ126" s="26" t="str">
        <f t="shared" si="47"/>
        <v/>
      </c>
      <c r="AR126" s="26" t="str">
        <f t="shared" si="48"/>
        <v/>
      </c>
      <c r="AS126" s="25" t="str">
        <f t="shared" si="49"/>
        <v/>
      </c>
      <c r="AT126" s="27" t="str">
        <f t="shared" si="59"/>
        <v/>
      </c>
      <c r="AU126" s="30"/>
      <c r="AV126" s="30"/>
      <c r="AW126" s="30"/>
      <c r="AX126" s="23"/>
    </row>
    <row r="127" spans="1:50" ht="40.5" customHeight="1" x14ac:dyDescent="0.25">
      <c r="A127" s="34"/>
      <c r="B127" s="35"/>
      <c r="C127" s="36"/>
      <c r="D127" s="36"/>
      <c r="E127" s="37"/>
      <c r="F127" s="13"/>
      <c r="G127" s="73"/>
      <c r="H127" s="73"/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14" t="str">
        <f t="shared" si="44"/>
        <v/>
      </c>
      <c r="Z127" s="71"/>
      <c r="AA127" s="74"/>
      <c r="AB127" s="15" t="str">
        <f t="shared" si="45"/>
        <v/>
      </c>
      <c r="AC127" s="16" t="str">
        <f t="shared" si="51"/>
        <v/>
      </c>
      <c r="AD127" s="17" t="str">
        <f t="shared" si="52"/>
        <v/>
      </c>
      <c r="AE127" s="18" t="str">
        <f t="shared" si="53"/>
        <v/>
      </c>
      <c r="AF127" s="19" t="str">
        <f t="shared" si="54"/>
        <v/>
      </c>
      <c r="AG127" s="17" t="str">
        <f t="shared" si="37"/>
        <v/>
      </c>
      <c r="AH127" s="17" t="str">
        <f t="shared" si="38"/>
        <v/>
      </c>
      <c r="AI127" s="20" t="str">
        <f t="shared" si="55"/>
        <v/>
      </c>
      <c r="AJ127" s="21" t="str">
        <f t="shared" si="56"/>
        <v/>
      </c>
      <c r="AK127" s="22"/>
      <c r="AL127" s="23"/>
      <c r="AM127" s="24" t="str">
        <f t="shared" si="46"/>
        <v/>
      </c>
      <c r="AN127" s="24" t="str">
        <f t="shared" si="57"/>
        <v/>
      </c>
      <c r="AO127" s="24" t="str">
        <f t="shared" si="50"/>
        <v/>
      </c>
      <c r="AP127" s="25" t="str">
        <f t="shared" si="58"/>
        <v/>
      </c>
      <c r="AQ127" s="26" t="str">
        <f t="shared" si="47"/>
        <v/>
      </c>
      <c r="AR127" s="26" t="str">
        <f t="shared" si="48"/>
        <v/>
      </c>
      <c r="AS127" s="25" t="str">
        <f t="shared" si="49"/>
        <v/>
      </c>
      <c r="AT127" s="27" t="str">
        <f t="shared" si="59"/>
        <v/>
      </c>
      <c r="AU127" s="30"/>
      <c r="AV127" s="30"/>
      <c r="AW127" s="30"/>
      <c r="AX127" s="23"/>
    </row>
    <row r="128" spans="1:50" ht="40.5" customHeight="1" x14ac:dyDescent="0.25">
      <c r="A128" s="34"/>
      <c r="B128" s="35"/>
      <c r="C128" s="36"/>
      <c r="D128" s="36"/>
      <c r="E128" s="37"/>
      <c r="F128" s="13"/>
      <c r="G128" s="73"/>
      <c r="H128" s="73"/>
      <c r="I128" s="73"/>
      <c r="J128" s="73"/>
      <c r="K128" s="73"/>
      <c r="L128" s="73"/>
      <c r="M128" s="73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73"/>
      <c r="Y128" s="14" t="str">
        <f t="shared" si="44"/>
        <v/>
      </c>
      <c r="Z128" s="71"/>
      <c r="AA128" s="74"/>
      <c r="AB128" s="15" t="str">
        <f t="shared" si="45"/>
        <v/>
      </c>
      <c r="AC128" s="16" t="str">
        <f t="shared" si="51"/>
        <v/>
      </c>
      <c r="AD128" s="17" t="str">
        <f t="shared" si="52"/>
        <v/>
      </c>
      <c r="AE128" s="18" t="str">
        <f t="shared" si="53"/>
        <v/>
      </c>
      <c r="AF128" s="19" t="str">
        <f t="shared" si="54"/>
        <v/>
      </c>
      <c r="AG128" s="17" t="str">
        <f t="shared" si="37"/>
        <v/>
      </c>
      <c r="AH128" s="17" t="str">
        <f t="shared" si="38"/>
        <v/>
      </c>
      <c r="AI128" s="20" t="str">
        <f t="shared" si="55"/>
        <v/>
      </c>
      <c r="AJ128" s="21" t="str">
        <f t="shared" si="56"/>
        <v/>
      </c>
      <c r="AK128" s="22"/>
      <c r="AL128" s="23"/>
      <c r="AM128" s="24" t="str">
        <f t="shared" si="46"/>
        <v/>
      </c>
      <c r="AN128" s="24" t="str">
        <f t="shared" si="57"/>
        <v/>
      </c>
      <c r="AO128" s="24" t="str">
        <f t="shared" si="50"/>
        <v/>
      </c>
      <c r="AP128" s="25" t="str">
        <f t="shared" si="58"/>
        <v/>
      </c>
      <c r="AQ128" s="26" t="str">
        <f t="shared" si="47"/>
        <v/>
      </c>
      <c r="AR128" s="26" t="str">
        <f t="shared" si="48"/>
        <v/>
      </c>
      <c r="AS128" s="25" t="str">
        <f t="shared" si="49"/>
        <v/>
      </c>
      <c r="AT128" s="27" t="str">
        <f t="shared" si="59"/>
        <v/>
      </c>
      <c r="AU128" s="30"/>
      <c r="AV128" s="30"/>
      <c r="AW128" s="30"/>
      <c r="AX128" s="23"/>
    </row>
    <row r="129" ht="40.5" customHeight="1" x14ac:dyDescent="0.25"/>
  </sheetData>
  <sheetProtection selectLockedCells="1"/>
  <sortState xmlns:xlrd2="http://schemas.microsoft.com/office/spreadsheetml/2017/richdata2" ref="B6:AK9">
    <sortCondition ref="AJ6:AJ9"/>
  </sortState>
  <mergeCells count="20">
    <mergeCell ref="Z2:Z3"/>
    <mergeCell ref="AF2:AF3"/>
    <mergeCell ref="AE2:AE3"/>
    <mergeCell ref="AH2:AH3"/>
    <mergeCell ref="AI2:AI3"/>
    <mergeCell ref="AA2:AA3"/>
    <mergeCell ref="F2:F3"/>
    <mergeCell ref="A2:A3"/>
    <mergeCell ref="AN1:AN2"/>
    <mergeCell ref="AK1:AL1"/>
    <mergeCell ref="AJ2:AJ3"/>
    <mergeCell ref="B2:B3"/>
    <mergeCell ref="C2:C3"/>
    <mergeCell ref="D2:D3"/>
    <mergeCell ref="E2:E3"/>
    <mergeCell ref="Y2:Y3"/>
    <mergeCell ref="AC2:AC3"/>
    <mergeCell ref="AD2:AD3"/>
    <mergeCell ref="AG2:AG3"/>
    <mergeCell ref="AB2:AB3"/>
  </mergeCells>
  <conditionalFormatting sqref="F31:F128 AA4:AJ128">
    <cfRule type="expression" dxfId="27" priority="46">
      <formula>($AA4="Parcours fini")</formula>
    </cfRule>
    <cfRule type="expression" dxfId="26" priority="47">
      <formula>($AA4="Non Partant")</formula>
    </cfRule>
    <cfRule type="expression" dxfId="25" priority="51">
      <formula>($AA4="Eliminé")</formula>
    </cfRule>
    <cfRule type="expression" dxfId="24" priority="52">
      <formula>($AA4="Chute")</formula>
    </cfRule>
    <cfRule type="expression" dxfId="23" priority="54">
      <formula>($AA4="Abandon")</formula>
    </cfRule>
  </conditionalFormatting>
  <dataValidations count="1">
    <dataValidation type="list" allowBlank="1" showInputMessage="1" showErrorMessage="1" sqref="AA4:AA128" xr:uid="{00000000-0002-0000-0000-000000000000}">
      <formula1>$AX$4:$AX$8</formula1>
    </dataValidation>
  </dataValidations>
  <printOptions horizontalCentered="1"/>
  <pageMargins left="0.39370078740157483" right="0.39370078740157483" top="0.78740157480314965" bottom="0.39370078740157483" header="0.19685039370078741" footer="0.19685039370078741"/>
  <pageSetup paperSize="9" scale="21" fitToHeight="3" orientation="landscape" r:id="rId1"/>
  <headerFooter>
    <oddHeader>&amp;L&amp;G&amp;C&amp;"-,Gras"&amp;48CHAMPIONNAT DE FRANCE DE DERBY-CROSS - Epreuve AMATEUR 4</oddHeader>
    <oddFooter>&amp;R&amp;D&amp;T</oddFoot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29"/>
  <sheetViews>
    <sheetView showZeros="0" view="pageBreakPreview" zoomScale="40" zoomScaleNormal="50" zoomScaleSheetLayoutView="40" workbookViewId="0">
      <pane xSplit="1" topLeftCell="B1" activePane="topRight" state="frozen"/>
      <selection pane="topRight" activeCell="J7" sqref="J7"/>
    </sheetView>
  </sheetViews>
  <sheetFormatPr baseColWidth="10" defaultColWidth="11.5703125" defaultRowHeight="26.25" x14ac:dyDescent="0.25"/>
  <cols>
    <col min="1" max="1" width="15.7109375" style="47" customWidth="1"/>
    <col min="2" max="3" width="45.7109375" style="32" customWidth="1"/>
    <col min="4" max="4" width="55.7109375" style="32" customWidth="1"/>
    <col min="5" max="5" width="18.7109375" style="39" hidden="1" customWidth="1"/>
    <col min="6" max="6" width="18.7109375" style="40" customWidth="1"/>
    <col min="7" max="7" width="18.7109375" style="39" customWidth="1"/>
    <col min="8" max="8" width="19.7109375" style="39" customWidth="1"/>
    <col min="9" max="9" width="19.7109375" style="32" customWidth="1"/>
    <col min="10" max="10" width="20.7109375" style="40" customWidth="1"/>
    <col min="11" max="11" width="25.7109375" style="32" customWidth="1"/>
    <col min="12" max="12" width="11.5703125" style="32"/>
    <col min="13" max="13" width="25" style="40" bestFit="1" customWidth="1"/>
    <col min="14" max="16384" width="11.5703125" style="32"/>
  </cols>
  <sheetData>
    <row r="1" spans="1:13" s="1" customFormat="1" ht="27" customHeight="1" x14ac:dyDescent="0.3">
      <c r="A1" s="46"/>
      <c r="B1" s="3"/>
      <c r="C1" s="3"/>
      <c r="D1" s="3"/>
      <c r="E1" s="4"/>
      <c r="F1" s="6"/>
      <c r="G1" s="4"/>
      <c r="H1" s="4"/>
      <c r="I1" s="5"/>
      <c r="J1" s="43"/>
      <c r="K1" s="7"/>
      <c r="M1" s="43"/>
    </row>
    <row r="2" spans="1:13" s="11" customFormat="1" ht="24" customHeight="1" x14ac:dyDescent="0.25">
      <c r="A2" s="132" t="s">
        <v>0</v>
      </c>
      <c r="B2" s="134" t="s">
        <v>2</v>
      </c>
      <c r="C2" s="136" t="s">
        <v>1</v>
      </c>
      <c r="D2" s="136" t="s">
        <v>3</v>
      </c>
      <c r="E2" s="139" t="s">
        <v>28</v>
      </c>
      <c r="F2" s="143" t="s">
        <v>5</v>
      </c>
      <c r="G2" s="145" t="s">
        <v>4</v>
      </c>
      <c r="H2" s="147" t="s">
        <v>9</v>
      </c>
      <c r="I2" s="149" t="s">
        <v>10</v>
      </c>
      <c r="J2" s="138" t="s">
        <v>20</v>
      </c>
      <c r="K2" s="141" t="s">
        <v>26</v>
      </c>
      <c r="M2" s="138" t="s">
        <v>29</v>
      </c>
    </row>
    <row r="3" spans="1:13" s="11" customFormat="1" ht="24" customHeight="1" x14ac:dyDescent="0.25">
      <c r="A3" s="133"/>
      <c r="B3" s="135"/>
      <c r="C3" s="137"/>
      <c r="D3" s="137"/>
      <c r="E3" s="140"/>
      <c r="F3" s="144"/>
      <c r="G3" s="146"/>
      <c r="H3" s="148"/>
      <c r="I3" s="150"/>
      <c r="J3" s="138"/>
      <c r="K3" s="142"/>
      <c r="M3" s="138"/>
    </row>
    <row r="4" spans="1:13" ht="42" customHeight="1" x14ac:dyDescent="0.3">
      <c r="A4" s="45">
        <f>MODELE!B4</f>
        <v>0</v>
      </c>
      <c r="B4" s="44" t="str">
        <f>MODELE!C4</f>
        <v>GUILLEMETTE Gladys</v>
      </c>
      <c r="C4" s="44" t="str">
        <f>MODELE!D4</f>
        <v>SUEZ DU CHALET</v>
      </c>
      <c r="D4" s="48" t="str">
        <f>MODELE!E4</f>
        <v>CRE ILE DE FRANCE</v>
      </c>
      <c r="E4" s="51">
        <f>MODELE!F4</f>
        <v>0</v>
      </c>
      <c r="F4" s="49">
        <f>MODELE!Y4</f>
        <v>0</v>
      </c>
      <c r="G4" s="50" t="str">
        <f>MODELE!AB4</f>
        <v/>
      </c>
      <c r="H4" s="54" t="str">
        <f>MODELE!AC4</f>
        <v/>
      </c>
      <c r="I4" s="55" t="str">
        <f>MODELE!AD4</f>
        <v/>
      </c>
      <c r="J4" s="21" t="str">
        <f>MODELE!AJ4</f>
        <v/>
      </c>
      <c r="K4" s="53" t="str">
        <f>MODELE!AA4</f>
        <v>Eliminé</v>
      </c>
      <c r="M4" s="21">
        <f>IF(AND(K4="Parcours fini"),(J4),IF(AND(K4="Eliminé"),(1000),IF(AND(K4="Chute"),(2000),IF(AND(K4="Abandon"),(3000),IF(AND(K4="Non Partant"),(4000),"")))))+A4/10000</f>
        <v>1000</v>
      </c>
    </row>
    <row r="5" spans="1:13" ht="42" customHeight="1" x14ac:dyDescent="0.3">
      <c r="A5" s="45">
        <f>MODELE!B5</f>
        <v>0</v>
      </c>
      <c r="B5" s="44" t="str">
        <f>MODELE!C5</f>
        <v>TYDGAT Angélique</v>
      </c>
      <c r="C5" s="44" t="str">
        <f>MODELE!D5</f>
        <v>CAYENNE D'OSSELIERE</v>
      </c>
      <c r="D5" s="48" t="str">
        <f>MODELE!E5</f>
        <v>CRE ILE DE FRANCE</v>
      </c>
      <c r="E5" s="51">
        <f>MODELE!F5</f>
        <v>0</v>
      </c>
      <c r="F5" s="49">
        <f>MODELE!Y5</f>
        <v>0</v>
      </c>
      <c r="G5" s="50" t="str">
        <f>MODELE!AB5</f>
        <v/>
      </c>
      <c r="H5" s="54" t="str">
        <f>MODELE!AC5</f>
        <v/>
      </c>
      <c r="I5" s="55" t="str">
        <f>MODELE!AD5</f>
        <v/>
      </c>
      <c r="J5" s="21" t="str">
        <f>MODELE!AJ5</f>
        <v/>
      </c>
      <c r="K5" s="53" t="str">
        <f>MODELE!AA5</f>
        <v>Eliminé</v>
      </c>
      <c r="M5" s="21">
        <f t="shared" ref="M5:M32" si="0">IF(AND(K5="Parcours fini"),(J5),IF(AND(K5="Eliminé"),(1000),IF(AND(K5="Chute"),(2000),IF(AND(K5="Abandon"),(3000),IF(AND(K5="Non Partant"),(4000),"")))))+A5/10000</f>
        <v>1000</v>
      </c>
    </row>
    <row r="6" spans="1:13" ht="42" customHeight="1" x14ac:dyDescent="0.3">
      <c r="A6" s="45">
        <f>MODELE!B6</f>
        <v>0</v>
      </c>
      <c r="B6" s="44" t="str">
        <f>MODELE!C6</f>
        <v>REBERGUE Audrey</v>
      </c>
      <c r="C6" s="44" t="str">
        <f>MODELE!D6</f>
        <v>VRESTAR REBERO</v>
      </c>
      <c r="D6" s="48" t="str">
        <f>MODELE!E6</f>
        <v>CRE ILE DE FRANCE</v>
      </c>
      <c r="E6" s="51">
        <f>MODELE!F6</f>
        <v>0</v>
      </c>
      <c r="F6" s="49">
        <f>MODELE!Y6</f>
        <v>0</v>
      </c>
      <c r="G6" s="50" t="str">
        <f>MODELE!AB6</f>
        <v/>
      </c>
      <c r="H6" s="54" t="str">
        <f>MODELE!AC6</f>
        <v/>
      </c>
      <c r="I6" s="55" t="str">
        <f>MODELE!AD6</f>
        <v/>
      </c>
      <c r="J6" s="21" t="str">
        <f>MODELE!AJ6</f>
        <v/>
      </c>
      <c r="K6" s="53" t="str">
        <f>MODELE!AA6</f>
        <v>Non Partant</v>
      </c>
      <c r="M6" s="21">
        <f t="shared" si="0"/>
        <v>4000</v>
      </c>
    </row>
    <row r="7" spans="1:13" ht="40.5" customHeight="1" x14ac:dyDescent="0.3">
      <c r="A7" s="45">
        <f>MODELE!B7</f>
        <v>0</v>
      </c>
      <c r="B7" s="44" t="str">
        <f>MODELE!C7</f>
        <v>ISBLED Béatrice</v>
      </c>
      <c r="C7" s="44" t="str">
        <f>MODELE!D7</f>
        <v>DAMELISE</v>
      </c>
      <c r="D7" s="48" t="str">
        <f>MODELE!E7</f>
        <v>CRE ILE DE FRANCE</v>
      </c>
      <c r="E7" s="51">
        <f>MODELE!F7</f>
        <v>0</v>
      </c>
      <c r="F7" s="49">
        <f>MODELE!Y7</f>
        <v>0</v>
      </c>
      <c r="G7" s="50">
        <f>MODELE!AB7</f>
        <v>0</v>
      </c>
      <c r="H7" s="54">
        <f>MODELE!AC7</f>
        <v>0</v>
      </c>
      <c r="I7" s="55">
        <f>MODELE!AD7</f>
        <v>2.1296296296296298E-3</v>
      </c>
      <c r="J7" s="21">
        <f>MODELE!AJ7</f>
        <v>1.1000000226391031</v>
      </c>
      <c r="K7" s="53" t="str">
        <f>MODELE!AA7</f>
        <v>Parcours fini</v>
      </c>
      <c r="M7" s="21">
        <f t="shared" si="0"/>
        <v>1.1000000226391031</v>
      </c>
    </row>
    <row r="8" spans="1:13" ht="40.5" customHeight="1" x14ac:dyDescent="0.3">
      <c r="A8" s="45">
        <f>MODELE!B8</f>
        <v>0</v>
      </c>
      <c r="B8" s="44" t="str">
        <f>MODELE!C8</f>
        <v>SUINOT Marion</v>
      </c>
      <c r="C8" s="44" t="str">
        <f>MODELE!D8</f>
        <v>CALAO DE BAZELLE</v>
      </c>
      <c r="D8" s="48" t="str">
        <f>MODELE!E8</f>
        <v>CRE CENTRE VAL DE LOIRE</v>
      </c>
      <c r="E8" s="51">
        <f>MODELE!F8</f>
        <v>0</v>
      </c>
      <c r="F8" s="49">
        <f>MODELE!Y8</f>
        <v>0</v>
      </c>
      <c r="G8" s="50">
        <f>MODELE!AB8</f>
        <v>0</v>
      </c>
      <c r="H8" s="54">
        <f>MODELE!AC8</f>
        <v>0</v>
      </c>
      <c r="I8" s="55">
        <f>MODELE!AD8</f>
        <v>2.0740740740740741E-3</v>
      </c>
      <c r="J8" s="21">
        <f>MODELE!AJ8</f>
        <v>1.0700000006430042</v>
      </c>
      <c r="K8" s="53" t="str">
        <f>MODELE!AA8</f>
        <v>Parcours fini</v>
      </c>
      <c r="M8" s="21">
        <f t="shared" si="0"/>
        <v>1.0700000006430042</v>
      </c>
    </row>
    <row r="9" spans="1:13" ht="40.5" customHeight="1" x14ac:dyDescent="0.3">
      <c r="A9" s="45">
        <f>MODELE!B9</f>
        <v>0</v>
      </c>
      <c r="B9" s="44" t="str">
        <f>MODELE!C9</f>
        <v>JEANNETON Olivier</v>
      </c>
      <c r="C9" s="44" t="str">
        <f>MODELE!D9</f>
        <v>VAILLANT DE KERODREN</v>
      </c>
      <c r="D9" s="48" t="str">
        <f>MODELE!E9</f>
        <v>CRE CENTRE VAL DE LOIRE</v>
      </c>
      <c r="E9" s="51">
        <f>MODELE!F9</f>
        <v>0</v>
      </c>
      <c r="F9" s="49">
        <f>MODELE!Y9</f>
        <v>0</v>
      </c>
      <c r="G9" s="50">
        <f>MODELE!AB9</f>
        <v>0</v>
      </c>
      <c r="H9" s="54">
        <f>MODELE!AC9</f>
        <v>0</v>
      </c>
      <c r="I9" s="55">
        <f>MODELE!AD9</f>
        <v>2.0138888888888888E-3</v>
      </c>
      <c r="J9" s="21">
        <f>MODELE!AJ9</f>
        <v>1.0300000013395918</v>
      </c>
      <c r="K9" s="53" t="str">
        <f>MODELE!AA9</f>
        <v>Parcours fini</v>
      </c>
      <c r="M9" s="21">
        <f t="shared" si="0"/>
        <v>1.0300000013395918</v>
      </c>
    </row>
    <row r="10" spans="1:13" ht="40.5" customHeight="1" x14ac:dyDescent="0.3">
      <c r="A10" s="45">
        <f>MODELE!B10</f>
        <v>0</v>
      </c>
      <c r="B10" s="44" t="str">
        <f>MODELE!C10</f>
        <v>MICHEL Justine</v>
      </c>
      <c r="C10" s="44" t="str">
        <f>MODELE!D10</f>
        <v>PEPITE DU CARBONEL</v>
      </c>
      <c r="D10" s="48" t="str">
        <f>MODELE!E10</f>
        <v>CRE ILE DE FRANCE</v>
      </c>
      <c r="E10" s="51">
        <f>MODELE!F10</f>
        <v>0</v>
      </c>
      <c r="F10" s="49">
        <f>MODELE!Y10</f>
        <v>0</v>
      </c>
      <c r="G10" s="103">
        <f>MODELE!AB10</f>
        <v>0</v>
      </c>
      <c r="H10" s="54">
        <f>MODELE!AC10</f>
        <v>0</v>
      </c>
      <c r="I10" s="55">
        <f>MODELE!AD10</f>
        <v>2.0254629629629629E-3</v>
      </c>
      <c r="J10" s="21">
        <f>MODELE!AJ10</f>
        <v>1.0500000012056327</v>
      </c>
      <c r="K10" s="53" t="str">
        <f>MODELE!AA10</f>
        <v>Parcours fini</v>
      </c>
      <c r="M10" s="21">
        <f t="shared" si="0"/>
        <v>1.0500000012056327</v>
      </c>
    </row>
    <row r="11" spans="1:13" ht="40.5" customHeight="1" x14ac:dyDescent="0.3">
      <c r="A11" s="45">
        <f>MODELE!B11</f>
        <v>0</v>
      </c>
      <c r="B11" s="44" t="str">
        <f>MODELE!C11</f>
        <v>LAURENT Sylvia</v>
      </c>
      <c r="C11" s="44" t="str">
        <f>MODELE!D11</f>
        <v>DEMETER BELMANIERE</v>
      </c>
      <c r="D11" s="48" t="str">
        <f>MODELE!E11</f>
        <v>CRE ILE DE FRANCE</v>
      </c>
      <c r="E11" s="51">
        <f>MODELE!F11</f>
        <v>0</v>
      </c>
      <c r="F11" s="49">
        <f>MODELE!Y11</f>
        <v>0</v>
      </c>
      <c r="G11" s="103">
        <f>MODELE!AB11</f>
        <v>0</v>
      </c>
      <c r="H11" s="54">
        <f>MODELE!AC11</f>
        <v>0</v>
      </c>
      <c r="I11" s="55">
        <f>MODELE!AD11</f>
        <v>2.0833333333333333E-3</v>
      </c>
      <c r="J11" s="21">
        <f>MODELE!AJ11</f>
        <v>1.0800000005358368</v>
      </c>
      <c r="K11" s="53" t="str">
        <f>MODELE!AA11</f>
        <v>Parcours fini</v>
      </c>
      <c r="M11" s="21">
        <f t="shared" si="0"/>
        <v>1.0800000005358368</v>
      </c>
    </row>
    <row r="12" spans="1:13" ht="40.5" customHeight="1" x14ac:dyDescent="0.3">
      <c r="A12" s="45">
        <f>MODELE!B12</f>
        <v>0</v>
      </c>
      <c r="B12" s="44" t="str">
        <f>MODELE!C12</f>
        <v>HARTER Mélanie</v>
      </c>
      <c r="C12" s="44" t="str">
        <f>MODELE!D12</f>
        <v>BANDIT DU TILLEUL</v>
      </c>
      <c r="D12" s="48" t="str">
        <f>MODELE!E12</f>
        <v>CRE GRAND EST</v>
      </c>
      <c r="E12" s="51">
        <f>MODELE!F12</f>
        <v>0</v>
      </c>
      <c r="F12" s="49">
        <f>MODELE!Y12</f>
        <v>0</v>
      </c>
      <c r="G12" s="103">
        <f>MODELE!AB12</f>
        <v>1</v>
      </c>
      <c r="H12" s="54">
        <f>MODELE!AC12</f>
        <v>1</v>
      </c>
      <c r="I12" s="55">
        <f>MODELE!AD12</f>
        <v>2.0136574074074071E-3</v>
      </c>
      <c r="J12" s="21">
        <f>MODELE!AJ12</f>
        <v>6</v>
      </c>
      <c r="K12" s="53" t="str">
        <f>MODELE!AA12</f>
        <v>Parcours fini</v>
      </c>
      <c r="M12" s="21">
        <f t="shared" si="0"/>
        <v>6</v>
      </c>
    </row>
    <row r="13" spans="1:13" ht="40.5" customHeight="1" x14ac:dyDescent="0.3">
      <c r="A13" s="45">
        <f>MODELE!B13</f>
        <v>0</v>
      </c>
      <c r="B13" s="44" t="str">
        <f>MODELE!C13</f>
        <v>DEMMA Mathilde</v>
      </c>
      <c r="C13" s="44" t="str">
        <f>MODELE!D13</f>
        <v>SOLEIL DU SAULOY</v>
      </c>
      <c r="D13" s="48" t="str">
        <f>MODELE!E13</f>
        <v>CRE ILE DE FRANCE</v>
      </c>
      <c r="E13" s="51">
        <f>MODELE!F13</f>
        <v>0</v>
      </c>
      <c r="F13" s="49">
        <f>MODELE!Y13</f>
        <v>0</v>
      </c>
      <c r="G13" s="50">
        <f>MODELE!AB13</f>
        <v>5.6000000000000005</v>
      </c>
      <c r="H13" s="54">
        <f>MODELE!AC13</f>
        <v>5.6000000000000005</v>
      </c>
      <c r="I13" s="55">
        <f>MODELE!AD13</f>
        <v>2.2916666666666667E-3</v>
      </c>
      <c r="J13" s="21">
        <f>MODELE!AJ13</f>
        <v>12</v>
      </c>
      <c r="K13" s="53" t="str">
        <f>MODELE!AA13</f>
        <v>Parcours fini</v>
      </c>
      <c r="M13" s="21">
        <f t="shared" si="0"/>
        <v>12</v>
      </c>
    </row>
    <row r="14" spans="1:13" ht="40.5" customHeight="1" x14ac:dyDescent="0.3">
      <c r="A14" s="45">
        <f>MODELE!B14</f>
        <v>0</v>
      </c>
      <c r="B14" s="44" t="str">
        <f>MODELE!C14</f>
        <v>DELFORTRIE Nico</v>
      </c>
      <c r="C14" s="44" t="str">
        <f>MODELE!D14</f>
        <v>QUATAR DU BREAU</v>
      </c>
      <c r="D14" s="48" t="str">
        <f>MODELE!E14</f>
        <v>CRE CENTRE VAL DE LOIRE</v>
      </c>
      <c r="E14" s="51">
        <f>MODELE!F14</f>
        <v>0</v>
      </c>
      <c r="F14" s="49">
        <f>MODELE!Y14</f>
        <v>0</v>
      </c>
      <c r="G14" s="50" t="str">
        <f>MODELE!AB14</f>
        <v/>
      </c>
      <c r="H14" s="54" t="str">
        <f>MODELE!AC14</f>
        <v/>
      </c>
      <c r="I14" s="55" t="str">
        <f>MODELE!AD14</f>
        <v/>
      </c>
      <c r="J14" s="21" t="str">
        <f>MODELE!AJ14</f>
        <v/>
      </c>
      <c r="K14" s="53" t="str">
        <f>MODELE!AA14</f>
        <v>Non Partant</v>
      </c>
      <c r="M14" s="21">
        <f t="shared" si="0"/>
        <v>4000</v>
      </c>
    </row>
    <row r="15" spans="1:13" ht="40.5" customHeight="1" x14ac:dyDescent="0.3">
      <c r="A15" s="45">
        <f>MODELE!B15</f>
        <v>0</v>
      </c>
      <c r="B15" s="44" t="str">
        <f>MODELE!C15</f>
        <v>JACQUOT Constance</v>
      </c>
      <c r="C15" s="44" t="str">
        <f>MODELE!D15</f>
        <v>DUCHESSE D'OZOLLES</v>
      </c>
      <c r="D15" s="48" t="str">
        <f>MODELE!E15</f>
        <v>CRE ILE DE FRANCE</v>
      </c>
      <c r="E15" s="51">
        <f>MODELE!F15</f>
        <v>0</v>
      </c>
      <c r="F15" s="49">
        <f>MODELE!Y15</f>
        <v>8</v>
      </c>
      <c r="G15" s="50" t="str">
        <f>MODELE!AB15</f>
        <v/>
      </c>
      <c r="H15" s="54" t="str">
        <f>MODELE!AC15</f>
        <v/>
      </c>
      <c r="I15" s="55" t="str">
        <f>MODELE!AD15</f>
        <v/>
      </c>
      <c r="J15" s="21" t="str">
        <f>MODELE!AJ15</f>
        <v/>
      </c>
      <c r="K15" s="53" t="str">
        <f>MODELE!AA15</f>
        <v>Abandon</v>
      </c>
      <c r="M15" s="21">
        <f t="shared" si="0"/>
        <v>3000</v>
      </c>
    </row>
    <row r="16" spans="1:13" ht="40.5" customHeight="1" x14ac:dyDescent="0.25">
      <c r="A16" s="45">
        <f>MODELE!B16</f>
        <v>0</v>
      </c>
      <c r="B16" s="44" t="str">
        <f>MODELE!C16</f>
        <v>RUC Séverine</v>
      </c>
      <c r="C16" s="44" t="str">
        <f>MODELE!D16</f>
        <v>BARNABY DE STANKOU</v>
      </c>
      <c r="D16" s="48" t="str">
        <f>MODELE!E16</f>
        <v>CRE ILE DE FRANCE</v>
      </c>
      <c r="E16" s="51">
        <f>MODELE!F16</f>
        <v>0</v>
      </c>
      <c r="F16" s="49">
        <f>MODELE!Y16</f>
        <v>0</v>
      </c>
      <c r="G16" s="50" t="str">
        <f>MODELE!AB16</f>
        <v/>
      </c>
      <c r="H16" s="54" t="str">
        <f>MODELE!AC16</f>
        <v/>
      </c>
      <c r="I16" s="55" t="str">
        <f>MODELE!AD16</f>
        <v/>
      </c>
      <c r="J16" s="21" t="str">
        <f>MODELE!AJ16</f>
        <v/>
      </c>
      <c r="K16" s="53" t="str">
        <f>MODELE!AA16</f>
        <v>Abandon</v>
      </c>
      <c r="M16" s="21">
        <f t="shared" si="0"/>
        <v>3000</v>
      </c>
    </row>
    <row r="17" spans="1:13" ht="40.5" customHeight="1" x14ac:dyDescent="0.25">
      <c r="A17" s="45">
        <f>MODELE!B17</f>
        <v>0</v>
      </c>
      <c r="B17" s="44" t="str">
        <f>MODELE!C17</f>
        <v>BASTIDE Priscilla</v>
      </c>
      <c r="C17" s="44" t="str">
        <f>MODELE!D17</f>
        <v>VVINDWARD DE L'AMBRE</v>
      </c>
      <c r="D17" s="48" t="str">
        <f>MODELE!E17</f>
        <v>CRE CENTRE VAL DE LOIRE</v>
      </c>
      <c r="E17" s="51">
        <f>MODELE!F17</f>
        <v>0</v>
      </c>
      <c r="F17" s="49">
        <f>MODELE!Y17</f>
        <v>12</v>
      </c>
      <c r="G17" s="50" t="str">
        <f>MODELE!AB17</f>
        <v/>
      </c>
      <c r="H17" s="54" t="str">
        <f>MODELE!AC17</f>
        <v/>
      </c>
      <c r="I17" s="55" t="str">
        <f>MODELE!AD17</f>
        <v/>
      </c>
      <c r="J17" s="21" t="str">
        <f>MODELE!AJ17</f>
        <v/>
      </c>
      <c r="K17" s="53" t="str">
        <f>MODELE!AA17</f>
        <v>Chute</v>
      </c>
      <c r="M17" s="21">
        <f t="shared" si="0"/>
        <v>2000</v>
      </c>
    </row>
    <row r="18" spans="1:13" ht="40.5" customHeight="1" x14ac:dyDescent="0.25">
      <c r="A18" s="45">
        <f>MODELE!B18</f>
        <v>0</v>
      </c>
      <c r="B18" s="44" t="str">
        <f>MODELE!C18</f>
        <v>AUBRUN Wendy</v>
      </c>
      <c r="C18" s="44" t="str">
        <f>MODELE!D18</f>
        <v>DELICE DE NOEL</v>
      </c>
      <c r="D18" s="48" t="str">
        <f>MODELE!E18</f>
        <v>CRE CENTRE VAL DE LOIRE</v>
      </c>
      <c r="E18" s="51">
        <f>MODELE!F18</f>
        <v>0</v>
      </c>
      <c r="F18" s="49">
        <f>MODELE!Y18</f>
        <v>0</v>
      </c>
      <c r="G18" s="50" t="str">
        <f>MODELE!AB18</f>
        <v/>
      </c>
      <c r="H18" s="54" t="str">
        <f>MODELE!AC18</f>
        <v/>
      </c>
      <c r="I18" s="55" t="str">
        <f>MODELE!AD18</f>
        <v/>
      </c>
      <c r="J18" s="21" t="str">
        <f>MODELE!AJ18</f>
        <v/>
      </c>
      <c r="K18" s="53" t="str">
        <f>MODELE!AA18</f>
        <v>Chute</v>
      </c>
      <c r="M18" s="21">
        <f t="shared" si="0"/>
        <v>2000</v>
      </c>
    </row>
    <row r="19" spans="1:13" ht="40.5" customHeight="1" x14ac:dyDescent="0.25">
      <c r="A19" s="45">
        <f>MODELE!B19</f>
        <v>0</v>
      </c>
      <c r="B19" s="44" t="str">
        <f>MODELE!C19</f>
        <v>GUISON Angélique</v>
      </c>
      <c r="C19" s="44" t="str">
        <f>MODELE!D19</f>
        <v>ULTRA DU CHENE VERT</v>
      </c>
      <c r="D19" s="48" t="str">
        <f>MODELE!E19</f>
        <v>CRE ILE DE FRANCE</v>
      </c>
      <c r="E19" s="51">
        <f>MODELE!F19</f>
        <v>0</v>
      </c>
      <c r="F19" s="49">
        <f>MODELE!Y19</f>
        <v>0</v>
      </c>
      <c r="G19" s="50" t="str">
        <f>MODELE!AB19</f>
        <v/>
      </c>
      <c r="H19" s="54" t="str">
        <f>MODELE!AC19</f>
        <v/>
      </c>
      <c r="I19" s="55" t="str">
        <f>MODELE!AD19</f>
        <v/>
      </c>
      <c r="J19" s="21" t="str">
        <f>MODELE!AJ19</f>
        <v/>
      </c>
      <c r="K19" s="53" t="str">
        <f>MODELE!AA19</f>
        <v>Non Partant</v>
      </c>
      <c r="M19" s="21">
        <f t="shared" si="0"/>
        <v>4000</v>
      </c>
    </row>
    <row r="20" spans="1:13" ht="40.5" customHeight="1" x14ac:dyDescent="0.25">
      <c r="A20" s="45">
        <f>MODELE!B20</f>
        <v>0</v>
      </c>
      <c r="B20" s="44" t="str">
        <f>MODELE!C20</f>
        <v>MOREIRA Stéphanie</v>
      </c>
      <c r="C20" s="44" t="str">
        <f>MODELE!D20</f>
        <v>QUIDAM DU CHATELIER</v>
      </c>
      <c r="D20" s="48" t="str">
        <f>MODELE!E20</f>
        <v>CRE ILE DE FRANCE</v>
      </c>
      <c r="E20" s="51">
        <f>MODELE!F20</f>
        <v>0</v>
      </c>
      <c r="F20" s="49">
        <f>MODELE!Y20</f>
        <v>12</v>
      </c>
      <c r="G20" s="50" t="str">
        <f>MODELE!AB20</f>
        <v/>
      </c>
      <c r="H20" s="54" t="str">
        <f>MODELE!AC20</f>
        <v/>
      </c>
      <c r="I20" s="55" t="str">
        <f>MODELE!AD20</f>
        <v/>
      </c>
      <c r="J20" s="21" t="str">
        <f>MODELE!AJ20</f>
        <v/>
      </c>
      <c r="K20" s="53" t="str">
        <f>MODELE!AA20</f>
        <v>Eliminé</v>
      </c>
      <c r="M20" s="21">
        <f t="shared" si="0"/>
        <v>1000</v>
      </c>
    </row>
    <row r="21" spans="1:13" ht="40.5" customHeight="1" x14ac:dyDescent="0.25">
      <c r="A21" s="45">
        <f>MODELE!B21</f>
        <v>0</v>
      </c>
      <c r="B21" s="44" t="str">
        <f>MODELE!C21</f>
        <v>WANHOUT Aude</v>
      </c>
      <c r="C21" s="44" t="str">
        <f>MODELE!D21</f>
        <v>DARIO DU JARDIN</v>
      </c>
      <c r="D21" s="48" t="str">
        <f>MODELE!E21</f>
        <v>CRE ILE DE FRANCE</v>
      </c>
      <c r="E21" s="51">
        <f>MODELE!F21</f>
        <v>0</v>
      </c>
      <c r="F21" s="49">
        <f>MODELE!Y21</f>
        <v>0</v>
      </c>
      <c r="G21" s="50" t="str">
        <f>MODELE!AB21</f>
        <v/>
      </c>
      <c r="H21" s="54" t="str">
        <f>MODELE!AC21</f>
        <v/>
      </c>
      <c r="I21" s="55" t="str">
        <f>MODELE!AD21</f>
        <v/>
      </c>
      <c r="J21" s="21" t="str">
        <f>MODELE!AJ21</f>
        <v/>
      </c>
      <c r="K21" s="53" t="str">
        <f>MODELE!AA21</f>
        <v>Eliminé</v>
      </c>
      <c r="M21" s="21">
        <f t="shared" si="0"/>
        <v>1000</v>
      </c>
    </row>
    <row r="22" spans="1:13" ht="40.5" customHeight="1" x14ac:dyDescent="0.25">
      <c r="A22" s="45">
        <f>MODELE!B22</f>
        <v>0</v>
      </c>
      <c r="B22" s="44" t="str">
        <f>MODELE!C22</f>
        <v>DE RODENAS Louise</v>
      </c>
      <c r="C22" s="44" t="str">
        <f>MODELE!D22</f>
        <v>TITAN DU SAULOY</v>
      </c>
      <c r="D22" s="48" t="str">
        <f>MODELE!E22</f>
        <v>CRE ILE DE FRANCE</v>
      </c>
      <c r="E22" s="51">
        <f>MODELE!F22</f>
        <v>0</v>
      </c>
      <c r="F22" s="49">
        <f>MODELE!Y22</f>
        <v>4</v>
      </c>
      <c r="G22" s="50">
        <f>MODELE!AB22</f>
        <v>0</v>
      </c>
      <c r="H22" s="54">
        <f>MODELE!AC22</f>
        <v>4</v>
      </c>
      <c r="I22" s="55">
        <f>MODELE!AD22</f>
        <v>2.0729166666666665E-3</v>
      </c>
      <c r="J22" s="21">
        <f>MODELE!AJ22</f>
        <v>8</v>
      </c>
      <c r="K22" s="53" t="str">
        <f>MODELE!AA22</f>
        <v>Parcours fini</v>
      </c>
      <c r="M22" s="21">
        <f t="shared" si="0"/>
        <v>8</v>
      </c>
    </row>
    <row r="23" spans="1:13" ht="40.5" customHeight="1" x14ac:dyDescent="0.25">
      <c r="A23" s="45">
        <f>MODELE!B23</f>
        <v>0</v>
      </c>
      <c r="B23" s="44" t="str">
        <f>MODELE!C23</f>
        <v>DOLCEROCCA Charlène</v>
      </c>
      <c r="C23" s="44" t="str">
        <f>MODELE!D23</f>
        <v>TOP ALRIQUE</v>
      </c>
      <c r="D23" s="48" t="str">
        <f>MODELE!E23</f>
        <v>CRE ILE DE FRANCE</v>
      </c>
      <c r="E23" s="51">
        <f>MODELE!F23</f>
        <v>0</v>
      </c>
      <c r="F23" s="49">
        <f>MODELE!Y23</f>
        <v>4</v>
      </c>
      <c r="G23" s="50">
        <f>MODELE!AB23</f>
        <v>0</v>
      </c>
      <c r="H23" s="54">
        <f>MODELE!AC23</f>
        <v>4</v>
      </c>
      <c r="I23" s="55">
        <f>MODELE!AD23</f>
        <v>2.0923611111111112E-3</v>
      </c>
      <c r="J23" s="21">
        <f>MODELE!AJ23</f>
        <v>7</v>
      </c>
      <c r="K23" s="53" t="str">
        <f>MODELE!AA23</f>
        <v>Parcours fini</v>
      </c>
      <c r="M23" s="21">
        <f t="shared" si="0"/>
        <v>7</v>
      </c>
    </row>
    <row r="24" spans="1:13" ht="40.5" customHeight="1" x14ac:dyDescent="0.25">
      <c r="A24" s="45">
        <f>MODELE!B24</f>
        <v>0</v>
      </c>
      <c r="B24" s="44" t="str">
        <f>MODELE!C24</f>
        <v>DUBOIS AGANIAN Calixte</v>
      </c>
      <c r="C24" s="44" t="str">
        <f>MODELE!D24</f>
        <v>DORIANE DES FALAISES</v>
      </c>
      <c r="D24" s="48" t="str">
        <f>MODELE!E24</f>
        <v>CRE ILE DE FRANCE</v>
      </c>
      <c r="E24" s="51">
        <f>MODELE!F24</f>
        <v>0</v>
      </c>
      <c r="F24" s="49">
        <f>MODELE!Y24</f>
        <v>4</v>
      </c>
      <c r="G24" s="50">
        <f>MODELE!AB24</f>
        <v>0.8</v>
      </c>
      <c r="H24" s="54">
        <f>MODELE!AC24</f>
        <v>4.8</v>
      </c>
      <c r="I24" s="55">
        <f>MODELE!AD24</f>
        <v>2.1423611111111109E-3</v>
      </c>
      <c r="J24" s="21">
        <f>MODELE!AJ24</f>
        <v>10</v>
      </c>
      <c r="K24" s="53" t="str">
        <f>MODELE!AA24</f>
        <v>Parcours fini</v>
      </c>
      <c r="M24" s="21">
        <f t="shared" si="0"/>
        <v>10</v>
      </c>
    </row>
    <row r="25" spans="1:13" ht="40.5" customHeight="1" x14ac:dyDescent="0.25">
      <c r="A25" s="45">
        <f>MODELE!B25</f>
        <v>0</v>
      </c>
      <c r="B25" s="44" t="str">
        <f>MODELE!C25</f>
        <v>HAINAUT Laura</v>
      </c>
      <c r="C25" s="44" t="str">
        <f>MODELE!D25</f>
        <v>VAL DE LA HAYE</v>
      </c>
      <c r="D25" s="48" t="str">
        <f>MODELE!E25</f>
        <v>CRE ILE DE FRANCE</v>
      </c>
      <c r="E25" s="51">
        <f>MODELE!F25</f>
        <v>0</v>
      </c>
      <c r="F25" s="49">
        <f>MODELE!Y25</f>
        <v>4</v>
      </c>
      <c r="G25" s="50">
        <f>MODELE!AB25</f>
        <v>0</v>
      </c>
      <c r="H25" s="54">
        <f>MODELE!AC25</f>
        <v>4</v>
      </c>
      <c r="I25" s="55">
        <f>MODELE!AD25</f>
        <v>2.0138888888888888E-3</v>
      </c>
      <c r="J25" s="21">
        <f>MODELE!AJ25</f>
        <v>9</v>
      </c>
      <c r="K25" s="53" t="str">
        <f>MODELE!AA25</f>
        <v>Parcours fini</v>
      </c>
      <c r="M25" s="21">
        <f t="shared" si="0"/>
        <v>9</v>
      </c>
    </row>
    <row r="26" spans="1:13" ht="40.5" customHeight="1" x14ac:dyDescent="0.25">
      <c r="A26" s="45">
        <f>MODELE!B26</f>
        <v>0</v>
      </c>
      <c r="B26" s="44" t="str">
        <f>MODELE!C26</f>
        <v>CHIABRANDO Robin</v>
      </c>
      <c r="C26" s="44" t="str">
        <f>MODELE!D26</f>
        <v>CIAO BRISQUENOUILLES</v>
      </c>
      <c r="D26" s="48" t="str">
        <f>MODELE!E26</f>
        <v>CRE ILE DE FRANCE</v>
      </c>
      <c r="E26" s="51">
        <f>MODELE!F26</f>
        <v>0</v>
      </c>
      <c r="F26" s="49">
        <f>MODELE!Y26</f>
        <v>4</v>
      </c>
      <c r="G26" s="50">
        <f>MODELE!AB26</f>
        <v>1</v>
      </c>
      <c r="H26" s="54">
        <f>MODELE!AC26</f>
        <v>5</v>
      </c>
      <c r="I26" s="55">
        <f>MODELE!AD26</f>
        <v>2.0023148148148148E-3</v>
      </c>
      <c r="J26" s="21">
        <f>MODELE!AJ26</f>
        <v>11</v>
      </c>
      <c r="K26" s="53" t="str">
        <f>MODELE!AA26</f>
        <v>Parcours fini</v>
      </c>
      <c r="M26" s="21">
        <f t="shared" si="0"/>
        <v>11</v>
      </c>
    </row>
    <row r="27" spans="1:13" ht="40.5" customHeight="1" x14ac:dyDescent="0.25">
      <c r="A27" s="45">
        <f>MODELE!B27</f>
        <v>0</v>
      </c>
      <c r="B27" s="44" t="str">
        <f>MODELE!C27</f>
        <v>LE COQ Audrey</v>
      </c>
      <c r="C27" s="44" t="str">
        <f>MODELE!D27</f>
        <v>FLHIGH FEVER DUNDEE</v>
      </c>
      <c r="D27" s="48" t="str">
        <f>MODELE!E27</f>
        <v>CRE NORMANDIE</v>
      </c>
      <c r="E27" s="51">
        <f>MODELE!F27</f>
        <v>0</v>
      </c>
      <c r="F27" s="49">
        <f>MODELE!Y27</f>
        <v>4</v>
      </c>
      <c r="G27" s="50">
        <f>MODELE!AB27</f>
        <v>4.4000000000000004</v>
      </c>
      <c r="H27" s="54">
        <f>MODELE!AC27</f>
        <v>8.4</v>
      </c>
      <c r="I27" s="55">
        <f>MODELE!AD27</f>
        <v>2.2569444444444447E-3</v>
      </c>
      <c r="J27" s="21">
        <f>MODELE!AJ27</f>
        <v>13</v>
      </c>
      <c r="K27" s="53" t="str">
        <f>MODELE!AA27</f>
        <v>Parcours fini</v>
      </c>
      <c r="M27" s="21">
        <f t="shared" si="0"/>
        <v>13</v>
      </c>
    </row>
    <row r="28" spans="1:13" ht="40.5" customHeight="1" x14ac:dyDescent="0.25">
      <c r="A28" s="45">
        <f>MODELE!B28</f>
        <v>0</v>
      </c>
      <c r="B28" s="44" t="str">
        <f>MODELE!C28</f>
        <v>PIPON Ariane</v>
      </c>
      <c r="C28" s="44" t="str">
        <f>MODELE!D28</f>
        <v>RAVAGE DU BARQUET</v>
      </c>
      <c r="D28" s="48" t="str">
        <f>MODELE!E28</f>
        <v>CRE HAUTS-DE-FRANCE</v>
      </c>
      <c r="E28" s="51">
        <f>MODELE!F28</f>
        <v>0</v>
      </c>
      <c r="F28" s="49">
        <f>MODELE!Y28</f>
        <v>4</v>
      </c>
      <c r="G28" s="50">
        <f>MODELE!AB28</f>
        <v>6</v>
      </c>
      <c r="H28" s="54">
        <f>MODELE!AC28</f>
        <v>10</v>
      </c>
      <c r="I28" s="55">
        <f>MODELE!AD28</f>
        <v>2.3032407407407407E-3</v>
      </c>
      <c r="J28" s="21">
        <f>MODELE!AJ28</f>
        <v>14</v>
      </c>
      <c r="K28" s="53" t="str">
        <f>MODELE!AA28</f>
        <v>Parcours fini</v>
      </c>
      <c r="M28" s="21">
        <f t="shared" si="0"/>
        <v>14</v>
      </c>
    </row>
    <row r="29" spans="1:13" ht="40.5" customHeight="1" x14ac:dyDescent="0.25">
      <c r="A29" s="45">
        <f>MODELE!B29</f>
        <v>0</v>
      </c>
      <c r="B29" s="44" t="str">
        <f>MODELE!C29</f>
        <v>BRESSAN Dorine</v>
      </c>
      <c r="C29" s="44" t="str">
        <f>MODELE!D29</f>
        <v>VIRGIN DE BOUZIGUES</v>
      </c>
      <c r="D29" s="48" t="str">
        <f>MODELE!E29</f>
        <v>CRE CENTRE VAL DE LOIRE</v>
      </c>
      <c r="E29" s="51">
        <f>MODELE!F29</f>
        <v>0</v>
      </c>
      <c r="F29" s="49">
        <f>MODELE!Y29</f>
        <v>0</v>
      </c>
      <c r="G29" s="50" t="str">
        <f>MODELE!AB29</f>
        <v/>
      </c>
      <c r="H29" s="54" t="str">
        <f>MODELE!AC29</f>
        <v/>
      </c>
      <c r="I29" s="55" t="str">
        <f>MODELE!AD29</f>
        <v/>
      </c>
      <c r="J29" s="21" t="str">
        <f>MODELE!AJ29</f>
        <v/>
      </c>
      <c r="K29" s="53" t="str">
        <f>MODELE!AA29</f>
        <v>Abandon</v>
      </c>
      <c r="M29" s="21">
        <f t="shared" si="0"/>
        <v>3000</v>
      </c>
    </row>
    <row r="30" spans="1:13" ht="40.5" customHeight="1" x14ac:dyDescent="0.25">
      <c r="A30" s="45">
        <f>MODELE!B30</f>
        <v>0</v>
      </c>
      <c r="B30" s="44" t="str">
        <f>MODELE!C30</f>
        <v>HOUSSIN Steffy</v>
      </c>
      <c r="C30" s="44" t="str">
        <f>MODELE!D30</f>
        <v>BASCO DE NEUVILLE</v>
      </c>
      <c r="D30" s="48" t="str">
        <f>MODELE!E30</f>
        <v>CRE CENTRE VAL DE LOIRE</v>
      </c>
      <c r="E30" s="51">
        <f>MODELE!F30</f>
        <v>0</v>
      </c>
      <c r="F30" s="49">
        <f>MODELE!Y30</f>
        <v>0</v>
      </c>
      <c r="G30" s="50" t="str">
        <f>MODELE!AB30</f>
        <v/>
      </c>
      <c r="H30" s="54" t="str">
        <f>MODELE!AC30</f>
        <v/>
      </c>
      <c r="I30" s="55" t="str">
        <f>MODELE!AD30</f>
        <v/>
      </c>
      <c r="J30" s="21" t="str">
        <f>MODELE!AJ30</f>
        <v/>
      </c>
      <c r="K30" s="53" t="str">
        <f>MODELE!AA30</f>
        <v>Chute</v>
      </c>
      <c r="M30" s="21">
        <f t="shared" si="0"/>
        <v>2000</v>
      </c>
    </row>
    <row r="31" spans="1:13" ht="40.5" customHeight="1" x14ac:dyDescent="0.25">
      <c r="A31" s="45">
        <f>MODELE!B31</f>
        <v>0</v>
      </c>
      <c r="B31" s="44" t="str">
        <f>MODELE!C31</f>
        <v>PASCOET Salomé</v>
      </c>
      <c r="C31" s="44" t="str">
        <f>MODELE!D31</f>
        <v>VANTURI (alias N.)</v>
      </c>
      <c r="D31" s="48" t="str">
        <f>MODELE!E31</f>
        <v>CRE ILE DE FRANCE</v>
      </c>
      <c r="E31" s="51">
        <f>MODELE!F31</f>
        <v>0</v>
      </c>
      <c r="F31" s="49">
        <f>MODELE!Y31</f>
        <v>0</v>
      </c>
      <c r="G31" s="50" t="str">
        <f>MODELE!AB31</f>
        <v/>
      </c>
      <c r="H31" s="54" t="str">
        <f>MODELE!AC31</f>
        <v/>
      </c>
      <c r="I31" s="55" t="str">
        <f>MODELE!AD31</f>
        <v/>
      </c>
      <c r="J31" s="21" t="str">
        <f>MODELE!AJ31</f>
        <v/>
      </c>
      <c r="K31" s="53" t="str">
        <f>MODELE!AA31</f>
        <v>Eliminé</v>
      </c>
      <c r="M31" s="21">
        <f t="shared" si="0"/>
        <v>1000</v>
      </c>
    </row>
    <row r="32" spans="1:13" ht="40.5" customHeight="1" x14ac:dyDescent="0.25">
      <c r="A32" s="45">
        <f>MODELE!B32</f>
        <v>0</v>
      </c>
      <c r="B32" s="44" t="str">
        <f>MODELE!C32</f>
        <v>ROCHER Lucy</v>
      </c>
      <c r="C32" s="44" t="str">
        <f>MODELE!D32</f>
        <v>AMIGO</v>
      </c>
      <c r="D32" s="48" t="str">
        <f>MODELE!E32</f>
        <v>CRE ILE DE FRANCE</v>
      </c>
      <c r="E32" s="51">
        <f>MODELE!F32</f>
        <v>0</v>
      </c>
      <c r="F32" s="49">
        <f>MODELE!Y32</f>
        <v>0</v>
      </c>
      <c r="G32" s="50" t="str">
        <f>MODELE!AB32</f>
        <v/>
      </c>
      <c r="H32" s="54" t="str">
        <f>MODELE!AC32</f>
        <v/>
      </c>
      <c r="I32" s="55" t="str">
        <f>MODELE!AD32</f>
        <v/>
      </c>
      <c r="J32" s="21" t="str">
        <f>MODELE!AJ32</f>
        <v/>
      </c>
      <c r="K32" s="53" t="str">
        <f>MODELE!AA32</f>
        <v>Non Partant</v>
      </c>
      <c r="M32" s="21">
        <f t="shared" si="0"/>
        <v>4000</v>
      </c>
    </row>
    <row r="33" spans="1:13" ht="40.5" customHeight="1" x14ac:dyDescent="0.25">
      <c r="A33" s="45">
        <f>MODELE!B33</f>
        <v>0</v>
      </c>
      <c r="B33" s="44">
        <f>MODELE!C33</f>
        <v>0</v>
      </c>
      <c r="C33" s="44">
        <f>MODELE!D33</f>
        <v>0</v>
      </c>
      <c r="D33" s="48">
        <f>MODELE!E33</f>
        <v>0</v>
      </c>
      <c r="E33" s="51">
        <f>MODELE!F33</f>
        <v>0</v>
      </c>
      <c r="F33" s="49" t="str">
        <f>MODELE!Y33</f>
        <v/>
      </c>
      <c r="G33" s="50" t="str">
        <f>MODELE!AB33</f>
        <v/>
      </c>
      <c r="H33" s="54" t="str">
        <f>MODELE!AC33</f>
        <v/>
      </c>
      <c r="I33" s="55" t="str">
        <f>MODELE!AD33</f>
        <v/>
      </c>
      <c r="J33" s="21" t="str">
        <f>MODELE!AJ33</f>
        <v/>
      </c>
      <c r="K33" s="53">
        <f>MODELE!AA33</f>
        <v>0</v>
      </c>
      <c r="M33" s="21"/>
    </row>
    <row r="34" spans="1:13" ht="40.5" customHeight="1" x14ac:dyDescent="0.25">
      <c r="A34" s="45">
        <f>MODELE!B34</f>
        <v>0</v>
      </c>
      <c r="B34" s="44">
        <f>MODELE!C34</f>
        <v>0</v>
      </c>
      <c r="C34" s="44">
        <f>MODELE!D34</f>
        <v>0</v>
      </c>
      <c r="D34" s="48">
        <f>MODELE!E34</f>
        <v>0</v>
      </c>
      <c r="E34" s="51">
        <f>MODELE!F34</f>
        <v>0</v>
      </c>
      <c r="F34" s="49" t="str">
        <f>MODELE!Y34</f>
        <v/>
      </c>
      <c r="G34" s="50" t="str">
        <f>MODELE!AB34</f>
        <v/>
      </c>
      <c r="H34" s="54" t="str">
        <f>MODELE!AC34</f>
        <v/>
      </c>
      <c r="I34" s="55" t="str">
        <f>MODELE!AD34</f>
        <v/>
      </c>
      <c r="J34" s="21" t="str">
        <f>MODELE!AJ34</f>
        <v/>
      </c>
      <c r="K34" s="53">
        <f>MODELE!AA34</f>
        <v>0</v>
      </c>
      <c r="M34" s="21"/>
    </row>
    <row r="35" spans="1:13" ht="40.5" customHeight="1" x14ac:dyDescent="0.25">
      <c r="A35" s="45">
        <f>MODELE!B35</f>
        <v>0</v>
      </c>
      <c r="B35" s="44">
        <f>MODELE!C35</f>
        <v>0</v>
      </c>
      <c r="C35" s="44">
        <f>MODELE!D35</f>
        <v>0</v>
      </c>
      <c r="D35" s="48">
        <f>MODELE!E35</f>
        <v>0</v>
      </c>
      <c r="E35" s="51">
        <f>MODELE!F35</f>
        <v>0</v>
      </c>
      <c r="F35" s="49" t="str">
        <f>MODELE!Y35</f>
        <v/>
      </c>
      <c r="G35" s="50" t="str">
        <f>MODELE!AB35</f>
        <v/>
      </c>
      <c r="H35" s="54" t="str">
        <f>MODELE!AC35</f>
        <v/>
      </c>
      <c r="I35" s="55" t="str">
        <f>MODELE!AD35</f>
        <v/>
      </c>
      <c r="J35" s="21" t="str">
        <f>MODELE!AJ35</f>
        <v/>
      </c>
      <c r="K35" s="53">
        <f>MODELE!AA35</f>
        <v>0</v>
      </c>
      <c r="M35" s="21"/>
    </row>
    <row r="36" spans="1:13" ht="40.5" customHeight="1" x14ac:dyDescent="0.25">
      <c r="A36" s="45">
        <f>MODELE!B36</f>
        <v>0</v>
      </c>
      <c r="B36" s="44">
        <f>MODELE!C36</f>
        <v>0</v>
      </c>
      <c r="C36" s="44">
        <f>MODELE!D36</f>
        <v>0</v>
      </c>
      <c r="D36" s="48">
        <f>MODELE!E36</f>
        <v>0</v>
      </c>
      <c r="E36" s="51">
        <f>MODELE!F36</f>
        <v>0</v>
      </c>
      <c r="F36" s="49" t="str">
        <f>MODELE!Y36</f>
        <v/>
      </c>
      <c r="G36" s="50" t="str">
        <f>MODELE!AB36</f>
        <v/>
      </c>
      <c r="H36" s="54" t="str">
        <f>MODELE!AC36</f>
        <v/>
      </c>
      <c r="I36" s="55" t="str">
        <f>MODELE!AD36</f>
        <v/>
      </c>
      <c r="J36" s="21" t="str">
        <f>MODELE!AJ36</f>
        <v/>
      </c>
      <c r="K36" s="53">
        <f>MODELE!AA36</f>
        <v>0</v>
      </c>
      <c r="M36" s="21" t="str">
        <f t="shared" ref="M36:M68" si="1">IF(AND(K36="Parcours fini"),(J36),IF(AND(K36="Eliminé"),(1000),IF(AND(K36="Chute"),(2000),IF(AND(K36="Abandon"),(3000),IF(AND(K36="Non Partant"),(4000),"")))))</f>
        <v/>
      </c>
    </row>
    <row r="37" spans="1:13" ht="40.5" customHeight="1" x14ac:dyDescent="0.25">
      <c r="A37" s="45">
        <f>MODELE!B37</f>
        <v>0</v>
      </c>
      <c r="B37" s="44">
        <f>MODELE!C37</f>
        <v>0</v>
      </c>
      <c r="C37" s="44">
        <f>MODELE!D37</f>
        <v>0</v>
      </c>
      <c r="D37" s="48">
        <f>MODELE!E37</f>
        <v>0</v>
      </c>
      <c r="E37" s="51">
        <f>MODELE!F37</f>
        <v>0</v>
      </c>
      <c r="F37" s="49" t="str">
        <f>MODELE!Y37</f>
        <v/>
      </c>
      <c r="G37" s="50" t="str">
        <f>MODELE!AB37</f>
        <v/>
      </c>
      <c r="H37" s="54" t="str">
        <f>MODELE!AC37</f>
        <v/>
      </c>
      <c r="I37" s="55" t="str">
        <f>MODELE!AD37</f>
        <v/>
      </c>
      <c r="J37" s="21" t="str">
        <f>MODELE!AJ37</f>
        <v/>
      </c>
      <c r="K37" s="53">
        <f>MODELE!AA37</f>
        <v>0</v>
      </c>
      <c r="M37" s="21" t="str">
        <f t="shared" si="1"/>
        <v/>
      </c>
    </row>
    <row r="38" spans="1:13" ht="40.5" customHeight="1" x14ac:dyDescent="0.25">
      <c r="A38" s="45">
        <f>MODELE!B38</f>
        <v>0</v>
      </c>
      <c r="B38" s="44">
        <f>MODELE!C38</f>
        <v>0</v>
      </c>
      <c r="C38" s="44">
        <f>MODELE!D38</f>
        <v>0</v>
      </c>
      <c r="D38" s="48">
        <f>MODELE!E38</f>
        <v>0</v>
      </c>
      <c r="E38" s="51">
        <f>MODELE!F38</f>
        <v>0</v>
      </c>
      <c r="F38" s="49" t="str">
        <f>MODELE!Y38</f>
        <v/>
      </c>
      <c r="G38" s="50" t="str">
        <f>MODELE!AB38</f>
        <v/>
      </c>
      <c r="H38" s="54" t="str">
        <f>MODELE!AC38</f>
        <v/>
      </c>
      <c r="I38" s="55" t="str">
        <f>MODELE!AD38</f>
        <v/>
      </c>
      <c r="J38" s="21" t="str">
        <f>MODELE!AJ38</f>
        <v/>
      </c>
      <c r="K38" s="53">
        <f>MODELE!AA38</f>
        <v>0</v>
      </c>
      <c r="M38" s="21" t="str">
        <f t="shared" si="1"/>
        <v/>
      </c>
    </row>
    <row r="39" spans="1:13" ht="40.5" customHeight="1" x14ac:dyDescent="0.25">
      <c r="A39" s="45">
        <f>MODELE!B39</f>
        <v>0</v>
      </c>
      <c r="B39" s="44">
        <f>MODELE!C39</f>
        <v>0</v>
      </c>
      <c r="C39" s="44">
        <f>MODELE!D39</f>
        <v>0</v>
      </c>
      <c r="D39" s="48">
        <f>MODELE!E39</f>
        <v>0</v>
      </c>
      <c r="E39" s="51">
        <f>MODELE!F39</f>
        <v>0</v>
      </c>
      <c r="F39" s="49" t="str">
        <f>MODELE!Y39</f>
        <v/>
      </c>
      <c r="G39" s="50" t="str">
        <f>MODELE!AB39</f>
        <v/>
      </c>
      <c r="H39" s="54" t="str">
        <f>MODELE!AC39</f>
        <v/>
      </c>
      <c r="I39" s="55" t="str">
        <f>MODELE!AD39</f>
        <v/>
      </c>
      <c r="J39" s="21" t="str">
        <f>MODELE!AJ39</f>
        <v/>
      </c>
      <c r="K39" s="53">
        <f>MODELE!AA39</f>
        <v>0</v>
      </c>
      <c r="M39" s="21" t="str">
        <f t="shared" si="1"/>
        <v/>
      </c>
    </row>
    <row r="40" spans="1:13" ht="40.5" customHeight="1" x14ac:dyDescent="0.25">
      <c r="A40" s="45">
        <f>MODELE!B40</f>
        <v>0</v>
      </c>
      <c r="B40" s="44">
        <f>MODELE!C40</f>
        <v>0</v>
      </c>
      <c r="C40" s="44">
        <f>MODELE!D40</f>
        <v>0</v>
      </c>
      <c r="D40" s="48">
        <f>MODELE!E40</f>
        <v>0</v>
      </c>
      <c r="E40" s="51">
        <f>MODELE!F40</f>
        <v>0</v>
      </c>
      <c r="F40" s="49" t="str">
        <f>MODELE!Y40</f>
        <v/>
      </c>
      <c r="G40" s="50" t="str">
        <f>MODELE!AB40</f>
        <v/>
      </c>
      <c r="H40" s="54" t="str">
        <f>MODELE!AC40</f>
        <v/>
      </c>
      <c r="I40" s="55" t="str">
        <f>MODELE!AD40</f>
        <v/>
      </c>
      <c r="J40" s="21" t="str">
        <f>MODELE!AJ40</f>
        <v/>
      </c>
      <c r="K40" s="53">
        <f>MODELE!AA40</f>
        <v>0</v>
      </c>
      <c r="M40" s="21" t="str">
        <f t="shared" si="1"/>
        <v/>
      </c>
    </row>
    <row r="41" spans="1:13" ht="40.5" customHeight="1" x14ac:dyDescent="0.25">
      <c r="A41" s="45">
        <f>MODELE!B41</f>
        <v>0</v>
      </c>
      <c r="B41" s="44">
        <f>MODELE!C41</f>
        <v>0</v>
      </c>
      <c r="C41" s="44">
        <f>MODELE!D41</f>
        <v>0</v>
      </c>
      <c r="D41" s="48">
        <f>MODELE!E41</f>
        <v>0</v>
      </c>
      <c r="E41" s="51">
        <f>MODELE!F41</f>
        <v>0</v>
      </c>
      <c r="F41" s="49" t="str">
        <f>MODELE!Y41</f>
        <v/>
      </c>
      <c r="G41" s="50" t="str">
        <f>MODELE!AB41</f>
        <v/>
      </c>
      <c r="H41" s="54" t="str">
        <f>MODELE!AC41</f>
        <v/>
      </c>
      <c r="I41" s="55" t="str">
        <f>MODELE!AD41</f>
        <v/>
      </c>
      <c r="J41" s="21" t="str">
        <f>MODELE!AJ41</f>
        <v/>
      </c>
      <c r="K41" s="53">
        <f>MODELE!AA41</f>
        <v>0</v>
      </c>
      <c r="M41" s="21" t="str">
        <f t="shared" si="1"/>
        <v/>
      </c>
    </row>
    <row r="42" spans="1:13" ht="40.5" customHeight="1" x14ac:dyDescent="0.25">
      <c r="A42" s="45">
        <f>MODELE!B42</f>
        <v>0</v>
      </c>
      <c r="B42" s="44">
        <f>MODELE!C42</f>
        <v>0</v>
      </c>
      <c r="C42" s="44">
        <f>MODELE!D42</f>
        <v>0</v>
      </c>
      <c r="D42" s="48">
        <f>MODELE!E42</f>
        <v>0</v>
      </c>
      <c r="E42" s="51">
        <f>MODELE!F42</f>
        <v>0</v>
      </c>
      <c r="F42" s="49" t="str">
        <f>MODELE!Y42</f>
        <v/>
      </c>
      <c r="G42" s="50" t="str">
        <f>MODELE!AB42</f>
        <v/>
      </c>
      <c r="H42" s="54" t="str">
        <f>MODELE!AC42</f>
        <v/>
      </c>
      <c r="I42" s="55" t="str">
        <f>MODELE!AD42</f>
        <v/>
      </c>
      <c r="J42" s="21" t="str">
        <f>MODELE!AJ42</f>
        <v/>
      </c>
      <c r="K42" s="53">
        <f>MODELE!AA42</f>
        <v>0</v>
      </c>
      <c r="M42" s="21" t="str">
        <f t="shared" si="1"/>
        <v/>
      </c>
    </row>
    <row r="43" spans="1:13" ht="40.5" customHeight="1" x14ac:dyDescent="0.25">
      <c r="A43" s="45">
        <f>MODELE!B43</f>
        <v>0</v>
      </c>
      <c r="B43" s="44">
        <f>MODELE!C43</f>
        <v>0</v>
      </c>
      <c r="C43" s="44">
        <f>MODELE!D43</f>
        <v>0</v>
      </c>
      <c r="D43" s="48">
        <f>MODELE!E43</f>
        <v>0</v>
      </c>
      <c r="E43" s="51">
        <f>MODELE!F43</f>
        <v>0</v>
      </c>
      <c r="F43" s="49" t="str">
        <f>MODELE!Y43</f>
        <v/>
      </c>
      <c r="G43" s="50" t="str">
        <f>MODELE!AB43</f>
        <v/>
      </c>
      <c r="H43" s="54" t="str">
        <f>MODELE!AC43</f>
        <v/>
      </c>
      <c r="I43" s="55" t="str">
        <f>MODELE!AD43</f>
        <v/>
      </c>
      <c r="J43" s="21" t="str">
        <f>MODELE!AJ43</f>
        <v/>
      </c>
      <c r="K43" s="53">
        <f>MODELE!AA43</f>
        <v>0</v>
      </c>
      <c r="M43" s="21" t="str">
        <f t="shared" si="1"/>
        <v/>
      </c>
    </row>
    <row r="44" spans="1:13" ht="40.5" customHeight="1" x14ac:dyDescent="0.25">
      <c r="A44" s="45">
        <f>MODELE!B44</f>
        <v>0</v>
      </c>
      <c r="B44" s="44">
        <f>MODELE!C44</f>
        <v>0</v>
      </c>
      <c r="C44" s="44">
        <f>MODELE!D44</f>
        <v>0</v>
      </c>
      <c r="D44" s="48">
        <f>MODELE!E44</f>
        <v>0</v>
      </c>
      <c r="E44" s="51">
        <f>MODELE!F44</f>
        <v>0</v>
      </c>
      <c r="F44" s="49" t="str">
        <f>MODELE!Y44</f>
        <v/>
      </c>
      <c r="G44" s="50" t="str">
        <f>MODELE!AB44</f>
        <v/>
      </c>
      <c r="H44" s="54" t="str">
        <f>MODELE!AC44</f>
        <v/>
      </c>
      <c r="I44" s="55" t="str">
        <f>MODELE!AD44</f>
        <v/>
      </c>
      <c r="J44" s="21" t="str">
        <f>MODELE!AJ44</f>
        <v/>
      </c>
      <c r="K44" s="53">
        <f>MODELE!AA44</f>
        <v>0</v>
      </c>
      <c r="M44" s="21" t="str">
        <f t="shared" si="1"/>
        <v/>
      </c>
    </row>
    <row r="45" spans="1:13" ht="40.5" customHeight="1" x14ac:dyDescent="0.25">
      <c r="A45" s="45">
        <f>MODELE!B45</f>
        <v>0</v>
      </c>
      <c r="B45" s="44">
        <f>MODELE!C45</f>
        <v>0</v>
      </c>
      <c r="C45" s="44">
        <f>MODELE!D45</f>
        <v>0</v>
      </c>
      <c r="D45" s="48">
        <f>MODELE!E45</f>
        <v>0</v>
      </c>
      <c r="E45" s="51">
        <f>MODELE!F45</f>
        <v>0</v>
      </c>
      <c r="F45" s="49" t="str">
        <f>MODELE!Y45</f>
        <v/>
      </c>
      <c r="G45" s="50" t="str">
        <f>MODELE!AB45</f>
        <v/>
      </c>
      <c r="H45" s="54" t="str">
        <f>MODELE!AC45</f>
        <v/>
      </c>
      <c r="I45" s="55" t="str">
        <f>MODELE!AD45</f>
        <v/>
      </c>
      <c r="J45" s="21" t="str">
        <f>MODELE!AJ45</f>
        <v/>
      </c>
      <c r="K45" s="53">
        <f>MODELE!AA45</f>
        <v>0</v>
      </c>
      <c r="M45" s="21" t="str">
        <f t="shared" si="1"/>
        <v/>
      </c>
    </row>
    <row r="46" spans="1:13" ht="40.5" customHeight="1" x14ac:dyDescent="0.25">
      <c r="A46" s="45">
        <f>MODELE!B46</f>
        <v>0</v>
      </c>
      <c r="B46" s="44">
        <f>MODELE!C46</f>
        <v>0</v>
      </c>
      <c r="C46" s="44">
        <f>MODELE!D46</f>
        <v>0</v>
      </c>
      <c r="D46" s="48">
        <f>MODELE!E46</f>
        <v>0</v>
      </c>
      <c r="E46" s="51">
        <f>MODELE!F46</f>
        <v>0</v>
      </c>
      <c r="F46" s="49" t="str">
        <f>MODELE!Y46</f>
        <v/>
      </c>
      <c r="G46" s="50" t="str">
        <f>MODELE!AB46</f>
        <v/>
      </c>
      <c r="H46" s="54" t="str">
        <f>MODELE!AC46</f>
        <v/>
      </c>
      <c r="I46" s="55" t="str">
        <f>MODELE!AD46</f>
        <v/>
      </c>
      <c r="J46" s="21" t="str">
        <f>MODELE!AJ46</f>
        <v/>
      </c>
      <c r="K46" s="53">
        <f>MODELE!AA46</f>
        <v>0</v>
      </c>
      <c r="M46" s="21" t="str">
        <f t="shared" si="1"/>
        <v/>
      </c>
    </row>
    <row r="47" spans="1:13" ht="40.5" customHeight="1" x14ac:dyDescent="0.25">
      <c r="A47" s="45">
        <f>MODELE!B47</f>
        <v>0</v>
      </c>
      <c r="B47" s="44">
        <f>MODELE!C47</f>
        <v>0</v>
      </c>
      <c r="C47" s="44">
        <f>MODELE!D47</f>
        <v>0</v>
      </c>
      <c r="D47" s="48">
        <f>MODELE!E47</f>
        <v>0</v>
      </c>
      <c r="E47" s="51">
        <f>MODELE!F47</f>
        <v>0</v>
      </c>
      <c r="F47" s="49" t="str">
        <f>MODELE!Y47</f>
        <v/>
      </c>
      <c r="G47" s="50" t="str">
        <f>MODELE!AB47</f>
        <v/>
      </c>
      <c r="H47" s="54" t="str">
        <f>MODELE!AC47</f>
        <v/>
      </c>
      <c r="I47" s="55" t="str">
        <f>MODELE!AD47</f>
        <v/>
      </c>
      <c r="J47" s="21" t="str">
        <f>MODELE!AJ47</f>
        <v/>
      </c>
      <c r="K47" s="53">
        <f>MODELE!AA47</f>
        <v>0</v>
      </c>
      <c r="M47" s="21" t="str">
        <f t="shared" si="1"/>
        <v/>
      </c>
    </row>
    <row r="48" spans="1:13" ht="40.5" customHeight="1" x14ac:dyDescent="0.25">
      <c r="A48" s="45">
        <f>MODELE!B48</f>
        <v>0</v>
      </c>
      <c r="B48" s="44">
        <f>MODELE!C48</f>
        <v>0</v>
      </c>
      <c r="C48" s="44">
        <f>MODELE!D48</f>
        <v>0</v>
      </c>
      <c r="D48" s="48">
        <f>MODELE!E48</f>
        <v>0</v>
      </c>
      <c r="E48" s="51">
        <f>MODELE!F48</f>
        <v>0</v>
      </c>
      <c r="F48" s="49" t="str">
        <f>MODELE!Y48</f>
        <v/>
      </c>
      <c r="G48" s="50" t="str">
        <f>MODELE!AB48</f>
        <v/>
      </c>
      <c r="H48" s="54" t="str">
        <f>MODELE!AC48</f>
        <v/>
      </c>
      <c r="I48" s="55" t="str">
        <f>MODELE!AD48</f>
        <v/>
      </c>
      <c r="J48" s="21" t="str">
        <f>MODELE!AJ48</f>
        <v/>
      </c>
      <c r="K48" s="53">
        <f>MODELE!AA48</f>
        <v>0</v>
      </c>
      <c r="M48" s="21" t="str">
        <f t="shared" si="1"/>
        <v/>
      </c>
    </row>
    <row r="49" spans="1:13" ht="40.5" customHeight="1" x14ac:dyDescent="0.25">
      <c r="A49" s="45">
        <f>MODELE!B49</f>
        <v>0</v>
      </c>
      <c r="B49" s="44">
        <f>MODELE!C49</f>
        <v>0</v>
      </c>
      <c r="C49" s="44">
        <f>MODELE!D49</f>
        <v>0</v>
      </c>
      <c r="D49" s="48">
        <f>MODELE!E49</f>
        <v>0</v>
      </c>
      <c r="E49" s="51">
        <f>MODELE!F49</f>
        <v>0</v>
      </c>
      <c r="F49" s="49" t="str">
        <f>MODELE!Y49</f>
        <v/>
      </c>
      <c r="G49" s="50" t="str">
        <f>MODELE!AB49</f>
        <v/>
      </c>
      <c r="H49" s="54" t="str">
        <f>MODELE!AC49</f>
        <v/>
      </c>
      <c r="I49" s="55" t="str">
        <f>MODELE!AD49</f>
        <v/>
      </c>
      <c r="J49" s="21" t="str">
        <f>MODELE!AJ49</f>
        <v/>
      </c>
      <c r="K49" s="53">
        <f>MODELE!AA49</f>
        <v>0</v>
      </c>
      <c r="M49" s="21" t="str">
        <f t="shared" si="1"/>
        <v/>
      </c>
    </row>
    <row r="50" spans="1:13" ht="40.5" customHeight="1" x14ac:dyDescent="0.25">
      <c r="A50" s="45">
        <f>MODELE!B50</f>
        <v>0</v>
      </c>
      <c r="B50" s="44">
        <f>MODELE!C50</f>
        <v>0</v>
      </c>
      <c r="C50" s="44">
        <f>MODELE!D50</f>
        <v>0</v>
      </c>
      <c r="D50" s="48">
        <f>MODELE!E50</f>
        <v>0</v>
      </c>
      <c r="E50" s="51">
        <f>MODELE!F50</f>
        <v>0</v>
      </c>
      <c r="F50" s="49" t="str">
        <f>MODELE!Y50</f>
        <v/>
      </c>
      <c r="G50" s="50" t="str">
        <f>MODELE!AB50</f>
        <v/>
      </c>
      <c r="H50" s="54" t="str">
        <f>MODELE!AC50</f>
        <v/>
      </c>
      <c r="I50" s="55" t="str">
        <f>MODELE!AD50</f>
        <v/>
      </c>
      <c r="J50" s="21" t="str">
        <f>MODELE!AJ50</f>
        <v/>
      </c>
      <c r="K50" s="53">
        <f>MODELE!AA50</f>
        <v>0</v>
      </c>
      <c r="M50" s="21" t="str">
        <f t="shared" si="1"/>
        <v/>
      </c>
    </row>
    <row r="51" spans="1:13" ht="40.5" customHeight="1" x14ac:dyDescent="0.25">
      <c r="A51" s="45">
        <f>MODELE!B51</f>
        <v>0</v>
      </c>
      <c r="B51" s="44">
        <f>MODELE!C51</f>
        <v>0</v>
      </c>
      <c r="C51" s="44">
        <f>MODELE!D51</f>
        <v>0</v>
      </c>
      <c r="D51" s="48">
        <f>MODELE!E51</f>
        <v>0</v>
      </c>
      <c r="E51" s="51">
        <f>MODELE!F51</f>
        <v>0</v>
      </c>
      <c r="F51" s="49" t="str">
        <f>MODELE!Y51</f>
        <v/>
      </c>
      <c r="G51" s="50" t="str">
        <f>MODELE!AB51</f>
        <v/>
      </c>
      <c r="H51" s="54" t="str">
        <f>MODELE!AC51</f>
        <v/>
      </c>
      <c r="I51" s="55" t="str">
        <f>MODELE!AD51</f>
        <v/>
      </c>
      <c r="J51" s="21" t="str">
        <f>MODELE!AJ51</f>
        <v/>
      </c>
      <c r="K51" s="53">
        <f>MODELE!AA51</f>
        <v>0</v>
      </c>
      <c r="M51" s="21" t="str">
        <f t="shared" si="1"/>
        <v/>
      </c>
    </row>
    <row r="52" spans="1:13" ht="40.5" customHeight="1" x14ac:dyDescent="0.25">
      <c r="A52" s="45">
        <f>MODELE!B52</f>
        <v>0</v>
      </c>
      <c r="B52" s="44">
        <f>MODELE!C52</f>
        <v>0</v>
      </c>
      <c r="C52" s="44">
        <f>MODELE!D52</f>
        <v>0</v>
      </c>
      <c r="D52" s="48">
        <f>MODELE!E52</f>
        <v>0</v>
      </c>
      <c r="E52" s="51">
        <f>MODELE!F52</f>
        <v>0</v>
      </c>
      <c r="F52" s="49" t="str">
        <f>MODELE!Y52</f>
        <v/>
      </c>
      <c r="G52" s="50" t="str">
        <f>MODELE!AB52</f>
        <v/>
      </c>
      <c r="H52" s="54" t="str">
        <f>MODELE!AC52</f>
        <v/>
      </c>
      <c r="I52" s="55" t="str">
        <f>MODELE!AD52</f>
        <v/>
      </c>
      <c r="J52" s="21" t="str">
        <f>MODELE!AJ52</f>
        <v/>
      </c>
      <c r="K52" s="53">
        <f>MODELE!AA52</f>
        <v>0</v>
      </c>
      <c r="M52" s="21" t="str">
        <f t="shared" si="1"/>
        <v/>
      </c>
    </row>
    <row r="53" spans="1:13" ht="40.5" customHeight="1" x14ac:dyDescent="0.25">
      <c r="A53" s="45">
        <f>MODELE!B53</f>
        <v>0</v>
      </c>
      <c r="B53" s="44">
        <f>MODELE!C53</f>
        <v>0</v>
      </c>
      <c r="C53" s="44">
        <f>MODELE!D53</f>
        <v>0</v>
      </c>
      <c r="D53" s="48">
        <f>MODELE!E53</f>
        <v>0</v>
      </c>
      <c r="E53" s="51">
        <f>MODELE!F53</f>
        <v>0</v>
      </c>
      <c r="F53" s="49" t="str">
        <f>MODELE!Y53</f>
        <v/>
      </c>
      <c r="G53" s="50" t="str">
        <f>MODELE!AB53</f>
        <v/>
      </c>
      <c r="H53" s="54" t="str">
        <f>MODELE!AC53</f>
        <v/>
      </c>
      <c r="I53" s="55" t="str">
        <f>MODELE!AD53</f>
        <v/>
      </c>
      <c r="J53" s="21" t="str">
        <f>MODELE!AJ53</f>
        <v/>
      </c>
      <c r="K53" s="53">
        <f>MODELE!AA53</f>
        <v>0</v>
      </c>
      <c r="M53" s="21" t="str">
        <f t="shared" si="1"/>
        <v/>
      </c>
    </row>
    <row r="54" spans="1:13" ht="40.5" customHeight="1" x14ac:dyDescent="0.25">
      <c r="A54" s="45">
        <f>MODELE!B54</f>
        <v>0</v>
      </c>
      <c r="B54" s="44">
        <f>MODELE!C54</f>
        <v>0</v>
      </c>
      <c r="C54" s="44">
        <f>MODELE!D54</f>
        <v>0</v>
      </c>
      <c r="D54" s="48">
        <f>MODELE!E54</f>
        <v>0</v>
      </c>
      <c r="E54" s="51">
        <f>MODELE!F54</f>
        <v>0</v>
      </c>
      <c r="F54" s="49" t="str">
        <f>MODELE!Y54</f>
        <v/>
      </c>
      <c r="G54" s="50" t="str">
        <f>MODELE!AB54</f>
        <v/>
      </c>
      <c r="H54" s="54" t="str">
        <f>MODELE!AC54</f>
        <v/>
      </c>
      <c r="I54" s="55" t="str">
        <f>MODELE!AD54</f>
        <v/>
      </c>
      <c r="J54" s="21" t="str">
        <f>MODELE!AJ54</f>
        <v/>
      </c>
      <c r="K54" s="53">
        <f>MODELE!AA54</f>
        <v>0</v>
      </c>
      <c r="M54" s="21" t="str">
        <f t="shared" si="1"/>
        <v/>
      </c>
    </row>
    <row r="55" spans="1:13" ht="40.5" customHeight="1" x14ac:dyDescent="0.25">
      <c r="A55" s="45">
        <f>MODELE!B55</f>
        <v>0</v>
      </c>
      <c r="B55" s="44">
        <f>MODELE!C55</f>
        <v>0</v>
      </c>
      <c r="C55" s="44">
        <f>MODELE!D55</f>
        <v>0</v>
      </c>
      <c r="D55" s="48">
        <f>MODELE!E55</f>
        <v>0</v>
      </c>
      <c r="E55" s="51">
        <f>MODELE!F55</f>
        <v>0</v>
      </c>
      <c r="F55" s="49" t="str">
        <f>MODELE!Y55</f>
        <v/>
      </c>
      <c r="G55" s="50" t="str">
        <f>MODELE!AB55</f>
        <v/>
      </c>
      <c r="H55" s="54" t="str">
        <f>MODELE!AC55</f>
        <v/>
      </c>
      <c r="I55" s="55" t="str">
        <f>MODELE!AD55</f>
        <v/>
      </c>
      <c r="J55" s="21" t="str">
        <f>MODELE!AJ55</f>
        <v/>
      </c>
      <c r="K55" s="53">
        <f>MODELE!AA55</f>
        <v>0</v>
      </c>
      <c r="M55" s="21" t="str">
        <f t="shared" si="1"/>
        <v/>
      </c>
    </row>
    <row r="56" spans="1:13" ht="40.5" customHeight="1" x14ac:dyDescent="0.25">
      <c r="A56" s="45">
        <f>MODELE!B56</f>
        <v>0</v>
      </c>
      <c r="B56" s="44">
        <f>MODELE!C56</f>
        <v>0</v>
      </c>
      <c r="C56" s="44">
        <f>MODELE!D56</f>
        <v>0</v>
      </c>
      <c r="D56" s="48">
        <f>MODELE!E56</f>
        <v>0</v>
      </c>
      <c r="E56" s="51">
        <f>MODELE!F56</f>
        <v>0</v>
      </c>
      <c r="F56" s="49" t="str">
        <f>MODELE!Y56</f>
        <v/>
      </c>
      <c r="G56" s="50" t="str">
        <f>MODELE!AB56</f>
        <v/>
      </c>
      <c r="H56" s="54" t="str">
        <f>MODELE!AC56</f>
        <v/>
      </c>
      <c r="I56" s="55" t="str">
        <f>MODELE!AD56</f>
        <v/>
      </c>
      <c r="J56" s="21" t="str">
        <f>MODELE!AJ56</f>
        <v/>
      </c>
      <c r="K56" s="53">
        <f>MODELE!AA56</f>
        <v>0</v>
      </c>
      <c r="M56" s="21" t="str">
        <f t="shared" si="1"/>
        <v/>
      </c>
    </row>
    <row r="57" spans="1:13" ht="40.5" customHeight="1" x14ac:dyDescent="0.25">
      <c r="A57" s="45">
        <f>MODELE!B57</f>
        <v>0</v>
      </c>
      <c r="B57" s="44">
        <f>MODELE!C57</f>
        <v>0</v>
      </c>
      <c r="C57" s="44">
        <f>MODELE!D57</f>
        <v>0</v>
      </c>
      <c r="D57" s="48">
        <f>MODELE!E57</f>
        <v>0</v>
      </c>
      <c r="E57" s="51">
        <f>MODELE!F57</f>
        <v>0</v>
      </c>
      <c r="F57" s="49" t="str">
        <f>MODELE!Y57</f>
        <v/>
      </c>
      <c r="G57" s="50" t="str">
        <f>MODELE!AB57</f>
        <v/>
      </c>
      <c r="H57" s="54" t="str">
        <f>MODELE!AC57</f>
        <v/>
      </c>
      <c r="I57" s="55" t="str">
        <f>MODELE!AD57</f>
        <v/>
      </c>
      <c r="J57" s="21" t="str">
        <f>MODELE!AJ57</f>
        <v/>
      </c>
      <c r="K57" s="53">
        <f>MODELE!AA57</f>
        <v>0</v>
      </c>
      <c r="M57" s="21" t="str">
        <f t="shared" si="1"/>
        <v/>
      </c>
    </row>
    <row r="58" spans="1:13" ht="40.5" customHeight="1" x14ac:dyDescent="0.25">
      <c r="A58" s="45">
        <f>MODELE!B58</f>
        <v>0</v>
      </c>
      <c r="B58" s="44">
        <f>MODELE!C58</f>
        <v>0</v>
      </c>
      <c r="C58" s="44">
        <f>MODELE!D58</f>
        <v>0</v>
      </c>
      <c r="D58" s="48">
        <f>MODELE!E58</f>
        <v>0</v>
      </c>
      <c r="E58" s="51">
        <f>MODELE!F58</f>
        <v>0</v>
      </c>
      <c r="F58" s="49" t="str">
        <f>MODELE!Y58</f>
        <v/>
      </c>
      <c r="G58" s="50" t="str">
        <f>MODELE!AB58</f>
        <v/>
      </c>
      <c r="H58" s="54" t="str">
        <f>MODELE!AC58</f>
        <v/>
      </c>
      <c r="I58" s="55" t="str">
        <f>MODELE!AD58</f>
        <v/>
      </c>
      <c r="J58" s="21" t="str">
        <f>MODELE!AJ58</f>
        <v/>
      </c>
      <c r="K58" s="53">
        <f>MODELE!AA58</f>
        <v>0</v>
      </c>
      <c r="M58" s="21" t="str">
        <f t="shared" si="1"/>
        <v/>
      </c>
    </row>
    <row r="59" spans="1:13" ht="40.5" customHeight="1" x14ac:dyDescent="0.25">
      <c r="A59" s="45">
        <f>MODELE!B59</f>
        <v>0</v>
      </c>
      <c r="B59" s="44">
        <f>MODELE!C59</f>
        <v>0</v>
      </c>
      <c r="C59" s="44">
        <f>MODELE!D59</f>
        <v>0</v>
      </c>
      <c r="D59" s="48">
        <f>MODELE!E59</f>
        <v>0</v>
      </c>
      <c r="E59" s="51">
        <f>MODELE!F59</f>
        <v>0</v>
      </c>
      <c r="F59" s="49" t="str">
        <f>MODELE!Y59</f>
        <v/>
      </c>
      <c r="G59" s="50" t="str">
        <f>MODELE!AB59</f>
        <v/>
      </c>
      <c r="H59" s="54" t="str">
        <f>MODELE!AC59</f>
        <v/>
      </c>
      <c r="I59" s="55" t="str">
        <f>MODELE!AD59</f>
        <v/>
      </c>
      <c r="J59" s="21" t="str">
        <f>MODELE!AJ59</f>
        <v/>
      </c>
      <c r="K59" s="53">
        <f>MODELE!AA59</f>
        <v>0</v>
      </c>
      <c r="M59" s="21" t="str">
        <f t="shared" si="1"/>
        <v/>
      </c>
    </row>
    <row r="60" spans="1:13" ht="40.5" customHeight="1" x14ac:dyDescent="0.25">
      <c r="A60" s="45">
        <f>MODELE!B60</f>
        <v>0</v>
      </c>
      <c r="B60" s="44">
        <f>MODELE!C60</f>
        <v>0</v>
      </c>
      <c r="C60" s="44">
        <f>MODELE!D60</f>
        <v>0</v>
      </c>
      <c r="D60" s="48">
        <f>MODELE!E60</f>
        <v>0</v>
      </c>
      <c r="E60" s="51">
        <f>MODELE!F60</f>
        <v>0</v>
      </c>
      <c r="F60" s="49" t="str">
        <f>MODELE!Y60</f>
        <v/>
      </c>
      <c r="G60" s="50" t="str">
        <f>MODELE!AB60</f>
        <v/>
      </c>
      <c r="H60" s="54" t="str">
        <f>MODELE!AC60</f>
        <v/>
      </c>
      <c r="I60" s="55" t="str">
        <f>MODELE!AD60</f>
        <v/>
      </c>
      <c r="J60" s="21" t="str">
        <f>MODELE!AJ60</f>
        <v/>
      </c>
      <c r="K60" s="53">
        <f>MODELE!AA60</f>
        <v>0</v>
      </c>
      <c r="M60" s="21" t="str">
        <f t="shared" si="1"/>
        <v/>
      </c>
    </row>
    <row r="61" spans="1:13" ht="40.5" customHeight="1" x14ac:dyDescent="0.25">
      <c r="A61" s="45">
        <f>MODELE!B61</f>
        <v>0</v>
      </c>
      <c r="B61" s="44">
        <f>MODELE!C61</f>
        <v>0</v>
      </c>
      <c r="C61" s="44">
        <f>MODELE!D61</f>
        <v>0</v>
      </c>
      <c r="D61" s="48">
        <f>MODELE!E61</f>
        <v>0</v>
      </c>
      <c r="E61" s="51">
        <f>MODELE!F61</f>
        <v>0</v>
      </c>
      <c r="F61" s="49" t="str">
        <f>MODELE!Y61</f>
        <v/>
      </c>
      <c r="G61" s="50" t="str">
        <f>MODELE!AB61</f>
        <v/>
      </c>
      <c r="H61" s="54" t="str">
        <f>MODELE!AC61</f>
        <v/>
      </c>
      <c r="I61" s="55" t="str">
        <f>MODELE!AD61</f>
        <v/>
      </c>
      <c r="J61" s="21" t="str">
        <f>MODELE!AJ61</f>
        <v/>
      </c>
      <c r="K61" s="53">
        <f>MODELE!AA61</f>
        <v>0</v>
      </c>
      <c r="M61" s="21" t="str">
        <f t="shared" si="1"/>
        <v/>
      </c>
    </row>
    <row r="62" spans="1:13" ht="40.5" customHeight="1" x14ac:dyDescent="0.25">
      <c r="A62" s="45">
        <f>MODELE!B62</f>
        <v>0</v>
      </c>
      <c r="B62" s="44">
        <f>MODELE!C62</f>
        <v>0</v>
      </c>
      <c r="C62" s="44">
        <f>MODELE!D62</f>
        <v>0</v>
      </c>
      <c r="D62" s="48">
        <f>MODELE!E62</f>
        <v>0</v>
      </c>
      <c r="E62" s="51">
        <f>MODELE!F62</f>
        <v>0</v>
      </c>
      <c r="F62" s="49" t="str">
        <f>MODELE!Y62</f>
        <v/>
      </c>
      <c r="G62" s="50" t="str">
        <f>MODELE!AB62</f>
        <v/>
      </c>
      <c r="H62" s="54" t="str">
        <f>MODELE!AC62</f>
        <v/>
      </c>
      <c r="I62" s="55" t="str">
        <f>MODELE!AD62</f>
        <v/>
      </c>
      <c r="J62" s="21" t="str">
        <f>MODELE!AJ62</f>
        <v/>
      </c>
      <c r="K62" s="53">
        <f>MODELE!AA62</f>
        <v>0</v>
      </c>
      <c r="M62" s="21" t="str">
        <f t="shared" si="1"/>
        <v/>
      </c>
    </row>
    <row r="63" spans="1:13" ht="40.5" customHeight="1" x14ac:dyDescent="0.25">
      <c r="A63" s="45">
        <f>MODELE!B63</f>
        <v>0</v>
      </c>
      <c r="B63" s="44">
        <f>MODELE!C63</f>
        <v>0</v>
      </c>
      <c r="C63" s="44">
        <f>MODELE!D63</f>
        <v>0</v>
      </c>
      <c r="D63" s="48">
        <f>MODELE!E63</f>
        <v>0</v>
      </c>
      <c r="E63" s="51">
        <f>MODELE!F63</f>
        <v>0</v>
      </c>
      <c r="F63" s="49" t="str">
        <f>MODELE!Y63</f>
        <v/>
      </c>
      <c r="G63" s="50" t="str">
        <f>MODELE!AB63</f>
        <v/>
      </c>
      <c r="H63" s="54" t="str">
        <f>MODELE!AC63</f>
        <v/>
      </c>
      <c r="I63" s="55" t="str">
        <f>MODELE!AD63</f>
        <v/>
      </c>
      <c r="J63" s="21" t="str">
        <f>MODELE!AJ63</f>
        <v/>
      </c>
      <c r="K63" s="53">
        <f>MODELE!AA63</f>
        <v>0</v>
      </c>
      <c r="M63" s="21" t="str">
        <f t="shared" si="1"/>
        <v/>
      </c>
    </row>
    <row r="64" spans="1:13" ht="40.5" customHeight="1" x14ac:dyDescent="0.25">
      <c r="A64" s="45">
        <f>MODELE!B64</f>
        <v>0</v>
      </c>
      <c r="B64" s="44">
        <f>MODELE!C64</f>
        <v>0</v>
      </c>
      <c r="C64" s="44">
        <f>MODELE!D64</f>
        <v>0</v>
      </c>
      <c r="D64" s="48">
        <f>MODELE!E64</f>
        <v>0</v>
      </c>
      <c r="E64" s="51">
        <f>MODELE!F64</f>
        <v>0</v>
      </c>
      <c r="F64" s="49" t="str">
        <f>MODELE!Y64</f>
        <v/>
      </c>
      <c r="G64" s="50" t="str">
        <f>MODELE!AB64</f>
        <v/>
      </c>
      <c r="H64" s="54" t="str">
        <f>MODELE!AC64</f>
        <v/>
      </c>
      <c r="I64" s="55" t="str">
        <f>MODELE!AD64</f>
        <v/>
      </c>
      <c r="J64" s="21" t="str">
        <f>MODELE!AJ64</f>
        <v/>
      </c>
      <c r="K64" s="53">
        <f>MODELE!AA64</f>
        <v>0</v>
      </c>
      <c r="M64" s="21" t="str">
        <f t="shared" si="1"/>
        <v/>
      </c>
    </row>
    <row r="65" spans="1:13" ht="40.5" customHeight="1" x14ac:dyDescent="0.25">
      <c r="A65" s="45">
        <f>MODELE!B65</f>
        <v>0</v>
      </c>
      <c r="B65" s="44">
        <f>MODELE!C65</f>
        <v>0</v>
      </c>
      <c r="C65" s="44">
        <f>MODELE!D65</f>
        <v>0</v>
      </c>
      <c r="D65" s="48">
        <f>MODELE!E65</f>
        <v>0</v>
      </c>
      <c r="E65" s="51">
        <f>MODELE!F65</f>
        <v>0</v>
      </c>
      <c r="F65" s="49" t="str">
        <f>MODELE!Y65</f>
        <v/>
      </c>
      <c r="G65" s="50" t="str">
        <f>MODELE!AB65</f>
        <v/>
      </c>
      <c r="H65" s="54" t="str">
        <f>MODELE!AC65</f>
        <v/>
      </c>
      <c r="I65" s="55" t="str">
        <f>MODELE!AD65</f>
        <v/>
      </c>
      <c r="J65" s="21" t="str">
        <f>MODELE!AJ65</f>
        <v/>
      </c>
      <c r="K65" s="53">
        <f>MODELE!AA65</f>
        <v>0</v>
      </c>
      <c r="M65" s="21" t="str">
        <f t="shared" si="1"/>
        <v/>
      </c>
    </row>
    <row r="66" spans="1:13" ht="40.5" customHeight="1" x14ac:dyDescent="0.25">
      <c r="A66" s="45">
        <f>MODELE!B66</f>
        <v>0</v>
      </c>
      <c r="B66" s="44">
        <f>MODELE!C66</f>
        <v>0</v>
      </c>
      <c r="C66" s="44">
        <f>MODELE!D66</f>
        <v>0</v>
      </c>
      <c r="D66" s="48">
        <f>MODELE!E66</f>
        <v>0</v>
      </c>
      <c r="E66" s="51">
        <f>MODELE!F66</f>
        <v>0</v>
      </c>
      <c r="F66" s="49" t="str">
        <f>MODELE!Y66</f>
        <v/>
      </c>
      <c r="G66" s="50" t="str">
        <f>MODELE!AB66</f>
        <v/>
      </c>
      <c r="H66" s="54" t="str">
        <f>MODELE!AC66</f>
        <v/>
      </c>
      <c r="I66" s="55" t="str">
        <f>MODELE!AD66</f>
        <v/>
      </c>
      <c r="J66" s="21" t="str">
        <f>MODELE!AJ66</f>
        <v/>
      </c>
      <c r="K66" s="53">
        <f>MODELE!AA66</f>
        <v>0</v>
      </c>
      <c r="M66" s="21" t="str">
        <f t="shared" si="1"/>
        <v/>
      </c>
    </row>
    <row r="67" spans="1:13" ht="40.5" customHeight="1" x14ac:dyDescent="0.25">
      <c r="A67" s="45">
        <f>MODELE!B67</f>
        <v>0</v>
      </c>
      <c r="B67" s="44">
        <f>MODELE!C67</f>
        <v>0</v>
      </c>
      <c r="C67" s="44">
        <f>MODELE!D67</f>
        <v>0</v>
      </c>
      <c r="D67" s="48">
        <f>MODELE!E67</f>
        <v>0</v>
      </c>
      <c r="E67" s="51">
        <f>MODELE!F67</f>
        <v>0</v>
      </c>
      <c r="F67" s="49" t="str">
        <f>MODELE!Y67</f>
        <v/>
      </c>
      <c r="G67" s="50" t="str">
        <f>MODELE!AB67</f>
        <v/>
      </c>
      <c r="H67" s="54" t="str">
        <f>MODELE!AC67</f>
        <v/>
      </c>
      <c r="I67" s="55" t="str">
        <f>MODELE!AD67</f>
        <v/>
      </c>
      <c r="J67" s="21" t="str">
        <f>MODELE!AJ67</f>
        <v/>
      </c>
      <c r="K67" s="53">
        <f>MODELE!AA67</f>
        <v>0</v>
      </c>
      <c r="M67" s="21" t="str">
        <f t="shared" si="1"/>
        <v/>
      </c>
    </row>
    <row r="68" spans="1:13" ht="40.5" customHeight="1" x14ac:dyDescent="0.25">
      <c r="A68" s="45">
        <f>MODELE!B68</f>
        <v>0</v>
      </c>
      <c r="B68" s="44">
        <f>MODELE!C68</f>
        <v>0</v>
      </c>
      <c r="C68" s="44">
        <f>MODELE!D68</f>
        <v>0</v>
      </c>
      <c r="D68" s="48">
        <f>MODELE!E68</f>
        <v>0</v>
      </c>
      <c r="E68" s="51">
        <f>MODELE!F68</f>
        <v>0</v>
      </c>
      <c r="F68" s="49" t="str">
        <f>MODELE!Y68</f>
        <v/>
      </c>
      <c r="G68" s="50" t="str">
        <f>MODELE!AB68</f>
        <v/>
      </c>
      <c r="H68" s="54" t="str">
        <f>MODELE!AC68</f>
        <v/>
      </c>
      <c r="I68" s="55" t="str">
        <f>MODELE!AD68</f>
        <v/>
      </c>
      <c r="J68" s="21" t="str">
        <f>MODELE!AJ68</f>
        <v/>
      </c>
      <c r="K68" s="53">
        <f>MODELE!AA68</f>
        <v>0</v>
      </c>
      <c r="M68" s="21" t="str">
        <f t="shared" si="1"/>
        <v/>
      </c>
    </row>
    <row r="69" spans="1:13" ht="40.5" customHeight="1" x14ac:dyDescent="0.25">
      <c r="A69" s="45">
        <f>MODELE!B69</f>
        <v>0</v>
      </c>
      <c r="B69" s="44">
        <f>MODELE!C69</f>
        <v>0</v>
      </c>
      <c r="C69" s="44">
        <f>MODELE!D69</f>
        <v>0</v>
      </c>
      <c r="D69" s="48">
        <f>MODELE!E69</f>
        <v>0</v>
      </c>
      <c r="E69" s="51">
        <f>MODELE!F69</f>
        <v>0</v>
      </c>
      <c r="F69" s="49" t="str">
        <f>MODELE!Y69</f>
        <v/>
      </c>
      <c r="G69" s="50" t="str">
        <f>MODELE!AB69</f>
        <v/>
      </c>
      <c r="H69" s="54" t="str">
        <f>MODELE!AC69</f>
        <v/>
      </c>
      <c r="I69" s="55" t="str">
        <f>MODELE!AD69</f>
        <v/>
      </c>
      <c r="J69" s="21" t="str">
        <f>MODELE!AJ69</f>
        <v/>
      </c>
      <c r="K69" s="53">
        <f>MODELE!AA69</f>
        <v>0</v>
      </c>
      <c r="M69" s="21" t="str">
        <f t="shared" ref="M69:M128" si="2">IF(AND(K69="Parcours fini"),(J69),IF(AND(K69="Eliminé"),(1000),IF(AND(K69="Chute"),(2000),IF(AND(K69="Abandon"),(3000),IF(AND(K69="Non Partant"),(4000),"")))))</f>
        <v/>
      </c>
    </row>
    <row r="70" spans="1:13" ht="40.5" customHeight="1" x14ac:dyDescent="0.25">
      <c r="A70" s="45">
        <f>MODELE!B70</f>
        <v>0</v>
      </c>
      <c r="B70" s="44">
        <f>MODELE!C70</f>
        <v>0</v>
      </c>
      <c r="C70" s="44">
        <f>MODELE!D70</f>
        <v>0</v>
      </c>
      <c r="D70" s="48">
        <f>MODELE!E70</f>
        <v>0</v>
      </c>
      <c r="E70" s="51">
        <f>MODELE!F70</f>
        <v>0</v>
      </c>
      <c r="F70" s="49" t="str">
        <f>MODELE!Y70</f>
        <v/>
      </c>
      <c r="G70" s="50" t="str">
        <f>MODELE!AB70</f>
        <v/>
      </c>
      <c r="H70" s="54" t="str">
        <f>MODELE!AC70</f>
        <v/>
      </c>
      <c r="I70" s="55" t="str">
        <f>MODELE!AD70</f>
        <v/>
      </c>
      <c r="J70" s="21" t="str">
        <f>MODELE!AJ70</f>
        <v/>
      </c>
      <c r="K70" s="53">
        <f>MODELE!AA70</f>
        <v>0</v>
      </c>
      <c r="M70" s="21" t="str">
        <f t="shared" si="2"/>
        <v/>
      </c>
    </row>
    <row r="71" spans="1:13" ht="40.5" customHeight="1" x14ac:dyDescent="0.25">
      <c r="A71" s="45">
        <f>MODELE!B71</f>
        <v>0</v>
      </c>
      <c r="B71" s="44">
        <f>MODELE!C71</f>
        <v>0</v>
      </c>
      <c r="C71" s="44">
        <f>MODELE!D71</f>
        <v>0</v>
      </c>
      <c r="D71" s="48">
        <f>MODELE!E71</f>
        <v>0</v>
      </c>
      <c r="E71" s="51">
        <f>MODELE!F71</f>
        <v>0</v>
      </c>
      <c r="F71" s="49" t="str">
        <f>MODELE!Y71</f>
        <v/>
      </c>
      <c r="G71" s="50" t="str">
        <f>MODELE!AB71</f>
        <v/>
      </c>
      <c r="H71" s="54" t="str">
        <f>MODELE!AC71</f>
        <v/>
      </c>
      <c r="I71" s="55" t="str">
        <f>MODELE!AD71</f>
        <v/>
      </c>
      <c r="J71" s="21" t="str">
        <f>MODELE!AJ71</f>
        <v/>
      </c>
      <c r="K71" s="53">
        <f>MODELE!AA71</f>
        <v>0</v>
      </c>
      <c r="M71" s="21" t="str">
        <f t="shared" si="2"/>
        <v/>
      </c>
    </row>
    <row r="72" spans="1:13" ht="40.5" customHeight="1" x14ac:dyDescent="0.25">
      <c r="A72" s="45">
        <f>MODELE!B72</f>
        <v>0</v>
      </c>
      <c r="B72" s="44">
        <f>MODELE!C72</f>
        <v>0</v>
      </c>
      <c r="C72" s="44">
        <f>MODELE!D72</f>
        <v>0</v>
      </c>
      <c r="D72" s="48">
        <f>MODELE!E72</f>
        <v>0</v>
      </c>
      <c r="E72" s="51">
        <f>MODELE!F72</f>
        <v>0</v>
      </c>
      <c r="F72" s="49" t="str">
        <f>MODELE!Y72</f>
        <v/>
      </c>
      <c r="G72" s="50" t="str">
        <f>MODELE!AB72</f>
        <v/>
      </c>
      <c r="H72" s="54" t="str">
        <f>MODELE!AC72</f>
        <v/>
      </c>
      <c r="I72" s="55" t="str">
        <f>MODELE!AD72</f>
        <v/>
      </c>
      <c r="J72" s="21" t="str">
        <f>MODELE!AJ72</f>
        <v/>
      </c>
      <c r="K72" s="53">
        <f>MODELE!AA72</f>
        <v>0</v>
      </c>
      <c r="M72" s="21" t="str">
        <f t="shared" si="2"/>
        <v/>
      </c>
    </row>
    <row r="73" spans="1:13" ht="40.5" customHeight="1" x14ac:dyDescent="0.25">
      <c r="A73" s="45">
        <f>MODELE!B73</f>
        <v>0</v>
      </c>
      <c r="B73" s="44">
        <f>MODELE!C73</f>
        <v>0</v>
      </c>
      <c r="C73" s="44">
        <f>MODELE!D73</f>
        <v>0</v>
      </c>
      <c r="D73" s="48">
        <f>MODELE!E73</f>
        <v>0</v>
      </c>
      <c r="E73" s="51">
        <f>MODELE!F73</f>
        <v>0</v>
      </c>
      <c r="F73" s="49" t="str">
        <f>MODELE!Y73</f>
        <v/>
      </c>
      <c r="G73" s="50" t="str">
        <f>MODELE!AB73</f>
        <v/>
      </c>
      <c r="H73" s="54" t="str">
        <f>MODELE!AC73</f>
        <v/>
      </c>
      <c r="I73" s="55" t="str">
        <f>MODELE!AD73</f>
        <v/>
      </c>
      <c r="J73" s="21" t="str">
        <f>MODELE!AJ73</f>
        <v/>
      </c>
      <c r="K73" s="53">
        <f>MODELE!AA73</f>
        <v>0</v>
      </c>
      <c r="M73" s="21" t="str">
        <f t="shared" si="2"/>
        <v/>
      </c>
    </row>
    <row r="74" spans="1:13" ht="40.5" customHeight="1" x14ac:dyDescent="0.25">
      <c r="A74" s="45">
        <f>MODELE!B74</f>
        <v>0</v>
      </c>
      <c r="B74" s="44">
        <f>MODELE!C74</f>
        <v>0</v>
      </c>
      <c r="C74" s="44">
        <f>MODELE!D74</f>
        <v>0</v>
      </c>
      <c r="D74" s="48">
        <f>MODELE!E74</f>
        <v>0</v>
      </c>
      <c r="E74" s="51">
        <f>MODELE!F74</f>
        <v>0</v>
      </c>
      <c r="F74" s="49" t="str">
        <f>MODELE!Y74</f>
        <v/>
      </c>
      <c r="G74" s="50" t="str">
        <f>MODELE!AB74</f>
        <v/>
      </c>
      <c r="H74" s="54" t="str">
        <f>MODELE!AC74</f>
        <v/>
      </c>
      <c r="I74" s="55" t="str">
        <f>MODELE!AD74</f>
        <v/>
      </c>
      <c r="J74" s="21" t="str">
        <f>MODELE!AJ74</f>
        <v/>
      </c>
      <c r="K74" s="53">
        <f>MODELE!AA74</f>
        <v>0</v>
      </c>
      <c r="M74" s="21" t="str">
        <f t="shared" si="2"/>
        <v/>
      </c>
    </row>
    <row r="75" spans="1:13" ht="40.5" customHeight="1" x14ac:dyDescent="0.25">
      <c r="A75" s="45">
        <f>MODELE!B75</f>
        <v>0</v>
      </c>
      <c r="B75" s="44">
        <f>MODELE!C75</f>
        <v>0</v>
      </c>
      <c r="C75" s="44">
        <f>MODELE!D75</f>
        <v>0</v>
      </c>
      <c r="D75" s="48">
        <f>MODELE!E75</f>
        <v>0</v>
      </c>
      <c r="E75" s="51">
        <f>MODELE!F75</f>
        <v>0</v>
      </c>
      <c r="F75" s="49" t="str">
        <f>MODELE!Y75</f>
        <v/>
      </c>
      <c r="G75" s="50" t="str">
        <f>MODELE!AB75</f>
        <v/>
      </c>
      <c r="H75" s="54" t="str">
        <f>MODELE!AC75</f>
        <v/>
      </c>
      <c r="I75" s="55" t="str">
        <f>MODELE!AD75</f>
        <v/>
      </c>
      <c r="J75" s="21" t="str">
        <f>MODELE!AJ75</f>
        <v/>
      </c>
      <c r="K75" s="53">
        <f>MODELE!AA75</f>
        <v>0</v>
      </c>
      <c r="M75" s="21" t="str">
        <f t="shared" si="2"/>
        <v/>
      </c>
    </row>
    <row r="76" spans="1:13" ht="40.5" customHeight="1" x14ac:dyDescent="0.25">
      <c r="A76" s="45">
        <f>MODELE!B76</f>
        <v>0</v>
      </c>
      <c r="B76" s="44">
        <f>MODELE!C76</f>
        <v>0</v>
      </c>
      <c r="C76" s="44">
        <f>MODELE!D76</f>
        <v>0</v>
      </c>
      <c r="D76" s="48">
        <f>MODELE!E76</f>
        <v>0</v>
      </c>
      <c r="E76" s="51">
        <f>MODELE!F76</f>
        <v>0</v>
      </c>
      <c r="F76" s="49" t="str">
        <f>MODELE!Y76</f>
        <v/>
      </c>
      <c r="G76" s="50" t="str">
        <f>MODELE!AB76</f>
        <v/>
      </c>
      <c r="H76" s="54" t="str">
        <f>MODELE!AC76</f>
        <v/>
      </c>
      <c r="I76" s="55" t="str">
        <f>MODELE!AD76</f>
        <v/>
      </c>
      <c r="J76" s="21" t="str">
        <f>MODELE!AJ76</f>
        <v/>
      </c>
      <c r="K76" s="53">
        <f>MODELE!AA76</f>
        <v>0</v>
      </c>
      <c r="M76" s="21" t="str">
        <f t="shared" si="2"/>
        <v/>
      </c>
    </row>
    <row r="77" spans="1:13" ht="40.5" customHeight="1" x14ac:dyDescent="0.25">
      <c r="A77" s="45">
        <f>MODELE!B77</f>
        <v>0</v>
      </c>
      <c r="B77" s="44">
        <f>MODELE!C77</f>
        <v>0</v>
      </c>
      <c r="C77" s="44">
        <f>MODELE!D77</f>
        <v>0</v>
      </c>
      <c r="D77" s="48">
        <f>MODELE!E77</f>
        <v>0</v>
      </c>
      <c r="E77" s="51">
        <f>MODELE!F77</f>
        <v>0</v>
      </c>
      <c r="F77" s="49" t="str">
        <f>MODELE!Y77</f>
        <v/>
      </c>
      <c r="G77" s="50" t="str">
        <f>MODELE!AB77</f>
        <v/>
      </c>
      <c r="H77" s="54" t="str">
        <f>MODELE!AC77</f>
        <v/>
      </c>
      <c r="I77" s="55" t="str">
        <f>MODELE!AD77</f>
        <v/>
      </c>
      <c r="J77" s="21" t="str">
        <f>MODELE!AJ77</f>
        <v/>
      </c>
      <c r="K77" s="53">
        <f>MODELE!AA77</f>
        <v>0</v>
      </c>
      <c r="M77" s="21" t="str">
        <f t="shared" si="2"/>
        <v/>
      </c>
    </row>
    <row r="78" spans="1:13" ht="40.5" customHeight="1" x14ac:dyDescent="0.25">
      <c r="A78" s="45">
        <f>MODELE!B78</f>
        <v>0</v>
      </c>
      <c r="B78" s="44">
        <f>MODELE!C78</f>
        <v>0</v>
      </c>
      <c r="C78" s="44">
        <f>MODELE!D78</f>
        <v>0</v>
      </c>
      <c r="D78" s="48">
        <f>MODELE!E78</f>
        <v>0</v>
      </c>
      <c r="E78" s="51">
        <f>MODELE!F78</f>
        <v>0</v>
      </c>
      <c r="F78" s="49" t="str">
        <f>MODELE!Y78</f>
        <v/>
      </c>
      <c r="G78" s="50" t="str">
        <f>MODELE!AB78</f>
        <v/>
      </c>
      <c r="H78" s="54" t="str">
        <f>MODELE!AC78</f>
        <v/>
      </c>
      <c r="I78" s="55" t="str">
        <f>MODELE!AD78</f>
        <v/>
      </c>
      <c r="J78" s="21" t="str">
        <f>MODELE!AJ78</f>
        <v/>
      </c>
      <c r="K78" s="53">
        <f>MODELE!AA78</f>
        <v>0</v>
      </c>
      <c r="M78" s="21" t="str">
        <f t="shared" si="2"/>
        <v/>
      </c>
    </row>
    <row r="79" spans="1:13" ht="40.5" customHeight="1" x14ac:dyDescent="0.25">
      <c r="A79" s="45">
        <f>MODELE!B79</f>
        <v>0</v>
      </c>
      <c r="B79" s="44">
        <f>MODELE!C79</f>
        <v>0</v>
      </c>
      <c r="C79" s="44">
        <f>MODELE!D79</f>
        <v>0</v>
      </c>
      <c r="D79" s="48">
        <f>MODELE!E79</f>
        <v>0</v>
      </c>
      <c r="E79" s="51">
        <f>MODELE!F79</f>
        <v>0</v>
      </c>
      <c r="F79" s="49" t="str">
        <f>MODELE!Y79</f>
        <v/>
      </c>
      <c r="G79" s="50" t="str">
        <f>MODELE!AB79</f>
        <v/>
      </c>
      <c r="H79" s="54" t="str">
        <f>MODELE!AC79</f>
        <v/>
      </c>
      <c r="I79" s="55" t="str">
        <f>MODELE!AD79</f>
        <v/>
      </c>
      <c r="J79" s="21" t="str">
        <f>MODELE!AJ79</f>
        <v/>
      </c>
      <c r="K79" s="53">
        <f>MODELE!AA79</f>
        <v>0</v>
      </c>
      <c r="M79" s="21" t="str">
        <f t="shared" si="2"/>
        <v/>
      </c>
    </row>
    <row r="80" spans="1:13" ht="40.5" customHeight="1" x14ac:dyDescent="0.25">
      <c r="A80" s="45">
        <f>MODELE!B80</f>
        <v>0</v>
      </c>
      <c r="B80" s="44">
        <f>MODELE!C80</f>
        <v>0</v>
      </c>
      <c r="C80" s="44">
        <f>MODELE!D80</f>
        <v>0</v>
      </c>
      <c r="D80" s="48">
        <f>MODELE!E80</f>
        <v>0</v>
      </c>
      <c r="E80" s="51">
        <f>MODELE!F80</f>
        <v>0</v>
      </c>
      <c r="F80" s="49" t="str">
        <f>MODELE!Y80</f>
        <v/>
      </c>
      <c r="G80" s="50" t="str">
        <f>MODELE!AB80</f>
        <v/>
      </c>
      <c r="H80" s="54" t="str">
        <f>MODELE!AC80</f>
        <v/>
      </c>
      <c r="I80" s="55" t="str">
        <f>MODELE!AD80</f>
        <v/>
      </c>
      <c r="J80" s="21" t="str">
        <f>MODELE!AJ80</f>
        <v/>
      </c>
      <c r="K80" s="53">
        <f>MODELE!AA80</f>
        <v>0</v>
      </c>
      <c r="M80" s="21" t="str">
        <f t="shared" si="2"/>
        <v/>
      </c>
    </row>
    <row r="81" spans="1:13" ht="40.5" customHeight="1" x14ac:dyDescent="0.25">
      <c r="A81" s="45">
        <f>MODELE!B81</f>
        <v>0</v>
      </c>
      <c r="B81" s="44">
        <f>MODELE!C81</f>
        <v>0</v>
      </c>
      <c r="C81" s="44">
        <f>MODELE!D81</f>
        <v>0</v>
      </c>
      <c r="D81" s="48">
        <f>MODELE!E81</f>
        <v>0</v>
      </c>
      <c r="E81" s="51">
        <f>MODELE!F81</f>
        <v>0</v>
      </c>
      <c r="F81" s="49" t="str">
        <f>MODELE!Y81</f>
        <v/>
      </c>
      <c r="G81" s="50" t="str">
        <f>MODELE!AB81</f>
        <v/>
      </c>
      <c r="H81" s="54" t="str">
        <f>MODELE!AC81</f>
        <v/>
      </c>
      <c r="I81" s="55" t="str">
        <f>MODELE!AD81</f>
        <v/>
      </c>
      <c r="J81" s="21" t="str">
        <f>MODELE!AJ81</f>
        <v/>
      </c>
      <c r="K81" s="53">
        <f>MODELE!AA81</f>
        <v>0</v>
      </c>
      <c r="M81" s="21" t="str">
        <f t="shared" si="2"/>
        <v/>
      </c>
    </row>
    <row r="82" spans="1:13" ht="40.5" customHeight="1" x14ac:dyDescent="0.25">
      <c r="A82" s="45">
        <f>MODELE!B82</f>
        <v>0</v>
      </c>
      <c r="B82" s="44">
        <f>MODELE!C82</f>
        <v>0</v>
      </c>
      <c r="C82" s="44">
        <f>MODELE!D82</f>
        <v>0</v>
      </c>
      <c r="D82" s="48">
        <f>MODELE!E82</f>
        <v>0</v>
      </c>
      <c r="E82" s="51">
        <f>MODELE!F82</f>
        <v>0</v>
      </c>
      <c r="F82" s="49" t="str">
        <f>MODELE!Y82</f>
        <v/>
      </c>
      <c r="G82" s="50" t="str">
        <f>MODELE!AB82</f>
        <v/>
      </c>
      <c r="H82" s="54" t="str">
        <f>MODELE!AC82</f>
        <v/>
      </c>
      <c r="I82" s="55" t="str">
        <f>MODELE!AD82</f>
        <v/>
      </c>
      <c r="J82" s="21" t="str">
        <f>MODELE!AJ82</f>
        <v/>
      </c>
      <c r="K82" s="53">
        <f>MODELE!AA82</f>
        <v>0</v>
      </c>
      <c r="M82" s="21" t="str">
        <f t="shared" si="2"/>
        <v/>
      </c>
    </row>
    <row r="83" spans="1:13" ht="40.5" customHeight="1" x14ac:dyDescent="0.25">
      <c r="A83" s="45">
        <f>MODELE!B83</f>
        <v>0</v>
      </c>
      <c r="B83" s="44">
        <f>MODELE!C83</f>
        <v>0</v>
      </c>
      <c r="C83" s="44">
        <f>MODELE!D83</f>
        <v>0</v>
      </c>
      <c r="D83" s="48">
        <f>MODELE!E83</f>
        <v>0</v>
      </c>
      <c r="E83" s="51">
        <f>MODELE!F83</f>
        <v>0</v>
      </c>
      <c r="F83" s="49" t="str">
        <f>MODELE!Y83</f>
        <v/>
      </c>
      <c r="G83" s="50" t="str">
        <f>MODELE!AB83</f>
        <v/>
      </c>
      <c r="H83" s="54" t="str">
        <f>MODELE!AC83</f>
        <v/>
      </c>
      <c r="I83" s="55" t="str">
        <f>MODELE!AD83</f>
        <v/>
      </c>
      <c r="J83" s="21" t="str">
        <f>MODELE!AJ83</f>
        <v/>
      </c>
      <c r="K83" s="53">
        <f>MODELE!AA83</f>
        <v>0</v>
      </c>
      <c r="M83" s="21" t="str">
        <f t="shared" si="2"/>
        <v/>
      </c>
    </row>
    <row r="84" spans="1:13" ht="40.5" customHeight="1" x14ac:dyDescent="0.25">
      <c r="A84" s="45">
        <f>MODELE!B84</f>
        <v>0</v>
      </c>
      <c r="B84" s="44">
        <f>MODELE!C84</f>
        <v>0</v>
      </c>
      <c r="C84" s="44">
        <f>MODELE!D84</f>
        <v>0</v>
      </c>
      <c r="D84" s="48">
        <f>MODELE!E84</f>
        <v>0</v>
      </c>
      <c r="E84" s="51">
        <f>MODELE!F84</f>
        <v>0</v>
      </c>
      <c r="F84" s="49" t="str">
        <f>MODELE!Y84</f>
        <v/>
      </c>
      <c r="G84" s="50" t="str">
        <f>MODELE!AB84</f>
        <v/>
      </c>
      <c r="H84" s="54" t="str">
        <f>MODELE!AC84</f>
        <v/>
      </c>
      <c r="I84" s="55" t="str">
        <f>MODELE!AD84</f>
        <v/>
      </c>
      <c r="J84" s="21" t="str">
        <f>MODELE!AJ84</f>
        <v/>
      </c>
      <c r="K84" s="53">
        <f>MODELE!AA84</f>
        <v>0</v>
      </c>
      <c r="M84" s="21" t="str">
        <f t="shared" si="2"/>
        <v/>
      </c>
    </row>
    <row r="85" spans="1:13" ht="40.5" customHeight="1" x14ac:dyDescent="0.25">
      <c r="A85" s="45">
        <f>MODELE!B85</f>
        <v>0</v>
      </c>
      <c r="B85" s="44">
        <f>MODELE!C85</f>
        <v>0</v>
      </c>
      <c r="C85" s="44">
        <f>MODELE!D85</f>
        <v>0</v>
      </c>
      <c r="D85" s="48">
        <f>MODELE!E85</f>
        <v>0</v>
      </c>
      <c r="E85" s="51">
        <f>MODELE!F85</f>
        <v>0</v>
      </c>
      <c r="F85" s="49" t="str">
        <f>MODELE!Y85</f>
        <v/>
      </c>
      <c r="G85" s="50" t="str">
        <f>MODELE!AB85</f>
        <v/>
      </c>
      <c r="H85" s="54" t="str">
        <f>MODELE!AC85</f>
        <v/>
      </c>
      <c r="I85" s="55" t="str">
        <f>MODELE!AD85</f>
        <v/>
      </c>
      <c r="J85" s="21" t="str">
        <f>MODELE!AJ85</f>
        <v/>
      </c>
      <c r="K85" s="53">
        <f>MODELE!AA85</f>
        <v>0</v>
      </c>
      <c r="M85" s="21" t="str">
        <f t="shared" si="2"/>
        <v/>
      </c>
    </row>
    <row r="86" spans="1:13" ht="40.5" customHeight="1" x14ac:dyDescent="0.25">
      <c r="A86" s="45">
        <f>MODELE!B86</f>
        <v>0</v>
      </c>
      <c r="B86" s="44">
        <f>MODELE!C86</f>
        <v>0</v>
      </c>
      <c r="C86" s="44">
        <f>MODELE!D86</f>
        <v>0</v>
      </c>
      <c r="D86" s="48">
        <f>MODELE!E86</f>
        <v>0</v>
      </c>
      <c r="E86" s="51">
        <f>MODELE!F86</f>
        <v>0</v>
      </c>
      <c r="F86" s="49" t="str">
        <f>MODELE!Y86</f>
        <v/>
      </c>
      <c r="G86" s="50" t="str">
        <f>MODELE!AB86</f>
        <v/>
      </c>
      <c r="H86" s="54" t="str">
        <f>MODELE!AC86</f>
        <v/>
      </c>
      <c r="I86" s="55" t="str">
        <f>MODELE!AD86</f>
        <v/>
      </c>
      <c r="J86" s="21" t="str">
        <f>MODELE!AJ86</f>
        <v/>
      </c>
      <c r="K86" s="53">
        <f>MODELE!AA86</f>
        <v>0</v>
      </c>
      <c r="M86" s="21" t="str">
        <f t="shared" si="2"/>
        <v/>
      </c>
    </row>
    <row r="87" spans="1:13" ht="40.5" customHeight="1" x14ac:dyDescent="0.25">
      <c r="A87" s="45">
        <f>MODELE!B87</f>
        <v>0</v>
      </c>
      <c r="B87" s="44">
        <f>MODELE!C87</f>
        <v>0</v>
      </c>
      <c r="C87" s="44">
        <f>MODELE!D87</f>
        <v>0</v>
      </c>
      <c r="D87" s="48">
        <f>MODELE!E87</f>
        <v>0</v>
      </c>
      <c r="E87" s="51">
        <f>MODELE!F87</f>
        <v>0</v>
      </c>
      <c r="F87" s="49" t="str">
        <f>MODELE!Y87</f>
        <v/>
      </c>
      <c r="G87" s="50" t="str">
        <f>MODELE!AB87</f>
        <v/>
      </c>
      <c r="H87" s="54" t="str">
        <f>MODELE!AC87</f>
        <v/>
      </c>
      <c r="I87" s="55" t="str">
        <f>MODELE!AD87</f>
        <v/>
      </c>
      <c r="J87" s="21" t="str">
        <f>MODELE!AJ87</f>
        <v/>
      </c>
      <c r="K87" s="53">
        <f>MODELE!AA87</f>
        <v>0</v>
      </c>
      <c r="M87" s="21" t="str">
        <f t="shared" si="2"/>
        <v/>
      </c>
    </row>
    <row r="88" spans="1:13" ht="40.5" customHeight="1" x14ac:dyDescent="0.25">
      <c r="A88" s="45">
        <f>MODELE!B88</f>
        <v>0</v>
      </c>
      <c r="B88" s="44">
        <f>MODELE!C88</f>
        <v>0</v>
      </c>
      <c r="C88" s="44">
        <f>MODELE!D88</f>
        <v>0</v>
      </c>
      <c r="D88" s="48">
        <f>MODELE!E88</f>
        <v>0</v>
      </c>
      <c r="E88" s="51">
        <f>MODELE!F88</f>
        <v>0</v>
      </c>
      <c r="F88" s="49" t="str">
        <f>MODELE!Y88</f>
        <v/>
      </c>
      <c r="G88" s="50" t="str">
        <f>MODELE!AB88</f>
        <v/>
      </c>
      <c r="H88" s="54" t="str">
        <f>MODELE!AC88</f>
        <v/>
      </c>
      <c r="I88" s="55" t="str">
        <f>MODELE!AD88</f>
        <v/>
      </c>
      <c r="J88" s="21" t="str">
        <f>MODELE!AJ88</f>
        <v/>
      </c>
      <c r="K88" s="53">
        <f>MODELE!AA88</f>
        <v>0</v>
      </c>
      <c r="M88" s="21" t="str">
        <f t="shared" si="2"/>
        <v/>
      </c>
    </row>
    <row r="89" spans="1:13" ht="40.5" customHeight="1" x14ac:dyDescent="0.25">
      <c r="A89" s="45">
        <f>MODELE!B89</f>
        <v>0</v>
      </c>
      <c r="B89" s="44">
        <f>MODELE!C89</f>
        <v>0</v>
      </c>
      <c r="C89" s="44">
        <f>MODELE!D89</f>
        <v>0</v>
      </c>
      <c r="D89" s="48">
        <f>MODELE!E89</f>
        <v>0</v>
      </c>
      <c r="E89" s="51">
        <f>MODELE!F89</f>
        <v>0</v>
      </c>
      <c r="F89" s="49" t="str">
        <f>MODELE!Y89</f>
        <v/>
      </c>
      <c r="G89" s="50" t="str">
        <f>MODELE!AB89</f>
        <v/>
      </c>
      <c r="H89" s="54" t="str">
        <f>MODELE!AC89</f>
        <v/>
      </c>
      <c r="I89" s="55" t="str">
        <f>MODELE!AD89</f>
        <v/>
      </c>
      <c r="J89" s="21" t="str">
        <f>MODELE!AJ89</f>
        <v/>
      </c>
      <c r="K89" s="53">
        <f>MODELE!AA89</f>
        <v>0</v>
      </c>
      <c r="M89" s="21" t="str">
        <f t="shared" si="2"/>
        <v/>
      </c>
    </row>
    <row r="90" spans="1:13" ht="40.5" customHeight="1" x14ac:dyDescent="0.25">
      <c r="A90" s="45">
        <f>MODELE!B90</f>
        <v>0</v>
      </c>
      <c r="B90" s="44">
        <f>MODELE!C90</f>
        <v>0</v>
      </c>
      <c r="C90" s="44">
        <f>MODELE!D90</f>
        <v>0</v>
      </c>
      <c r="D90" s="48">
        <f>MODELE!E90</f>
        <v>0</v>
      </c>
      <c r="E90" s="51">
        <f>MODELE!F90</f>
        <v>0</v>
      </c>
      <c r="F90" s="49" t="str">
        <f>MODELE!Y90</f>
        <v/>
      </c>
      <c r="G90" s="50" t="str">
        <f>MODELE!AB90</f>
        <v/>
      </c>
      <c r="H90" s="54" t="str">
        <f>MODELE!AC90</f>
        <v/>
      </c>
      <c r="I90" s="55" t="str">
        <f>MODELE!AD90</f>
        <v/>
      </c>
      <c r="J90" s="21" t="str">
        <f>MODELE!AJ90</f>
        <v/>
      </c>
      <c r="K90" s="53">
        <f>MODELE!AA90</f>
        <v>0</v>
      </c>
      <c r="M90" s="21" t="str">
        <f t="shared" si="2"/>
        <v/>
      </c>
    </row>
    <row r="91" spans="1:13" ht="40.5" customHeight="1" x14ac:dyDescent="0.25">
      <c r="A91" s="45">
        <f>MODELE!B91</f>
        <v>0</v>
      </c>
      <c r="B91" s="44">
        <f>MODELE!C91</f>
        <v>0</v>
      </c>
      <c r="C91" s="44">
        <f>MODELE!D91</f>
        <v>0</v>
      </c>
      <c r="D91" s="48">
        <f>MODELE!E91</f>
        <v>0</v>
      </c>
      <c r="E91" s="51">
        <f>MODELE!F91</f>
        <v>0</v>
      </c>
      <c r="F91" s="49" t="str">
        <f>MODELE!Y91</f>
        <v/>
      </c>
      <c r="G91" s="50" t="str">
        <f>MODELE!AB91</f>
        <v/>
      </c>
      <c r="H91" s="54" t="str">
        <f>MODELE!AC91</f>
        <v/>
      </c>
      <c r="I91" s="55" t="str">
        <f>MODELE!AD91</f>
        <v/>
      </c>
      <c r="J91" s="21" t="str">
        <f>MODELE!AJ91</f>
        <v/>
      </c>
      <c r="K91" s="53">
        <f>MODELE!AA91</f>
        <v>0</v>
      </c>
      <c r="M91" s="21" t="str">
        <f t="shared" si="2"/>
        <v/>
      </c>
    </row>
    <row r="92" spans="1:13" ht="40.5" customHeight="1" x14ac:dyDescent="0.25">
      <c r="A92" s="45">
        <f>MODELE!B92</f>
        <v>0</v>
      </c>
      <c r="B92" s="44">
        <f>MODELE!C92</f>
        <v>0</v>
      </c>
      <c r="C92" s="44">
        <f>MODELE!D92</f>
        <v>0</v>
      </c>
      <c r="D92" s="48">
        <f>MODELE!E92</f>
        <v>0</v>
      </c>
      <c r="E92" s="51">
        <f>MODELE!F92</f>
        <v>0</v>
      </c>
      <c r="F92" s="49" t="str">
        <f>MODELE!Y92</f>
        <v/>
      </c>
      <c r="G92" s="50" t="str">
        <f>MODELE!AB92</f>
        <v/>
      </c>
      <c r="H92" s="54" t="str">
        <f>MODELE!AC92</f>
        <v/>
      </c>
      <c r="I92" s="55" t="str">
        <f>MODELE!AD92</f>
        <v/>
      </c>
      <c r="J92" s="21" t="str">
        <f>MODELE!AJ92</f>
        <v/>
      </c>
      <c r="K92" s="53">
        <f>MODELE!AA92</f>
        <v>0</v>
      </c>
      <c r="M92" s="21" t="str">
        <f t="shared" si="2"/>
        <v/>
      </c>
    </row>
    <row r="93" spans="1:13" ht="40.5" customHeight="1" x14ac:dyDescent="0.25">
      <c r="A93" s="45">
        <f>MODELE!B93</f>
        <v>0</v>
      </c>
      <c r="B93" s="44">
        <f>MODELE!C93</f>
        <v>0</v>
      </c>
      <c r="C93" s="44">
        <f>MODELE!D93</f>
        <v>0</v>
      </c>
      <c r="D93" s="48">
        <f>MODELE!E93</f>
        <v>0</v>
      </c>
      <c r="E93" s="51">
        <f>MODELE!F93</f>
        <v>0</v>
      </c>
      <c r="F93" s="49" t="str">
        <f>MODELE!Y93</f>
        <v/>
      </c>
      <c r="G93" s="50" t="str">
        <f>MODELE!AB93</f>
        <v/>
      </c>
      <c r="H93" s="54" t="str">
        <f>MODELE!AC93</f>
        <v/>
      </c>
      <c r="I93" s="55" t="str">
        <f>MODELE!AD93</f>
        <v/>
      </c>
      <c r="J93" s="21" t="str">
        <f>MODELE!AJ93</f>
        <v/>
      </c>
      <c r="K93" s="53">
        <f>MODELE!AA93</f>
        <v>0</v>
      </c>
      <c r="M93" s="21" t="str">
        <f t="shared" si="2"/>
        <v/>
      </c>
    </row>
    <row r="94" spans="1:13" ht="40.5" customHeight="1" x14ac:dyDescent="0.25">
      <c r="A94" s="45">
        <f>MODELE!B94</f>
        <v>0</v>
      </c>
      <c r="B94" s="44">
        <f>MODELE!C94</f>
        <v>0</v>
      </c>
      <c r="C94" s="44">
        <f>MODELE!D94</f>
        <v>0</v>
      </c>
      <c r="D94" s="48">
        <f>MODELE!E94</f>
        <v>0</v>
      </c>
      <c r="E94" s="51">
        <f>MODELE!F94</f>
        <v>0</v>
      </c>
      <c r="F94" s="49" t="str">
        <f>MODELE!Y94</f>
        <v/>
      </c>
      <c r="G94" s="50" t="str">
        <f>MODELE!AB94</f>
        <v/>
      </c>
      <c r="H94" s="54" t="str">
        <f>MODELE!AC94</f>
        <v/>
      </c>
      <c r="I94" s="55" t="str">
        <f>MODELE!AD94</f>
        <v/>
      </c>
      <c r="J94" s="21" t="str">
        <f>MODELE!AJ94</f>
        <v/>
      </c>
      <c r="K94" s="53">
        <f>MODELE!AA94</f>
        <v>0</v>
      </c>
      <c r="M94" s="21" t="str">
        <f t="shared" si="2"/>
        <v/>
      </c>
    </row>
    <row r="95" spans="1:13" ht="40.5" customHeight="1" x14ac:dyDescent="0.25">
      <c r="A95" s="45">
        <f>MODELE!B95</f>
        <v>0</v>
      </c>
      <c r="B95" s="44">
        <f>MODELE!C95</f>
        <v>0</v>
      </c>
      <c r="C95" s="44">
        <f>MODELE!D95</f>
        <v>0</v>
      </c>
      <c r="D95" s="48">
        <f>MODELE!E95</f>
        <v>0</v>
      </c>
      <c r="E95" s="51">
        <f>MODELE!F95</f>
        <v>0</v>
      </c>
      <c r="F95" s="49" t="str">
        <f>MODELE!Y95</f>
        <v/>
      </c>
      <c r="G95" s="50" t="str">
        <f>MODELE!AB95</f>
        <v/>
      </c>
      <c r="H95" s="54" t="str">
        <f>MODELE!AC95</f>
        <v/>
      </c>
      <c r="I95" s="55" t="str">
        <f>MODELE!AD95</f>
        <v/>
      </c>
      <c r="J95" s="21" t="str">
        <f>MODELE!AJ95</f>
        <v/>
      </c>
      <c r="K95" s="53">
        <f>MODELE!AA95</f>
        <v>0</v>
      </c>
      <c r="M95" s="21" t="str">
        <f t="shared" si="2"/>
        <v/>
      </c>
    </row>
    <row r="96" spans="1:13" ht="40.5" customHeight="1" x14ac:dyDescent="0.25">
      <c r="A96" s="45">
        <f>MODELE!B96</f>
        <v>0</v>
      </c>
      <c r="B96" s="44">
        <f>MODELE!C96</f>
        <v>0</v>
      </c>
      <c r="C96" s="44">
        <f>MODELE!D96</f>
        <v>0</v>
      </c>
      <c r="D96" s="48">
        <f>MODELE!E96</f>
        <v>0</v>
      </c>
      <c r="E96" s="51">
        <f>MODELE!F96</f>
        <v>0</v>
      </c>
      <c r="F96" s="49" t="str">
        <f>MODELE!Y96</f>
        <v/>
      </c>
      <c r="G96" s="50" t="str">
        <f>MODELE!AB96</f>
        <v/>
      </c>
      <c r="H96" s="54" t="str">
        <f>MODELE!AC96</f>
        <v/>
      </c>
      <c r="I96" s="55" t="str">
        <f>MODELE!AD96</f>
        <v/>
      </c>
      <c r="J96" s="21" t="str">
        <f>MODELE!AJ96</f>
        <v/>
      </c>
      <c r="K96" s="53">
        <f>MODELE!AA96</f>
        <v>0</v>
      </c>
      <c r="M96" s="21" t="str">
        <f t="shared" si="2"/>
        <v/>
      </c>
    </row>
    <row r="97" spans="1:13" ht="40.5" customHeight="1" x14ac:dyDescent="0.25">
      <c r="A97" s="45">
        <f>MODELE!B97</f>
        <v>0</v>
      </c>
      <c r="B97" s="44">
        <f>MODELE!C97</f>
        <v>0</v>
      </c>
      <c r="C97" s="44">
        <f>MODELE!D97</f>
        <v>0</v>
      </c>
      <c r="D97" s="48">
        <f>MODELE!E97</f>
        <v>0</v>
      </c>
      <c r="E97" s="51">
        <f>MODELE!F97</f>
        <v>0</v>
      </c>
      <c r="F97" s="49" t="str">
        <f>MODELE!Y97</f>
        <v/>
      </c>
      <c r="G97" s="50" t="str">
        <f>MODELE!AB97</f>
        <v/>
      </c>
      <c r="H97" s="54" t="str">
        <f>MODELE!AC97</f>
        <v/>
      </c>
      <c r="I97" s="55" t="str">
        <f>MODELE!AD97</f>
        <v/>
      </c>
      <c r="J97" s="21" t="str">
        <f>MODELE!AJ97</f>
        <v/>
      </c>
      <c r="K97" s="53">
        <f>MODELE!AA97</f>
        <v>0</v>
      </c>
      <c r="M97" s="21" t="str">
        <f t="shared" si="2"/>
        <v/>
      </c>
    </row>
    <row r="98" spans="1:13" ht="40.5" customHeight="1" x14ac:dyDescent="0.25">
      <c r="A98" s="45">
        <f>MODELE!B98</f>
        <v>0</v>
      </c>
      <c r="B98" s="44">
        <f>MODELE!C98</f>
        <v>0</v>
      </c>
      <c r="C98" s="44">
        <f>MODELE!D98</f>
        <v>0</v>
      </c>
      <c r="D98" s="48">
        <f>MODELE!E98</f>
        <v>0</v>
      </c>
      <c r="E98" s="51">
        <f>MODELE!F98</f>
        <v>0</v>
      </c>
      <c r="F98" s="49" t="str">
        <f>MODELE!Y98</f>
        <v/>
      </c>
      <c r="G98" s="50" t="str">
        <f>MODELE!AB98</f>
        <v/>
      </c>
      <c r="H98" s="54" t="str">
        <f>MODELE!AC98</f>
        <v/>
      </c>
      <c r="I98" s="55" t="str">
        <f>MODELE!AD98</f>
        <v/>
      </c>
      <c r="J98" s="21" t="str">
        <f>MODELE!AJ98</f>
        <v/>
      </c>
      <c r="K98" s="53">
        <f>MODELE!AA98</f>
        <v>0</v>
      </c>
      <c r="M98" s="21" t="str">
        <f t="shared" si="2"/>
        <v/>
      </c>
    </row>
    <row r="99" spans="1:13" ht="40.5" customHeight="1" x14ac:dyDescent="0.25">
      <c r="A99" s="45">
        <f>MODELE!B99</f>
        <v>0</v>
      </c>
      <c r="B99" s="44">
        <f>MODELE!C99</f>
        <v>0</v>
      </c>
      <c r="C99" s="44">
        <f>MODELE!D99</f>
        <v>0</v>
      </c>
      <c r="D99" s="48">
        <f>MODELE!E99</f>
        <v>0</v>
      </c>
      <c r="E99" s="51">
        <f>MODELE!F99</f>
        <v>0</v>
      </c>
      <c r="F99" s="49" t="str">
        <f>MODELE!Y99</f>
        <v/>
      </c>
      <c r="G99" s="50" t="str">
        <f>MODELE!AB99</f>
        <v/>
      </c>
      <c r="H99" s="54" t="str">
        <f>MODELE!AC99</f>
        <v/>
      </c>
      <c r="I99" s="55" t="str">
        <f>MODELE!AD99</f>
        <v/>
      </c>
      <c r="J99" s="21" t="str">
        <f>MODELE!AJ99</f>
        <v/>
      </c>
      <c r="K99" s="53">
        <f>MODELE!AA99</f>
        <v>0</v>
      </c>
      <c r="M99" s="21" t="str">
        <f t="shared" si="2"/>
        <v/>
      </c>
    </row>
    <row r="100" spans="1:13" ht="40.5" customHeight="1" x14ac:dyDescent="0.25">
      <c r="A100" s="45">
        <f>MODELE!B100</f>
        <v>0</v>
      </c>
      <c r="B100" s="44">
        <f>MODELE!C100</f>
        <v>0</v>
      </c>
      <c r="C100" s="44">
        <f>MODELE!D100</f>
        <v>0</v>
      </c>
      <c r="D100" s="48">
        <f>MODELE!E100</f>
        <v>0</v>
      </c>
      <c r="E100" s="51">
        <f>MODELE!F100</f>
        <v>0</v>
      </c>
      <c r="F100" s="49" t="str">
        <f>MODELE!Y100</f>
        <v/>
      </c>
      <c r="G100" s="50" t="str">
        <f>MODELE!AB100</f>
        <v/>
      </c>
      <c r="H100" s="54" t="str">
        <f>MODELE!AC100</f>
        <v/>
      </c>
      <c r="I100" s="55" t="str">
        <f>MODELE!AD100</f>
        <v/>
      </c>
      <c r="J100" s="21" t="str">
        <f>MODELE!AJ100</f>
        <v/>
      </c>
      <c r="K100" s="53">
        <f>MODELE!AA100</f>
        <v>0</v>
      </c>
      <c r="M100" s="21" t="str">
        <f t="shared" si="2"/>
        <v/>
      </c>
    </row>
    <row r="101" spans="1:13" ht="40.5" customHeight="1" x14ac:dyDescent="0.25">
      <c r="A101" s="45">
        <f>MODELE!B101</f>
        <v>0</v>
      </c>
      <c r="B101" s="44">
        <f>MODELE!C101</f>
        <v>0</v>
      </c>
      <c r="C101" s="44">
        <f>MODELE!D101</f>
        <v>0</v>
      </c>
      <c r="D101" s="48">
        <f>MODELE!E101</f>
        <v>0</v>
      </c>
      <c r="E101" s="51">
        <f>MODELE!F101</f>
        <v>0</v>
      </c>
      <c r="F101" s="49" t="str">
        <f>MODELE!Y101</f>
        <v/>
      </c>
      <c r="G101" s="50" t="str">
        <f>MODELE!AB101</f>
        <v/>
      </c>
      <c r="H101" s="54" t="str">
        <f>MODELE!AC101</f>
        <v/>
      </c>
      <c r="I101" s="55" t="str">
        <f>MODELE!AD101</f>
        <v/>
      </c>
      <c r="J101" s="21" t="str">
        <f>MODELE!AJ101</f>
        <v/>
      </c>
      <c r="K101" s="53">
        <f>MODELE!AA101</f>
        <v>0</v>
      </c>
      <c r="M101" s="21" t="str">
        <f t="shared" si="2"/>
        <v/>
      </c>
    </row>
    <row r="102" spans="1:13" ht="40.5" customHeight="1" x14ac:dyDescent="0.25">
      <c r="A102" s="45">
        <f>MODELE!B102</f>
        <v>0</v>
      </c>
      <c r="B102" s="44">
        <f>MODELE!C102</f>
        <v>0</v>
      </c>
      <c r="C102" s="44">
        <f>MODELE!D102</f>
        <v>0</v>
      </c>
      <c r="D102" s="48">
        <f>MODELE!E102</f>
        <v>0</v>
      </c>
      <c r="E102" s="51">
        <f>MODELE!F102</f>
        <v>0</v>
      </c>
      <c r="F102" s="49" t="str">
        <f>MODELE!Y102</f>
        <v/>
      </c>
      <c r="G102" s="50" t="str">
        <f>MODELE!AB102</f>
        <v/>
      </c>
      <c r="H102" s="54" t="str">
        <f>MODELE!AC102</f>
        <v/>
      </c>
      <c r="I102" s="55" t="str">
        <f>MODELE!AD102</f>
        <v/>
      </c>
      <c r="J102" s="21" t="str">
        <f>MODELE!AJ102</f>
        <v/>
      </c>
      <c r="K102" s="53">
        <f>MODELE!AA102</f>
        <v>0</v>
      </c>
      <c r="M102" s="21" t="str">
        <f t="shared" si="2"/>
        <v/>
      </c>
    </row>
    <row r="103" spans="1:13" ht="40.5" customHeight="1" x14ac:dyDescent="0.25">
      <c r="A103" s="45">
        <f>MODELE!B103</f>
        <v>0</v>
      </c>
      <c r="B103" s="44">
        <f>MODELE!C103</f>
        <v>0</v>
      </c>
      <c r="C103" s="44">
        <f>MODELE!D103</f>
        <v>0</v>
      </c>
      <c r="D103" s="48">
        <f>MODELE!E103</f>
        <v>0</v>
      </c>
      <c r="E103" s="51">
        <f>MODELE!F103</f>
        <v>0</v>
      </c>
      <c r="F103" s="49" t="str">
        <f>MODELE!Y103</f>
        <v/>
      </c>
      <c r="G103" s="50" t="str">
        <f>MODELE!AB103</f>
        <v/>
      </c>
      <c r="H103" s="54" t="str">
        <f>MODELE!AC103</f>
        <v/>
      </c>
      <c r="I103" s="55" t="str">
        <f>MODELE!AD103</f>
        <v/>
      </c>
      <c r="J103" s="21" t="str">
        <f>MODELE!AJ103</f>
        <v/>
      </c>
      <c r="K103" s="53">
        <f>MODELE!AA103</f>
        <v>0</v>
      </c>
      <c r="M103" s="21" t="str">
        <f t="shared" si="2"/>
        <v/>
      </c>
    </row>
    <row r="104" spans="1:13" ht="40.5" customHeight="1" x14ac:dyDescent="0.25">
      <c r="A104" s="45">
        <f>MODELE!B104</f>
        <v>0</v>
      </c>
      <c r="B104" s="44">
        <f>MODELE!C104</f>
        <v>0</v>
      </c>
      <c r="C104" s="44">
        <f>MODELE!D104</f>
        <v>0</v>
      </c>
      <c r="D104" s="48">
        <f>MODELE!E104</f>
        <v>0</v>
      </c>
      <c r="E104" s="51">
        <f>MODELE!F104</f>
        <v>0</v>
      </c>
      <c r="F104" s="49" t="str">
        <f>MODELE!Y104</f>
        <v/>
      </c>
      <c r="G104" s="50" t="str">
        <f>MODELE!AB104</f>
        <v/>
      </c>
      <c r="H104" s="54" t="str">
        <f>MODELE!AC104</f>
        <v/>
      </c>
      <c r="I104" s="55" t="str">
        <f>MODELE!AD104</f>
        <v/>
      </c>
      <c r="J104" s="21" t="str">
        <f>MODELE!AJ104</f>
        <v/>
      </c>
      <c r="K104" s="53">
        <f>MODELE!AA104</f>
        <v>0</v>
      </c>
      <c r="M104" s="21" t="str">
        <f t="shared" si="2"/>
        <v/>
      </c>
    </row>
    <row r="105" spans="1:13" ht="40.5" customHeight="1" x14ac:dyDescent="0.25">
      <c r="A105" s="45">
        <f>MODELE!B105</f>
        <v>0</v>
      </c>
      <c r="B105" s="44">
        <f>MODELE!C105</f>
        <v>0</v>
      </c>
      <c r="C105" s="44">
        <f>MODELE!D105</f>
        <v>0</v>
      </c>
      <c r="D105" s="48">
        <f>MODELE!E105</f>
        <v>0</v>
      </c>
      <c r="E105" s="51">
        <f>MODELE!F105</f>
        <v>0</v>
      </c>
      <c r="F105" s="49" t="str">
        <f>MODELE!Y105</f>
        <v/>
      </c>
      <c r="G105" s="50" t="str">
        <f>MODELE!AB105</f>
        <v/>
      </c>
      <c r="H105" s="54" t="str">
        <f>MODELE!AC105</f>
        <v/>
      </c>
      <c r="I105" s="55" t="str">
        <f>MODELE!AD105</f>
        <v/>
      </c>
      <c r="J105" s="21" t="str">
        <f>MODELE!AJ105</f>
        <v/>
      </c>
      <c r="K105" s="53">
        <f>MODELE!AA105</f>
        <v>0</v>
      </c>
      <c r="M105" s="21" t="str">
        <f t="shared" si="2"/>
        <v/>
      </c>
    </row>
    <row r="106" spans="1:13" ht="40.5" customHeight="1" x14ac:dyDescent="0.25">
      <c r="A106" s="45">
        <f>MODELE!B106</f>
        <v>0</v>
      </c>
      <c r="B106" s="44">
        <f>MODELE!C106</f>
        <v>0</v>
      </c>
      <c r="C106" s="44">
        <f>MODELE!D106</f>
        <v>0</v>
      </c>
      <c r="D106" s="48">
        <f>MODELE!E106</f>
        <v>0</v>
      </c>
      <c r="E106" s="51">
        <f>MODELE!F106</f>
        <v>0</v>
      </c>
      <c r="F106" s="49" t="str">
        <f>MODELE!Y106</f>
        <v/>
      </c>
      <c r="G106" s="50" t="str">
        <f>MODELE!AB106</f>
        <v/>
      </c>
      <c r="H106" s="54" t="str">
        <f>MODELE!AC106</f>
        <v/>
      </c>
      <c r="I106" s="55" t="str">
        <f>MODELE!AD106</f>
        <v/>
      </c>
      <c r="J106" s="21" t="str">
        <f>MODELE!AJ106</f>
        <v/>
      </c>
      <c r="K106" s="53">
        <f>MODELE!AA106</f>
        <v>0</v>
      </c>
      <c r="M106" s="21" t="str">
        <f t="shared" si="2"/>
        <v/>
      </c>
    </row>
    <row r="107" spans="1:13" ht="40.5" customHeight="1" x14ac:dyDescent="0.25">
      <c r="A107" s="45">
        <f>MODELE!B107</f>
        <v>0</v>
      </c>
      <c r="B107" s="44">
        <f>MODELE!C107</f>
        <v>0</v>
      </c>
      <c r="C107" s="44">
        <f>MODELE!D107</f>
        <v>0</v>
      </c>
      <c r="D107" s="48">
        <f>MODELE!E107</f>
        <v>0</v>
      </c>
      <c r="E107" s="51">
        <f>MODELE!F107</f>
        <v>0</v>
      </c>
      <c r="F107" s="49" t="str">
        <f>MODELE!Y107</f>
        <v/>
      </c>
      <c r="G107" s="50" t="str">
        <f>MODELE!AB107</f>
        <v/>
      </c>
      <c r="H107" s="54" t="str">
        <f>MODELE!AC107</f>
        <v/>
      </c>
      <c r="I107" s="55" t="str">
        <f>MODELE!AD107</f>
        <v/>
      </c>
      <c r="J107" s="21" t="str">
        <f>MODELE!AJ107</f>
        <v/>
      </c>
      <c r="K107" s="53">
        <f>MODELE!AA107</f>
        <v>0</v>
      </c>
      <c r="M107" s="21" t="str">
        <f t="shared" si="2"/>
        <v/>
      </c>
    </row>
    <row r="108" spans="1:13" ht="40.5" customHeight="1" x14ac:dyDescent="0.25">
      <c r="A108" s="45">
        <f>MODELE!B108</f>
        <v>0</v>
      </c>
      <c r="B108" s="44">
        <f>MODELE!C108</f>
        <v>0</v>
      </c>
      <c r="C108" s="44">
        <f>MODELE!D108</f>
        <v>0</v>
      </c>
      <c r="D108" s="48">
        <f>MODELE!E108</f>
        <v>0</v>
      </c>
      <c r="E108" s="51">
        <f>MODELE!F108</f>
        <v>0</v>
      </c>
      <c r="F108" s="49" t="str">
        <f>MODELE!Y108</f>
        <v/>
      </c>
      <c r="G108" s="50" t="str">
        <f>MODELE!AB108</f>
        <v/>
      </c>
      <c r="H108" s="54" t="str">
        <f>MODELE!AC108</f>
        <v/>
      </c>
      <c r="I108" s="55" t="str">
        <f>MODELE!AD108</f>
        <v/>
      </c>
      <c r="J108" s="21" t="str">
        <f>MODELE!AJ108</f>
        <v/>
      </c>
      <c r="K108" s="53">
        <f>MODELE!AA108</f>
        <v>0</v>
      </c>
      <c r="M108" s="21" t="str">
        <f t="shared" si="2"/>
        <v/>
      </c>
    </row>
    <row r="109" spans="1:13" ht="40.5" customHeight="1" x14ac:dyDescent="0.25">
      <c r="A109" s="45">
        <f>MODELE!B109</f>
        <v>0</v>
      </c>
      <c r="B109" s="44">
        <f>MODELE!C109</f>
        <v>0</v>
      </c>
      <c r="C109" s="44">
        <f>MODELE!D109</f>
        <v>0</v>
      </c>
      <c r="D109" s="48">
        <f>MODELE!E109</f>
        <v>0</v>
      </c>
      <c r="E109" s="51">
        <f>MODELE!F109</f>
        <v>0</v>
      </c>
      <c r="F109" s="49" t="str">
        <f>MODELE!Y109</f>
        <v/>
      </c>
      <c r="G109" s="50" t="str">
        <f>MODELE!AB109</f>
        <v/>
      </c>
      <c r="H109" s="54" t="str">
        <f>MODELE!AC109</f>
        <v/>
      </c>
      <c r="I109" s="55" t="str">
        <f>MODELE!AD109</f>
        <v/>
      </c>
      <c r="J109" s="21" t="str">
        <f>MODELE!AJ109</f>
        <v/>
      </c>
      <c r="K109" s="53">
        <f>MODELE!AA109</f>
        <v>0</v>
      </c>
      <c r="M109" s="21" t="str">
        <f t="shared" si="2"/>
        <v/>
      </c>
    </row>
    <row r="110" spans="1:13" ht="40.5" customHeight="1" x14ac:dyDescent="0.25">
      <c r="A110" s="45">
        <f>MODELE!B110</f>
        <v>0</v>
      </c>
      <c r="B110" s="44">
        <f>MODELE!C110</f>
        <v>0</v>
      </c>
      <c r="C110" s="44">
        <f>MODELE!D110</f>
        <v>0</v>
      </c>
      <c r="D110" s="48">
        <f>MODELE!E110</f>
        <v>0</v>
      </c>
      <c r="E110" s="51">
        <f>MODELE!F110</f>
        <v>0</v>
      </c>
      <c r="F110" s="49" t="str">
        <f>MODELE!Y110</f>
        <v/>
      </c>
      <c r="G110" s="50" t="str">
        <f>MODELE!AB110</f>
        <v/>
      </c>
      <c r="H110" s="54" t="str">
        <f>MODELE!AC110</f>
        <v/>
      </c>
      <c r="I110" s="55" t="str">
        <f>MODELE!AD110</f>
        <v/>
      </c>
      <c r="J110" s="21" t="str">
        <f>MODELE!AJ110</f>
        <v/>
      </c>
      <c r="K110" s="53">
        <f>MODELE!AA110</f>
        <v>0</v>
      </c>
      <c r="M110" s="21" t="str">
        <f t="shared" si="2"/>
        <v/>
      </c>
    </row>
    <row r="111" spans="1:13" ht="40.5" customHeight="1" x14ac:dyDescent="0.25">
      <c r="A111" s="45">
        <f>MODELE!B111</f>
        <v>0</v>
      </c>
      <c r="B111" s="44">
        <f>MODELE!C111</f>
        <v>0</v>
      </c>
      <c r="C111" s="44">
        <f>MODELE!D111</f>
        <v>0</v>
      </c>
      <c r="D111" s="48">
        <f>MODELE!E111</f>
        <v>0</v>
      </c>
      <c r="E111" s="51">
        <f>MODELE!F111</f>
        <v>0</v>
      </c>
      <c r="F111" s="49" t="str">
        <f>MODELE!Y111</f>
        <v/>
      </c>
      <c r="G111" s="50" t="str">
        <f>MODELE!AB111</f>
        <v/>
      </c>
      <c r="H111" s="54" t="str">
        <f>MODELE!AC111</f>
        <v/>
      </c>
      <c r="I111" s="55" t="str">
        <f>MODELE!AD111</f>
        <v/>
      </c>
      <c r="J111" s="21" t="str">
        <f>MODELE!AJ111</f>
        <v/>
      </c>
      <c r="K111" s="53">
        <f>MODELE!AA111</f>
        <v>0</v>
      </c>
      <c r="M111" s="21" t="str">
        <f t="shared" si="2"/>
        <v/>
      </c>
    </row>
    <row r="112" spans="1:13" ht="40.5" customHeight="1" x14ac:dyDescent="0.25">
      <c r="A112" s="45">
        <f>MODELE!B112</f>
        <v>0</v>
      </c>
      <c r="B112" s="44">
        <f>MODELE!C112</f>
        <v>0</v>
      </c>
      <c r="C112" s="44">
        <f>MODELE!D112</f>
        <v>0</v>
      </c>
      <c r="D112" s="48">
        <f>MODELE!E112</f>
        <v>0</v>
      </c>
      <c r="E112" s="51">
        <f>MODELE!F112</f>
        <v>0</v>
      </c>
      <c r="F112" s="49" t="str">
        <f>MODELE!Y112</f>
        <v/>
      </c>
      <c r="G112" s="50" t="str">
        <f>MODELE!AB112</f>
        <v/>
      </c>
      <c r="H112" s="54" t="str">
        <f>MODELE!AC112</f>
        <v/>
      </c>
      <c r="I112" s="55" t="str">
        <f>MODELE!AD112</f>
        <v/>
      </c>
      <c r="J112" s="21" t="str">
        <f>MODELE!AJ112</f>
        <v/>
      </c>
      <c r="K112" s="53">
        <f>MODELE!AA112</f>
        <v>0</v>
      </c>
      <c r="M112" s="21" t="str">
        <f t="shared" si="2"/>
        <v/>
      </c>
    </row>
    <row r="113" spans="1:13" ht="40.5" customHeight="1" x14ac:dyDescent="0.25">
      <c r="A113" s="45">
        <f>MODELE!B113</f>
        <v>0</v>
      </c>
      <c r="B113" s="44">
        <f>MODELE!C113</f>
        <v>0</v>
      </c>
      <c r="C113" s="44">
        <f>MODELE!D113</f>
        <v>0</v>
      </c>
      <c r="D113" s="48">
        <f>MODELE!E113</f>
        <v>0</v>
      </c>
      <c r="E113" s="51">
        <f>MODELE!F113</f>
        <v>0</v>
      </c>
      <c r="F113" s="49" t="str">
        <f>MODELE!Y113</f>
        <v/>
      </c>
      <c r="G113" s="50" t="str">
        <f>MODELE!AB113</f>
        <v/>
      </c>
      <c r="H113" s="54" t="str">
        <f>MODELE!AC113</f>
        <v/>
      </c>
      <c r="I113" s="55" t="str">
        <f>MODELE!AD113</f>
        <v/>
      </c>
      <c r="J113" s="21" t="str">
        <f>MODELE!AJ113</f>
        <v/>
      </c>
      <c r="K113" s="53">
        <f>MODELE!AA113</f>
        <v>0</v>
      </c>
      <c r="M113" s="21" t="str">
        <f t="shared" si="2"/>
        <v/>
      </c>
    </row>
    <row r="114" spans="1:13" ht="40.5" customHeight="1" x14ac:dyDescent="0.25">
      <c r="A114" s="45">
        <f>MODELE!B114</f>
        <v>0</v>
      </c>
      <c r="B114" s="44">
        <f>MODELE!C114</f>
        <v>0</v>
      </c>
      <c r="C114" s="44">
        <f>MODELE!D114</f>
        <v>0</v>
      </c>
      <c r="D114" s="48">
        <f>MODELE!E114</f>
        <v>0</v>
      </c>
      <c r="E114" s="51">
        <f>MODELE!F114</f>
        <v>0</v>
      </c>
      <c r="F114" s="49" t="str">
        <f>MODELE!Y114</f>
        <v/>
      </c>
      <c r="G114" s="50" t="str">
        <f>MODELE!AB114</f>
        <v/>
      </c>
      <c r="H114" s="54" t="str">
        <f>MODELE!AC114</f>
        <v/>
      </c>
      <c r="I114" s="55" t="str">
        <f>MODELE!AD114</f>
        <v/>
      </c>
      <c r="J114" s="21" t="str">
        <f>MODELE!AJ114</f>
        <v/>
      </c>
      <c r="K114" s="53">
        <f>MODELE!AA114</f>
        <v>0</v>
      </c>
      <c r="M114" s="21" t="str">
        <f t="shared" si="2"/>
        <v/>
      </c>
    </row>
    <row r="115" spans="1:13" ht="40.5" customHeight="1" x14ac:dyDescent="0.25">
      <c r="A115" s="45">
        <f>MODELE!B115</f>
        <v>0</v>
      </c>
      <c r="B115" s="44">
        <f>MODELE!C115</f>
        <v>0</v>
      </c>
      <c r="C115" s="44">
        <f>MODELE!D115</f>
        <v>0</v>
      </c>
      <c r="D115" s="48">
        <f>MODELE!E115</f>
        <v>0</v>
      </c>
      <c r="E115" s="51">
        <f>MODELE!F115</f>
        <v>0</v>
      </c>
      <c r="F115" s="49" t="str">
        <f>MODELE!Y115</f>
        <v/>
      </c>
      <c r="G115" s="50" t="str">
        <f>MODELE!AB115</f>
        <v/>
      </c>
      <c r="H115" s="54" t="str">
        <f>MODELE!AC115</f>
        <v/>
      </c>
      <c r="I115" s="55" t="str">
        <f>MODELE!AD115</f>
        <v/>
      </c>
      <c r="J115" s="21" t="str">
        <f>MODELE!AJ115</f>
        <v/>
      </c>
      <c r="K115" s="53">
        <f>MODELE!AA115</f>
        <v>0</v>
      </c>
      <c r="M115" s="21" t="str">
        <f t="shared" si="2"/>
        <v/>
      </c>
    </row>
    <row r="116" spans="1:13" ht="40.5" customHeight="1" x14ac:dyDescent="0.25">
      <c r="A116" s="45">
        <f>MODELE!B116</f>
        <v>0</v>
      </c>
      <c r="B116" s="44">
        <f>MODELE!C116</f>
        <v>0</v>
      </c>
      <c r="C116" s="44">
        <f>MODELE!D116</f>
        <v>0</v>
      </c>
      <c r="D116" s="48">
        <f>MODELE!E116</f>
        <v>0</v>
      </c>
      <c r="E116" s="51">
        <f>MODELE!F116</f>
        <v>0</v>
      </c>
      <c r="F116" s="49" t="str">
        <f>MODELE!Y116</f>
        <v/>
      </c>
      <c r="G116" s="50" t="str">
        <f>MODELE!AB116</f>
        <v/>
      </c>
      <c r="H116" s="54" t="str">
        <f>MODELE!AC116</f>
        <v/>
      </c>
      <c r="I116" s="55" t="str">
        <f>MODELE!AD116</f>
        <v/>
      </c>
      <c r="J116" s="21" t="str">
        <f>MODELE!AJ116</f>
        <v/>
      </c>
      <c r="K116" s="53">
        <f>MODELE!AA116</f>
        <v>0</v>
      </c>
      <c r="M116" s="21" t="str">
        <f t="shared" si="2"/>
        <v/>
      </c>
    </row>
    <row r="117" spans="1:13" ht="40.5" customHeight="1" x14ac:dyDescent="0.25">
      <c r="A117" s="45">
        <f>MODELE!B117</f>
        <v>0</v>
      </c>
      <c r="B117" s="44">
        <f>MODELE!C117</f>
        <v>0</v>
      </c>
      <c r="C117" s="44">
        <f>MODELE!D117</f>
        <v>0</v>
      </c>
      <c r="D117" s="48">
        <f>MODELE!E117</f>
        <v>0</v>
      </c>
      <c r="E117" s="51">
        <f>MODELE!F117</f>
        <v>0</v>
      </c>
      <c r="F117" s="49" t="str">
        <f>MODELE!Y117</f>
        <v/>
      </c>
      <c r="G117" s="50" t="str">
        <f>MODELE!AB117</f>
        <v/>
      </c>
      <c r="H117" s="54" t="str">
        <f>MODELE!AC117</f>
        <v/>
      </c>
      <c r="I117" s="55" t="str">
        <f>MODELE!AD117</f>
        <v/>
      </c>
      <c r="J117" s="21" t="str">
        <f>MODELE!AJ117</f>
        <v/>
      </c>
      <c r="K117" s="53">
        <f>MODELE!AA117</f>
        <v>0</v>
      </c>
      <c r="M117" s="21" t="str">
        <f t="shared" si="2"/>
        <v/>
      </c>
    </row>
    <row r="118" spans="1:13" ht="40.5" customHeight="1" x14ac:dyDescent="0.25">
      <c r="A118" s="45">
        <f>MODELE!B118</f>
        <v>0</v>
      </c>
      <c r="B118" s="44">
        <f>MODELE!C118</f>
        <v>0</v>
      </c>
      <c r="C118" s="44">
        <f>MODELE!D118</f>
        <v>0</v>
      </c>
      <c r="D118" s="48">
        <f>MODELE!E118</f>
        <v>0</v>
      </c>
      <c r="E118" s="51">
        <f>MODELE!F118</f>
        <v>0</v>
      </c>
      <c r="F118" s="49" t="str">
        <f>MODELE!Y118</f>
        <v/>
      </c>
      <c r="G118" s="50" t="str">
        <f>MODELE!AB118</f>
        <v/>
      </c>
      <c r="H118" s="54" t="str">
        <f>MODELE!AC118</f>
        <v/>
      </c>
      <c r="I118" s="55" t="str">
        <f>MODELE!AD118</f>
        <v/>
      </c>
      <c r="J118" s="21" t="str">
        <f>MODELE!AJ118</f>
        <v/>
      </c>
      <c r="K118" s="53">
        <f>MODELE!AA118</f>
        <v>0</v>
      </c>
      <c r="M118" s="21" t="str">
        <f t="shared" si="2"/>
        <v/>
      </c>
    </row>
    <row r="119" spans="1:13" ht="40.5" customHeight="1" x14ac:dyDescent="0.25">
      <c r="A119" s="45">
        <f>MODELE!B119</f>
        <v>0</v>
      </c>
      <c r="B119" s="44">
        <f>MODELE!C119</f>
        <v>0</v>
      </c>
      <c r="C119" s="44">
        <f>MODELE!D119</f>
        <v>0</v>
      </c>
      <c r="D119" s="48">
        <f>MODELE!E119</f>
        <v>0</v>
      </c>
      <c r="E119" s="51">
        <f>MODELE!F119</f>
        <v>0</v>
      </c>
      <c r="F119" s="49" t="str">
        <f>MODELE!Y119</f>
        <v/>
      </c>
      <c r="G119" s="50" t="str">
        <f>MODELE!AB119</f>
        <v/>
      </c>
      <c r="H119" s="54" t="str">
        <f>MODELE!AC119</f>
        <v/>
      </c>
      <c r="I119" s="55" t="str">
        <f>MODELE!AD119</f>
        <v/>
      </c>
      <c r="J119" s="21" t="str">
        <f>MODELE!AJ119</f>
        <v/>
      </c>
      <c r="K119" s="53">
        <f>MODELE!AA119</f>
        <v>0</v>
      </c>
      <c r="M119" s="21" t="str">
        <f t="shared" si="2"/>
        <v/>
      </c>
    </row>
    <row r="120" spans="1:13" ht="40.5" customHeight="1" x14ac:dyDescent="0.25">
      <c r="A120" s="45">
        <f>MODELE!B120</f>
        <v>0</v>
      </c>
      <c r="B120" s="44">
        <f>MODELE!C120</f>
        <v>0</v>
      </c>
      <c r="C120" s="44">
        <f>MODELE!D120</f>
        <v>0</v>
      </c>
      <c r="D120" s="48">
        <f>MODELE!E120</f>
        <v>0</v>
      </c>
      <c r="E120" s="51">
        <f>MODELE!F120</f>
        <v>0</v>
      </c>
      <c r="F120" s="49" t="str">
        <f>MODELE!Y120</f>
        <v/>
      </c>
      <c r="G120" s="50" t="str">
        <f>MODELE!AB120</f>
        <v/>
      </c>
      <c r="H120" s="54" t="str">
        <f>MODELE!AC120</f>
        <v/>
      </c>
      <c r="I120" s="55" t="str">
        <f>MODELE!AD120</f>
        <v/>
      </c>
      <c r="J120" s="21" t="str">
        <f>MODELE!AJ120</f>
        <v/>
      </c>
      <c r="K120" s="53">
        <f>MODELE!AA120</f>
        <v>0</v>
      </c>
      <c r="M120" s="21" t="str">
        <f t="shared" si="2"/>
        <v/>
      </c>
    </row>
    <row r="121" spans="1:13" ht="40.5" customHeight="1" x14ac:dyDescent="0.25">
      <c r="A121" s="45">
        <f>MODELE!B121</f>
        <v>0</v>
      </c>
      <c r="B121" s="44">
        <f>MODELE!C121</f>
        <v>0</v>
      </c>
      <c r="C121" s="44">
        <f>MODELE!D121</f>
        <v>0</v>
      </c>
      <c r="D121" s="48">
        <f>MODELE!E121</f>
        <v>0</v>
      </c>
      <c r="E121" s="51">
        <f>MODELE!F121</f>
        <v>0</v>
      </c>
      <c r="F121" s="49" t="str">
        <f>MODELE!Y121</f>
        <v/>
      </c>
      <c r="G121" s="50" t="str">
        <f>MODELE!AB121</f>
        <v/>
      </c>
      <c r="H121" s="54" t="str">
        <f>MODELE!AC121</f>
        <v/>
      </c>
      <c r="I121" s="55" t="str">
        <f>MODELE!AD121</f>
        <v/>
      </c>
      <c r="J121" s="21" t="str">
        <f>MODELE!AJ121</f>
        <v/>
      </c>
      <c r="K121" s="53">
        <f>MODELE!AA121</f>
        <v>0</v>
      </c>
      <c r="M121" s="21" t="str">
        <f t="shared" si="2"/>
        <v/>
      </c>
    </row>
    <row r="122" spans="1:13" ht="40.5" customHeight="1" x14ac:dyDescent="0.25">
      <c r="A122" s="45">
        <f>MODELE!B122</f>
        <v>0</v>
      </c>
      <c r="B122" s="44">
        <f>MODELE!C122</f>
        <v>0</v>
      </c>
      <c r="C122" s="44">
        <f>MODELE!D122</f>
        <v>0</v>
      </c>
      <c r="D122" s="48">
        <f>MODELE!E122</f>
        <v>0</v>
      </c>
      <c r="E122" s="51">
        <f>MODELE!F122</f>
        <v>0</v>
      </c>
      <c r="F122" s="49" t="str">
        <f>MODELE!Y122</f>
        <v/>
      </c>
      <c r="G122" s="50" t="str">
        <f>MODELE!AB122</f>
        <v/>
      </c>
      <c r="H122" s="54" t="str">
        <f>MODELE!AC122</f>
        <v/>
      </c>
      <c r="I122" s="55" t="str">
        <f>MODELE!AD122</f>
        <v/>
      </c>
      <c r="J122" s="21" t="str">
        <f>MODELE!AJ122</f>
        <v/>
      </c>
      <c r="K122" s="53">
        <f>MODELE!AA122</f>
        <v>0</v>
      </c>
      <c r="M122" s="21" t="str">
        <f t="shared" si="2"/>
        <v/>
      </c>
    </row>
    <row r="123" spans="1:13" ht="40.5" customHeight="1" x14ac:dyDescent="0.25">
      <c r="A123" s="45">
        <f>MODELE!B123</f>
        <v>0</v>
      </c>
      <c r="B123" s="44">
        <f>MODELE!C123</f>
        <v>0</v>
      </c>
      <c r="C123" s="44">
        <f>MODELE!D123</f>
        <v>0</v>
      </c>
      <c r="D123" s="48">
        <f>MODELE!E123</f>
        <v>0</v>
      </c>
      <c r="E123" s="51">
        <f>MODELE!F123</f>
        <v>0</v>
      </c>
      <c r="F123" s="49" t="str">
        <f>MODELE!Y123</f>
        <v/>
      </c>
      <c r="G123" s="50" t="str">
        <f>MODELE!AB123</f>
        <v/>
      </c>
      <c r="H123" s="54" t="str">
        <f>MODELE!AC123</f>
        <v/>
      </c>
      <c r="I123" s="55" t="str">
        <f>MODELE!AD123</f>
        <v/>
      </c>
      <c r="J123" s="21" t="str">
        <f>MODELE!AJ123</f>
        <v/>
      </c>
      <c r="K123" s="53">
        <f>MODELE!AA123</f>
        <v>0</v>
      </c>
      <c r="M123" s="21" t="str">
        <f t="shared" si="2"/>
        <v/>
      </c>
    </row>
    <row r="124" spans="1:13" ht="40.5" customHeight="1" x14ac:dyDescent="0.25">
      <c r="A124" s="45">
        <f>MODELE!B124</f>
        <v>0</v>
      </c>
      <c r="B124" s="44">
        <f>MODELE!C124</f>
        <v>0</v>
      </c>
      <c r="C124" s="44">
        <f>MODELE!D124</f>
        <v>0</v>
      </c>
      <c r="D124" s="48">
        <f>MODELE!E124</f>
        <v>0</v>
      </c>
      <c r="E124" s="51">
        <f>MODELE!F124</f>
        <v>0</v>
      </c>
      <c r="F124" s="49" t="str">
        <f>MODELE!Y124</f>
        <v/>
      </c>
      <c r="G124" s="50" t="str">
        <f>MODELE!AB124</f>
        <v/>
      </c>
      <c r="H124" s="54" t="str">
        <f>MODELE!AC124</f>
        <v/>
      </c>
      <c r="I124" s="55" t="str">
        <f>MODELE!AD124</f>
        <v/>
      </c>
      <c r="J124" s="21" t="str">
        <f>MODELE!AJ124</f>
        <v/>
      </c>
      <c r="K124" s="53">
        <f>MODELE!AA124</f>
        <v>0</v>
      </c>
      <c r="M124" s="21" t="str">
        <f t="shared" si="2"/>
        <v/>
      </c>
    </row>
    <row r="125" spans="1:13" ht="40.5" customHeight="1" x14ac:dyDescent="0.25">
      <c r="A125" s="45">
        <f>MODELE!B125</f>
        <v>0</v>
      </c>
      <c r="B125" s="44">
        <f>MODELE!C125</f>
        <v>0</v>
      </c>
      <c r="C125" s="44">
        <f>MODELE!D125</f>
        <v>0</v>
      </c>
      <c r="D125" s="48">
        <f>MODELE!E125</f>
        <v>0</v>
      </c>
      <c r="E125" s="51">
        <f>MODELE!F125</f>
        <v>0</v>
      </c>
      <c r="F125" s="49" t="str">
        <f>MODELE!Y125</f>
        <v/>
      </c>
      <c r="G125" s="50" t="str">
        <f>MODELE!AB125</f>
        <v/>
      </c>
      <c r="H125" s="54" t="str">
        <f>MODELE!AC125</f>
        <v/>
      </c>
      <c r="I125" s="55" t="str">
        <f>MODELE!AD125</f>
        <v/>
      </c>
      <c r="J125" s="21" t="str">
        <f>MODELE!AJ125</f>
        <v/>
      </c>
      <c r="K125" s="53">
        <f>MODELE!AA125</f>
        <v>0</v>
      </c>
      <c r="M125" s="21" t="str">
        <f t="shared" si="2"/>
        <v/>
      </c>
    </row>
    <row r="126" spans="1:13" ht="40.5" customHeight="1" x14ac:dyDescent="0.25">
      <c r="A126" s="45">
        <f>MODELE!B126</f>
        <v>0</v>
      </c>
      <c r="B126" s="44">
        <f>MODELE!C126</f>
        <v>0</v>
      </c>
      <c r="C126" s="44">
        <f>MODELE!D126</f>
        <v>0</v>
      </c>
      <c r="D126" s="48">
        <f>MODELE!E126</f>
        <v>0</v>
      </c>
      <c r="E126" s="51">
        <f>MODELE!F126</f>
        <v>0</v>
      </c>
      <c r="F126" s="49" t="str">
        <f>MODELE!Y126</f>
        <v/>
      </c>
      <c r="G126" s="50" t="str">
        <f>MODELE!AB126</f>
        <v/>
      </c>
      <c r="H126" s="54" t="str">
        <f>MODELE!AC126</f>
        <v/>
      </c>
      <c r="I126" s="55" t="str">
        <f>MODELE!AD126</f>
        <v/>
      </c>
      <c r="J126" s="21" t="str">
        <f>MODELE!AJ126</f>
        <v/>
      </c>
      <c r="K126" s="53">
        <f>MODELE!AA126</f>
        <v>0</v>
      </c>
      <c r="M126" s="21" t="str">
        <f t="shared" si="2"/>
        <v/>
      </c>
    </row>
    <row r="127" spans="1:13" ht="40.5" customHeight="1" x14ac:dyDescent="0.25">
      <c r="A127" s="45">
        <f>MODELE!B127</f>
        <v>0</v>
      </c>
      <c r="B127" s="44">
        <f>MODELE!C127</f>
        <v>0</v>
      </c>
      <c r="C127" s="44">
        <f>MODELE!D127</f>
        <v>0</v>
      </c>
      <c r="D127" s="48">
        <f>MODELE!E127</f>
        <v>0</v>
      </c>
      <c r="E127" s="51">
        <f>MODELE!F127</f>
        <v>0</v>
      </c>
      <c r="F127" s="49" t="str">
        <f>MODELE!Y127</f>
        <v/>
      </c>
      <c r="G127" s="50" t="str">
        <f>MODELE!AB127</f>
        <v/>
      </c>
      <c r="H127" s="54" t="str">
        <f>MODELE!AC127</f>
        <v/>
      </c>
      <c r="I127" s="55" t="str">
        <f>MODELE!AD127</f>
        <v/>
      </c>
      <c r="J127" s="21" t="str">
        <f>MODELE!AJ127</f>
        <v/>
      </c>
      <c r="K127" s="53">
        <f>MODELE!AA127</f>
        <v>0</v>
      </c>
      <c r="M127" s="21" t="str">
        <f t="shared" si="2"/>
        <v/>
      </c>
    </row>
    <row r="128" spans="1:13" ht="40.5" customHeight="1" x14ac:dyDescent="0.25">
      <c r="A128" s="45">
        <f>MODELE!B128</f>
        <v>0</v>
      </c>
      <c r="B128" s="44">
        <f>MODELE!C128</f>
        <v>0</v>
      </c>
      <c r="C128" s="44">
        <f>MODELE!D128</f>
        <v>0</v>
      </c>
      <c r="D128" s="48">
        <f>MODELE!E128</f>
        <v>0</v>
      </c>
      <c r="E128" s="51">
        <f>MODELE!F128</f>
        <v>0</v>
      </c>
      <c r="F128" s="49" t="str">
        <f>MODELE!Y128</f>
        <v/>
      </c>
      <c r="G128" s="50" t="str">
        <f>MODELE!AB128</f>
        <v/>
      </c>
      <c r="H128" s="54" t="str">
        <f>MODELE!AC128</f>
        <v/>
      </c>
      <c r="I128" s="55" t="str">
        <f>MODELE!AD128</f>
        <v/>
      </c>
      <c r="J128" s="21" t="str">
        <f>MODELE!AJ128</f>
        <v/>
      </c>
      <c r="K128" s="53">
        <f>MODELE!AA128</f>
        <v>0</v>
      </c>
      <c r="M128" s="21" t="str">
        <f t="shared" si="2"/>
        <v/>
      </c>
    </row>
    <row r="129" ht="40.5" customHeight="1" x14ac:dyDescent="0.25"/>
  </sheetData>
  <sheetProtection selectLockedCells="1"/>
  <sortState xmlns:xlrd2="http://schemas.microsoft.com/office/spreadsheetml/2017/richdata2" ref="A4:M8">
    <sortCondition ref="M4:M30"/>
  </sortState>
  <mergeCells count="12">
    <mergeCell ref="A2:A3"/>
    <mergeCell ref="B2:B3"/>
    <mergeCell ref="C2:C3"/>
    <mergeCell ref="D2:D3"/>
    <mergeCell ref="M2:M3"/>
    <mergeCell ref="J2:J3"/>
    <mergeCell ref="E2:E3"/>
    <mergeCell ref="K2:K3"/>
    <mergeCell ref="F2:F3"/>
    <mergeCell ref="G2:G3"/>
    <mergeCell ref="H2:H3"/>
    <mergeCell ref="I2:I3"/>
  </mergeCells>
  <conditionalFormatting sqref="M4:M128 G4:K128">
    <cfRule type="expression" dxfId="22" priority="60">
      <formula>(#REF!="Parcours fini")</formula>
    </cfRule>
    <cfRule type="expression" dxfId="21" priority="61">
      <formula>(#REF!="Non Partant")</formula>
    </cfRule>
    <cfRule type="expression" dxfId="20" priority="62">
      <formula>(#REF!="Eliminé")</formula>
    </cfRule>
    <cfRule type="expression" dxfId="19" priority="63">
      <formula>(#REF!="Chute")</formula>
    </cfRule>
    <cfRule type="expression" dxfId="18" priority="64">
      <formula>(#REF!="Abandon")</formula>
    </cfRule>
  </conditionalFormatting>
  <printOptions horizontalCentered="1"/>
  <pageMargins left="0.39370078740157483" right="0.39370078740157483" top="0.78740157480314965" bottom="0.39370078740157483" header="0.19685039370078741" footer="0.19685039370078741"/>
  <pageSetup paperSize="9" scale="38" fitToHeight="3" orientation="landscape" r:id="rId1"/>
  <headerFooter>
    <oddHeader>&amp;L&amp;G&amp;C&amp;"-,Gras"&amp;36CHAMPIONNAT DE FRANCE DE DERBY-CROSS - Epreuve AMATEUR 4</oddHeader>
    <oddFooter>&amp;R&amp;D&amp;T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M129"/>
  <sheetViews>
    <sheetView showZeros="0" view="pageBreakPreview" zoomScale="75" zoomScaleNormal="50" zoomScaleSheetLayoutView="75" workbookViewId="0">
      <pane ySplit="3" topLeftCell="A4" activePane="bottomLeft" state="frozen"/>
      <selection pane="bottomLeft" activeCell="L4" sqref="L4"/>
    </sheetView>
  </sheetViews>
  <sheetFormatPr baseColWidth="10" defaultColWidth="11.5703125" defaultRowHeight="31.5" x14ac:dyDescent="0.25"/>
  <cols>
    <col min="1" max="1" width="15.7109375" style="62" customWidth="1"/>
    <col min="2" max="4" width="59.85546875" style="23" customWidth="1"/>
    <col min="5" max="5" width="18.7109375" style="63" hidden="1" customWidth="1"/>
    <col min="6" max="6" width="18.7109375" style="62" customWidth="1"/>
    <col min="7" max="7" width="18.7109375" style="63" customWidth="1"/>
    <col min="8" max="8" width="25.7109375" style="63" customWidth="1"/>
    <col min="9" max="9" width="25.7109375" style="23" customWidth="1"/>
    <col min="10" max="10" width="33.28515625" style="23" hidden="1" customWidth="1"/>
    <col min="11" max="11" width="5.7109375" style="23" customWidth="1"/>
    <col min="12" max="12" width="25.7109375" style="62" customWidth="1"/>
    <col min="13" max="13" width="11.5703125" style="97"/>
    <col min="14" max="16384" width="11.5703125" style="23"/>
  </cols>
  <sheetData>
    <row r="1" spans="1:13" s="8" customFormat="1" ht="27" hidden="1" customHeight="1" x14ac:dyDescent="0.3">
      <c r="A1" s="69">
        <f>MODELE!B4-1</f>
        <v>-1</v>
      </c>
      <c r="B1" s="56"/>
      <c r="C1" s="56"/>
      <c r="D1" s="56"/>
      <c r="E1" s="57"/>
      <c r="F1" s="58"/>
      <c r="G1" s="57"/>
      <c r="H1" s="57"/>
      <c r="I1" s="59"/>
      <c r="J1" s="60"/>
      <c r="L1" s="61"/>
      <c r="M1" s="95"/>
    </row>
    <row r="2" spans="1:13" s="9" customFormat="1" ht="24" customHeight="1" x14ac:dyDescent="0.25">
      <c r="A2" s="153" t="s">
        <v>0</v>
      </c>
      <c r="B2" s="155" t="s">
        <v>2</v>
      </c>
      <c r="C2" s="157" t="s">
        <v>1</v>
      </c>
      <c r="D2" s="157" t="s">
        <v>93</v>
      </c>
      <c r="E2" s="143" t="s">
        <v>28</v>
      </c>
      <c r="F2" s="143" t="s">
        <v>5</v>
      </c>
      <c r="G2" s="145" t="s">
        <v>4</v>
      </c>
      <c r="H2" s="147" t="s">
        <v>9</v>
      </c>
      <c r="I2" s="149" t="s">
        <v>10</v>
      </c>
      <c r="J2" s="151" t="s">
        <v>26</v>
      </c>
      <c r="L2" s="138" t="s">
        <v>29</v>
      </c>
      <c r="M2" s="96"/>
    </row>
    <row r="3" spans="1:13" s="9" customFormat="1" ht="24" customHeight="1" x14ac:dyDescent="0.25">
      <c r="A3" s="154"/>
      <c r="B3" s="156"/>
      <c r="C3" s="158"/>
      <c r="D3" s="158"/>
      <c r="E3" s="144"/>
      <c r="F3" s="144"/>
      <c r="G3" s="146"/>
      <c r="H3" s="148"/>
      <c r="I3" s="150"/>
      <c r="J3" s="152"/>
      <c r="L3" s="138"/>
      <c r="M3" s="96"/>
    </row>
    <row r="4" spans="1:13" ht="42" customHeight="1" x14ac:dyDescent="0.3">
      <c r="A4" s="64">
        <f>MATCH(SMALL('CLASSEMENT TRI'!M$4:M$32,ROW()-3),'CLASSEMENT TRI'!M$4:M$32,0)+A$1</f>
        <v>5</v>
      </c>
      <c r="B4" s="66" t="str">
        <f>INDEX('CLASSEMENT TRI'!$B$4:$D$130,$A4-A$1,1)</f>
        <v>JEANNETON Olivier</v>
      </c>
      <c r="C4" s="66" t="str">
        <f>INDEX('CLASSEMENT TRI'!$B$4:$E$130,$A4-A$1,2)</f>
        <v>VAILLANT DE KERODREN</v>
      </c>
      <c r="D4" s="66" t="str">
        <f>INDEX('CLASSEMENT TRI'!$B$4:$F$130,$A4-A$1,3)</f>
        <v>CRE CENTRE VAL DE LOIRE</v>
      </c>
      <c r="E4" s="98">
        <f>INDEX('CLASSEMENT TRI'!$B$4:$F$130,$A4-A$1,4)</f>
        <v>0</v>
      </c>
      <c r="F4" s="52">
        <f>INDEX('CLASSEMENT TRI'!$B$4:$F$130,$A4-A$1,5)</f>
        <v>0</v>
      </c>
      <c r="G4" s="99">
        <f>INDEX('CLASSEMENT TRI'!$B$4:$G$130,$A4-A$1,6)</f>
        <v>0</v>
      </c>
      <c r="H4" s="100">
        <f>INDEX('CLASSEMENT TRI'!$B$4:$H$130,$A4-A$1,7)</f>
        <v>0</v>
      </c>
      <c r="I4" s="101">
        <f>INDEX('CLASSEMENT TRI'!$B$4:$I$130,$A4-A$1,8)</f>
        <v>2.0138888888888888E-3</v>
      </c>
      <c r="J4" s="52" t="str">
        <f>INDEX('CLASSEMENT TRI'!$B$4:$K$130,$A4-A$1,10)</f>
        <v>Parcours fini</v>
      </c>
      <c r="K4" s="102"/>
      <c r="L4" s="68">
        <f>IF(J4="Parcours fini",IF(ISERROR(SMALL('CLASSEMENT TRI'!$M$4:$M$32,ROW()-3)),"",SMALL('CLASSEMENT TRI'!$M$4:$M$32,ROW()-3)),J4)</f>
        <v>1.0300000013395918</v>
      </c>
      <c r="M4" s="97">
        <v>1</v>
      </c>
    </row>
    <row r="5" spans="1:13" ht="42" customHeight="1" x14ac:dyDescent="0.3">
      <c r="A5" s="64">
        <f>MATCH(SMALL('CLASSEMENT TRI'!M$4:M$32,ROW()-3),'CLASSEMENT TRI'!M$4:M$32,0)+A$1</f>
        <v>6</v>
      </c>
      <c r="B5" s="66" t="str">
        <f>INDEX('CLASSEMENT TRI'!$B$4:$D$130,$A5-A$1,1)</f>
        <v>MICHEL Justine</v>
      </c>
      <c r="C5" s="66" t="str">
        <f>INDEX('CLASSEMENT TRI'!$B$4:$E$130,$A5-A$1,2)</f>
        <v>PEPITE DU CARBONEL</v>
      </c>
      <c r="D5" s="66" t="str">
        <f>INDEX('CLASSEMENT TRI'!$B$4:$F$130,$A5-A$1,3)</f>
        <v>CRE ILE DE FRANCE</v>
      </c>
      <c r="E5" s="98">
        <f>INDEX('CLASSEMENT TRI'!$B$4:$F$130,$A5-A$1,4)</f>
        <v>0</v>
      </c>
      <c r="F5" s="52">
        <f>INDEX('CLASSEMENT TRI'!$B$4:$F$130,$A5-A$1,5)</f>
        <v>0</v>
      </c>
      <c r="G5" s="99">
        <f>INDEX('CLASSEMENT TRI'!$B$4:$G$130,$A5-A$1,6)</f>
        <v>0</v>
      </c>
      <c r="H5" s="100">
        <f>INDEX('CLASSEMENT TRI'!$B$4:$H$130,$A5-A$1,7)</f>
        <v>0</v>
      </c>
      <c r="I5" s="101">
        <f>INDEX('CLASSEMENT TRI'!$B$4:$I$130,$A5-A$1,8)</f>
        <v>2.0254629629629629E-3</v>
      </c>
      <c r="J5" s="52" t="str">
        <f>INDEX('CLASSEMENT TRI'!$B$4:$K$130,$A5-A$1,10)</f>
        <v>Parcours fini</v>
      </c>
      <c r="K5" s="102"/>
      <c r="L5" s="68">
        <f>IF(J5="Parcours fini",IF(ISERROR(SMALL('CLASSEMENT TRI'!$M$4:$M$32,ROW()-3)),"",SMALL('CLASSEMENT TRI'!$M$4:$M$32,ROW()-3)),J5)</f>
        <v>1.0500000012056327</v>
      </c>
      <c r="M5" s="97">
        <v>2</v>
      </c>
    </row>
    <row r="6" spans="1:13" ht="42" customHeight="1" x14ac:dyDescent="0.3">
      <c r="A6" s="64">
        <f>MATCH(SMALL('CLASSEMENT TRI'!M$4:M$32,ROW()-3),'CLASSEMENT TRI'!M$4:M$32,0)+A$1</f>
        <v>4</v>
      </c>
      <c r="B6" s="66" t="str">
        <f>INDEX('CLASSEMENT TRI'!$B$4:$D$130,$A6-A$1,1)</f>
        <v>SUINOT Marion</v>
      </c>
      <c r="C6" s="66" t="str">
        <f>INDEX('CLASSEMENT TRI'!$B$4:$E$130,$A6-A$1,2)</f>
        <v>CALAO DE BAZELLE</v>
      </c>
      <c r="D6" s="66" t="str">
        <f>INDEX('CLASSEMENT TRI'!$B$4:$F$130,$A6-A$1,3)</f>
        <v>CRE CENTRE VAL DE LOIRE</v>
      </c>
      <c r="E6" s="98">
        <f>INDEX('CLASSEMENT TRI'!$B$4:$F$130,$A6-A$1,4)</f>
        <v>0</v>
      </c>
      <c r="F6" s="52">
        <f>INDEX('CLASSEMENT TRI'!$B$4:$F$130,$A6-A$1,5)</f>
        <v>0</v>
      </c>
      <c r="G6" s="99">
        <f>INDEX('CLASSEMENT TRI'!$B$4:$G$130,$A6-A$1,6)</f>
        <v>0</v>
      </c>
      <c r="H6" s="100">
        <f>INDEX('CLASSEMENT TRI'!$B$4:$H$130,$A6-A$1,7)</f>
        <v>0</v>
      </c>
      <c r="I6" s="101">
        <f>INDEX('CLASSEMENT TRI'!$B$4:$I$130,$A6-A$1,8)</f>
        <v>2.0740740740740741E-3</v>
      </c>
      <c r="J6" s="52" t="str">
        <f>INDEX('CLASSEMENT TRI'!$B$4:$K$130,$A6-A$1,10)</f>
        <v>Parcours fini</v>
      </c>
      <c r="K6" s="102"/>
      <c r="L6" s="68">
        <f>IF(J6="Parcours fini",IF(ISERROR(SMALL('CLASSEMENT TRI'!$M$4:$M$32,ROW()-3)),"",SMALL('CLASSEMENT TRI'!$M$4:$M$32,ROW()-3)),J6)</f>
        <v>1.0700000006430042</v>
      </c>
      <c r="M6" s="97">
        <v>3</v>
      </c>
    </row>
    <row r="7" spans="1:13" ht="40.5" customHeight="1" x14ac:dyDescent="0.3">
      <c r="A7" s="64">
        <f>MATCH(SMALL('CLASSEMENT TRI'!M$4:M$32,ROW()-3),'CLASSEMENT TRI'!M$4:M$32,0)+A$1</f>
        <v>7</v>
      </c>
      <c r="B7" s="66" t="str">
        <f>INDEX('CLASSEMENT TRI'!$B$4:$D$130,$A7-A$1,1)</f>
        <v>LAURENT Sylvia</v>
      </c>
      <c r="C7" s="66" t="str">
        <f>INDEX('CLASSEMENT TRI'!$B$4:$E$130,$A7-A$1,2)</f>
        <v>DEMETER BELMANIERE</v>
      </c>
      <c r="D7" s="66" t="str">
        <f>INDEX('CLASSEMENT TRI'!$B$4:$F$130,$A7-A$1,3)</f>
        <v>CRE ILE DE FRANCE</v>
      </c>
      <c r="E7" s="98">
        <f>INDEX('CLASSEMENT TRI'!$B$4:$F$130,$A7-A$1,4)</f>
        <v>0</v>
      </c>
      <c r="F7" s="52">
        <f>INDEX('CLASSEMENT TRI'!$B$4:$F$130,$A7-A$1,5)</f>
        <v>0</v>
      </c>
      <c r="G7" s="99">
        <f>INDEX('CLASSEMENT TRI'!$B$4:$G$130,$A7-A$1,6)</f>
        <v>0</v>
      </c>
      <c r="H7" s="100">
        <f>INDEX('CLASSEMENT TRI'!$B$4:$H$130,$A7-A$1,7)</f>
        <v>0</v>
      </c>
      <c r="I7" s="101">
        <f>INDEX('CLASSEMENT TRI'!$B$4:$I$130,$A7-A$1,8)</f>
        <v>2.0833333333333333E-3</v>
      </c>
      <c r="J7" s="52" t="str">
        <f>INDEX('CLASSEMENT TRI'!$B$4:$K$130,$A7-A$1,10)</f>
        <v>Parcours fini</v>
      </c>
      <c r="K7" s="102"/>
      <c r="L7" s="68">
        <f>IF(J7="Parcours fini",IF(ISERROR(SMALL('CLASSEMENT TRI'!$M$4:$M$32,ROW()-3)),"",SMALL('CLASSEMENT TRI'!$M$4:$M$32,ROW()-3)),J7)</f>
        <v>1.0800000005358368</v>
      </c>
      <c r="M7" s="97">
        <v>4</v>
      </c>
    </row>
    <row r="8" spans="1:13" ht="40.5" customHeight="1" x14ac:dyDescent="0.3">
      <c r="A8" s="64">
        <f>MATCH(SMALL('CLASSEMENT TRI'!M$4:M$32,ROW()-3),'CLASSEMENT TRI'!M$4:M$32,0)+A$1</f>
        <v>3</v>
      </c>
      <c r="B8" s="66" t="str">
        <f>INDEX('CLASSEMENT TRI'!$B$4:$D$130,$A8-A$1,1)</f>
        <v>ISBLED Béatrice</v>
      </c>
      <c r="C8" s="66" t="str">
        <f>INDEX('CLASSEMENT TRI'!$B$4:$E$130,$A8-A$1,2)</f>
        <v>DAMELISE</v>
      </c>
      <c r="D8" s="66" t="s">
        <v>94</v>
      </c>
      <c r="E8" s="98">
        <f>INDEX('CLASSEMENT TRI'!$B$4:$F$130,$A8-A$1,4)</f>
        <v>0</v>
      </c>
      <c r="F8" s="52">
        <f>INDEX('CLASSEMENT TRI'!$B$4:$F$130,$A8-A$1,5)</f>
        <v>0</v>
      </c>
      <c r="G8" s="99">
        <f>INDEX('CLASSEMENT TRI'!$B$4:$G$130,$A8-A$1,6)</f>
        <v>0</v>
      </c>
      <c r="H8" s="100">
        <f>INDEX('CLASSEMENT TRI'!$B$4:$H$130,$A8-A$1,7)</f>
        <v>0</v>
      </c>
      <c r="I8" s="101">
        <f>INDEX('CLASSEMENT TRI'!$B$4:$I$130,$A8-A$1,8)</f>
        <v>2.1296296296296298E-3</v>
      </c>
      <c r="J8" s="52" t="str">
        <f>INDEX('CLASSEMENT TRI'!$B$4:$K$130,$A8-A$1,10)</f>
        <v>Parcours fini</v>
      </c>
      <c r="K8" s="102"/>
      <c r="L8" s="68">
        <f>IF(J8="Parcours fini",IF(ISERROR(SMALL('CLASSEMENT TRI'!$M$4:$M$32,ROW()-3)),"",SMALL('CLASSEMENT TRI'!$M$4:$M$32,ROW()-3)),J8)</f>
        <v>1.1000000226391031</v>
      </c>
      <c r="M8" s="97">
        <v>5</v>
      </c>
    </row>
    <row r="9" spans="1:13" ht="40.5" customHeight="1" x14ac:dyDescent="0.3">
      <c r="A9" s="64">
        <f>MATCH(SMALL('CLASSEMENT TRI'!M$4:M$32,ROW()-3),'CLASSEMENT TRI'!M$4:M$32,0)+A$1</f>
        <v>8</v>
      </c>
      <c r="B9" s="66" t="str">
        <f>INDEX('CLASSEMENT TRI'!$B$4:$D$130,$A9-A$1,1)</f>
        <v>HARTER Mélanie</v>
      </c>
      <c r="C9" s="66" t="str">
        <f>INDEX('CLASSEMENT TRI'!$B$4:$E$130,$A9-A$1,2)</f>
        <v>BANDIT DU TILLEUL</v>
      </c>
      <c r="D9" s="66" t="str">
        <f>INDEX('CLASSEMENT TRI'!$B$4:$F$130,$A9-A$1,3)</f>
        <v>CRE GRAND EST</v>
      </c>
      <c r="E9" s="98">
        <f>INDEX('CLASSEMENT TRI'!$B$4:$F$130,$A9-A$1,4)</f>
        <v>0</v>
      </c>
      <c r="F9" s="52">
        <f>INDEX('CLASSEMENT TRI'!$B$4:$F$130,$A9-A$1,5)</f>
        <v>0</v>
      </c>
      <c r="G9" s="99">
        <f>INDEX('CLASSEMENT TRI'!$B$4:$G$130,$A9-A$1,6)</f>
        <v>1</v>
      </c>
      <c r="H9" s="100">
        <f>INDEX('CLASSEMENT TRI'!$B$4:$H$130,$A9-A$1,7)</f>
        <v>1</v>
      </c>
      <c r="I9" s="101">
        <f>INDEX('CLASSEMENT TRI'!$B$4:$I$130,$A9-A$1,8)</f>
        <v>2.0136574074074071E-3</v>
      </c>
      <c r="J9" s="52" t="str">
        <f>INDEX('CLASSEMENT TRI'!$B$4:$K$130,$A9-A$1,10)</f>
        <v>Parcours fini</v>
      </c>
      <c r="K9" s="102"/>
      <c r="L9" s="68">
        <f>IF(J9="Parcours fini",IF(ISERROR(SMALL('CLASSEMENT TRI'!$M$4:$M$32,ROW()-3)),"",SMALL('CLASSEMENT TRI'!$M$4:$M$32,ROW()-3)),J9)</f>
        <v>6</v>
      </c>
      <c r="M9" s="97">
        <v>6</v>
      </c>
    </row>
    <row r="10" spans="1:13" ht="40.5" customHeight="1" x14ac:dyDescent="0.3">
      <c r="A10" s="64">
        <f>MATCH(SMALL('CLASSEMENT TRI'!M$4:M$32,ROW()-3),'CLASSEMENT TRI'!M$4:M$32,0)+A$1</f>
        <v>19</v>
      </c>
      <c r="B10" s="66" t="str">
        <f>INDEX('CLASSEMENT TRI'!$B$4:$D$130,$A10-A$1,1)</f>
        <v>DOLCEROCCA Charlène</v>
      </c>
      <c r="C10" s="66" t="str">
        <f>INDEX('CLASSEMENT TRI'!$B$4:$E$130,$A10-A$1,2)</f>
        <v>TOP ALRIQUE</v>
      </c>
      <c r="D10" s="66" t="str">
        <f>INDEX('CLASSEMENT TRI'!$B$4:$F$130,$A10-A$1,3)</f>
        <v>CRE ILE DE FRANCE</v>
      </c>
      <c r="E10" s="98">
        <f>INDEX('CLASSEMENT TRI'!$B$4:$F$130,$A10-A$1,4)</f>
        <v>0</v>
      </c>
      <c r="F10" s="52">
        <f>INDEX('CLASSEMENT TRI'!$B$4:$F$130,$A10-A$1,5)</f>
        <v>4</v>
      </c>
      <c r="G10" s="99">
        <f>INDEX('CLASSEMENT TRI'!$B$4:$G$130,$A10-A$1,6)</f>
        <v>0</v>
      </c>
      <c r="H10" s="100">
        <f>INDEX('CLASSEMENT TRI'!$B$4:$H$130,$A10-A$1,7)</f>
        <v>4</v>
      </c>
      <c r="I10" s="101">
        <f>INDEX('CLASSEMENT TRI'!$B$4:$I$130,$A10-A$1,8)</f>
        <v>2.0923611111111112E-3</v>
      </c>
      <c r="J10" s="52" t="str">
        <f>INDEX('CLASSEMENT TRI'!$B$4:$K$130,$A10-A$1,10)</f>
        <v>Parcours fini</v>
      </c>
      <c r="K10" s="102"/>
      <c r="L10" s="68">
        <f>IF(J10="Parcours fini",IF(ISERROR(SMALL('CLASSEMENT TRI'!$M$4:$M$32,ROW()-3)),"",SMALL('CLASSEMENT TRI'!$M$4:$M$32,ROW()-3)),J10)</f>
        <v>7</v>
      </c>
      <c r="M10" s="97">
        <v>7</v>
      </c>
    </row>
    <row r="11" spans="1:13" ht="40.5" customHeight="1" x14ac:dyDescent="0.3">
      <c r="A11" s="64">
        <f>MATCH(SMALL('CLASSEMENT TRI'!M$4:M$32,ROW()-3),'CLASSEMENT TRI'!M$4:M$32,0)+A$1</f>
        <v>18</v>
      </c>
      <c r="B11" s="66" t="str">
        <f>INDEX('CLASSEMENT TRI'!$B$4:$D$130,$A11-A$1,1)</f>
        <v>DE RODENAS Louise</v>
      </c>
      <c r="C11" s="66" t="str">
        <f>INDEX('CLASSEMENT TRI'!$B$4:$E$130,$A11-A$1,2)</f>
        <v>TITAN DU SAULOY</v>
      </c>
      <c r="D11" s="66" t="str">
        <f>INDEX('CLASSEMENT TRI'!$B$4:$F$130,$A11-A$1,3)</f>
        <v>CRE ILE DE FRANCE</v>
      </c>
      <c r="E11" s="98">
        <f>INDEX('CLASSEMENT TRI'!$B$4:$F$130,$A11-A$1,4)</f>
        <v>0</v>
      </c>
      <c r="F11" s="52">
        <f>INDEX('CLASSEMENT TRI'!$B$4:$F$130,$A11-A$1,5)</f>
        <v>4</v>
      </c>
      <c r="G11" s="99">
        <f>INDEX('CLASSEMENT TRI'!$B$4:$G$130,$A11-A$1,6)</f>
        <v>0</v>
      </c>
      <c r="H11" s="100">
        <f>INDEX('CLASSEMENT TRI'!$B$4:$H$130,$A11-A$1,7)</f>
        <v>4</v>
      </c>
      <c r="I11" s="101">
        <f>INDEX('CLASSEMENT TRI'!$B$4:$I$130,$A11-A$1,8)</f>
        <v>2.0729166666666665E-3</v>
      </c>
      <c r="J11" s="52" t="str">
        <f>INDEX('CLASSEMENT TRI'!$B$4:$K$130,$A11-A$1,10)</f>
        <v>Parcours fini</v>
      </c>
      <c r="K11" s="102"/>
      <c r="L11" s="68">
        <f>IF(J11="Parcours fini",IF(ISERROR(SMALL('CLASSEMENT TRI'!$M$4:$M$32,ROW()-3)),"",SMALL('CLASSEMENT TRI'!$M$4:$M$32,ROW()-3)),J11)</f>
        <v>8</v>
      </c>
      <c r="M11" s="97">
        <v>8</v>
      </c>
    </row>
    <row r="12" spans="1:13" ht="40.5" customHeight="1" x14ac:dyDescent="0.3">
      <c r="A12" s="64">
        <f>MATCH(SMALL('CLASSEMENT TRI'!M$4:M$32,ROW()-3),'CLASSEMENT TRI'!M$4:M$32,0)+A$1</f>
        <v>21</v>
      </c>
      <c r="B12" s="66" t="str">
        <f>INDEX('CLASSEMENT TRI'!$B$4:$D$130,$A12-A$1,1)</f>
        <v>HAINAUT Laura</v>
      </c>
      <c r="C12" s="66" t="str">
        <f>INDEX('CLASSEMENT TRI'!$B$4:$E$130,$A12-A$1,2)</f>
        <v>VAL DE LA HAYE</v>
      </c>
      <c r="D12" s="66" t="str">
        <f>INDEX('CLASSEMENT TRI'!$B$4:$F$130,$A12-A$1,3)</f>
        <v>CRE ILE DE FRANCE</v>
      </c>
      <c r="E12" s="98">
        <f>INDEX('CLASSEMENT TRI'!$B$4:$F$130,$A12-A$1,4)</f>
        <v>0</v>
      </c>
      <c r="F12" s="52">
        <f>INDEX('CLASSEMENT TRI'!$B$4:$F$130,$A12-A$1,5)</f>
        <v>4</v>
      </c>
      <c r="G12" s="99">
        <f>INDEX('CLASSEMENT TRI'!$B$4:$G$130,$A12-A$1,6)</f>
        <v>0</v>
      </c>
      <c r="H12" s="100">
        <f>INDEX('CLASSEMENT TRI'!$B$4:$H$130,$A12-A$1,7)</f>
        <v>4</v>
      </c>
      <c r="I12" s="101">
        <f>INDEX('CLASSEMENT TRI'!$B$4:$I$130,$A12-A$1,8)</f>
        <v>2.0138888888888888E-3</v>
      </c>
      <c r="J12" s="52" t="str">
        <f>INDEX('CLASSEMENT TRI'!$B$4:$K$130,$A12-A$1,10)</f>
        <v>Parcours fini</v>
      </c>
      <c r="K12" s="102"/>
      <c r="L12" s="68">
        <f>IF(J12="Parcours fini",IF(ISERROR(SMALL('CLASSEMENT TRI'!$M$4:$M$32,ROW()-3)),"",SMALL('CLASSEMENT TRI'!$M$4:$M$32,ROW()-3)),J12)</f>
        <v>9</v>
      </c>
      <c r="M12" s="97">
        <v>9</v>
      </c>
    </row>
    <row r="13" spans="1:13" ht="40.5" customHeight="1" x14ac:dyDescent="0.3">
      <c r="A13" s="64">
        <f>MATCH(SMALL('CLASSEMENT TRI'!M$4:M$32,ROW()-3),'CLASSEMENT TRI'!M$4:M$32,0)+A$1</f>
        <v>20</v>
      </c>
      <c r="B13" s="66" t="str">
        <f>INDEX('CLASSEMENT TRI'!$B$4:$D$130,$A13-A$1,1)</f>
        <v>DUBOIS AGANIAN Calixte</v>
      </c>
      <c r="C13" s="66" t="str">
        <f>INDEX('CLASSEMENT TRI'!$B$4:$E$130,$A13-A$1,2)</f>
        <v>DORIANE DES FALAISES</v>
      </c>
      <c r="D13" s="66" t="str">
        <f>INDEX('CLASSEMENT TRI'!$B$4:$F$130,$A13-A$1,3)</f>
        <v>CRE ILE DE FRANCE</v>
      </c>
      <c r="E13" s="98">
        <f>INDEX('CLASSEMENT TRI'!$B$4:$F$130,$A13-A$1,4)</f>
        <v>0</v>
      </c>
      <c r="F13" s="52">
        <f>INDEX('CLASSEMENT TRI'!$B$4:$F$130,$A13-A$1,5)</f>
        <v>4</v>
      </c>
      <c r="G13" s="99">
        <f>INDEX('CLASSEMENT TRI'!$B$4:$G$130,$A13-A$1,6)</f>
        <v>0.8</v>
      </c>
      <c r="H13" s="100">
        <f>INDEX('CLASSEMENT TRI'!$B$4:$H$130,$A13-A$1,7)</f>
        <v>4.8</v>
      </c>
      <c r="I13" s="101">
        <f>INDEX('CLASSEMENT TRI'!$B$4:$I$130,$A13-A$1,8)</f>
        <v>2.1423611111111109E-3</v>
      </c>
      <c r="J13" s="52" t="str">
        <f>INDEX('CLASSEMENT TRI'!$B$4:$K$130,$A13-A$1,10)</f>
        <v>Parcours fini</v>
      </c>
      <c r="K13" s="102"/>
      <c r="L13" s="68">
        <f>IF(J13="Parcours fini",IF(ISERROR(SMALL('CLASSEMENT TRI'!$M$4:$M$32,ROW()-3)),"",SMALL('CLASSEMENT TRI'!$M$4:$M$32,ROW()-3)),J13)</f>
        <v>10</v>
      </c>
      <c r="M13" s="97">
        <v>10</v>
      </c>
    </row>
    <row r="14" spans="1:13" ht="40.5" customHeight="1" x14ac:dyDescent="0.3">
      <c r="A14" s="64">
        <f>MATCH(SMALL('CLASSEMENT TRI'!M$4:M$32,ROW()-3),'CLASSEMENT TRI'!M$4:M$32,0)+A$1</f>
        <v>22</v>
      </c>
      <c r="B14" s="66" t="str">
        <f>INDEX('CLASSEMENT TRI'!$B$4:$D$130,$A14-A$1,1)</f>
        <v>CHIABRANDO Robin</v>
      </c>
      <c r="C14" s="66" t="str">
        <f>INDEX('CLASSEMENT TRI'!$B$4:$E$130,$A14-A$1,2)</f>
        <v>CIAO BRISQUENOUILLES</v>
      </c>
      <c r="D14" s="66" t="str">
        <f>INDEX('CLASSEMENT TRI'!$B$4:$F$130,$A14-A$1,3)</f>
        <v>CRE ILE DE FRANCE</v>
      </c>
      <c r="E14" s="98">
        <f>INDEX('CLASSEMENT TRI'!$B$4:$F$130,$A14-A$1,4)</f>
        <v>0</v>
      </c>
      <c r="F14" s="52">
        <f>INDEX('CLASSEMENT TRI'!$B$4:$F$130,$A14-A$1,5)</f>
        <v>4</v>
      </c>
      <c r="G14" s="99">
        <f>INDEX('CLASSEMENT TRI'!$B$4:$G$130,$A14-A$1,6)</f>
        <v>1</v>
      </c>
      <c r="H14" s="100">
        <f>INDEX('CLASSEMENT TRI'!$B$4:$H$130,$A14-A$1,7)</f>
        <v>5</v>
      </c>
      <c r="I14" s="101">
        <f>INDEX('CLASSEMENT TRI'!$B$4:$I$130,$A14-A$1,8)</f>
        <v>2.0023148148148148E-3</v>
      </c>
      <c r="J14" s="52" t="str">
        <f>INDEX('CLASSEMENT TRI'!$B$4:$K$130,$A14-A$1,10)</f>
        <v>Parcours fini</v>
      </c>
      <c r="K14" s="102"/>
      <c r="L14" s="68">
        <f>IF(J14="Parcours fini",IF(ISERROR(SMALL('CLASSEMENT TRI'!$M$4:$M$32,ROW()-3)),"",SMALL('CLASSEMENT TRI'!$M$4:$M$32,ROW()-3)),J14)</f>
        <v>11</v>
      </c>
      <c r="M14" s="97">
        <v>11</v>
      </c>
    </row>
    <row r="15" spans="1:13" ht="40.5" customHeight="1" x14ac:dyDescent="0.3">
      <c r="A15" s="64">
        <f>MATCH(SMALL('CLASSEMENT TRI'!M$4:M$32,ROW()-3),'CLASSEMENT TRI'!M$4:M$32,0)+A$1</f>
        <v>9</v>
      </c>
      <c r="B15" s="66" t="str">
        <f>INDEX('CLASSEMENT TRI'!$B$4:$D$130,$A15-A$1,1)</f>
        <v>DEMMA Mathilde</v>
      </c>
      <c r="C15" s="66" t="str">
        <f>INDEX('CLASSEMENT TRI'!$B$4:$E$130,$A15-A$1,2)</f>
        <v>SOLEIL DU SAULOY</v>
      </c>
      <c r="D15" s="66" t="str">
        <f>INDEX('CLASSEMENT TRI'!$B$4:$F$130,$A15-A$1,3)</f>
        <v>CRE ILE DE FRANCE</v>
      </c>
      <c r="E15" s="98">
        <f>INDEX('CLASSEMENT TRI'!$B$4:$F$130,$A15-A$1,4)</f>
        <v>0</v>
      </c>
      <c r="F15" s="52">
        <f>INDEX('CLASSEMENT TRI'!$B$4:$F$130,$A15-A$1,5)</f>
        <v>0</v>
      </c>
      <c r="G15" s="99">
        <f>INDEX('CLASSEMENT TRI'!$B$4:$G$130,$A15-A$1,6)</f>
        <v>5.6000000000000005</v>
      </c>
      <c r="H15" s="100">
        <f>INDEX('CLASSEMENT TRI'!$B$4:$H$130,$A15-A$1,7)</f>
        <v>5.6000000000000005</v>
      </c>
      <c r="I15" s="101">
        <f>INDEX('CLASSEMENT TRI'!$B$4:$I$130,$A15-A$1,8)</f>
        <v>2.2916666666666667E-3</v>
      </c>
      <c r="J15" s="52" t="str">
        <f>INDEX('CLASSEMENT TRI'!$B$4:$K$130,$A15-A$1,10)</f>
        <v>Parcours fini</v>
      </c>
      <c r="K15" s="102"/>
      <c r="L15" s="68">
        <f>IF(J15="Parcours fini",IF(ISERROR(SMALL('CLASSEMENT TRI'!$M$4:$M$32,ROW()-3)),"",SMALL('CLASSEMENT TRI'!$M$4:$M$32,ROW()-3)),J15)</f>
        <v>12</v>
      </c>
      <c r="M15" s="97">
        <v>12</v>
      </c>
    </row>
    <row r="16" spans="1:13" ht="40.5" customHeight="1" x14ac:dyDescent="0.3">
      <c r="A16" s="64">
        <f>MATCH(SMALL('CLASSEMENT TRI'!M$4:M$32,ROW()-3),'CLASSEMENT TRI'!M$4:M$32,0)+A$1</f>
        <v>23</v>
      </c>
      <c r="B16" s="66" t="str">
        <f>INDEX('CLASSEMENT TRI'!$B$4:$D$130,$A16-A$1,1)</f>
        <v>LE COQ Audrey</v>
      </c>
      <c r="C16" s="66" t="str">
        <f>INDEX('CLASSEMENT TRI'!$B$4:$E$130,$A16-A$1,2)</f>
        <v>FLHIGH FEVER DUNDEE</v>
      </c>
      <c r="D16" s="66" t="str">
        <f>INDEX('CLASSEMENT TRI'!$B$4:$F$130,$A16-A$1,3)</f>
        <v>CRE NORMANDIE</v>
      </c>
      <c r="E16" s="98">
        <f>INDEX('CLASSEMENT TRI'!$B$4:$F$130,$A16-A$1,4)</f>
        <v>0</v>
      </c>
      <c r="F16" s="52">
        <f>INDEX('CLASSEMENT TRI'!$B$4:$F$130,$A16-A$1,5)</f>
        <v>4</v>
      </c>
      <c r="G16" s="99">
        <f>INDEX('CLASSEMENT TRI'!$B$4:$G$130,$A16-A$1,6)</f>
        <v>4.4000000000000004</v>
      </c>
      <c r="H16" s="100">
        <f>INDEX('CLASSEMENT TRI'!$B$4:$H$130,$A16-A$1,7)</f>
        <v>8.4</v>
      </c>
      <c r="I16" s="101">
        <f>INDEX('CLASSEMENT TRI'!$B$4:$I$130,$A16-A$1,8)</f>
        <v>2.2569444444444447E-3</v>
      </c>
      <c r="J16" s="52" t="str">
        <f>INDEX('CLASSEMENT TRI'!$B$4:$K$130,$A16-A$1,10)</f>
        <v>Parcours fini</v>
      </c>
      <c r="K16" s="102"/>
      <c r="L16" s="68">
        <f>IF(J16="Parcours fini",IF(ISERROR(SMALL('CLASSEMENT TRI'!$M$4:$M$32,ROW()-3)),"",SMALL('CLASSEMENT TRI'!$M$4:$M$32,ROW()-3)),J16)</f>
        <v>13</v>
      </c>
      <c r="M16" s="97">
        <v>13</v>
      </c>
    </row>
    <row r="17" spans="1:13" ht="40.5" customHeight="1" x14ac:dyDescent="0.3">
      <c r="A17" s="64">
        <f>MATCH(SMALL('CLASSEMENT TRI'!M$4:M$32,ROW()-3),'CLASSEMENT TRI'!M$4:M$32,0)+A$1</f>
        <v>24</v>
      </c>
      <c r="B17" s="66" t="str">
        <f>INDEX('CLASSEMENT TRI'!$B$4:$D$130,$A17-A$1,1)</f>
        <v>PIPON Ariane</v>
      </c>
      <c r="C17" s="66" t="str">
        <f>INDEX('CLASSEMENT TRI'!$B$4:$E$130,$A17-A$1,2)</f>
        <v>RAVAGE DU BARQUET</v>
      </c>
      <c r="D17" s="66" t="str">
        <f>INDEX('CLASSEMENT TRI'!$B$4:$F$130,$A17-A$1,3)</f>
        <v>CRE HAUTS-DE-FRANCE</v>
      </c>
      <c r="E17" s="98">
        <f>INDEX('CLASSEMENT TRI'!$B$4:$F$130,$A17-A$1,4)</f>
        <v>0</v>
      </c>
      <c r="F17" s="52">
        <f>INDEX('CLASSEMENT TRI'!$B$4:$F$130,$A17-A$1,5)</f>
        <v>4</v>
      </c>
      <c r="G17" s="99">
        <f>INDEX('CLASSEMENT TRI'!$B$4:$G$130,$A17-A$1,6)</f>
        <v>6</v>
      </c>
      <c r="H17" s="100">
        <f>INDEX('CLASSEMENT TRI'!$B$4:$H$130,$A17-A$1,7)</f>
        <v>10</v>
      </c>
      <c r="I17" s="101">
        <f>INDEX('CLASSEMENT TRI'!$B$4:$I$130,$A17-A$1,8)</f>
        <v>2.3032407407407407E-3</v>
      </c>
      <c r="J17" s="52" t="str">
        <f>INDEX('CLASSEMENT TRI'!$B$4:$K$130,$A17-A$1,10)</f>
        <v>Parcours fini</v>
      </c>
      <c r="K17" s="102"/>
      <c r="L17" s="68">
        <f>IF(J17="Parcours fini",IF(ISERROR(SMALL('CLASSEMENT TRI'!$M$4:$M$32,ROW()-3)),"",SMALL('CLASSEMENT TRI'!$M$4:$M$32,ROW()-3)),J17)</f>
        <v>14</v>
      </c>
      <c r="M17" s="97">
        <v>14</v>
      </c>
    </row>
    <row r="18" spans="1:13" ht="40.5" customHeight="1" x14ac:dyDescent="0.25">
      <c r="A18" s="64">
        <f>MATCH(SMALL('CLASSEMENT TRI'!M$4:M$32,ROW()-3),'CLASSEMENT TRI'!M$4:M$32,0)+A$1</f>
        <v>0</v>
      </c>
      <c r="B18" s="66" t="str">
        <f>INDEX('CLASSEMENT TRI'!$B$4:$D$130,$A18-A$1,1)</f>
        <v>GUILLEMETTE Gladys</v>
      </c>
      <c r="C18" s="66" t="str">
        <f>INDEX('CLASSEMENT TRI'!$B$4:$E$130,$A18-A$1,2)</f>
        <v>SUEZ DU CHALET</v>
      </c>
      <c r="D18" s="66" t="str">
        <f>INDEX('CLASSEMENT TRI'!$B$4:$F$130,$A18-A$1,3)</f>
        <v>CRE ILE DE FRANCE</v>
      </c>
      <c r="E18" s="98">
        <f>INDEX('CLASSEMENT TRI'!$B$4:$F$130,$A18-A$1,4)</f>
        <v>0</v>
      </c>
      <c r="F18" s="52">
        <f>INDEX('CLASSEMENT TRI'!$B$4:$F$130,$A18-A$1,5)</f>
        <v>0</v>
      </c>
      <c r="G18" s="99" t="str">
        <f>INDEX('CLASSEMENT TRI'!$B$4:$G$130,$A18-A$1,6)</f>
        <v/>
      </c>
      <c r="H18" s="100" t="str">
        <f>INDEX('CLASSEMENT TRI'!$B$4:$H$130,$A18-A$1,7)</f>
        <v/>
      </c>
      <c r="I18" s="101" t="str">
        <f>INDEX('CLASSEMENT TRI'!$B$4:$I$130,$A18-A$1,8)</f>
        <v/>
      </c>
      <c r="J18" s="52" t="str">
        <f>INDEX('CLASSEMENT TRI'!$B$4:$K$130,$A18-A$1,10)</f>
        <v>Eliminé</v>
      </c>
      <c r="K18" s="102"/>
      <c r="L18" s="68" t="str">
        <f>IF(J18="Parcours fini",IF(ISERROR(SMALL('CLASSEMENT TRI'!$M$4:$M$32,ROW()-3)),"",SMALL('CLASSEMENT TRI'!$M$4:$M$32,ROW()-3)),J18)</f>
        <v>Eliminé</v>
      </c>
      <c r="M18" s="97">
        <v>15</v>
      </c>
    </row>
    <row r="19" spans="1:13" ht="40.5" customHeight="1" x14ac:dyDescent="0.25">
      <c r="A19" s="64">
        <f>MATCH(SMALL('CLASSEMENT TRI'!M$4:M$32,ROW()-3),'CLASSEMENT TRI'!M$4:M$32,0)+A$1</f>
        <v>0</v>
      </c>
      <c r="B19" s="66" t="str">
        <f>INDEX('CLASSEMENT TRI'!$B$4:$D$130,$A19-A$1,1)</f>
        <v>GUILLEMETTE Gladys</v>
      </c>
      <c r="C19" s="66" t="str">
        <f>INDEX('CLASSEMENT TRI'!$B$4:$E$130,$A19-A$1,2)</f>
        <v>SUEZ DU CHALET</v>
      </c>
      <c r="D19" s="66" t="str">
        <f>INDEX('CLASSEMENT TRI'!$B$4:$F$130,$A19-A$1,3)</f>
        <v>CRE ILE DE FRANCE</v>
      </c>
      <c r="E19" s="98">
        <f>INDEX('CLASSEMENT TRI'!$B$4:$F$130,$A19-A$1,4)</f>
        <v>0</v>
      </c>
      <c r="F19" s="52">
        <f>INDEX('CLASSEMENT TRI'!$B$4:$F$130,$A19-A$1,5)</f>
        <v>0</v>
      </c>
      <c r="G19" s="99" t="str">
        <f>INDEX('CLASSEMENT TRI'!$B$4:$G$130,$A19-A$1,6)</f>
        <v/>
      </c>
      <c r="H19" s="100" t="str">
        <f>INDEX('CLASSEMENT TRI'!$B$4:$H$130,$A19-A$1,7)</f>
        <v/>
      </c>
      <c r="I19" s="101" t="str">
        <f>INDEX('CLASSEMENT TRI'!$B$4:$I$130,$A19-A$1,8)</f>
        <v/>
      </c>
      <c r="J19" s="52" t="str">
        <f>INDEX('CLASSEMENT TRI'!$B$4:$K$130,$A19-A$1,10)</f>
        <v>Eliminé</v>
      </c>
      <c r="K19" s="102"/>
      <c r="L19" s="68" t="str">
        <f>IF(J19="Parcours fini",IF(ISERROR(SMALL('CLASSEMENT TRI'!$M$4:$M$32,ROW()-3)),"",SMALL('CLASSEMENT TRI'!$M$4:$M$32,ROW()-3)),J19)</f>
        <v>Eliminé</v>
      </c>
      <c r="M19" s="97">
        <v>16</v>
      </c>
    </row>
    <row r="20" spans="1:13" ht="40.5" customHeight="1" x14ac:dyDescent="0.25">
      <c r="A20" s="64">
        <f>MATCH(SMALL('CLASSEMENT TRI'!M$4:M$32,ROW()-3),'CLASSEMENT TRI'!M$4:M$32,0)+A$1</f>
        <v>0</v>
      </c>
      <c r="B20" s="66" t="str">
        <f>INDEX('CLASSEMENT TRI'!$B$4:$D$130,$A20-A$1,1)</f>
        <v>GUILLEMETTE Gladys</v>
      </c>
      <c r="C20" s="66" t="str">
        <f>INDEX('CLASSEMENT TRI'!$B$4:$E$130,$A20-A$1,2)</f>
        <v>SUEZ DU CHALET</v>
      </c>
      <c r="D20" s="66" t="str">
        <f>INDEX('CLASSEMENT TRI'!$B$4:$F$130,$A20-A$1,3)</f>
        <v>CRE ILE DE FRANCE</v>
      </c>
      <c r="E20" s="98">
        <f>INDEX('CLASSEMENT TRI'!$B$4:$F$130,$A20-A$1,4)</f>
        <v>0</v>
      </c>
      <c r="F20" s="52">
        <f>INDEX('CLASSEMENT TRI'!$B$4:$F$130,$A20-A$1,5)</f>
        <v>0</v>
      </c>
      <c r="G20" s="99" t="str">
        <f>INDEX('CLASSEMENT TRI'!$B$4:$G$130,$A20-A$1,6)</f>
        <v/>
      </c>
      <c r="H20" s="100" t="str">
        <f>INDEX('CLASSEMENT TRI'!$B$4:$H$130,$A20-A$1,7)</f>
        <v/>
      </c>
      <c r="I20" s="101" t="str">
        <f>INDEX('CLASSEMENT TRI'!$B$4:$I$130,$A20-A$1,8)</f>
        <v/>
      </c>
      <c r="J20" s="52" t="str">
        <f>INDEX('CLASSEMENT TRI'!$B$4:$K$130,$A20-A$1,10)</f>
        <v>Eliminé</v>
      </c>
      <c r="K20" s="102"/>
      <c r="L20" s="68" t="str">
        <f>IF(J20="Parcours fini",IF(ISERROR(SMALL('CLASSEMENT TRI'!$M$4:$M$32,ROW()-3)),"",SMALL('CLASSEMENT TRI'!$M$4:$M$32,ROW()-3)),J20)</f>
        <v>Eliminé</v>
      </c>
      <c r="M20" s="97">
        <v>17</v>
      </c>
    </row>
    <row r="21" spans="1:13" ht="40.5" customHeight="1" x14ac:dyDescent="0.25">
      <c r="A21" s="64">
        <f>MATCH(SMALL('CLASSEMENT TRI'!M$4:M$32,ROW()-3),'CLASSEMENT TRI'!M$4:M$32,0)+A$1</f>
        <v>0</v>
      </c>
      <c r="B21" s="66" t="str">
        <f>INDEX('CLASSEMENT TRI'!$B$4:$D$130,$A21-A$1,1)</f>
        <v>GUILLEMETTE Gladys</v>
      </c>
      <c r="C21" s="66" t="str">
        <f>INDEX('CLASSEMENT TRI'!$B$4:$E$130,$A21-A$1,2)</f>
        <v>SUEZ DU CHALET</v>
      </c>
      <c r="D21" s="66" t="str">
        <f>INDEX('CLASSEMENT TRI'!$B$4:$F$130,$A21-A$1,3)</f>
        <v>CRE ILE DE FRANCE</v>
      </c>
      <c r="E21" s="98">
        <f>INDEX('CLASSEMENT TRI'!$B$4:$F$130,$A21-A$1,4)</f>
        <v>0</v>
      </c>
      <c r="F21" s="52">
        <f>INDEX('CLASSEMENT TRI'!$B$4:$F$130,$A21-A$1,5)</f>
        <v>0</v>
      </c>
      <c r="G21" s="99" t="str">
        <f>INDEX('CLASSEMENT TRI'!$B$4:$G$130,$A21-A$1,6)</f>
        <v/>
      </c>
      <c r="H21" s="100" t="str">
        <f>INDEX('CLASSEMENT TRI'!$B$4:$H$130,$A21-A$1,7)</f>
        <v/>
      </c>
      <c r="I21" s="101" t="str">
        <f>INDEX('CLASSEMENT TRI'!$B$4:$I$130,$A21-A$1,8)</f>
        <v/>
      </c>
      <c r="J21" s="52" t="str">
        <f>INDEX('CLASSEMENT TRI'!$B$4:$K$130,$A21-A$1,10)</f>
        <v>Eliminé</v>
      </c>
      <c r="K21" s="102"/>
      <c r="L21" s="68" t="str">
        <f>IF(J21="Parcours fini",IF(ISERROR(SMALL('CLASSEMENT TRI'!$M$4:$M$32,ROW()-3)),"",SMALL('CLASSEMENT TRI'!$M$4:$M$32,ROW()-3)),J21)</f>
        <v>Eliminé</v>
      </c>
      <c r="M21" s="97">
        <v>18</v>
      </c>
    </row>
    <row r="22" spans="1:13" ht="40.5" customHeight="1" x14ac:dyDescent="0.25">
      <c r="A22" s="64">
        <f>MATCH(SMALL('CLASSEMENT TRI'!M$4:M$32,ROW()-3),'CLASSEMENT TRI'!M$4:M$32,0)+A$1</f>
        <v>0</v>
      </c>
      <c r="B22" s="66" t="str">
        <f>INDEX('CLASSEMENT TRI'!$B$4:$D$130,$A22-A$1,1)</f>
        <v>GUILLEMETTE Gladys</v>
      </c>
      <c r="C22" s="66" t="str">
        <f>INDEX('CLASSEMENT TRI'!$B$4:$E$130,$A22-A$1,2)</f>
        <v>SUEZ DU CHALET</v>
      </c>
      <c r="D22" s="66" t="str">
        <f>INDEX('CLASSEMENT TRI'!$B$4:$F$130,$A22-A$1,3)</f>
        <v>CRE ILE DE FRANCE</v>
      </c>
      <c r="E22" s="98">
        <f>INDEX('CLASSEMENT TRI'!$B$4:$F$130,$A22-A$1,4)</f>
        <v>0</v>
      </c>
      <c r="F22" s="52">
        <f>INDEX('CLASSEMENT TRI'!$B$4:$F$130,$A22-A$1,5)</f>
        <v>0</v>
      </c>
      <c r="G22" s="99" t="str">
        <f>INDEX('CLASSEMENT TRI'!$B$4:$G$130,$A22-A$1,6)</f>
        <v/>
      </c>
      <c r="H22" s="100" t="str">
        <f>INDEX('CLASSEMENT TRI'!$B$4:$H$130,$A22-A$1,7)</f>
        <v/>
      </c>
      <c r="I22" s="101" t="str">
        <f>INDEX('CLASSEMENT TRI'!$B$4:$I$130,$A22-A$1,8)</f>
        <v/>
      </c>
      <c r="J22" s="52" t="str">
        <f>INDEX('CLASSEMENT TRI'!$B$4:$K$130,$A22-A$1,10)</f>
        <v>Eliminé</v>
      </c>
      <c r="K22" s="102"/>
      <c r="L22" s="68" t="str">
        <f>IF(J22="Parcours fini",IF(ISERROR(SMALL('CLASSEMENT TRI'!$M$4:$M$32,ROW()-3)),"",SMALL('CLASSEMENT TRI'!$M$4:$M$32,ROW()-3)),J22)</f>
        <v>Eliminé</v>
      </c>
      <c r="M22" s="97">
        <v>19</v>
      </c>
    </row>
    <row r="23" spans="1:13" ht="40.5" customHeight="1" x14ac:dyDescent="0.25">
      <c r="A23" s="64">
        <f>MATCH(SMALL('CLASSEMENT TRI'!M$4:M$32,ROW()-3),'CLASSEMENT TRI'!M$4:M$32,0)+A$1</f>
        <v>13</v>
      </c>
      <c r="B23" s="66" t="str">
        <f>INDEX('CLASSEMENT TRI'!$B$4:$D$130,$A23-A$1,1)</f>
        <v>BASTIDE Priscilla</v>
      </c>
      <c r="C23" s="66" t="str">
        <f>INDEX('CLASSEMENT TRI'!$B$4:$E$130,$A23-A$1,2)</f>
        <v>VVINDWARD DE L'AMBRE</v>
      </c>
      <c r="D23" s="66" t="str">
        <f>INDEX('CLASSEMENT TRI'!$B$4:$F$130,$A23-A$1,3)</f>
        <v>CRE CENTRE VAL DE LOIRE</v>
      </c>
      <c r="E23" s="98">
        <f>INDEX('CLASSEMENT TRI'!$B$4:$F$130,$A23-A$1,4)</f>
        <v>0</v>
      </c>
      <c r="F23" s="52">
        <f>INDEX('CLASSEMENT TRI'!$B$4:$F$130,$A23-A$1,5)</f>
        <v>12</v>
      </c>
      <c r="G23" s="99" t="str">
        <f>INDEX('CLASSEMENT TRI'!$B$4:$G$130,$A23-A$1,6)</f>
        <v/>
      </c>
      <c r="H23" s="100" t="str">
        <f>INDEX('CLASSEMENT TRI'!$B$4:$H$130,$A23-A$1,7)</f>
        <v/>
      </c>
      <c r="I23" s="101" t="str">
        <f>INDEX('CLASSEMENT TRI'!$B$4:$I$130,$A23-A$1,8)</f>
        <v/>
      </c>
      <c r="J23" s="52" t="str">
        <f>INDEX('CLASSEMENT TRI'!$B$4:$K$130,$A23-A$1,10)</f>
        <v>Chute</v>
      </c>
      <c r="K23" s="102"/>
      <c r="L23" s="68" t="str">
        <f>IF(J23="Parcours fini",IF(ISERROR(SMALL('CLASSEMENT TRI'!$M$4:$M$32,ROW()-3)),"",SMALL('CLASSEMENT TRI'!$M$4:$M$32,ROW()-3)),J23)</f>
        <v>Chute</v>
      </c>
      <c r="M23" s="97">
        <v>20</v>
      </c>
    </row>
    <row r="24" spans="1:13" ht="40.5" customHeight="1" x14ac:dyDescent="0.25">
      <c r="A24" s="64">
        <f>MATCH(SMALL('CLASSEMENT TRI'!M$4:M$32,ROW()-3),'CLASSEMENT TRI'!M$4:M$32,0)+A$1</f>
        <v>13</v>
      </c>
      <c r="B24" s="66" t="str">
        <f>INDEX('CLASSEMENT TRI'!$B$4:$D$130,$A24-A$1,1)</f>
        <v>BASTIDE Priscilla</v>
      </c>
      <c r="C24" s="66" t="str">
        <f>INDEX('CLASSEMENT TRI'!$B$4:$E$130,$A24-A$1,2)</f>
        <v>VVINDWARD DE L'AMBRE</v>
      </c>
      <c r="D24" s="66" t="str">
        <f>INDEX('CLASSEMENT TRI'!$B$4:$F$130,$A24-A$1,3)</f>
        <v>CRE CENTRE VAL DE LOIRE</v>
      </c>
      <c r="E24" s="98">
        <f>INDEX('CLASSEMENT TRI'!$B$4:$F$130,$A24-A$1,4)</f>
        <v>0</v>
      </c>
      <c r="F24" s="52">
        <f>INDEX('CLASSEMENT TRI'!$B$4:$F$130,$A24-A$1,5)</f>
        <v>12</v>
      </c>
      <c r="G24" s="99" t="str">
        <f>INDEX('CLASSEMENT TRI'!$B$4:$G$130,$A24-A$1,6)</f>
        <v/>
      </c>
      <c r="H24" s="100" t="str">
        <f>INDEX('CLASSEMENT TRI'!$B$4:$H$130,$A24-A$1,7)</f>
        <v/>
      </c>
      <c r="I24" s="101" t="str">
        <f>INDEX('CLASSEMENT TRI'!$B$4:$I$130,$A24-A$1,8)</f>
        <v/>
      </c>
      <c r="J24" s="52" t="str">
        <f>INDEX('CLASSEMENT TRI'!$B$4:$K$130,$A24-A$1,10)</f>
        <v>Chute</v>
      </c>
      <c r="K24" s="102"/>
      <c r="L24" s="68" t="str">
        <f>IF(J24="Parcours fini",IF(ISERROR(SMALL('CLASSEMENT TRI'!$M$4:$M$32,ROW()-3)),"",SMALL('CLASSEMENT TRI'!$M$4:$M$32,ROW()-3)),J24)</f>
        <v>Chute</v>
      </c>
      <c r="M24" s="97">
        <v>21</v>
      </c>
    </row>
    <row r="25" spans="1:13" ht="40.5" customHeight="1" x14ac:dyDescent="0.25">
      <c r="A25" s="64">
        <f>MATCH(SMALL('CLASSEMENT TRI'!M$4:M$32,ROW()-3),'CLASSEMENT TRI'!M$4:M$32,0)+A$1</f>
        <v>13</v>
      </c>
      <c r="B25" s="66" t="str">
        <f>INDEX('CLASSEMENT TRI'!$B$4:$D$130,$A25-A$1,1)</f>
        <v>BASTIDE Priscilla</v>
      </c>
      <c r="C25" s="66" t="str">
        <f>INDEX('CLASSEMENT TRI'!$B$4:$E$130,$A25-A$1,2)</f>
        <v>VVINDWARD DE L'AMBRE</v>
      </c>
      <c r="D25" s="66" t="str">
        <f>INDEX('CLASSEMENT TRI'!$B$4:$F$130,$A25-A$1,3)</f>
        <v>CRE CENTRE VAL DE LOIRE</v>
      </c>
      <c r="E25" s="98">
        <f>INDEX('CLASSEMENT TRI'!$B$4:$F$130,$A25-A$1,4)</f>
        <v>0</v>
      </c>
      <c r="F25" s="52">
        <f>INDEX('CLASSEMENT TRI'!$B$4:$F$130,$A25-A$1,5)</f>
        <v>12</v>
      </c>
      <c r="G25" s="99" t="str">
        <f>INDEX('CLASSEMENT TRI'!$B$4:$G$130,$A25-A$1,6)</f>
        <v/>
      </c>
      <c r="H25" s="100" t="str">
        <f>INDEX('CLASSEMENT TRI'!$B$4:$H$130,$A25-A$1,7)</f>
        <v/>
      </c>
      <c r="I25" s="101" t="str">
        <f>INDEX('CLASSEMENT TRI'!$B$4:$I$130,$A25-A$1,8)</f>
        <v/>
      </c>
      <c r="J25" s="52" t="str">
        <f>INDEX('CLASSEMENT TRI'!$B$4:$K$130,$A25-A$1,10)</f>
        <v>Chute</v>
      </c>
      <c r="K25" s="102"/>
      <c r="L25" s="68" t="str">
        <f>IF(J25="Parcours fini",IF(ISERROR(SMALL('CLASSEMENT TRI'!$M$4:$M$32,ROW()-3)),"",SMALL('CLASSEMENT TRI'!$M$4:$M$32,ROW()-3)),J25)</f>
        <v>Chute</v>
      </c>
      <c r="M25" s="97">
        <v>22</v>
      </c>
    </row>
    <row r="26" spans="1:13" ht="40.5" customHeight="1" x14ac:dyDescent="0.25">
      <c r="A26" s="64">
        <f>MATCH(SMALL('CLASSEMENT TRI'!M$4:M$32,ROW()-3),'CLASSEMENT TRI'!M$4:M$32,0)+A$1</f>
        <v>11</v>
      </c>
      <c r="B26" s="66" t="str">
        <f>INDEX('CLASSEMENT TRI'!$B$4:$D$130,$A26-A$1,1)</f>
        <v>JACQUOT Constance</v>
      </c>
      <c r="C26" s="66" t="str">
        <f>INDEX('CLASSEMENT TRI'!$B$4:$E$130,$A26-A$1,2)</f>
        <v>DUCHESSE D'OZOLLES</v>
      </c>
      <c r="D26" s="66" t="str">
        <f>INDEX('CLASSEMENT TRI'!$B$4:$F$130,$A26-A$1,3)</f>
        <v>CRE ILE DE FRANCE</v>
      </c>
      <c r="E26" s="98">
        <f>INDEX('CLASSEMENT TRI'!$B$4:$F$130,$A26-A$1,4)</f>
        <v>0</v>
      </c>
      <c r="F26" s="52">
        <f>INDEX('CLASSEMENT TRI'!$B$4:$F$130,$A26-A$1,5)</f>
        <v>8</v>
      </c>
      <c r="G26" s="99" t="str">
        <f>INDEX('CLASSEMENT TRI'!$B$4:$G$130,$A26-A$1,6)</f>
        <v/>
      </c>
      <c r="H26" s="100" t="str">
        <f>INDEX('CLASSEMENT TRI'!$B$4:$H$130,$A26-A$1,7)</f>
        <v/>
      </c>
      <c r="I26" s="101" t="str">
        <f>INDEX('CLASSEMENT TRI'!$B$4:$I$130,$A26-A$1,8)</f>
        <v/>
      </c>
      <c r="J26" s="52" t="str">
        <f>INDEX('CLASSEMENT TRI'!$B$4:$K$130,$A26-A$1,10)</f>
        <v>Abandon</v>
      </c>
      <c r="K26" s="102"/>
      <c r="L26" s="68" t="str">
        <f>IF(J26="Parcours fini",IF(ISERROR(SMALL('CLASSEMENT TRI'!$M$4:$M$32,ROW()-3)),"",SMALL('CLASSEMENT TRI'!$M$4:$M$32,ROW()-3)),J26)</f>
        <v>Abandon</v>
      </c>
      <c r="M26" s="97">
        <v>23</v>
      </c>
    </row>
    <row r="27" spans="1:13" ht="40.5" customHeight="1" x14ac:dyDescent="0.25">
      <c r="A27" s="64">
        <f>MATCH(SMALL('CLASSEMENT TRI'!M$4:M$32,ROW()-3),'CLASSEMENT TRI'!M$4:M$32,0)+A$1</f>
        <v>11</v>
      </c>
      <c r="B27" s="66" t="str">
        <f>INDEX('CLASSEMENT TRI'!$B$4:$D$130,$A27-A$1,1)</f>
        <v>JACQUOT Constance</v>
      </c>
      <c r="C27" s="66" t="str">
        <f>INDEX('CLASSEMENT TRI'!$B$4:$E$130,$A27-A$1,2)</f>
        <v>DUCHESSE D'OZOLLES</v>
      </c>
      <c r="D27" s="66" t="str">
        <f>INDEX('CLASSEMENT TRI'!$B$4:$F$130,$A27-A$1,3)</f>
        <v>CRE ILE DE FRANCE</v>
      </c>
      <c r="E27" s="98">
        <f>INDEX('CLASSEMENT TRI'!$B$4:$F$130,$A27-A$1,4)</f>
        <v>0</v>
      </c>
      <c r="F27" s="52">
        <f>INDEX('CLASSEMENT TRI'!$B$4:$F$130,$A27-A$1,5)</f>
        <v>8</v>
      </c>
      <c r="G27" s="99" t="str">
        <f>INDEX('CLASSEMENT TRI'!$B$4:$G$130,$A27-A$1,6)</f>
        <v/>
      </c>
      <c r="H27" s="100" t="str">
        <f>INDEX('CLASSEMENT TRI'!$B$4:$H$130,$A27-A$1,7)</f>
        <v/>
      </c>
      <c r="I27" s="101" t="str">
        <f>INDEX('CLASSEMENT TRI'!$B$4:$I$130,$A27-A$1,8)</f>
        <v/>
      </c>
      <c r="J27" s="52" t="str">
        <f>INDEX('CLASSEMENT TRI'!$B$4:$K$130,$A27-A$1,10)</f>
        <v>Abandon</v>
      </c>
      <c r="K27" s="102"/>
      <c r="L27" s="68" t="str">
        <f>IF(J27="Parcours fini",IF(ISERROR(SMALL('CLASSEMENT TRI'!$M$4:$M$32,ROW()-3)),"",SMALL('CLASSEMENT TRI'!$M$4:$M$32,ROW()-3)),J27)</f>
        <v>Abandon</v>
      </c>
      <c r="M27" s="97">
        <v>24</v>
      </c>
    </row>
    <row r="28" spans="1:13" ht="40.5" customHeight="1" x14ac:dyDescent="0.25">
      <c r="A28" s="64">
        <f>MATCH(SMALL('CLASSEMENT TRI'!M$4:M$32,ROW()-3),'CLASSEMENT TRI'!M$4:M$32,0)+A$1</f>
        <v>11</v>
      </c>
      <c r="B28" s="66" t="str">
        <f>INDEX('CLASSEMENT TRI'!$B$4:$D$130,$A28-A$1,1)</f>
        <v>JACQUOT Constance</v>
      </c>
      <c r="C28" s="66" t="str">
        <f>INDEX('CLASSEMENT TRI'!$B$4:$E$130,$A28-A$1,2)</f>
        <v>DUCHESSE D'OZOLLES</v>
      </c>
      <c r="D28" s="66" t="str">
        <f>INDEX('CLASSEMENT TRI'!$B$4:$F$130,$A28-A$1,3)</f>
        <v>CRE ILE DE FRANCE</v>
      </c>
      <c r="E28" s="98">
        <f>INDEX('CLASSEMENT TRI'!$B$4:$F$130,$A28-A$1,4)</f>
        <v>0</v>
      </c>
      <c r="F28" s="52">
        <f>INDEX('CLASSEMENT TRI'!$B$4:$F$130,$A28-A$1,5)</f>
        <v>8</v>
      </c>
      <c r="G28" s="99" t="str">
        <f>INDEX('CLASSEMENT TRI'!$B$4:$G$130,$A28-A$1,6)</f>
        <v/>
      </c>
      <c r="H28" s="100" t="str">
        <f>INDEX('CLASSEMENT TRI'!$B$4:$H$130,$A28-A$1,7)</f>
        <v/>
      </c>
      <c r="I28" s="101" t="str">
        <f>INDEX('CLASSEMENT TRI'!$B$4:$I$130,$A28-A$1,8)</f>
        <v/>
      </c>
      <c r="J28" s="52" t="str">
        <f>INDEX('CLASSEMENT TRI'!$B$4:$K$130,$A28-A$1,10)</f>
        <v>Abandon</v>
      </c>
      <c r="K28" s="102"/>
      <c r="L28" s="68" t="str">
        <f>IF(J28="Parcours fini",IF(ISERROR(SMALL('CLASSEMENT TRI'!$M$4:$M$32,ROW()-3)),"",SMALL('CLASSEMENT TRI'!$M$4:$M$32,ROW()-3)),J28)</f>
        <v>Abandon</v>
      </c>
      <c r="M28" s="97">
        <v>25</v>
      </c>
    </row>
    <row r="29" spans="1:13" ht="40.5" customHeight="1" x14ac:dyDescent="0.25">
      <c r="A29" s="64">
        <f>MATCH(SMALL('CLASSEMENT TRI'!M$4:M$32,ROW()-3),'CLASSEMENT TRI'!M$4:M$32,0)+A$1</f>
        <v>2</v>
      </c>
      <c r="B29" s="66" t="str">
        <f>INDEX('CLASSEMENT TRI'!$B$4:$D$130,$A29-A$1,1)</f>
        <v>REBERGUE Audrey</v>
      </c>
      <c r="C29" s="66" t="str">
        <f>INDEX('CLASSEMENT TRI'!$B$4:$E$130,$A29-A$1,2)</f>
        <v>VRESTAR REBERO</v>
      </c>
      <c r="D29" s="66" t="str">
        <f>INDEX('CLASSEMENT TRI'!$B$4:$F$130,$A29-A$1,3)</f>
        <v>CRE ILE DE FRANCE</v>
      </c>
      <c r="E29" s="98">
        <f>INDEX('CLASSEMENT TRI'!$B$4:$F$130,$A29-A$1,4)</f>
        <v>0</v>
      </c>
      <c r="F29" s="52">
        <f>INDEX('CLASSEMENT TRI'!$B$4:$F$130,$A29-A$1,5)</f>
        <v>0</v>
      </c>
      <c r="G29" s="99" t="str">
        <f>INDEX('CLASSEMENT TRI'!$B$4:$G$130,$A29-A$1,6)</f>
        <v/>
      </c>
      <c r="H29" s="100" t="str">
        <f>INDEX('CLASSEMENT TRI'!$B$4:$H$130,$A29-A$1,7)</f>
        <v/>
      </c>
      <c r="I29" s="101" t="str">
        <f>INDEX('CLASSEMENT TRI'!$B$4:$I$130,$A29-A$1,8)</f>
        <v/>
      </c>
      <c r="J29" s="52" t="str">
        <f>INDEX('CLASSEMENT TRI'!$B$4:$K$130,$A29-A$1,10)</f>
        <v>Non Partant</v>
      </c>
      <c r="K29" s="102"/>
      <c r="L29" s="68" t="str">
        <f>IF(J29="Parcours fini",IF(ISERROR(SMALL('CLASSEMENT TRI'!$M$4:$M$32,ROW()-3)),"",SMALL('CLASSEMENT TRI'!$M$4:$M$32,ROW()-3)),J29)</f>
        <v>Non Partant</v>
      </c>
      <c r="M29" s="97">
        <v>26</v>
      </c>
    </row>
    <row r="30" spans="1:13" ht="40.5" customHeight="1" x14ac:dyDescent="0.25">
      <c r="A30" s="64">
        <f>MATCH(SMALL('CLASSEMENT TRI'!M$4:M$32,ROW()-3),'CLASSEMENT TRI'!M$4:M$32,0)+A$1</f>
        <v>2</v>
      </c>
      <c r="B30" s="66" t="str">
        <f>INDEX('CLASSEMENT TRI'!$B$4:$D$130,$A30-A$1,1)</f>
        <v>REBERGUE Audrey</v>
      </c>
      <c r="C30" s="66" t="str">
        <f>INDEX('CLASSEMENT TRI'!$B$4:$E$130,$A30-A$1,2)</f>
        <v>VRESTAR REBERO</v>
      </c>
      <c r="D30" s="66" t="str">
        <f>INDEX('CLASSEMENT TRI'!$B$4:$F$130,$A30-A$1,3)</f>
        <v>CRE ILE DE FRANCE</v>
      </c>
      <c r="E30" s="98">
        <f>INDEX('CLASSEMENT TRI'!$B$4:$F$130,$A30-A$1,4)</f>
        <v>0</v>
      </c>
      <c r="F30" s="52">
        <f>INDEX('CLASSEMENT TRI'!$B$4:$F$130,$A30-A$1,5)</f>
        <v>0</v>
      </c>
      <c r="G30" s="99" t="str">
        <f>INDEX('CLASSEMENT TRI'!$B$4:$G$130,$A30-A$1,6)</f>
        <v/>
      </c>
      <c r="H30" s="100" t="str">
        <f>INDEX('CLASSEMENT TRI'!$B$4:$H$130,$A30-A$1,7)</f>
        <v/>
      </c>
      <c r="I30" s="101" t="str">
        <f>INDEX('CLASSEMENT TRI'!$B$4:$I$130,$A30-A$1,8)</f>
        <v/>
      </c>
      <c r="J30" s="52" t="str">
        <f>INDEX('CLASSEMENT TRI'!$B$4:$K$130,$A30-A$1,10)</f>
        <v>Non Partant</v>
      </c>
      <c r="K30" s="102"/>
      <c r="L30" s="68" t="str">
        <f>IF(J30="Parcours fini",IF(ISERROR(SMALL('CLASSEMENT TRI'!$M$4:$M$32,ROW()-3)),"",SMALL('CLASSEMENT TRI'!$M$4:$M$32,ROW()-3)),J30)</f>
        <v>Non Partant</v>
      </c>
      <c r="M30" s="97">
        <v>27</v>
      </c>
    </row>
    <row r="31" spans="1:13" ht="40.5" customHeight="1" x14ac:dyDescent="0.25">
      <c r="A31" s="64">
        <f>MATCH(SMALL('CLASSEMENT TRI'!M$4:M$32,ROW()-3),'CLASSEMENT TRI'!M$4:M$32,0)+A$1</f>
        <v>2</v>
      </c>
      <c r="B31" s="66" t="str">
        <f>INDEX('CLASSEMENT TRI'!$B$4:$D$130,$A31-A$1,1)</f>
        <v>REBERGUE Audrey</v>
      </c>
      <c r="C31" s="66" t="str">
        <f>INDEX('CLASSEMENT TRI'!$B$4:$E$130,$A31-A$1,2)</f>
        <v>VRESTAR REBERO</v>
      </c>
      <c r="D31" s="66" t="str">
        <f>INDEX('CLASSEMENT TRI'!$B$4:$F$130,$A31-A$1,3)</f>
        <v>CRE ILE DE FRANCE</v>
      </c>
      <c r="E31" s="98">
        <f>INDEX('CLASSEMENT TRI'!$B$4:$F$130,$A31-A$1,4)</f>
        <v>0</v>
      </c>
      <c r="F31" s="52">
        <f>INDEX('CLASSEMENT TRI'!$B$4:$F$130,$A31-A$1,5)</f>
        <v>0</v>
      </c>
      <c r="G31" s="99" t="str">
        <f>INDEX('CLASSEMENT TRI'!$B$4:$G$130,$A31-A$1,6)</f>
        <v/>
      </c>
      <c r="H31" s="100" t="str">
        <f>INDEX('CLASSEMENT TRI'!$B$4:$H$130,$A31-A$1,7)</f>
        <v/>
      </c>
      <c r="I31" s="101" t="str">
        <f>INDEX('CLASSEMENT TRI'!$B$4:$I$130,$A31-A$1,8)</f>
        <v/>
      </c>
      <c r="J31" s="52" t="str">
        <f>INDEX('CLASSEMENT TRI'!$B$4:$K$130,$A31-A$1,10)</f>
        <v>Non Partant</v>
      </c>
      <c r="K31" s="102"/>
      <c r="L31" s="68" t="str">
        <f>IF(J31="Parcours fini",IF(ISERROR(SMALL('CLASSEMENT TRI'!$M$4:$M$32,ROW()-3)),"",SMALL('CLASSEMENT TRI'!$M$4:$M$32,ROW()-3)),J31)</f>
        <v>Non Partant</v>
      </c>
      <c r="M31" s="97">
        <v>28</v>
      </c>
    </row>
    <row r="32" spans="1:13" ht="40.5" customHeight="1" x14ac:dyDescent="0.25">
      <c r="A32" s="64">
        <f>MATCH(SMALL('CLASSEMENT TRI'!M$4:M$32,ROW()-3),'CLASSEMENT TRI'!M$4:M$32,0)+A$1</f>
        <v>2</v>
      </c>
      <c r="B32" s="66" t="str">
        <f>INDEX('CLASSEMENT TRI'!$B$4:$D$130,$A32-A$1,1)</f>
        <v>REBERGUE Audrey</v>
      </c>
      <c r="C32" s="66" t="str">
        <f>INDEX('CLASSEMENT TRI'!$B$4:$E$130,$A32-A$1,2)</f>
        <v>VRESTAR REBERO</v>
      </c>
      <c r="D32" s="66" t="str">
        <f>INDEX('CLASSEMENT TRI'!$B$4:$F$130,$A32-A$1,3)</f>
        <v>CRE ILE DE FRANCE</v>
      </c>
      <c r="E32" s="98">
        <f>INDEX('CLASSEMENT TRI'!$B$4:$F$130,$A32-A$1,4)</f>
        <v>0</v>
      </c>
      <c r="F32" s="52">
        <f>INDEX('CLASSEMENT TRI'!$B$4:$F$130,$A32-A$1,5)</f>
        <v>0</v>
      </c>
      <c r="G32" s="99" t="str">
        <f>INDEX('CLASSEMENT TRI'!$B$4:$G$130,$A32-A$1,6)</f>
        <v/>
      </c>
      <c r="H32" s="100" t="str">
        <f>INDEX('CLASSEMENT TRI'!$B$4:$H$130,$A32-A$1,7)</f>
        <v/>
      </c>
      <c r="I32" s="101" t="str">
        <f>INDEX('CLASSEMENT TRI'!$B$4:$I$130,$A32-A$1,8)</f>
        <v/>
      </c>
      <c r="J32" s="52" t="str">
        <f>INDEX('CLASSEMENT TRI'!$B$4:$K$130,$A32-A$1,10)</f>
        <v>Non Partant</v>
      </c>
      <c r="K32" s="102"/>
      <c r="L32" s="68" t="str">
        <f>IF(J32="Parcours fini",IF(ISERROR(SMALL('CLASSEMENT TRI'!$M$4:$M$32,ROW()-3)),"",SMALL('CLASSEMENT TRI'!$M$4:$M$32,ROW()-3)),J32)</f>
        <v>Non Partant</v>
      </c>
      <c r="M32" s="97">
        <v>29</v>
      </c>
    </row>
    <row r="33" spans="1:13" ht="40.5" customHeight="1" x14ac:dyDescent="0.25">
      <c r="A33" s="64" t="e">
        <f>MATCH(SMALL('CLASSEMENT TRI'!M$4:M$32,ROW()-3),'CLASSEMENT TRI'!M$4:M$32,0)+A$1</f>
        <v>#NUM!</v>
      </c>
      <c r="B33" s="65" t="e">
        <f>INDEX('CLASSEMENT TRI'!$B$4:$D$130,$A33-A$1,1)</f>
        <v>#NUM!</v>
      </c>
      <c r="C33" s="65" t="e">
        <f>INDEX('CLASSEMENT TRI'!$B$4:$E$130,$A33-A$1,2)</f>
        <v>#NUM!</v>
      </c>
      <c r="D33" s="66" t="e">
        <f>INDEX('CLASSEMENT TRI'!$B$4:$F$130,$A33-A$1,3)</f>
        <v>#NUM!</v>
      </c>
      <c r="E33" s="98" t="e">
        <f>INDEX('CLASSEMENT TRI'!$B$4:$F$130,$A33-A$1,4)</f>
        <v>#NUM!</v>
      </c>
      <c r="F33" s="52" t="e">
        <f>INDEX('CLASSEMENT TRI'!$B$4:$F$130,$A33-A$1,5)</f>
        <v>#NUM!</v>
      </c>
      <c r="G33" s="99" t="e">
        <f>INDEX('CLASSEMENT TRI'!$B$4:$G$130,$A33-A$1,6)</f>
        <v>#NUM!</v>
      </c>
      <c r="H33" s="100" t="e">
        <f>INDEX('CLASSEMENT TRI'!$B$4:$H$130,$A33-A$1,7)</f>
        <v>#NUM!</v>
      </c>
      <c r="I33" s="101" t="e">
        <f>INDEX('CLASSEMENT TRI'!$B$4:$I$130,$A33-A$1,8)</f>
        <v>#NUM!</v>
      </c>
      <c r="J33" s="52" t="e">
        <f>INDEX('CLASSEMENT TRI'!$B$4:$K$130,$A33-A$1,10)</f>
        <v>#NUM!</v>
      </c>
      <c r="K33" s="102"/>
      <c r="L33" s="68" t="e">
        <f>IF(J33="Parcours fini",IF(ISERROR(SMALL('CLASSEMENT TRI'!$M$4:$M$32,ROW()-3)),"",SMALL('CLASSEMENT TRI'!$M$4:$M$32,ROW()-3)),J33)</f>
        <v>#NUM!</v>
      </c>
      <c r="M33" s="97">
        <v>30</v>
      </c>
    </row>
    <row r="34" spans="1:13" ht="40.5" customHeight="1" x14ac:dyDescent="0.25">
      <c r="A34" s="64" t="e">
        <f>MATCH(SMALL('CLASSEMENT TRI'!M$4:M$32,ROW()-3),'CLASSEMENT TRI'!M$4:M$32,0)+A$1</f>
        <v>#NUM!</v>
      </c>
      <c r="B34" s="65" t="e">
        <f>INDEX('CLASSEMENT TRI'!$B$4:$D$130,$A34-A$1,1)</f>
        <v>#NUM!</v>
      </c>
      <c r="C34" s="65" t="e">
        <f>INDEX('CLASSEMENT TRI'!$B$4:$E$130,$A34-A$1,2)</f>
        <v>#NUM!</v>
      </c>
      <c r="D34" s="66" t="e">
        <f>INDEX('CLASSEMENT TRI'!$B$4:$F$130,$A34-A$1,3)</f>
        <v>#NUM!</v>
      </c>
      <c r="E34" s="98" t="e">
        <f>INDEX('CLASSEMENT TRI'!$B$4:$F$130,$A34-A$1,4)</f>
        <v>#NUM!</v>
      </c>
      <c r="F34" s="52" t="e">
        <f>INDEX('CLASSEMENT TRI'!$B$4:$F$130,$A34-A$1,5)</f>
        <v>#NUM!</v>
      </c>
      <c r="G34" s="99" t="e">
        <f>INDEX('CLASSEMENT TRI'!$B$4:$G$130,$A34-A$1,6)</f>
        <v>#NUM!</v>
      </c>
      <c r="H34" s="100" t="e">
        <f>INDEX('CLASSEMENT TRI'!$B$4:$H$130,$A34-A$1,7)</f>
        <v>#NUM!</v>
      </c>
      <c r="I34" s="101" t="e">
        <f>INDEX('CLASSEMENT TRI'!$B$4:$I$130,$A34-A$1,8)</f>
        <v>#NUM!</v>
      </c>
      <c r="J34" s="52" t="e">
        <f>INDEX('CLASSEMENT TRI'!$B$4:$K$130,$A34-A$1,10)</f>
        <v>#NUM!</v>
      </c>
      <c r="K34" s="102"/>
      <c r="L34" s="68" t="e">
        <f>IF(J34="Parcours fini",IF(ISERROR(SMALL('CLASSEMENT TRI'!$M$4:$M$32,ROW()-3)),"",SMALL('CLASSEMENT TRI'!$M$4:$M$32,ROW()-3)),J34)</f>
        <v>#NUM!</v>
      </c>
      <c r="M34" s="97">
        <v>31</v>
      </c>
    </row>
    <row r="35" spans="1:13" ht="40.5" customHeight="1" x14ac:dyDescent="0.25">
      <c r="A35" s="64" t="e">
        <f>MATCH(SMALL('CLASSEMENT TRI'!M$4:M$32,ROW()-3),'CLASSEMENT TRI'!M$4:M$32,0)+A$1</f>
        <v>#NUM!</v>
      </c>
      <c r="B35" s="65" t="e">
        <f>INDEX('CLASSEMENT TRI'!$B$4:$D$130,$A35-A$1,1)</f>
        <v>#NUM!</v>
      </c>
      <c r="C35" s="65" t="e">
        <f>INDEX('CLASSEMENT TRI'!$B$4:$E$130,$A35-A$1,2)</f>
        <v>#NUM!</v>
      </c>
      <c r="D35" s="66" t="e">
        <f>INDEX('CLASSEMENT TRI'!$B$4:$F$130,$A35-A$1,3)</f>
        <v>#NUM!</v>
      </c>
      <c r="E35" s="98" t="e">
        <f>INDEX('CLASSEMENT TRI'!$B$4:$F$130,$A35-A$1,4)</f>
        <v>#NUM!</v>
      </c>
      <c r="F35" s="52" t="e">
        <f>INDEX('CLASSEMENT TRI'!$B$4:$F$130,$A35-A$1,5)</f>
        <v>#NUM!</v>
      </c>
      <c r="G35" s="99" t="e">
        <f>INDEX('CLASSEMENT TRI'!$B$4:$G$130,$A35-A$1,6)</f>
        <v>#NUM!</v>
      </c>
      <c r="H35" s="100" t="e">
        <f>INDEX('CLASSEMENT TRI'!$B$4:$H$130,$A35-A$1,7)</f>
        <v>#NUM!</v>
      </c>
      <c r="I35" s="101" t="e">
        <f>INDEX('CLASSEMENT TRI'!$B$4:$I$130,$A35-A$1,8)</f>
        <v>#NUM!</v>
      </c>
      <c r="J35" s="52" t="e">
        <f>INDEX('CLASSEMENT TRI'!$B$4:$K$130,$A35-A$1,10)</f>
        <v>#NUM!</v>
      </c>
      <c r="K35" s="102"/>
      <c r="L35" s="68" t="e">
        <f>IF(J35="Parcours fini",IF(ISERROR(SMALL('CLASSEMENT TRI'!$M$4:$M$32,ROW()-3)),"",SMALL('CLASSEMENT TRI'!$M$4:$M$32,ROW()-3)),J35)</f>
        <v>#NUM!</v>
      </c>
      <c r="M35" s="97">
        <v>32</v>
      </c>
    </row>
    <row r="36" spans="1:13" ht="40.5" customHeight="1" x14ac:dyDescent="0.25">
      <c r="A36" s="85" t="e">
        <f>MATCH(SMALL('CLASSEMENT TRI'!M$4:M$32,ROW()-3),'CLASSEMENT TRI'!M$4:M$32,0)+A$1</f>
        <v>#NUM!</v>
      </c>
      <c r="B36" s="86" t="e">
        <f>INDEX('CLASSEMENT TRI'!$B$4:$D$130,$A36-A$1,1)</f>
        <v>#NUM!</v>
      </c>
      <c r="C36" s="86" t="e">
        <f>INDEX('CLASSEMENT TRI'!$B$4:$E$130,$A36-A$1,2)</f>
        <v>#NUM!</v>
      </c>
      <c r="D36" s="87" t="e">
        <f>INDEX('CLASSEMENT TRI'!$B$4:$F$130,$A36-A$1,3)</f>
        <v>#NUM!</v>
      </c>
      <c r="E36" s="88" t="e">
        <f>INDEX('CLASSEMENT TRI'!$B$4:$F$130,$A36-A$1,4)</f>
        <v>#NUM!</v>
      </c>
      <c r="F36" s="89" t="e">
        <f>INDEX('CLASSEMENT TRI'!$B$4:$F$130,$A36-A$1,5)</f>
        <v>#NUM!</v>
      </c>
      <c r="G36" s="90" t="e">
        <f>INDEX('CLASSEMENT TRI'!$B$4:$G$130,$A36-A$1,6)</f>
        <v>#NUM!</v>
      </c>
      <c r="H36" s="91" t="e">
        <f>INDEX('CLASSEMENT TRI'!$B$4:$H$130,$A36-A$1,7)</f>
        <v>#NUM!</v>
      </c>
      <c r="I36" s="92" t="e">
        <f>INDEX('CLASSEMENT TRI'!$B$4:$I$130,$A36-A$1,8)</f>
        <v>#NUM!</v>
      </c>
      <c r="J36" s="89" t="e">
        <f>INDEX('CLASSEMENT TRI'!$B$4:$K$130,$A36-A$1,10)</f>
        <v>#NUM!</v>
      </c>
      <c r="K36" s="93"/>
      <c r="L36" s="94" t="e">
        <f>IF(J36="Parcours fini",IF(ISERROR(SMALL('CLASSEMENT TRI'!$M$4:$M$32,ROW()-3)),"",SMALL('CLASSEMENT TRI'!$M$4:$M$32,ROW()-3)),J36)</f>
        <v>#NUM!</v>
      </c>
    </row>
    <row r="37" spans="1:13" ht="40.5" customHeight="1" x14ac:dyDescent="0.25">
      <c r="A37" s="85" t="e">
        <f>MATCH(SMALL('CLASSEMENT TRI'!M$4:M$32,ROW()-3),'CLASSEMENT TRI'!M$4:M$32,0)+A$1</f>
        <v>#NUM!</v>
      </c>
      <c r="B37" s="86" t="e">
        <f>INDEX('CLASSEMENT TRI'!$B$4:$D$130,$A37-A$1,1)</f>
        <v>#NUM!</v>
      </c>
      <c r="C37" s="86" t="e">
        <f>INDEX('CLASSEMENT TRI'!$B$4:$E$130,$A37-A$1,2)</f>
        <v>#NUM!</v>
      </c>
      <c r="D37" s="87" t="e">
        <f>INDEX('CLASSEMENT TRI'!$B$4:$F$130,$A37-A$1,3)</f>
        <v>#NUM!</v>
      </c>
      <c r="E37" s="88" t="e">
        <f>INDEX('CLASSEMENT TRI'!$B$4:$F$130,$A37-A$1,4)</f>
        <v>#NUM!</v>
      </c>
      <c r="F37" s="89" t="e">
        <f>INDEX('CLASSEMENT TRI'!$B$4:$F$130,$A37-A$1,5)</f>
        <v>#NUM!</v>
      </c>
      <c r="G37" s="90" t="e">
        <f>INDEX('CLASSEMENT TRI'!$B$4:$G$130,$A37-A$1,6)</f>
        <v>#NUM!</v>
      </c>
      <c r="H37" s="91" t="e">
        <f>INDEX('CLASSEMENT TRI'!$B$4:$H$130,$A37-A$1,7)</f>
        <v>#NUM!</v>
      </c>
      <c r="I37" s="92" t="e">
        <f>INDEX('CLASSEMENT TRI'!$B$4:$I$130,$A37-A$1,8)</f>
        <v>#NUM!</v>
      </c>
      <c r="J37" s="89" t="e">
        <f>INDEX('CLASSEMENT TRI'!$B$4:$K$130,$A37-A$1,10)</f>
        <v>#NUM!</v>
      </c>
      <c r="K37" s="93"/>
      <c r="L37" s="94" t="e">
        <f>IF(J37="Parcours fini",IF(ISERROR(SMALL('CLASSEMENT TRI'!$M$4:$M$32,ROW()-3)),"",SMALL('CLASSEMENT TRI'!$M$4:$M$32,ROW()-3)),J37)</f>
        <v>#NUM!</v>
      </c>
    </row>
    <row r="38" spans="1:13" ht="40.5" customHeight="1" x14ac:dyDescent="0.25">
      <c r="A38" s="85" t="e">
        <f>MATCH(SMALL('CLASSEMENT TRI'!M$4:M$32,ROW()-3),'CLASSEMENT TRI'!M$4:M$32,0)+A$1</f>
        <v>#NUM!</v>
      </c>
      <c r="B38" s="86" t="e">
        <f>INDEX('CLASSEMENT TRI'!$B$4:$D$130,$A38-A$1,1)</f>
        <v>#NUM!</v>
      </c>
      <c r="C38" s="86" t="e">
        <f>INDEX('CLASSEMENT TRI'!$B$4:$E$130,$A38-A$1,2)</f>
        <v>#NUM!</v>
      </c>
      <c r="D38" s="87" t="e">
        <f>INDEX('CLASSEMENT TRI'!$B$4:$F$130,$A38-A$1,3)</f>
        <v>#NUM!</v>
      </c>
      <c r="E38" s="88" t="e">
        <f>INDEX('CLASSEMENT TRI'!$B$4:$F$130,$A38-A$1,4)</f>
        <v>#NUM!</v>
      </c>
      <c r="F38" s="89" t="e">
        <f>INDEX('CLASSEMENT TRI'!$B$4:$F$130,$A38-A$1,5)</f>
        <v>#NUM!</v>
      </c>
      <c r="G38" s="90" t="e">
        <f>INDEX('CLASSEMENT TRI'!$B$4:$G$130,$A38-A$1,6)</f>
        <v>#NUM!</v>
      </c>
      <c r="H38" s="91" t="e">
        <f>INDEX('CLASSEMENT TRI'!$B$4:$H$130,$A38-A$1,7)</f>
        <v>#NUM!</v>
      </c>
      <c r="I38" s="92" t="e">
        <f>INDEX('CLASSEMENT TRI'!$B$4:$I$130,$A38-A$1,8)</f>
        <v>#NUM!</v>
      </c>
      <c r="J38" s="89" t="e">
        <f>INDEX('CLASSEMENT TRI'!$B$4:$K$130,$A38-A$1,10)</f>
        <v>#NUM!</v>
      </c>
      <c r="K38" s="93"/>
      <c r="L38" s="94" t="e">
        <f>IF(J38="Parcours fini",IF(ISERROR(SMALL('CLASSEMENT TRI'!$M$4:$M$32,ROW()-3)),"",SMALL('CLASSEMENT TRI'!$M$4:$M$32,ROW()-3)),J38)</f>
        <v>#NUM!</v>
      </c>
    </row>
    <row r="39" spans="1:13" ht="40.5" customHeight="1" x14ac:dyDescent="0.25">
      <c r="A39" s="85" t="e">
        <f>MATCH(SMALL('CLASSEMENT TRI'!M$4:M$32,ROW()-3),'CLASSEMENT TRI'!M$4:M$32,0)+A$1</f>
        <v>#NUM!</v>
      </c>
      <c r="B39" s="86" t="e">
        <f>INDEX('CLASSEMENT TRI'!$B$4:$D$130,$A39-A$1,1)</f>
        <v>#NUM!</v>
      </c>
      <c r="C39" s="86" t="e">
        <f>INDEX('CLASSEMENT TRI'!$B$4:$E$130,$A39-A$1,2)</f>
        <v>#NUM!</v>
      </c>
      <c r="D39" s="87" t="e">
        <f>INDEX('CLASSEMENT TRI'!$B$4:$F$130,$A39-A$1,3)</f>
        <v>#NUM!</v>
      </c>
      <c r="E39" s="88" t="e">
        <f>INDEX('CLASSEMENT TRI'!$B$4:$F$130,$A39-A$1,4)</f>
        <v>#NUM!</v>
      </c>
      <c r="F39" s="89" t="e">
        <f>INDEX('CLASSEMENT TRI'!$B$4:$F$130,$A39-A$1,5)</f>
        <v>#NUM!</v>
      </c>
      <c r="G39" s="90" t="e">
        <f>INDEX('CLASSEMENT TRI'!$B$4:$G$130,$A39-A$1,6)</f>
        <v>#NUM!</v>
      </c>
      <c r="H39" s="91" t="e">
        <f>INDEX('CLASSEMENT TRI'!$B$4:$H$130,$A39-A$1,7)</f>
        <v>#NUM!</v>
      </c>
      <c r="I39" s="92" t="e">
        <f>INDEX('CLASSEMENT TRI'!$B$4:$I$130,$A39-A$1,8)</f>
        <v>#NUM!</v>
      </c>
      <c r="J39" s="89" t="e">
        <f>INDEX('CLASSEMENT TRI'!$B$4:$K$130,$A39-A$1,10)</f>
        <v>#NUM!</v>
      </c>
      <c r="K39" s="93"/>
      <c r="L39" s="94" t="e">
        <f>IF(J39="Parcours fini",IF(ISERROR(SMALL('CLASSEMENT TRI'!$M$4:$M$32,ROW()-3)),"",SMALL('CLASSEMENT TRI'!$M$4:$M$32,ROW()-3)),J39)</f>
        <v>#NUM!</v>
      </c>
    </row>
    <row r="40" spans="1:13" ht="40.5" customHeight="1" x14ac:dyDescent="0.25">
      <c r="A40" s="85" t="e">
        <f>MATCH(SMALL('CLASSEMENT TRI'!M$4:M$32,ROW()-3),'CLASSEMENT TRI'!M$4:M$32,0)+A$1</f>
        <v>#NUM!</v>
      </c>
      <c r="B40" s="86" t="e">
        <f>INDEX('CLASSEMENT TRI'!$B$4:$D$130,$A40-A$1,1)</f>
        <v>#NUM!</v>
      </c>
      <c r="C40" s="86" t="e">
        <f>INDEX('CLASSEMENT TRI'!$B$4:$E$130,$A40-A$1,2)</f>
        <v>#NUM!</v>
      </c>
      <c r="D40" s="87" t="e">
        <f>INDEX('CLASSEMENT TRI'!$B$4:$F$130,$A40-A$1,3)</f>
        <v>#NUM!</v>
      </c>
      <c r="E40" s="88" t="e">
        <f>INDEX('CLASSEMENT TRI'!$B$4:$F$130,$A40-A$1,4)</f>
        <v>#NUM!</v>
      </c>
      <c r="F40" s="89" t="e">
        <f>INDEX('CLASSEMENT TRI'!$B$4:$F$130,$A40-A$1,5)</f>
        <v>#NUM!</v>
      </c>
      <c r="G40" s="90" t="e">
        <f>INDEX('CLASSEMENT TRI'!$B$4:$G$130,$A40-A$1,6)</f>
        <v>#NUM!</v>
      </c>
      <c r="H40" s="91" t="e">
        <f>INDEX('CLASSEMENT TRI'!$B$4:$H$130,$A40-A$1,7)</f>
        <v>#NUM!</v>
      </c>
      <c r="I40" s="92" t="e">
        <f>INDEX('CLASSEMENT TRI'!$B$4:$I$130,$A40-A$1,8)</f>
        <v>#NUM!</v>
      </c>
      <c r="J40" s="89" t="e">
        <f>INDEX('CLASSEMENT TRI'!$B$4:$K$130,$A40-A$1,10)</f>
        <v>#NUM!</v>
      </c>
      <c r="K40" s="93"/>
      <c r="L40" s="94" t="e">
        <f>IF(J40="Parcours fini",IF(ISERROR(SMALL('CLASSEMENT TRI'!$M$4:$M$32,ROW()-3)),"",SMALL('CLASSEMENT TRI'!$M$4:$M$32,ROW()-3)),J40)</f>
        <v>#NUM!</v>
      </c>
    </row>
    <row r="41" spans="1:13" ht="40.5" customHeight="1" x14ac:dyDescent="0.25">
      <c r="A41" s="85" t="e">
        <f>MATCH(SMALL('CLASSEMENT TRI'!M$4:M$32,ROW()-3),'CLASSEMENT TRI'!M$4:M$32,0)+A$1</f>
        <v>#NUM!</v>
      </c>
      <c r="B41" s="86" t="e">
        <f>INDEX('CLASSEMENT TRI'!$B$4:$D$130,$A41-A$1,1)</f>
        <v>#NUM!</v>
      </c>
      <c r="C41" s="86" t="e">
        <f>INDEX('CLASSEMENT TRI'!$B$4:$E$130,$A41-A$1,2)</f>
        <v>#NUM!</v>
      </c>
      <c r="D41" s="87" t="e">
        <f>INDEX('CLASSEMENT TRI'!$B$4:$F$130,$A41-A$1,3)</f>
        <v>#NUM!</v>
      </c>
      <c r="E41" s="88" t="e">
        <f>INDEX('CLASSEMENT TRI'!$B$4:$F$130,$A41-A$1,4)</f>
        <v>#NUM!</v>
      </c>
      <c r="F41" s="89" t="e">
        <f>INDEX('CLASSEMENT TRI'!$B$4:$F$130,$A41-A$1,5)</f>
        <v>#NUM!</v>
      </c>
      <c r="G41" s="90" t="e">
        <f>INDEX('CLASSEMENT TRI'!$B$4:$G$130,$A41-A$1,6)</f>
        <v>#NUM!</v>
      </c>
      <c r="H41" s="91" t="e">
        <f>INDEX('CLASSEMENT TRI'!$B$4:$H$130,$A41-A$1,7)</f>
        <v>#NUM!</v>
      </c>
      <c r="I41" s="92" t="e">
        <f>INDEX('CLASSEMENT TRI'!$B$4:$I$130,$A41-A$1,8)</f>
        <v>#NUM!</v>
      </c>
      <c r="J41" s="89" t="e">
        <f>INDEX('CLASSEMENT TRI'!$B$4:$K$130,$A41-A$1,10)</f>
        <v>#NUM!</v>
      </c>
      <c r="K41" s="93"/>
      <c r="L41" s="94" t="e">
        <f>IF(J41="Parcours fini",IF(ISERROR(SMALL('CLASSEMENT TRI'!$M$4:$M$32,ROW()-3)),"",SMALL('CLASSEMENT TRI'!$M$4:$M$32,ROW()-3)),J41)</f>
        <v>#NUM!</v>
      </c>
    </row>
    <row r="42" spans="1:13" ht="40.5" customHeight="1" x14ac:dyDescent="0.25">
      <c r="A42" s="85" t="e">
        <f>MATCH(SMALL('CLASSEMENT TRI'!M$4:M$32,ROW()-3),'CLASSEMENT TRI'!M$4:M$32,0)+A$1</f>
        <v>#NUM!</v>
      </c>
      <c r="B42" s="86" t="e">
        <f>INDEX('CLASSEMENT TRI'!$B$4:$D$130,$A42-A$1,1)</f>
        <v>#NUM!</v>
      </c>
      <c r="C42" s="86" t="e">
        <f>INDEX('CLASSEMENT TRI'!$B$4:$E$130,$A42-A$1,2)</f>
        <v>#NUM!</v>
      </c>
      <c r="D42" s="87" t="e">
        <f>INDEX('CLASSEMENT TRI'!$B$4:$F$130,$A42-A$1,3)</f>
        <v>#NUM!</v>
      </c>
      <c r="E42" s="88" t="e">
        <f>INDEX('CLASSEMENT TRI'!$B$4:$F$130,$A42-A$1,4)</f>
        <v>#NUM!</v>
      </c>
      <c r="F42" s="89" t="e">
        <f>INDEX('CLASSEMENT TRI'!$B$4:$F$130,$A42-A$1,5)</f>
        <v>#NUM!</v>
      </c>
      <c r="G42" s="90" t="e">
        <f>INDEX('CLASSEMENT TRI'!$B$4:$G$130,$A42-A$1,6)</f>
        <v>#NUM!</v>
      </c>
      <c r="H42" s="91" t="e">
        <f>INDEX('CLASSEMENT TRI'!$B$4:$H$130,$A42-A$1,7)</f>
        <v>#NUM!</v>
      </c>
      <c r="I42" s="92" t="e">
        <f>INDEX('CLASSEMENT TRI'!$B$4:$I$130,$A42-A$1,8)</f>
        <v>#NUM!</v>
      </c>
      <c r="J42" s="89" t="e">
        <f>INDEX('CLASSEMENT TRI'!$B$4:$K$130,$A42-A$1,10)</f>
        <v>#NUM!</v>
      </c>
      <c r="K42" s="93"/>
      <c r="L42" s="94" t="e">
        <f>IF(J42="Parcours fini",IF(ISERROR(SMALL('CLASSEMENT TRI'!$M$4:$M$32,ROW()-3)),"",SMALL('CLASSEMENT TRI'!$M$4:$M$32,ROW()-3)),J42)</f>
        <v>#NUM!</v>
      </c>
    </row>
    <row r="43" spans="1:13" ht="40.5" customHeight="1" x14ac:dyDescent="0.25">
      <c r="A43" s="85" t="e">
        <f>MATCH(SMALL('CLASSEMENT TRI'!M$4:M$32,ROW()-3),'CLASSEMENT TRI'!M$4:M$32,0)+A$1</f>
        <v>#NUM!</v>
      </c>
      <c r="B43" s="86" t="e">
        <f>INDEX('CLASSEMENT TRI'!$B$4:$D$130,$A43-A$1,1)</f>
        <v>#NUM!</v>
      </c>
      <c r="C43" s="86" t="e">
        <f>INDEX('CLASSEMENT TRI'!$B$4:$E$130,$A43-A$1,2)</f>
        <v>#NUM!</v>
      </c>
      <c r="D43" s="87" t="e">
        <f>INDEX('CLASSEMENT TRI'!$B$4:$F$130,$A43-A$1,3)</f>
        <v>#NUM!</v>
      </c>
      <c r="E43" s="88" t="e">
        <f>INDEX('CLASSEMENT TRI'!$B$4:$F$130,$A43-A$1,4)</f>
        <v>#NUM!</v>
      </c>
      <c r="F43" s="89" t="e">
        <f>INDEX('CLASSEMENT TRI'!$B$4:$F$130,$A43-A$1,5)</f>
        <v>#NUM!</v>
      </c>
      <c r="G43" s="90" t="e">
        <f>INDEX('CLASSEMENT TRI'!$B$4:$G$130,$A43-A$1,6)</f>
        <v>#NUM!</v>
      </c>
      <c r="H43" s="91" t="e">
        <f>INDEX('CLASSEMENT TRI'!$B$4:$H$130,$A43-A$1,7)</f>
        <v>#NUM!</v>
      </c>
      <c r="I43" s="92" t="e">
        <f>INDEX('CLASSEMENT TRI'!$B$4:$I$130,$A43-A$1,8)</f>
        <v>#NUM!</v>
      </c>
      <c r="J43" s="89" t="e">
        <f>INDEX('CLASSEMENT TRI'!$B$4:$K$130,$A43-A$1,10)</f>
        <v>#NUM!</v>
      </c>
      <c r="K43" s="93"/>
      <c r="L43" s="94" t="e">
        <f>IF(J43="Parcours fini",IF(ISERROR(SMALL('CLASSEMENT TRI'!$M$4:$M$32,ROW()-3)),"",SMALL('CLASSEMENT TRI'!$M$4:$M$32,ROW()-3)),J43)</f>
        <v>#NUM!</v>
      </c>
    </row>
    <row r="44" spans="1:13" ht="40.5" customHeight="1" x14ac:dyDescent="0.25">
      <c r="A44" s="85" t="e">
        <f>MATCH(SMALL('CLASSEMENT TRI'!M$4:M$32,ROW()-3),'CLASSEMENT TRI'!M$4:M$32,0)+A$1</f>
        <v>#NUM!</v>
      </c>
      <c r="B44" s="86" t="e">
        <f>INDEX('CLASSEMENT TRI'!$B$4:$D$130,$A44-A$1,1)</f>
        <v>#NUM!</v>
      </c>
      <c r="C44" s="86" t="e">
        <f>INDEX('CLASSEMENT TRI'!$B$4:$E$130,$A44-A$1,2)</f>
        <v>#NUM!</v>
      </c>
      <c r="D44" s="87" t="e">
        <f>INDEX('CLASSEMENT TRI'!$B$4:$F$130,$A44-A$1,3)</f>
        <v>#NUM!</v>
      </c>
      <c r="E44" s="88" t="e">
        <f>INDEX('CLASSEMENT TRI'!$B$4:$F$130,$A44-A$1,4)</f>
        <v>#NUM!</v>
      </c>
      <c r="F44" s="89" t="e">
        <f>INDEX('CLASSEMENT TRI'!$B$4:$F$130,$A44-A$1,5)</f>
        <v>#NUM!</v>
      </c>
      <c r="G44" s="90" t="e">
        <f>INDEX('CLASSEMENT TRI'!$B$4:$G$130,$A44-A$1,6)</f>
        <v>#NUM!</v>
      </c>
      <c r="H44" s="91" t="e">
        <f>INDEX('CLASSEMENT TRI'!$B$4:$H$130,$A44-A$1,7)</f>
        <v>#NUM!</v>
      </c>
      <c r="I44" s="92" t="e">
        <f>INDEX('CLASSEMENT TRI'!$B$4:$I$130,$A44-A$1,8)</f>
        <v>#NUM!</v>
      </c>
      <c r="J44" s="89" t="e">
        <f>INDEX('CLASSEMENT TRI'!$B$4:$K$130,$A44-A$1,10)</f>
        <v>#NUM!</v>
      </c>
      <c r="K44" s="93"/>
      <c r="L44" s="94" t="e">
        <f>IF(J44="Parcours fini",IF(ISERROR(SMALL('CLASSEMENT TRI'!$M$4:$M$32,ROW()-3)),"",SMALL('CLASSEMENT TRI'!$M$4:$M$32,ROW()-3)),J44)</f>
        <v>#NUM!</v>
      </c>
    </row>
    <row r="45" spans="1:13" ht="40.5" customHeight="1" x14ac:dyDescent="0.25">
      <c r="A45" s="85" t="e">
        <f>MATCH(SMALL('CLASSEMENT TRI'!M$4:M$32,ROW()-3),'CLASSEMENT TRI'!M$4:M$32,0)+A$1</f>
        <v>#NUM!</v>
      </c>
      <c r="B45" s="86" t="e">
        <f>INDEX('CLASSEMENT TRI'!$B$4:$D$130,$A45-A$1,1)</f>
        <v>#NUM!</v>
      </c>
      <c r="C45" s="86" t="e">
        <f>INDEX('CLASSEMENT TRI'!$B$4:$E$130,$A45-A$1,2)</f>
        <v>#NUM!</v>
      </c>
      <c r="D45" s="87" t="e">
        <f>INDEX('CLASSEMENT TRI'!$B$4:$F$130,$A45-A$1,3)</f>
        <v>#NUM!</v>
      </c>
      <c r="E45" s="88" t="e">
        <f>INDEX('CLASSEMENT TRI'!$B$4:$F$130,$A45-A$1,4)</f>
        <v>#NUM!</v>
      </c>
      <c r="F45" s="89" t="e">
        <f>INDEX('CLASSEMENT TRI'!$B$4:$F$130,$A45-A$1,5)</f>
        <v>#NUM!</v>
      </c>
      <c r="G45" s="90" t="e">
        <f>INDEX('CLASSEMENT TRI'!$B$4:$G$130,$A45-A$1,6)</f>
        <v>#NUM!</v>
      </c>
      <c r="H45" s="91" t="e">
        <f>INDEX('CLASSEMENT TRI'!$B$4:$H$130,$A45-A$1,7)</f>
        <v>#NUM!</v>
      </c>
      <c r="I45" s="92" t="e">
        <f>INDEX('CLASSEMENT TRI'!$B$4:$I$130,$A45-A$1,8)</f>
        <v>#NUM!</v>
      </c>
      <c r="J45" s="89" t="e">
        <f>INDEX('CLASSEMENT TRI'!$B$4:$K$130,$A45-A$1,10)</f>
        <v>#NUM!</v>
      </c>
      <c r="K45" s="93"/>
      <c r="L45" s="94" t="e">
        <f>IF(J45="Parcours fini",IF(ISERROR(SMALL('CLASSEMENT TRI'!$M$4:$M$32,ROW()-3)),"",SMALL('CLASSEMENT TRI'!$M$4:$M$32,ROW()-3)),J45)</f>
        <v>#NUM!</v>
      </c>
    </row>
    <row r="46" spans="1:13" ht="40.5" customHeight="1" x14ac:dyDescent="0.25">
      <c r="A46" s="85" t="e">
        <f>MATCH(SMALL('CLASSEMENT TRI'!M$4:M$32,ROW()-3),'CLASSEMENT TRI'!M$4:M$32,0)+A$1</f>
        <v>#NUM!</v>
      </c>
      <c r="B46" s="86" t="e">
        <f>INDEX('CLASSEMENT TRI'!$B$4:$D$130,$A46-A$1,1)</f>
        <v>#NUM!</v>
      </c>
      <c r="C46" s="86" t="e">
        <f>INDEX('CLASSEMENT TRI'!$B$4:$E$130,$A46-A$1,2)</f>
        <v>#NUM!</v>
      </c>
      <c r="D46" s="87" t="e">
        <f>INDEX('CLASSEMENT TRI'!$B$4:$F$130,$A46-A$1,3)</f>
        <v>#NUM!</v>
      </c>
      <c r="E46" s="88" t="e">
        <f>INDEX('CLASSEMENT TRI'!$B$4:$F$130,$A46-A$1,4)</f>
        <v>#NUM!</v>
      </c>
      <c r="F46" s="89" t="e">
        <f>INDEX('CLASSEMENT TRI'!$B$4:$F$130,$A46-A$1,5)</f>
        <v>#NUM!</v>
      </c>
      <c r="G46" s="90" t="e">
        <f>INDEX('CLASSEMENT TRI'!$B$4:$G$130,$A46-A$1,6)</f>
        <v>#NUM!</v>
      </c>
      <c r="H46" s="91" t="e">
        <f>INDEX('CLASSEMENT TRI'!$B$4:$H$130,$A46-A$1,7)</f>
        <v>#NUM!</v>
      </c>
      <c r="I46" s="92" t="e">
        <f>INDEX('CLASSEMENT TRI'!$B$4:$I$130,$A46-A$1,8)</f>
        <v>#NUM!</v>
      </c>
      <c r="J46" s="89" t="e">
        <f>INDEX('CLASSEMENT TRI'!$B$4:$K$130,$A46-A$1,10)</f>
        <v>#NUM!</v>
      </c>
      <c r="K46" s="93"/>
      <c r="L46" s="94" t="e">
        <f>IF(J46="Parcours fini",IF(ISERROR(SMALL('CLASSEMENT TRI'!$M$4:$M$32,ROW()-3)),"",SMALL('CLASSEMENT TRI'!$M$4:$M$32,ROW()-3)),J46)</f>
        <v>#NUM!</v>
      </c>
    </row>
    <row r="47" spans="1:13" ht="40.5" customHeight="1" x14ac:dyDescent="0.25">
      <c r="A47" s="85" t="e">
        <f>MATCH(SMALL('CLASSEMENT TRI'!M$4:M$32,ROW()-3),'CLASSEMENT TRI'!M$4:M$32,0)+A$1</f>
        <v>#NUM!</v>
      </c>
      <c r="B47" s="86" t="e">
        <f>INDEX('CLASSEMENT TRI'!$B$4:$D$130,$A47-A$1,1)</f>
        <v>#NUM!</v>
      </c>
      <c r="C47" s="86" t="e">
        <f>INDEX('CLASSEMENT TRI'!$B$4:$E$130,$A47-A$1,2)</f>
        <v>#NUM!</v>
      </c>
      <c r="D47" s="87" t="e">
        <f>INDEX('CLASSEMENT TRI'!$B$4:$F$130,$A47-A$1,3)</f>
        <v>#NUM!</v>
      </c>
      <c r="E47" s="88" t="e">
        <f>INDEX('CLASSEMENT TRI'!$B$4:$F$130,$A47-A$1,4)</f>
        <v>#NUM!</v>
      </c>
      <c r="F47" s="89" t="e">
        <f>INDEX('CLASSEMENT TRI'!$B$4:$F$130,$A47-A$1,5)</f>
        <v>#NUM!</v>
      </c>
      <c r="G47" s="90" t="e">
        <f>INDEX('CLASSEMENT TRI'!$B$4:$G$130,$A47-A$1,6)</f>
        <v>#NUM!</v>
      </c>
      <c r="H47" s="91" t="e">
        <f>INDEX('CLASSEMENT TRI'!$B$4:$H$130,$A47-A$1,7)</f>
        <v>#NUM!</v>
      </c>
      <c r="I47" s="92" t="e">
        <f>INDEX('CLASSEMENT TRI'!$B$4:$I$130,$A47-A$1,8)</f>
        <v>#NUM!</v>
      </c>
      <c r="J47" s="89" t="e">
        <f>INDEX('CLASSEMENT TRI'!$B$4:$K$130,$A47-A$1,10)</f>
        <v>#NUM!</v>
      </c>
      <c r="K47" s="93"/>
      <c r="L47" s="94" t="e">
        <f>IF(J47="Parcours fini",IF(ISERROR(SMALL('CLASSEMENT TRI'!$M$4:$M$32,ROW()-3)),"",SMALL('CLASSEMENT TRI'!$M$4:$M$32,ROW()-3)),J47)</f>
        <v>#NUM!</v>
      </c>
    </row>
    <row r="48" spans="1:13" ht="40.5" customHeight="1" x14ac:dyDescent="0.25">
      <c r="A48" s="85" t="e">
        <f>MATCH(SMALL('CLASSEMENT TRI'!M$4:M$32,ROW()-3),'CLASSEMENT TRI'!M$4:M$32,0)+A$1</f>
        <v>#NUM!</v>
      </c>
      <c r="B48" s="86" t="e">
        <f>INDEX('CLASSEMENT TRI'!$B$4:$D$130,$A48-A$1,1)</f>
        <v>#NUM!</v>
      </c>
      <c r="C48" s="86" t="e">
        <f>INDEX('CLASSEMENT TRI'!$B$4:$E$130,$A48-A$1,2)</f>
        <v>#NUM!</v>
      </c>
      <c r="D48" s="87" t="e">
        <f>INDEX('CLASSEMENT TRI'!$B$4:$F$130,$A48-A$1,3)</f>
        <v>#NUM!</v>
      </c>
      <c r="E48" s="88" t="e">
        <f>INDEX('CLASSEMENT TRI'!$B$4:$F$130,$A48-A$1,4)</f>
        <v>#NUM!</v>
      </c>
      <c r="F48" s="89" t="e">
        <f>INDEX('CLASSEMENT TRI'!$B$4:$F$130,$A48-A$1,5)</f>
        <v>#NUM!</v>
      </c>
      <c r="G48" s="90" t="e">
        <f>INDEX('CLASSEMENT TRI'!$B$4:$G$130,$A48-A$1,6)</f>
        <v>#NUM!</v>
      </c>
      <c r="H48" s="91" t="e">
        <f>INDEX('CLASSEMENT TRI'!$B$4:$H$130,$A48-A$1,7)</f>
        <v>#NUM!</v>
      </c>
      <c r="I48" s="92" t="e">
        <f>INDEX('CLASSEMENT TRI'!$B$4:$I$130,$A48-A$1,8)</f>
        <v>#NUM!</v>
      </c>
      <c r="J48" s="89" t="e">
        <f>INDEX('CLASSEMENT TRI'!$B$4:$K$130,$A48-A$1,10)</f>
        <v>#NUM!</v>
      </c>
      <c r="K48" s="93"/>
      <c r="L48" s="94" t="e">
        <f>IF(J48="Parcours fini",IF(ISERROR(SMALL('CLASSEMENT TRI'!$M$4:$M$32,ROW()-3)),"",SMALL('CLASSEMENT TRI'!$M$4:$M$32,ROW()-3)),J48)</f>
        <v>#NUM!</v>
      </c>
    </row>
    <row r="49" spans="1:12" ht="40.5" customHeight="1" x14ac:dyDescent="0.25">
      <c r="A49" s="64" t="e">
        <f>MATCH(SMALL('CLASSEMENT TRI'!M$4:M$32,ROW()-3),'CLASSEMENT TRI'!M$4:M$32,0)+A$1</f>
        <v>#NUM!</v>
      </c>
      <c r="B49" s="65" t="e">
        <f>INDEX('CLASSEMENT TRI'!$B$4:$D$130,$A49-A$1,1)</f>
        <v>#NUM!</v>
      </c>
      <c r="C49" s="65" t="e">
        <f>INDEX('CLASSEMENT TRI'!$B$4:$E$130,$A49-A$1,2)</f>
        <v>#NUM!</v>
      </c>
      <c r="D49" s="66" t="e">
        <f>INDEX('CLASSEMENT TRI'!$B$4:$F$130,$A49-A$1,3)</f>
        <v>#NUM!</v>
      </c>
      <c r="E49" s="67" t="e">
        <f>INDEX('CLASSEMENT TRI'!$B$4:$F$130,$A49-A$1,4)</f>
        <v>#NUM!</v>
      </c>
      <c r="F49" s="14" t="e">
        <f>INDEX('CLASSEMENT TRI'!$B$4:$F$130,$A49-A$1,5)</f>
        <v>#NUM!</v>
      </c>
      <c r="G49" s="15" t="e">
        <f>INDEX('CLASSEMENT TRI'!$B$4:$G$130,$A49-A$1,6)</f>
        <v>#NUM!</v>
      </c>
      <c r="H49" s="20" t="e">
        <f>INDEX('CLASSEMENT TRI'!$B$4:$H$130,$A49-A$1,7)</f>
        <v>#NUM!</v>
      </c>
      <c r="I49" s="17" t="e">
        <f>INDEX('CLASSEMENT TRI'!$B$4:$I$130,$A49-A$1,8)</f>
        <v>#NUM!</v>
      </c>
      <c r="J49" s="52" t="e">
        <f>INDEX('CLASSEMENT TRI'!$B$4:$K$130,$A49-A$1,10)</f>
        <v>#NUM!</v>
      </c>
      <c r="L49" s="68" t="e">
        <f>IF(J49="Parcours fini",IF(ISERROR(SMALL('CLASSEMENT TRI'!$M$4:$M$32,ROW()-3)),"",SMALL('CLASSEMENT TRI'!$M$4:$M$32,ROW()-3)),J49)</f>
        <v>#NUM!</v>
      </c>
    </row>
    <row r="50" spans="1:12" ht="40.5" customHeight="1" x14ac:dyDescent="0.25">
      <c r="A50" s="64" t="e">
        <f>MATCH(SMALL('CLASSEMENT TRI'!M$4:M$32,ROW()-3),'CLASSEMENT TRI'!M$4:M$32,0)+A$1</f>
        <v>#NUM!</v>
      </c>
      <c r="B50" s="65" t="e">
        <f>INDEX('CLASSEMENT TRI'!$B$4:$D$130,$A50-A$1,1)</f>
        <v>#NUM!</v>
      </c>
      <c r="C50" s="65" t="e">
        <f>INDEX('CLASSEMENT TRI'!$B$4:$E$130,$A50-A$1,2)</f>
        <v>#NUM!</v>
      </c>
      <c r="D50" s="66" t="e">
        <f>INDEX('CLASSEMENT TRI'!$B$4:$F$130,$A50-A$1,3)</f>
        <v>#NUM!</v>
      </c>
      <c r="E50" s="67" t="e">
        <f>INDEX('CLASSEMENT TRI'!$B$4:$F$130,$A50-A$1,4)</f>
        <v>#NUM!</v>
      </c>
      <c r="F50" s="14" t="e">
        <f>INDEX('CLASSEMENT TRI'!$B$4:$F$130,$A50-A$1,5)</f>
        <v>#NUM!</v>
      </c>
      <c r="G50" s="15" t="e">
        <f>INDEX('CLASSEMENT TRI'!$B$4:$G$130,$A50-A$1,6)</f>
        <v>#NUM!</v>
      </c>
      <c r="H50" s="20" t="e">
        <f>INDEX('CLASSEMENT TRI'!$B$4:$H$130,$A50-A$1,7)</f>
        <v>#NUM!</v>
      </c>
      <c r="I50" s="17" t="e">
        <f>INDEX('CLASSEMENT TRI'!$B$4:$I$130,$A50-A$1,8)</f>
        <v>#NUM!</v>
      </c>
      <c r="J50" s="52" t="e">
        <f>INDEX('CLASSEMENT TRI'!$B$4:$K$130,$A50-A$1,10)</f>
        <v>#NUM!</v>
      </c>
      <c r="L50" s="68" t="e">
        <f>IF(J50="Parcours fini",IF(ISERROR(SMALL('CLASSEMENT TRI'!$M$4:$M$32,ROW()-3)),"",SMALL('CLASSEMENT TRI'!$M$4:$M$32,ROW()-3)),J50)</f>
        <v>#NUM!</v>
      </c>
    </row>
    <row r="51" spans="1:12" ht="40.5" customHeight="1" x14ac:dyDescent="0.25">
      <c r="A51" s="64" t="e">
        <f>MATCH(SMALL('CLASSEMENT TRI'!M$4:M$32,ROW()-3),'CLASSEMENT TRI'!M$4:M$32,0)+A$1</f>
        <v>#NUM!</v>
      </c>
      <c r="B51" s="65" t="e">
        <f>INDEX('CLASSEMENT TRI'!$B$4:$D$130,$A51-A$1,1)</f>
        <v>#NUM!</v>
      </c>
      <c r="C51" s="65" t="e">
        <f>INDEX('CLASSEMENT TRI'!$B$4:$E$130,$A51-A$1,2)</f>
        <v>#NUM!</v>
      </c>
      <c r="D51" s="66" t="e">
        <f>INDEX('CLASSEMENT TRI'!$B$4:$F$130,$A51-A$1,3)</f>
        <v>#NUM!</v>
      </c>
      <c r="E51" s="67" t="e">
        <f>INDEX('CLASSEMENT TRI'!$B$4:$F$130,$A51-A$1,4)</f>
        <v>#NUM!</v>
      </c>
      <c r="F51" s="14" t="e">
        <f>INDEX('CLASSEMENT TRI'!$B$4:$F$130,$A51-A$1,5)</f>
        <v>#NUM!</v>
      </c>
      <c r="G51" s="15" t="e">
        <f>INDEX('CLASSEMENT TRI'!$B$4:$G$130,$A51-A$1,6)</f>
        <v>#NUM!</v>
      </c>
      <c r="H51" s="20" t="e">
        <f>INDEX('CLASSEMENT TRI'!$B$4:$H$130,$A51-A$1,7)</f>
        <v>#NUM!</v>
      </c>
      <c r="I51" s="17" t="e">
        <f>INDEX('CLASSEMENT TRI'!$B$4:$I$130,$A51-A$1,8)</f>
        <v>#NUM!</v>
      </c>
      <c r="J51" s="52" t="e">
        <f>INDEX('CLASSEMENT TRI'!$B$4:$K$130,$A51-A$1,10)</f>
        <v>#NUM!</v>
      </c>
      <c r="L51" s="68" t="e">
        <f>IF(J51="Parcours fini",IF(ISERROR(SMALL('CLASSEMENT TRI'!$M$4:$M$32,ROW()-3)),"",SMALL('CLASSEMENT TRI'!$M$4:$M$32,ROW()-3)),J51)</f>
        <v>#NUM!</v>
      </c>
    </row>
    <row r="52" spans="1:12" ht="40.5" customHeight="1" x14ac:dyDescent="0.25">
      <c r="A52" s="64" t="e">
        <f>MATCH(SMALL('CLASSEMENT TRI'!M$4:M$32,ROW()-3),'CLASSEMENT TRI'!M$4:M$32,0)+A$1</f>
        <v>#NUM!</v>
      </c>
      <c r="B52" s="65" t="e">
        <f>INDEX('CLASSEMENT TRI'!$B$4:$D$130,$A52-A$1,1)</f>
        <v>#NUM!</v>
      </c>
      <c r="C52" s="65" t="e">
        <f>INDEX('CLASSEMENT TRI'!$B$4:$E$130,$A52-A$1,2)</f>
        <v>#NUM!</v>
      </c>
      <c r="D52" s="66" t="e">
        <f>INDEX('CLASSEMENT TRI'!$B$4:$F$130,$A52-A$1,3)</f>
        <v>#NUM!</v>
      </c>
      <c r="E52" s="67" t="e">
        <f>INDEX('CLASSEMENT TRI'!$B$4:$F$130,$A52-A$1,4)</f>
        <v>#NUM!</v>
      </c>
      <c r="F52" s="14" t="e">
        <f>INDEX('CLASSEMENT TRI'!$B$4:$F$130,$A52-A$1,5)</f>
        <v>#NUM!</v>
      </c>
      <c r="G52" s="15" t="e">
        <f>INDEX('CLASSEMENT TRI'!$B$4:$G$130,$A52-A$1,6)</f>
        <v>#NUM!</v>
      </c>
      <c r="H52" s="20" t="e">
        <f>INDEX('CLASSEMENT TRI'!$B$4:$H$130,$A52-A$1,7)</f>
        <v>#NUM!</v>
      </c>
      <c r="I52" s="17" t="e">
        <f>INDEX('CLASSEMENT TRI'!$B$4:$I$130,$A52-A$1,8)</f>
        <v>#NUM!</v>
      </c>
      <c r="J52" s="52" t="e">
        <f>INDEX('CLASSEMENT TRI'!$B$4:$K$130,$A52-A$1,10)</f>
        <v>#NUM!</v>
      </c>
      <c r="L52" s="68" t="e">
        <f>IF(J52="Parcours fini",IF(ISERROR(SMALL('CLASSEMENT TRI'!$M$4:$M$32,ROW()-3)),"",SMALL('CLASSEMENT TRI'!$M$4:$M$32,ROW()-3)),J52)</f>
        <v>#NUM!</v>
      </c>
    </row>
    <row r="53" spans="1:12" ht="40.5" customHeight="1" x14ac:dyDescent="0.25">
      <c r="A53" s="64" t="e">
        <f>MATCH(SMALL('CLASSEMENT TRI'!M$4:M$32,ROW()-3),'CLASSEMENT TRI'!M$4:M$32,0)+A$1</f>
        <v>#NUM!</v>
      </c>
      <c r="B53" s="65" t="e">
        <f>INDEX('CLASSEMENT TRI'!$B$4:$D$130,$A53-A$1,1)</f>
        <v>#NUM!</v>
      </c>
      <c r="C53" s="65" t="e">
        <f>INDEX('CLASSEMENT TRI'!$B$4:$E$130,$A53-A$1,2)</f>
        <v>#NUM!</v>
      </c>
      <c r="D53" s="66" t="e">
        <f>INDEX('CLASSEMENT TRI'!$B$4:$F$130,$A53-A$1,3)</f>
        <v>#NUM!</v>
      </c>
      <c r="E53" s="67" t="e">
        <f>INDEX('CLASSEMENT TRI'!$B$4:$F$130,$A53-A$1,4)</f>
        <v>#NUM!</v>
      </c>
      <c r="F53" s="14" t="e">
        <f>INDEX('CLASSEMENT TRI'!$B$4:$F$130,$A53-A$1,5)</f>
        <v>#NUM!</v>
      </c>
      <c r="G53" s="15" t="e">
        <f>INDEX('CLASSEMENT TRI'!$B$4:$G$130,$A53-A$1,6)</f>
        <v>#NUM!</v>
      </c>
      <c r="H53" s="20" t="e">
        <f>INDEX('CLASSEMENT TRI'!$B$4:$H$130,$A53-A$1,7)</f>
        <v>#NUM!</v>
      </c>
      <c r="I53" s="17" t="e">
        <f>INDEX('CLASSEMENT TRI'!$B$4:$I$130,$A53-A$1,8)</f>
        <v>#NUM!</v>
      </c>
      <c r="J53" s="52" t="e">
        <f>INDEX('CLASSEMENT TRI'!$B$4:$K$130,$A53-A$1,10)</f>
        <v>#NUM!</v>
      </c>
      <c r="L53" s="68" t="e">
        <f>IF(J53="Parcours fini",IF(ISERROR(SMALL('CLASSEMENT TRI'!$M$4:$M$32,ROW()-3)),"",SMALL('CLASSEMENT TRI'!$M$4:$M$32,ROW()-3)),J53)</f>
        <v>#NUM!</v>
      </c>
    </row>
    <row r="54" spans="1:12" ht="40.5" customHeight="1" x14ac:dyDescent="0.25">
      <c r="A54" s="64" t="e">
        <f>MATCH(SMALL('CLASSEMENT TRI'!M$4:M$32,ROW()-3),'CLASSEMENT TRI'!M$4:M$32,0)+A$1</f>
        <v>#NUM!</v>
      </c>
      <c r="B54" s="65" t="e">
        <f>INDEX('CLASSEMENT TRI'!$B$4:$D$130,$A54-A$1,1)</f>
        <v>#NUM!</v>
      </c>
      <c r="C54" s="65" t="e">
        <f>INDEX('CLASSEMENT TRI'!$B$4:$E$130,$A54-A$1,2)</f>
        <v>#NUM!</v>
      </c>
      <c r="D54" s="66" t="e">
        <f>INDEX('CLASSEMENT TRI'!$B$4:$F$130,$A54-A$1,3)</f>
        <v>#NUM!</v>
      </c>
      <c r="E54" s="67" t="e">
        <f>INDEX('CLASSEMENT TRI'!$B$4:$F$130,$A54-A$1,4)</f>
        <v>#NUM!</v>
      </c>
      <c r="F54" s="14" t="e">
        <f>INDEX('CLASSEMENT TRI'!$B$4:$F$130,$A54-A$1,5)</f>
        <v>#NUM!</v>
      </c>
      <c r="G54" s="15" t="e">
        <f>INDEX('CLASSEMENT TRI'!$B$4:$G$130,$A54-A$1,6)</f>
        <v>#NUM!</v>
      </c>
      <c r="H54" s="20" t="e">
        <f>INDEX('CLASSEMENT TRI'!$B$4:$H$130,$A54-A$1,7)</f>
        <v>#NUM!</v>
      </c>
      <c r="I54" s="17" t="e">
        <f>INDEX('CLASSEMENT TRI'!$B$4:$I$130,$A54-A$1,8)</f>
        <v>#NUM!</v>
      </c>
      <c r="J54" s="52" t="e">
        <f>INDEX('CLASSEMENT TRI'!$B$4:$K$130,$A54-A$1,10)</f>
        <v>#NUM!</v>
      </c>
      <c r="L54" s="68" t="e">
        <f>IF(J54="Parcours fini",IF(ISERROR(SMALL('CLASSEMENT TRI'!$M$4:$M$32,ROW()-3)),"",SMALL('CLASSEMENT TRI'!$M$4:$M$32,ROW()-3)),J54)</f>
        <v>#NUM!</v>
      </c>
    </row>
    <row r="55" spans="1:12" ht="40.5" customHeight="1" x14ac:dyDescent="0.25">
      <c r="A55" s="64" t="e">
        <f>MATCH(SMALL('CLASSEMENT TRI'!M$4:M$32,ROW()-3),'CLASSEMENT TRI'!M$4:M$32,0)+A$1</f>
        <v>#NUM!</v>
      </c>
      <c r="B55" s="65" t="e">
        <f>INDEX('CLASSEMENT TRI'!$B$4:$D$130,$A55-A$1,1)</f>
        <v>#NUM!</v>
      </c>
      <c r="C55" s="65" t="e">
        <f>INDEX('CLASSEMENT TRI'!$B$4:$E$130,$A55-A$1,2)</f>
        <v>#NUM!</v>
      </c>
      <c r="D55" s="66" t="e">
        <f>INDEX('CLASSEMENT TRI'!$B$4:$F$130,$A55-A$1,3)</f>
        <v>#NUM!</v>
      </c>
      <c r="E55" s="67" t="e">
        <f>INDEX('CLASSEMENT TRI'!$B$4:$F$130,$A55-A$1,4)</f>
        <v>#NUM!</v>
      </c>
      <c r="F55" s="14" t="e">
        <f>INDEX('CLASSEMENT TRI'!$B$4:$F$130,$A55-A$1,5)</f>
        <v>#NUM!</v>
      </c>
      <c r="G55" s="15" t="e">
        <f>INDEX('CLASSEMENT TRI'!$B$4:$G$130,$A55-A$1,6)</f>
        <v>#NUM!</v>
      </c>
      <c r="H55" s="20" t="e">
        <f>INDEX('CLASSEMENT TRI'!$B$4:$H$130,$A55-A$1,7)</f>
        <v>#NUM!</v>
      </c>
      <c r="I55" s="17" t="e">
        <f>INDEX('CLASSEMENT TRI'!$B$4:$I$130,$A55-A$1,8)</f>
        <v>#NUM!</v>
      </c>
      <c r="J55" s="52" t="e">
        <f>INDEX('CLASSEMENT TRI'!$B$4:$K$130,$A55-A$1,10)</f>
        <v>#NUM!</v>
      </c>
      <c r="L55" s="68" t="e">
        <f>IF(J55="Parcours fini",IF(ISERROR(SMALL('CLASSEMENT TRI'!$M$4:$M$32,ROW()-3)),"",SMALL('CLASSEMENT TRI'!$M$4:$M$32,ROW()-3)),J55)</f>
        <v>#NUM!</v>
      </c>
    </row>
    <row r="56" spans="1:12" ht="40.5" customHeight="1" x14ac:dyDescent="0.25">
      <c r="A56" s="64" t="e">
        <f>MATCH(SMALL('CLASSEMENT TRI'!M$4:M$32,ROW()-3),'CLASSEMENT TRI'!M$4:M$32,0)+A$1</f>
        <v>#NUM!</v>
      </c>
      <c r="B56" s="65" t="e">
        <f>INDEX('CLASSEMENT TRI'!$B$4:$D$130,$A56-A$1,1)</f>
        <v>#NUM!</v>
      </c>
      <c r="C56" s="65" t="e">
        <f>INDEX('CLASSEMENT TRI'!$B$4:$E$130,$A56-A$1,2)</f>
        <v>#NUM!</v>
      </c>
      <c r="D56" s="66" t="e">
        <f>INDEX('CLASSEMENT TRI'!$B$4:$F$130,$A56-A$1,3)</f>
        <v>#NUM!</v>
      </c>
      <c r="E56" s="67" t="e">
        <f>INDEX('CLASSEMENT TRI'!$B$4:$F$130,$A56-A$1,4)</f>
        <v>#NUM!</v>
      </c>
      <c r="F56" s="14" t="e">
        <f>INDEX('CLASSEMENT TRI'!$B$4:$F$130,$A56-A$1,5)</f>
        <v>#NUM!</v>
      </c>
      <c r="G56" s="15" t="e">
        <f>INDEX('CLASSEMENT TRI'!$B$4:$G$130,$A56-A$1,6)</f>
        <v>#NUM!</v>
      </c>
      <c r="H56" s="20" t="e">
        <f>INDEX('CLASSEMENT TRI'!$B$4:$H$130,$A56-A$1,7)</f>
        <v>#NUM!</v>
      </c>
      <c r="I56" s="17" t="e">
        <f>INDEX('CLASSEMENT TRI'!$B$4:$I$130,$A56-A$1,8)</f>
        <v>#NUM!</v>
      </c>
      <c r="J56" s="52" t="e">
        <f>INDEX('CLASSEMENT TRI'!$B$4:$K$130,$A56-A$1,10)</f>
        <v>#NUM!</v>
      </c>
      <c r="L56" s="68" t="e">
        <f>IF(J56="Parcours fini",IF(ISERROR(SMALL('CLASSEMENT TRI'!$M$4:$M$32,ROW()-3)),"",SMALL('CLASSEMENT TRI'!$M$4:$M$32,ROW()-3)),J56)</f>
        <v>#NUM!</v>
      </c>
    </row>
    <row r="57" spans="1:12" ht="40.5" customHeight="1" x14ac:dyDescent="0.25">
      <c r="A57" s="64" t="e">
        <f>MATCH(SMALL('CLASSEMENT TRI'!M$4:M$130,ROW()-3),'CLASSEMENT TRI'!M$4:M$130,0)+A$1</f>
        <v>#NUM!</v>
      </c>
      <c r="B57" s="65" t="e">
        <f>INDEX('CLASSEMENT TRI'!$B$4:$D$130,$A57-A$1,1)</f>
        <v>#NUM!</v>
      </c>
      <c r="C57" s="65" t="e">
        <f>INDEX('CLASSEMENT TRI'!$B$4:$E$130,$A57-A$1,2)</f>
        <v>#NUM!</v>
      </c>
      <c r="D57" s="66" t="e">
        <f>INDEX('CLASSEMENT TRI'!$B$4:$F$130,$A57-A$1,3)</f>
        <v>#NUM!</v>
      </c>
      <c r="E57" s="67" t="e">
        <f>INDEX('CLASSEMENT TRI'!$B$4:$F$130,$A57-A$1,4)</f>
        <v>#NUM!</v>
      </c>
      <c r="F57" s="14" t="e">
        <f>INDEX('CLASSEMENT TRI'!$B$4:$F$130,$A57-A$1,5)</f>
        <v>#NUM!</v>
      </c>
      <c r="G57" s="15" t="e">
        <f>INDEX('CLASSEMENT TRI'!$B$4:$G$130,$A57-A$1,6)</f>
        <v>#NUM!</v>
      </c>
      <c r="H57" s="20" t="e">
        <f>INDEX('CLASSEMENT TRI'!$B$4:$H$130,$A57-A$1,7)</f>
        <v>#NUM!</v>
      </c>
      <c r="I57" s="17" t="e">
        <f>INDEX('CLASSEMENT TRI'!$B$4:$I$130,$A57-A$1,8)</f>
        <v>#NUM!</v>
      </c>
      <c r="J57" s="52" t="e">
        <f>INDEX('CLASSEMENT TRI'!$B$4:$K$130,$A57-A$1,10)</f>
        <v>#NUM!</v>
      </c>
      <c r="L57" s="68" t="e">
        <f>IF(AND(J57="Parcours fini"),(#REF!),IF(AND(J57="Eliminé"),(1000),IF(AND(J57="Chute"),(2000),IF(AND(J57="Abandon"),(3000),IF(AND(J57="Non Partant"),(4000),"")))))</f>
        <v>#NUM!</v>
      </c>
    </row>
    <row r="58" spans="1:12" ht="40.5" customHeight="1" x14ac:dyDescent="0.25">
      <c r="A58" s="64" t="e">
        <f>MATCH(SMALL('CLASSEMENT TRI'!M$4:M$130,ROW()-3),'CLASSEMENT TRI'!M$4:M$130,0)+A$1</f>
        <v>#NUM!</v>
      </c>
      <c r="B58" s="65" t="e">
        <f>INDEX('CLASSEMENT TRI'!$B$4:$D$130,$A58-A$1,1)</f>
        <v>#NUM!</v>
      </c>
      <c r="C58" s="65" t="e">
        <f>INDEX('CLASSEMENT TRI'!$B$4:$E$130,$A58-A$1,2)</f>
        <v>#NUM!</v>
      </c>
      <c r="D58" s="66" t="e">
        <f>INDEX('CLASSEMENT TRI'!$B$4:$F$130,$A58-A$1,3)</f>
        <v>#NUM!</v>
      </c>
      <c r="E58" s="67" t="e">
        <f>INDEX('CLASSEMENT TRI'!$B$4:$F$130,$A58-A$1,4)</f>
        <v>#NUM!</v>
      </c>
      <c r="F58" s="14" t="e">
        <f>INDEX('CLASSEMENT TRI'!$B$4:$F$130,$A58-A$1,5)</f>
        <v>#NUM!</v>
      </c>
      <c r="G58" s="15" t="e">
        <f>INDEX('CLASSEMENT TRI'!$B$4:$G$130,$A58-A$1,6)</f>
        <v>#NUM!</v>
      </c>
      <c r="H58" s="20" t="e">
        <f>INDEX('CLASSEMENT TRI'!$B$4:$H$130,$A58-A$1,7)</f>
        <v>#NUM!</v>
      </c>
      <c r="I58" s="17" t="e">
        <f>INDEX('CLASSEMENT TRI'!$B$4:$I$130,$A58-A$1,8)</f>
        <v>#NUM!</v>
      </c>
      <c r="J58" s="52" t="e">
        <f>INDEX('CLASSEMENT TRI'!$B$4:$K$130,$A58-A$1,10)</f>
        <v>#NUM!</v>
      </c>
      <c r="L58" s="68" t="e">
        <f>IF(AND(J58="Parcours fini"),(#REF!),IF(AND(J58="Eliminé"),(1000),IF(AND(J58="Chute"),(2000),IF(AND(J58="Abandon"),(3000),IF(AND(J58="Non Partant"),(4000),"")))))</f>
        <v>#NUM!</v>
      </c>
    </row>
    <row r="59" spans="1:12" ht="40.5" customHeight="1" x14ac:dyDescent="0.25">
      <c r="A59" s="64" t="e">
        <f>MATCH(SMALL('CLASSEMENT TRI'!M$4:M$130,ROW()-3),'CLASSEMENT TRI'!M$4:M$130,0)+A$1</f>
        <v>#NUM!</v>
      </c>
      <c r="B59" s="65" t="e">
        <f>INDEX('CLASSEMENT TRI'!$B$4:$D$130,$A59-A$1,1)</f>
        <v>#NUM!</v>
      </c>
      <c r="C59" s="65" t="e">
        <f>INDEX('CLASSEMENT TRI'!$B$4:$E$130,$A59-A$1,2)</f>
        <v>#NUM!</v>
      </c>
      <c r="D59" s="66" t="e">
        <f>INDEX('CLASSEMENT TRI'!$B$4:$F$130,$A59-A$1,3)</f>
        <v>#NUM!</v>
      </c>
      <c r="E59" s="67" t="e">
        <f>INDEX('CLASSEMENT TRI'!$B$4:$F$130,$A59-A$1,4)</f>
        <v>#NUM!</v>
      </c>
      <c r="F59" s="14" t="e">
        <f>INDEX('CLASSEMENT TRI'!$B$4:$F$130,$A59-A$1,5)</f>
        <v>#NUM!</v>
      </c>
      <c r="G59" s="15" t="e">
        <f>INDEX('CLASSEMENT TRI'!$B$4:$G$130,$A59-A$1,6)</f>
        <v>#NUM!</v>
      </c>
      <c r="H59" s="20" t="e">
        <f>INDEX('CLASSEMENT TRI'!$B$4:$H$130,$A59-A$1,7)</f>
        <v>#NUM!</v>
      </c>
      <c r="I59" s="17" t="e">
        <f>INDEX('CLASSEMENT TRI'!$B$4:$I$130,$A59-A$1,8)</f>
        <v>#NUM!</v>
      </c>
      <c r="J59" s="52" t="e">
        <f>INDEX('CLASSEMENT TRI'!$B$4:$K$130,$A59-A$1,10)</f>
        <v>#NUM!</v>
      </c>
      <c r="L59" s="68" t="e">
        <f>IF(AND(J59="Parcours fini"),(#REF!),IF(AND(J59="Eliminé"),(1000),IF(AND(J59="Chute"),(2000),IF(AND(J59="Abandon"),(3000),IF(AND(J59="Non Partant"),(4000),"")))))</f>
        <v>#NUM!</v>
      </c>
    </row>
    <row r="60" spans="1:12" ht="40.5" customHeight="1" x14ac:dyDescent="0.25">
      <c r="A60" s="64" t="e">
        <f>MATCH(SMALL('CLASSEMENT TRI'!M$4:M$130,ROW()-3),'CLASSEMENT TRI'!M$4:M$130,0)+A$1</f>
        <v>#NUM!</v>
      </c>
      <c r="B60" s="65" t="e">
        <f>INDEX('CLASSEMENT TRI'!$B$4:$D$130,$A60-A$1,1)</f>
        <v>#NUM!</v>
      </c>
      <c r="C60" s="65" t="e">
        <f>INDEX('CLASSEMENT TRI'!$B$4:$E$130,$A60-A$1,2)</f>
        <v>#NUM!</v>
      </c>
      <c r="D60" s="66" t="e">
        <f>INDEX('CLASSEMENT TRI'!$B$4:$F$130,$A60-A$1,3)</f>
        <v>#NUM!</v>
      </c>
      <c r="E60" s="67" t="e">
        <f>INDEX('CLASSEMENT TRI'!$B$4:$F$130,$A60-A$1,4)</f>
        <v>#NUM!</v>
      </c>
      <c r="F60" s="14" t="e">
        <f>INDEX('CLASSEMENT TRI'!$B$4:$F$130,$A60-A$1,5)</f>
        <v>#NUM!</v>
      </c>
      <c r="G60" s="15" t="e">
        <f>INDEX('CLASSEMENT TRI'!$B$4:$G$130,$A60-A$1,6)</f>
        <v>#NUM!</v>
      </c>
      <c r="H60" s="20" t="e">
        <f>INDEX('CLASSEMENT TRI'!$B$4:$H$130,$A60-A$1,7)</f>
        <v>#NUM!</v>
      </c>
      <c r="I60" s="17" t="e">
        <f>INDEX('CLASSEMENT TRI'!$B$4:$I$130,$A60-A$1,8)</f>
        <v>#NUM!</v>
      </c>
      <c r="J60" s="52" t="e">
        <f>INDEX('CLASSEMENT TRI'!$B$4:$K$130,$A60-A$1,10)</f>
        <v>#NUM!</v>
      </c>
      <c r="L60" s="68" t="e">
        <f>IF(AND(J60="Parcours fini"),(#REF!),IF(AND(J60="Eliminé"),(1000),IF(AND(J60="Chute"),(2000),IF(AND(J60="Abandon"),(3000),IF(AND(J60="Non Partant"),(4000),"")))))</f>
        <v>#NUM!</v>
      </c>
    </row>
    <row r="61" spans="1:12" ht="40.5" customHeight="1" x14ac:dyDescent="0.25">
      <c r="A61" s="64" t="e">
        <f>MATCH(SMALL('CLASSEMENT TRI'!M$4:M$130,ROW()-3),'CLASSEMENT TRI'!M$4:M$130,0)+A$1</f>
        <v>#NUM!</v>
      </c>
      <c r="B61" s="65" t="e">
        <f>INDEX('CLASSEMENT TRI'!$B$4:$D$130,$A61-A$1,1)</f>
        <v>#NUM!</v>
      </c>
      <c r="C61" s="65" t="e">
        <f>INDEX('CLASSEMENT TRI'!$B$4:$E$130,$A61-A$1,2)</f>
        <v>#NUM!</v>
      </c>
      <c r="D61" s="66" t="e">
        <f>INDEX('CLASSEMENT TRI'!$B$4:$F$130,$A61-A$1,3)</f>
        <v>#NUM!</v>
      </c>
      <c r="E61" s="67" t="e">
        <f>INDEX('CLASSEMENT TRI'!$B$4:$F$130,$A61-A$1,4)</f>
        <v>#NUM!</v>
      </c>
      <c r="F61" s="14" t="e">
        <f>INDEX('CLASSEMENT TRI'!$B$4:$F$130,$A61-A$1,5)</f>
        <v>#NUM!</v>
      </c>
      <c r="G61" s="15" t="e">
        <f>INDEX('CLASSEMENT TRI'!$B$4:$G$130,$A61-A$1,6)</f>
        <v>#NUM!</v>
      </c>
      <c r="H61" s="20" t="e">
        <f>INDEX('CLASSEMENT TRI'!$B$4:$H$130,$A61-A$1,7)</f>
        <v>#NUM!</v>
      </c>
      <c r="I61" s="17" t="e">
        <f>INDEX('CLASSEMENT TRI'!$B$4:$I$130,$A61-A$1,8)</f>
        <v>#NUM!</v>
      </c>
      <c r="J61" s="52" t="e">
        <f>INDEX('CLASSEMENT TRI'!$B$4:$K$130,$A61-A$1,10)</f>
        <v>#NUM!</v>
      </c>
      <c r="L61" s="68" t="e">
        <f>IF(AND(J61="Parcours fini"),(#REF!),IF(AND(J61="Eliminé"),(1000),IF(AND(J61="Chute"),(2000),IF(AND(J61="Abandon"),(3000),IF(AND(J61="Non Partant"),(4000),"")))))</f>
        <v>#NUM!</v>
      </c>
    </row>
    <row r="62" spans="1:12" ht="40.5" customHeight="1" x14ac:dyDescent="0.25">
      <c r="A62" s="64" t="e">
        <f>MATCH(SMALL('CLASSEMENT TRI'!M$4:M$130,ROW()-3),'CLASSEMENT TRI'!M$4:M$130,0)+A$1</f>
        <v>#NUM!</v>
      </c>
      <c r="B62" s="65" t="e">
        <f>INDEX('CLASSEMENT TRI'!$B$4:$D$130,$A62-A$1,1)</f>
        <v>#NUM!</v>
      </c>
      <c r="C62" s="65" t="e">
        <f>INDEX('CLASSEMENT TRI'!$B$4:$E$130,$A62-A$1,2)</f>
        <v>#NUM!</v>
      </c>
      <c r="D62" s="66" t="e">
        <f>INDEX('CLASSEMENT TRI'!$B$4:$F$130,$A62-A$1,3)</f>
        <v>#NUM!</v>
      </c>
      <c r="E62" s="67" t="e">
        <f>INDEX('CLASSEMENT TRI'!$B$4:$F$130,$A62-A$1,4)</f>
        <v>#NUM!</v>
      </c>
      <c r="F62" s="14" t="e">
        <f>INDEX('CLASSEMENT TRI'!$B$4:$F$130,$A62-A$1,5)</f>
        <v>#NUM!</v>
      </c>
      <c r="G62" s="15" t="e">
        <f>INDEX('CLASSEMENT TRI'!$B$4:$G$130,$A62-A$1,6)</f>
        <v>#NUM!</v>
      </c>
      <c r="H62" s="20" t="e">
        <f>INDEX('CLASSEMENT TRI'!$B$4:$H$130,$A62-A$1,7)</f>
        <v>#NUM!</v>
      </c>
      <c r="I62" s="17" t="e">
        <f>INDEX('CLASSEMENT TRI'!$B$4:$I$130,$A62-A$1,8)</f>
        <v>#NUM!</v>
      </c>
      <c r="J62" s="52" t="e">
        <f>INDEX('CLASSEMENT TRI'!$B$4:$K$130,$A62-A$1,10)</f>
        <v>#NUM!</v>
      </c>
      <c r="L62" s="68" t="e">
        <f>IF(AND(J62="Parcours fini"),(#REF!),IF(AND(J62="Eliminé"),(1000),IF(AND(J62="Chute"),(2000),IF(AND(J62="Abandon"),(3000),IF(AND(J62="Non Partant"),(4000),"")))))</f>
        <v>#NUM!</v>
      </c>
    </row>
    <row r="63" spans="1:12" ht="40.5" customHeight="1" x14ac:dyDescent="0.25">
      <c r="A63" s="64" t="e">
        <f>MATCH(SMALL('CLASSEMENT TRI'!M$4:M$130,ROW()-3),'CLASSEMENT TRI'!M$4:M$130,0)+A$1</f>
        <v>#NUM!</v>
      </c>
      <c r="B63" s="65" t="e">
        <f>INDEX('CLASSEMENT TRI'!$B$4:$D$130,$A63-A$1,1)</f>
        <v>#NUM!</v>
      </c>
      <c r="C63" s="65" t="e">
        <f>INDEX('CLASSEMENT TRI'!$B$4:$E$130,$A63-A$1,2)</f>
        <v>#NUM!</v>
      </c>
      <c r="D63" s="66" t="e">
        <f>INDEX('CLASSEMENT TRI'!$B$4:$F$130,$A63-A$1,3)</f>
        <v>#NUM!</v>
      </c>
      <c r="E63" s="67" t="e">
        <f>INDEX('CLASSEMENT TRI'!$B$4:$F$130,$A63-A$1,4)</f>
        <v>#NUM!</v>
      </c>
      <c r="F63" s="14" t="e">
        <f>INDEX('CLASSEMENT TRI'!$B$4:$F$130,$A63-A$1,5)</f>
        <v>#NUM!</v>
      </c>
      <c r="G63" s="15" t="e">
        <f>INDEX('CLASSEMENT TRI'!$B$4:$G$130,$A63-A$1,6)</f>
        <v>#NUM!</v>
      </c>
      <c r="H63" s="20" t="e">
        <f>INDEX('CLASSEMENT TRI'!$B$4:$H$130,$A63-A$1,7)</f>
        <v>#NUM!</v>
      </c>
      <c r="I63" s="17" t="e">
        <f>INDEX('CLASSEMENT TRI'!$B$4:$I$130,$A63-A$1,8)</f>
        <v>#NUM!</v>
      </c>
      <c r="J63" s="52" t="e">
        <f>INDEX('CLASSEMENT TRI'!$B$4:$K$130,$A63-A$1,10)</f>
        <v>#NUM!</v>
      </c>
      <c r="L63" s="68" t="e">
        <f>IF(AND(J63="Parcours fini"),(#REF!),IF(AND(J63="Eliminé"),(1000),IF(AND(J63="Chute"),(2000),IF(AND(J63="Abandon"),(3000),IF(AND(J63="Non Partant"),(4000),"")))))</f>
        <v>#NUM!</v>
      </c>
    </row>
    <row r="64" spans="1:12" ht="40.5" customHeight="1" x14ac:dyDescent="0.25">
      <c r="A64" s="64" t="e">
        <f>MATCH(SMALL('CLASSEMENT TRI'!M$4:M$130,ROW()-3),'CLASSEMENT TRI'!M$4:M$130,0)+A$1</f>
        <v>#NUM!</v>
      </c>
      <c r="B64" s="65" t="e">
        <f>INDEX('CLASSEMENT TRI'!$B$4:$D$130,$A64-A$1,1)</f>
        <v>#NUM!</v>
      </c>
      <c r="C64" s="65" t="e">
        <f>INDEX('CLASSEMENT TRI'!$B$4:$E$130,$A64-A$1,2)</f>
        <v>#NUM!</v>
      </c>
      <c r="D64" s="66" t="e">
        <f>INDEX('CLASSEMENT TRI'!$B$4:$F$130,$A64-A$1,3)</f>
        <v>#NUM!</v>
      </c>
      <c r="E64" s="67" t="e">
        <f>INDEX('CLASSEMENT TRI'!$B$4:$F$130,$A64-A$1,4)</f>
        <v>#NUM!</v>
      </c>
      <c r="F64" s="14" t="e">
        <f>INDEX('CLASSEMENT TRI'!$B$4:$F$130,$A64-A$1,5)</f>
        <v>#NUM!</v>
      </c>
      <c r="G64" s="15" t="e">
        <f>INDEX('CLASSEMENT TRI'!$B$4:$G$130,$A64-A$1,6)</f>
        <v>#NUM!</v>
      </c>
      <c r="H64" s="20" t="e">
        <f>INDEX('CLASSEMENT TRI'!$B$4:$H$130,$A64-A$1,7)</f>
        <v>#NUM!</v>
      </c>
      <c r="I64" s="17" t="e">
        <f>INDEX('CLASSEMENT TRI'!$B$4:$I$130,$A64-A$1,8)</f>
        <v>#NUM!</v>
      </c>
      <c r="J64" s="52" t="e">
        <f>INDEX('CLASSEMENT TRI'!$B$4:$K$130,$A64-A$1,10)</f>
        <v>#NUM!</v>
      </c>
      <c r="L64" s="68" t="e">
        <f>IF(AND(J64="Parcours fini"),(#REF!),IF(AND(J64="Eliminé"),(1000),IF(AND(J64="Chute"),(2000),IF(AND(J64="Abandon"),(3000),IF(AND(J64="Non Partant"),(4000),"")))))</f>
        <v>#NUM!</v>
      </c>
    </row>
    <row r="65" spans="1:12" ht="40.5" customHeight="1" x14ac:dyDescent="0.25">
      <c r="A65" s="64" t="e">
        <f>MATCH(SMALL('CLASSEMENT TRI'!M$4:M$130,ROW()-3),'CLASSEMENT TRI'!M$4:M$130,0)+A$1</f>
        <v>#NUM!</v>
      </c>
      <c r="B65" s="65" t="e">
        <f>INDEX('CLASSEMENT TRI'!$B$4:$D$130,$A65-A$1,1)</f>
        <v>#NUM!</v>
      </c>
      <c r="C65" s="65" t="e">
        <f>INDEX('CLASSEMENT TRI'!$B$4:$E$130,$A65-A$1,2)</f>
        <v>#NUM!</v>
      </c>
      <c r="D65" s="66" t="e">
        <f>INDEX('CLASSEMENT TRI'!$B$4:$F$130,$A65-A$1,3)</f>
        <v>#NUM!</v>
      </c>
      <c r="E65" s="67" t="e">
        <f>INDEX('CLASSEMENT TRI'!$B$4:$F$130,$A65-A$1,4)</f>
        <v>#NUM!</v>
      </c>
      <c r="F65" s="14" t="e">
        <f>INDEX('CLASSEMENT TRI'!$B$4:$F$130,$A65-A$1,5)</f>
        <v>#NUM!</v>
      </c>
      <c r="G65" s="15" t="e">
        <f>INDEX('CLASSEMENT TRI'!$B$4:$G$130,$A65-A$1,6)</f>
        <v>#NUM!</v>
      </c>
      <c r="H65" s="20" t="e">
        <f>INDEX('CLASSEMENT TRI'!$B$4:$H$130,$A65-A$1,7)</f>
        <v>#NUM!</v>
      </c>
      <c r="I65" s="17" t="e">
        <f>INDEX('CLASSEMENT TRI'!$B$4:$I$130,$A65-A$1,8)</f>
        <v>#NUM!</v>
      </c>
      <c r="J65" s="52" t="e">
        <f>INDEX('CLASSEMENT TRI'!$B$4:$K$130,$A65-A$1,10)</f>
        <v>#NUM!</v>
      </c>
      <c r="L65" s="68" t="e">
        <f>IF(AND(J65="Parcours fini"),(#REF!),IF(AND(J65="Eliminé"),(1000),IF(AND(J65="Chute"),(2000),IF(AND(J65="Abandon"),(3000),IF(AND(J65="Non Partant"),(4000),"")))))</f>
        <v>#NUM!</v>
      </c>
    </row>
    <row r="66" spans="1:12" ht="40.5" customHeight="1" x14ac:dyDescent="0.25">
      <c r="A66" s="64" t="e">
        <f>MATCH(SMALL('CLASSEMENT TRI'!M$4:M$130,ROW()-3),'CLASSEMENT TRI'!M$4:M$130,0)+A$1</f>
        <v>#NUM!</v>
      </c>
      <c r="B66" s="65" t="e">
        <f>INDEX('CLASSEMENT TRI'!$B$4:$D$130,$A66-A$1,1)</f>
        <v>#NUM!</v>
      </c>
      <c r="C66" s="65" t="e">
        <f>INDEX('CLASSEMENT TRI'!$B$4:$E$130,$A66-A$1,2)</f>
        <v>#NUM!</v>
      </c>
      <c r="D66" s="66" t="e">
        <f>INDEX('CLASSEMENT TRI'!$B$4:$F$130,$A66-A$1,3)</f>
        <v>#NUM!</v>
      </c>
      <c r="E66" s="67" t="e">
        <f>INDEX('CLASSEMENT TRI'!$B$4:$F$130,$A66-A$1,4)</f>
        <v>#NUM!</v>
      </c>
      <c r="F66" s="14" t="e">
        <f>INDEX('CLASSEMENT TRI'!$B$4:$F$130,$A66-A$1,5)</f>
        <v>#NUM!</v>
      </c>
      <c r="G66" s="15" t="e">
        <f>INDEX('CLASSEMENT TRI'!$B$4:$G$130,$A66-A$1,6)</f>
        <v>#NUM!</v>
      </c>
      <c r="H66" s="20" t="e">
        <f>INDEX('CLASSEMENT TRI'!$B$4:$H$130,$A66-A$1,7)</f>
        <v>#NUM!</v>
      </c>
      <c r="I66" s="17" t="e">
        <f>INDEX('CLASSEMENT TRI'!$B$4:$I$130,$A66-A$1,8)</f>
        <v>#NUM!</v>
      </c>
      <c r="J66" s="52" t="e">
        <f>INDEX('CLASSEMENT TRI'!$B$4:$K$130,$A66-A$1,10)</f>
        <v>#NUM!</v>
      </c>
      <c r="L66" s="68" t="e">
        <f>IF(AND(J66="Parcours fini"),(#REF!),IF(AND(J66="Eliminé"),(1000),IF(AND(J66="Chute"),(2000),IF(AND(J66="Abandon"),(3000),IF(AND(J66="Non Partant"),(4000),"")))))</f>
        <v>#NUM!</v>
      </c>
    </row>
    <row r="67" spans="1:12" ht="40.5" customHeight="1" x14ac:dyDescent="0.25">
      <c r="A67" s="64" t="e">
        <f>MATCH(SMALL('CLASSEMENT TRI'!M$4:M$130,ROW()-3),'CLASSEMENT TRI'!M$4:M$130,0)+A$1</f>
        <v>#NUM!</v>
      </c>
      <c r="B67" s="65" t="e">
        <f>INDEX('CLASSEMENT TRI'!$B$4:$D$130,$A67-A$1,1)</f>
        <v>#NUM!</v>
      </c>
      <c r="C67" s="65" t="e">
        <f>INDEX('CLASSEMENT TRI'!$B$4:$E$130,$A67-A$1,2)</f>
        <v>#NUM!</v>
      </c>
      <c r="D67" s="66" t="e">
        <f>INDEX('CLASSEMENT TRI'!$B$4:$F$130,$A67-A$1,3)</f>
        <v>#NUM!</v>
      </c>
      <c r="E67" s="67" t="e">
        <f>INDEX('CLASSEMENT TRI'!$B$4:$F$130,$A67-A$1,4)</f>
        <v>#NUM!</v>
      </c>
      <c r="F67" s="14" t="e">
        <f>INDEX('CLASSEMENT TRI'!$B$4:$F$130,$A67-A$1,5)</f>
        <v>#NUM!</v>
      </c>
      <c r="G67" s="15" t="e">
        <f>INDEX('CLASSEMENT TRI'!$B$4:$G$130,$A67-A$1,6)</f>
        <v>#NUM!</v>
      </c>
      <c r="H67" s="20" t="e">
        <f>INDEX('CLASSEMENT TRI'!$B$4:$H$130,$A67-A$1,7)</f>
        <v>#NUM!</v>
      </c>
      <c r="I67" s="17" t="e">
        <f>INDEX('CLASSEMENT TRI'!$B$4:$I$130,$A67-A$1,8)</f>
        <v>#NUM!</v>
      </c>
      <c r="J67" s="52" t="e">
        <f>INDEX('CLASSEMENT TRI'!$B$4:$K$130,$A67-A$1,10)</f>
        <v>#NUM!</v>
      </c>
      <c r="L67" s="68" t="e">
        <f>IF(AND(J67="Parcours fini"),(#REF!),IF(AND(J67="Eliminé"),(1000),IF(AND(J67="Chute"),(2000),IF(AND(J67="Abandon"),(3000),IF(AND(J67="Non Partant"),(4000),"")))))</f>
        <v>#NUM!</v>
      </c>
    </row>
    <row r="68" spans="1:12" ht="40.5" customHeight="1" x14ac:dyDescent="0.25">
      <c r="A68" s="64" t="e">
        <f>MATCH(SMALL('CLASSEMENT TRI'!M$4:M$130,ROW()-3),'CLASSEMENT TRI'!M$4:M$130,0)+A$1</f>
        <v>#NUM!</v>
      </c>
      <c r="B68" s="65" t="e">
        <f>INDEX('CLASSEMENT TRI'!$B$4:$D$130,$A68-A$1,1)</f>
        <v>#NUM!</v>
      </c>
      <c r="C68" s="65" t="e">
        <f>INDEX('CLASSEMENT TRI'!$B$4:$E$130,$A68-A$1,2)</f>
        <v>#NUM!</v>
      </c>
      <c r="D68" s="66" t="e">
        <f>INDEX('CLASSEMENT TRI'!$B$4:$F$130,$A68-A$1,3)</f>
        <v>#NUM!</v>
      </c>
      <c r="E68" s="67" t="e">
        <f>INDEX('CLASSEMENT TRI'!$B$4:$F$130,$A68-A$1,4)</f>
        <v>#NUM!</v>
      </c>
      <c r="F68" s="14" t="e">
        <f>INDEX('CLASSEMENT TRI'!$B$4:$F$130,$A68-A$1,5)</f>
        <v>#NUM!</v>
      </c>
      <c r="G68" s="15" t="e">
        <f>INDEX('CLASSEMENT TRI'!$B$4:$G$130,$A68-A$1,6)</f>
        <v>#NUM!</v>
      </c>
      <c r="H68" s="20" t="e">
        <f>INDEX('CLASSEMENT TRI'!$B$4:$H$130,$A68-A$1,7)</f>
        <v>#NUM!</v>
      </c>
      <c r="I68" s="17" t="e">
        <f>INDEX('CLASSEMENT TRI'!$B$4:$I$130,$A68-A$1,8)</f>
        <v>#NUM!</v>
      </c>
      <c r="J68" s="52" t="e">
        <f>INDEX('CLASSEMENT TRI'!$B$4:$K$130,$A68-A$1,10)</f>
        <v>#NUM!</v>
      </c>
      <c r="L68" s="68" t="e">
        <f>IF(AND(J68="Parcours fini"),(#REF!),IF(AND(J68="Eliminé"),(1000),IF(AND(J68="Chute"),(2000),IF(AND(J68="Abandon"),(3000),IF(AND(J68="Non Partant"),(4000),"")))))</f>
        <v>#NUM!</v>
      </c>
    </row>
    <row r="69" spans="1:12" ht="40.5" customHeight="1" x14ac:dyDescent="0.25">
      <c r="A69" s="64" t="e">
        <f>MATCH(SMALL('CLASSEMENT TRI'!M$4:M$130,ROW()-3),'CLASSEMENT TRI'!M$4:M$130,0)+A$1</f>
        <v>#NUM!</v>
      </c>
      <c r="B69" s="65" t="e">
        <f>INDEX('CLASSEMENT TRI'!$B$4:$D$130,$A69-A$1,1)</f>
        <v>#NUM!</v>
      </c>
      <c r="C69" s="65" t="e">
        <f>INDEX('CLASSEMENT TRI'!$B$4:$E$130,$A69-A$1,2)</f>
        <v>#NUM!</v>
      </c>
      <c r="D69" s="66" t="e">
        <f>INDEX('CLASSEMENT TRI'!$B$4:$F$130,$A69-A$1,3)</f>
        <v>#NUM!</v>
      </c>
      <c r="E69" s="67" t="e">
        <f>INDEX('CLASSEMENT TRI'!$B$4:$F$130,$A69-A$1,4)</f>
        <v>#NUM!</v>
      </c>
      <c r="F69" s="14" t="e">
        <f>INDEX('CLASSEMENT TRI'!$B$4:$F$130,$A69-A$1,5)</f>
        <v>#NUM!</v>
      </c>
      <c r="G69" s="15" t="e">
        <f>INDEX('CLASSEMENT TRI'!$B$4:$G$130,$A69-A$1,6)</f>
        <v>#NUM!</v>
      </c>
      <c r="H69" s="20" t="e">
        <f>INDEX('CLASSEMENT TRI'!$B$4:$H$130,$A69-A$1,7)</f>
        <v>#NUM!</v>
      </c>
      <c r="I69" s="17" t="e">
        <f>INDEX('CLASSEMENT TRI'!$B$4:$I$130,$A69-A$1,8)</f>
        <v>#NUM!</v>
      </c>
      <c r="J69" s="52" t="e">
        <f>INDEX('CLASSEMENT TRI'!$B$4:$K$130,$A69-A$1,10)</f>
        <v>#NUM!</v>
      </c>
      <c r="L69" s="68" t="e">
        <f>IF(AND(J69="Parcours fini"),(#REF!),IF(AND(J69="Eliminé"),(1000),IF(AND(J69="Chute"),(2000),IF(AND(J69="Abandon"),(3000),IF(AND(J69="Non Partant"),(4000),"")))))</f>
        <v>#NUM!</v>
      </c>
    </row>
    <row r="70" spans="1:12" ht="40.5" customHeight="1" x14ac:dyDescent="0.25">
      <c r="A70" s="64" t="e">
        <f>MATCH(SMALL('CLASSEMENT TRI'!M$4:M$130,ROW()-3),'CLASSEMENT TRI'!M$4:M$130,0)+A$1</f>
        <v>#NUM!</v>
      </c>
      <c r="B70" s="65" t="e">
        <f>INDEX('CLASSEMENT TRI'!$B$4:$D$130,$A70-A$1,1)</f>
        <v>#NUM!</v>
      </c>
      <c r="C70" s="65" t="e">
        <f>INDEX('CLASSEMENT TRI'!$B$4:$E$130,$A70-A$1,2)</f>
        <v>#NUM!</v>
      </c>
      <c r="D70" s="66" t="e">
        <f>INDEX('CLASSEMENT TRI'!$B$4:$F$130,$A70-A$1,3)</f>
        <v>#NUM!</v>
      </c>
      <c r="E70" s="67" t="e">
        <f>INDEX('CLASSEMENT TRI'!$B$4:$F$130,$A70-A$1,4)</f>
        <v>#NUM!</v>
      </c>
      <c r="F70" s="14" t="e">
        <f>INDEX('CLASSEMENT TRI'!$B$4:$F$130,$A70-A$1,5)</f>
        <v>#NUM!</v>
      </c>
      <c r="G70" s="15" t="e">
        <f>INDEX('CLASSEMENT TRI'!$B$4:$G$130,$A70-A$1,6)</f>
        <v>#NUM!</v>
      </c>
      <c r="H70" s="20" t="e">
        <f>INDEX('CLASSEMENT TRI'!$B$4:$H$130,$A70-A$1,7)</f>
        <v>#NUM!</v>
      </c>
      <c r="I70" s="17" t="e">
        <f>INDEX('CLASSEMENT TRI'!$B$4:$I$130,$A70-A$1,8)</f>
        <v>#NUM!</v>
      </c>
      <c r="J70" s="52" t="e">
        <f>INDEX('CLASSEMENT TRI'!$B$4:$K$130,$A70-A$1,10)</f>
        <v>#NUM!</v>
      </c>
      <c r="L70" s="68" t="e">
        <f>IF(AND(J70="Parcours fini"),(#REF!),IF(AND(J70="Eliminé"),(1000),IF(AND(J70="Chute"),(2000),IF(AND(J70="Abandon"),(3000),IF(AND(J70="Non Partant"),(4000),"")))))</f>
        <v>#NUM!</v>
      </c>
    </row>
    <row r="71" spans="1:12" ht="40.5" customHeight="1" x14ac:dyDescent="0.25">
      <c r="A71" s="64" t="e">
        <f>MATCH(SMALL('CLASSEMENT TRI'!M$4:M$130,ROW()-3),'CLASSEMENT TRI'!M$4:M$130,0)+A$1</f>
        <v>#NUM!</v>
      </c>
      <c r="B71" s="65" t="e">
        <f>INDEX('CLASSEMENT TRI'!$B$4:$D$130,$A71-A$1,1)</f>
        <v>#NUM!</v>
      </c>
      <c r="C71" s="65" t="e">
        <f>INDEX('CLASSEMENT TRI'!$B$4:$E$130,$A71-A$1,2)</f>
        <v>#NUM!</v>
      </c>
      <c r="D71" s="66" t="e">
        <f>INDEX('CLASSEMENT TRI'!$B$4:$F$130,$A71-A$1,3)</f>
        <v>#NUM!</v>
      </c>
      <c r="E71" s="67" t="e">
        <f>INDEX('CLASSEMENT TRI'!$B$4:$F$130,$A71-A$1,4)</f>
        <v>#NUM!</v>
      </c>
      <c r="F71" s="14" t="e">
        <f>INDEX('CLASSEMENT TRI'!$B$4:$F$130,$A71-A$1,5)</f>
        <v>#NUM!</v>
      </c>
      <c r="G71" s="15" t="e">
        <f>INDEX('CLASSEMENT TRI'!$B$4:$G$130,$A71-A$1,6)</f>
        <v>#NUM!</v>
      </c>
      <c r="H71" s="20" t="e">
        <f>INDEX('CLASSEMENT TRI'!$B$4:$H$130,$A71-A$1,7)</f>
        <v>#NUM!</v>
      </c>
      <c r="I71" s="17" t="e">
        <f>INDEX('CLASSEMENT TRI'!$B$4:$I$130,$A71-A$1,8)</f>
        <v>#NUM!</v>
      </c>
      <c r="J71" s="52" t="e">
        <f>INDEX('CLASSEMENT TRI'!$B$4:$K$130,$A71-A$1,10)</f>
        <v>#NUM!</v>
      </c>
      <c r="L71" s="68" t="e">
        <f>IF(AND(J71="Parcours fini"),(#REF!),IF(AND(J71="Eliminé"),(1000),IF(AND(J71="Chute"),(2000),IF(AND(J71="Abandon"),(3000),IF(AND(J71="Non Partant"),(4000),"")))))</f>
        <v>#NUM!</v>
      </c>
    </row>
    <row r="72" spans="1:12" ht="40.5" customHeight="1" x14ac:dyDescent="0.25">
      <c r="A72" s="64" t="e">
        <f>MATCH(SMALL('CLASSEMENT TRI'!M$4:M$130,ROW()-3),'CLASSEMENT TRI'!M$4:M$130,0)+A$1</f>
        <v>#NUM!</v>
      </c>
      <c r="B72" s="65" t="e">
        <f>INDEX('CLASSEMENT TRI'!$B$4:$D$130,$A72-A$1,1)</f>
        <v>#NUM!</v>
      </c>
      <c r="C72" s="65" t="e">
        <f>INDEX('CLASSEMENT TRI'!$B$4:$E$130,$A72-A$1,2)</f>
        <v>#NUM!</v>
      </c>
      <c r="D72" s="66" t="e">
        <f>INDEX('CLASSEMENT TRI'!$B$4:$F$130,$A72-A$1,3)</f>
        <v>#NUM!</v>
      </c>
      <c r="E72" s="67" t="e">
        <f>INDEX('CLASSEMENT TRI'!$B$4:$F$130,$A72-A$1,4)</f>
        <v>#NUM!</v>
      </c>
      <c r="F72" s="14" t="e">
        <f>INDEX('CLASSEMENT TRI'!$B$4:$F$130,$A72-A$1,5)</f>
        <v>#NUM!</v>
      </c>
      <c r="G72" s="15" t="e">
        <f>INDEX('CLASSEMENT TRI'!$B$4:$G$130,$A72-A$1,6)</f>
        <v>#NUM!</v>
      </c>
      <c r="H72" s="20" t="e">
        <f>INDEX('CLASSEMENT TRI'!$B$4:$H$130,$A72-A$1,7)</f>
        <v>#NUM!</v>
      </c>
      <c r="I72" s="17" t="e">
        <f>INDEX('CLASSEMENT TRI'!$B$4:$I$130,$A72-A$1,8)</f>
        <v>#NUM!</v>
      </c>
      <c r="J72" s="52" t="e">
        <f>INDEX('CLASSEMENT TRI'!$B$4:$K$130,$A72-A$1,10)</f>
        <v>#NUM!</v>
      </c>
      <c r="L72" s="68" t="e">
        <f>IF(AND(J72="Parcours fini"),(#REF!),IF(AND(J72="Eliminé"),(1000),IF(AND(J72="Chute"),(2000),IF(AND(J72="Abandon"),(3000),IF(AND(J72="Non Partant"),(4000),"")))))</f>
        <v>#NUM!</v>
      </c>
    </row>
    <row r="73" spans="1:12" ht="40.5" customHeight="1" x14ac:dyDescent="0.25">
      <c r="A73" s="64" t="e">
        <f>MATCH(SMALL('CLASSEMENT TRI'!M$4:M$130,ROW()-3),'CLASSEMENT TRI'!M$4:M$130,0)+A$1</f>
        <v>#NUM!</v>
      </c>
      <c r="B73" s="65" t="e">
        <f>INDEX('CLASSEMENT TRI'!$B$4:$D$130,$A73-A$1,1)</f>
        <v>#NUM!</v>
      </c>
      <c r="C73" s="65" t="e">
        <f>INDEX('CLASSEMENT TRI'!$B$4:$E$130,$A73-A$1,2)</f>
        <v>#NUM!</v>
      </c>
      <c r="D73" s="66" t="e">
        <f>INDEX('CLASSEMENT TRI'!$B$4:$F$130,$A73-A$1,3)</f>
        <v>#NUM!</v>
      </c>
      <c r="E73" s="67" t="e">
        <f>INDEX('CLASSEMENT TRI'!$B$4:$F$130,$A73-A$1,4)</f>
        <v>#NUM!</v>
      </c>
      <c r="F73" s="14" t="e">
        <f>INDEX('CLASSEMENT TRI'!$B$4:$F$130,$A73-A$1,5)</f>
        <v>#NUM!</v>
      </c>
      <c r="G73" s="15" t="e">
        <f>INDEX('CLASSEMENT TRI'!$B$4:$G$130,$A73-A$1,6)</f>
        <v>#NUM!</v>
      </c>
      <c r="H73" s="20" t="e">
        <f>INDEX('CLASSEMENT TRI'!$B$4:$H$130,$A73-A$1,7)</f>
        <v>#NUM!</v>
      </c>
      <c r="I73" s="17" t="e">
        <f>INDEX('CLASSEMENT TRI'!$B$4:$I$130,$A73-A$1,8)</f>
        <v>#NUM!</v>
      </c>
      <c r="J73" s="52" t="e">
        <f>INDEX('CLASSEMENT TRI'!$B$4:$K$130,$A73-A$1,10)</f>
        <v>#NUM!</v>
      </c>
      <c r="L73" s="68" t="e">
        <f>IF(AND(J73="Parcours fini"),(#REF!),IF(AND(J73="Eliminé"),(1000),IF(AND(J73="Chute"),(2000),IF(AND(J73="Abandon"),(3000),IF(AND(J73="Non Partant"),(4000),"")))))</f>
        <v>#NUM!</v>
      </c>
    </row>
    <row r="74" spans="1:12" ht="40.5" customHeight="1" x14ac:dyDescent="0.25">
      <c r="A74" s="64" t="e">
        <f>MATCH(SMALL('CLASSEMENT TRI'!M$4:M$130,ROW()-3),'CLASSEMENT TRI'!M$4:M$130,0)+A$1</f>
        <v>#NUM!</v>
      </c>
      <c r="B74" s="65" t="e">
        <f>INDEX('CLASSEMENT TRI'!$B$4:$D$130,$A74-A$1,1)</f>
        <v>#NUM!</v>
      </c>
      <c r="C74" s="65" t="e">
        <f>INDEX('CLASSEMENT TRI'!$B$4:$E$130,$A74-A$1,2)</f>
        <v>#NUM!</v>
      </c>
      <c r="D74" s="66" t="e">
        <f>INDEX('CLASSEMENT TRI'!$B$4:$F$130,$A74-A$1,3)</f>
        <v>#NUM!</v>
      </c>
      <c r="E74" s="67" t="e">
        <f>INDEX('CLASSEMENT TRI'!$B$4:$F$130,$A74-A$1,4)</f>
        <v>#NUM!</v>
      </c>
      <c r="F74" s="14" t="e">
        <f>INDEX('CLASSEMENT TRI'!$B$4:$F$130,$A74-A$1,5)</f>
        <v>#NUM!</v>
      </c>
      <c r="G74" s="15" t="e">
        <f>INDEX('CLASSEMENT TRI'!$B$4:$G$130,$A74-A$1,6)</f>
        <v>#NUM!</v>
      </c>
      <c r="H74" s="20" t="e">
        <f>INDEX('CLASSEMENT TRI'!$B$4:$H$130,$A74-A$1,7)</f>
        <v>#NUM!</v>
      </c>
      <c r="I74" s="17" t="e">
        <f>INDEX('CLASSEMENT TRI'!$B$4:$I$130,$A74-A$1,8)</f>
        <v>#NUM!</v>
      </c>
      <c r="J74" s="52" t="e">
        <f>INDEX('CLASSEMENT TRI'!$B$4:$K$130,$A74-A$1,10)</f>
        <v>#NUM!</v>
      </c>
      <c r="L74" s="68" t="e">
        <f>IF(AND(J74="Parcours fini"),(#REF!),IF(AND(J74="Eliminé"),(1000),IF(AND(J74="Chute"),(2000),IF(AND(J74="Abandon"),(3000),IF(AND(J74="Non Partant"),(4000),"")))))</f>
        <v>#NUM!</v>
      </c>
    </row>
    <row r="75" spans="1:12" ht="40.5" customHeight="1" x14ac:dyDescent="0.25">
      <c r="A75" s="64" t="e">
        <f>MATCH(SMALL('CLASSEMENT TRI'!M$4:M$130,ROW()-3),'CLASSEMENT TRI'!M$4:M$130,0)+A$1</f>
        <v>#NUM!</v>
      </c>
      <c r="B75" s="65" t="e">
        <f>INDEX('CLASSEMENT TRI'!$B$4:$D$130,$A75-A$1,1)</f>
        <v>#NUM!</v>
      </c>
      <c r="C75" s="65" t="e">
        <f>INDEX('CLASSEMENT TRI'!$B$4:$E$130,$A75-A$1,2)</f>
        <v>#NUM!</v>
      </c>
      <c r="D75" s="66" t="e">
        <f>INDEX('CLASSEMENT TRI'!$B$4:$F$130,$A75-A$1,3)</f>
        <v>#NUM!</v>
      </c>
      <c r="E75" s="67" t="e">
        <f>INDEX('CLASSEMENT TRI'!$B$4:$F$130,$A75-A$1,4)</f>
        <v>#NUM!</v>
      </c>
      <c r="F75" s="14" t="e">
        <f>INDEX('CLASSEMENT TRI'!$B$4:$F$130,$A75-A$1,5)</f>
        <v>#NUM!</v>
      </c>
      <c r="G75" s="15" t="e">
        <f>INDEX('CLASSEMENT TRI'!$B$4:$G$130,$A75-A$1,6)</f>
        <v>#NUM!</v>
      </c>
      <c r="H75" s="20" t="e">
        <f>INDEX('CLASSEMENT TRI'!$B$4:$H$130,$A75-A$1,7)</f>
        <v>#NUM!</v>
      </c>
      <c r="I75" s="17" t="e">
        <f>INDEX('CLASSEMENT TRI'!$B$4:$I$130,$A75-A$1,8)</f>
        <v>#NUM!</v>
      </c>
      <c r="J75" s="52" t="e">
        <f>INDEX('CLASSEMENT TRI'!$B$4:$K$130,$A75-A$1,10)</f>
        <v>#NUM!</v>
      </c>
      <c r="L75" s="68" t="e">
        <f>IF(AND(J75="Parcours fini"),(#REF!),IF(AND(J75="Eliminé"),(1000),IF(AND(J75="Chute"),(2000),IF(AND(J75="Abandon"),(3000),IF(AND(J75="Non Partant"),(4000),"")))))</f>
        <v>#NUM!</v>
      </c>
    </row>
    <row r="76" spans="1:12" ht="40.5" customHeight="1" x14ac:dyDescent="0.25">
      <c r="A76" s="64" t="e">
        <f>MATCH(SMALL('CLASSEMENT TRI'!M$4:M$130,ROW()-3),'CLASSEMENT TRI'!M$4:M$130,0)+A$1</f>
        <v>#NUM!</v>
      </c>
      <c r="B76" s="65" t="e">
        <f>INDEX('CLASSEMENT TRI'!$B$4:$D$130,$A76-A$1,1)</f>
        <v>#NUM!</v>
      </c>
      <c r="C76" s="65" t="e">
        <f>INDEX('CLASSEMENT TRI'!$B$4:$E$130,$A76-A$1,2)</f>
        <v>#NUM!</v>
      </c>
      <c r="D76" s="66" t="e">
        <f>INDEX('CLASSEMENT TRI'!$B$4:$F$130,$A76-A$1,3)</f>
        <v>#NUM!</v>
      </c>
      <c r="E76" s="67" t="e">
        <f>INDEX('CLASSEMENT TRI'!$B$4:$F$130,$A76-A$1,4)</f>
        <v>#NUM!</v>
      </c>
      <c r="F76" s="14" t="e">
        <f>INDEX('CLASSEMENT TRI'!$B$4:$F$130,$A76-A$1,5)</f>
        <v>#NUM!</v>
      </c>
      <c r="G76" s="15" t="e">
        <f>INDEX('CLASSEMENT TRI'!$B$4:$G$130,$A76-A$1,6)</f>
        <v>#NUM!</v>
      </c>
      <c r="H76" s="20" t="e">
        <f>INDEX('CLASSEMENT TRI'!$B$4:$H$130,$A76-A$1,7)</f>
        <v>#NUM!</v>
      </c>
      <c r="I76" s="17" t="e">
        <f>INDEX('CLASSEMENT TRI'!$B$4:$I$130,$A76-A$1,8)</f>
        <v>#NUM!</v>
      </c>
      <c r="J76" s="52" t="e">
        <f>INDEX('CLASSEMENT TRI'!$B$4:$K$130,$A76-A$1,10)</f>
        <v>#NUM!</v>
      </c>
      <c r="L76" s="68" t="e">
        <f>IF(AND(J76="Parcours fini"),(#REF!),IF(AND(J76="Eliminé"),(1000),IF(AND(J76="Chute"),(2000),IF(AND(J76="Abandon"),(3000),IF(AND(J76="Non Partant"),(4000),"")))))</f>
        <v>#NUM!</v>
      </c>
    </row>
    <row r="77" spans="1:12" ht="40.5" customHeight="1" x14ac:dyDescent="0.25">
      <c r="A77" s="64" t="e">
        <f>MATCH(SMALL('CLASSEMENT TRI'!M$4:M$130,ROW()-3),'CLASSEMENT TRI'!M$4:M$130,0)+A$1</f>
        <v>#NUM!</v>
      </c>
      <c r="B77" s="65" t="e">
        <f>INDEX('CLASSEMENT TRI'!$B$4:$D$130,$A77-A$1,1)</f>
        <v>#NUM!</v>
      </c>
      <c r="C77" s="65" t="e">
        <f>INDEX('CLASSEMENT TRI'!$B$4:$E$130,$A77-A$1,2)</f>
        <v>#NUM!</v>
      </c>
      <c r="D77" s="66" t="e">
        <f>INDEX('CLASSEMENT TRI'!$B$4:$F$130,$A77-A$1,3)</f>
        <v>#NUM!</v>
      </c>
      <c r="E77" s="67" t="e">
        <f>INDEX('CLASSEMENT TRI'!$B$4:$F$130,$A77-A$1,4)</f>
        <v>#NUM!</v>
      </c>
      <c r="F77" s="14" t="e">
        <f>INDEX('CLASSEMENT TRI'!$B$4:$F$130,$A77-A$1,5)</f>
        <v>#NUM!</v>
      </c>
      <c r="G77" s="15" t="e">
        <f>INDEX('CLASSEMENT TRI'!$B$4:$G$130,$A77-A$1,6)</f>
        <v>#NUM!</v>
      </c>
      <c r="H77" s="20" t="e">
        <f>INDEX('CLASSEMENT TRI'!$B$4:$H$130,$A77-A$1,7)</f>
        <v>#NUM!</v>
      </c>
      <c r="I77" s="17" t="e">
        <f>INDEX('CLASSEMENT TRI'!$B$4:$I$130,$A77-A$1,8)</f>
        <v>#NUM!</v>
      </c>
      <c r="J77" s="52" t="e">
        <f>INDEX('CLASSEMENT TRI'!$B$4:$K$130,$A77-A$1,10)</f>
        <v>#NUM!</v>
      </c>
      <c r="L77" s="68" t="e">
        <f>IF(AND(J77="Parcours fini"),(#REF!),IF(AND(J77="Eliminé"),(1000),IF(AND(J77="Chute"),(2000),IF(AND(J77="Abandon"),(3000),IF(AND(J77="Non Partant"),(4000),"")))))</f>
        <v>#NUM!</v>
      </c>
    </row>
    <row r="78" spans="1:12" ht="40.5" customHeight="1" x14ac:dyDescent="0.25">
      <c r="A78" s="64" t="e">
        <f>MATCH(SMALL('CLASSEMENT TRI'!M$4:M$130,ROW()-3),'CLASSEMENT TRI'!M$4:M$130,0)+A$1</f>
        <v>#NUM!</v>
      </c>
      <c r="B78" s="65" t="e">
        <f>INDEX('CLASSEMENT TRI'!$B$4:$D$130,$A78-A$1,1)</f>
        <v>#NUM!</v>
      </c>
      <c r="C78" s="65" t="e">
        <f>INDEX('CLASSEMENT TRI'!$B$4:$E$130,$A78-A$1,2)</f>
        <v>#NUM!</v>
      </c>
      <c r="D78" s="66" t="e">
        <f>INDEX('CLASSEMENT TRI'!$B$4:$F$130,$A78-A$1,3)</f>
        <v>#NUM!</v>
      </c>
      <c r="E78" s="67" t="e">
        <f>INDEX('CLASSEMENT TRI'!$B$4:$F$130,$A78-A$1,4)</f>
        <v>#NUM!</v>
      </c>
      <c r="F78" s="14" t="e">
        <f>INDEX('CLASSEMENT TRI'!$B$4:$F$130,$A78-A$1,5)</f>
        <v>#NUM!</v>
      </c>
      <c r="G78" s="15" t="e">
        <f>INDEX('CLASSEMENT TRI'!$B$4:$G$130,$A78-A$1,6)</f>
        <v>#NUM!</v>
      </c>
      <c r="H78" s="20" t="e">
        <f>INDEX('CLASSEMENT TRI'!$B$4:$H$130,$A78-A$1,7)</f>
        <v>#NUM!</v>
      </c>
      <c r="I78" s="17" t="e">
        <f>INDEX('CLASSEMENT TRI'!$B$4:$I$130,$A78-A$1,8)</f>
        <v>#NUM!</v>
      </c>
      <c r="J78" s="52" t="e">
        <f>INDEX('CLASSEMENT TRI'!$B$4:$K$130,$A78-A$1,10)</f>
        <v>#NUM!</v>
      </c>
      <c r="L78" s="68" t="e">
        <f>IF(AND(J78="Parcours fini"),(#REF!),IF(AND(J78="Eliminé"),(1000),IF(AND(J78="Chute"),(2000),IF(AND(J78="Abandon"),(3000),IF(AND(J78="Non Partant"),(4000),"")))))</f>
        <v>#NUM!</v>
      </c>
    </row>
    <row r="79" spans="1:12" ht="40.5" customHeight="1" x14ac:dyDescent="0.25">
      <c r="A79" s="64" t="e">
        <f>MATCH(SMALL('CLASSEMENT TRI'!M$4:M$130,ROW()-3),'CLASSEMENT TRI'!M$4:M$130,0)+A$1</f>
        <v>#NUM!</v>
      </c>
      <c r="B79" s="65" t="e">
        <f>INDEX('CLASSEMENT TRI'!$B$4:$D$130,$A79-A$1,1)</f>
        <v>#NUM!</v>
      </c>
      <c r="C79" s="65" t="e">
        <f>INDEX('CLASSEMENT TRI'!$B$4:$E$130,$A79-A$1,2)</f>
        <v>#NUM!</v>
      </c>
      <c r="D79" s="66" t="e">
        <f>INDEX('CLASSEMENT TRI'!$B$4:$F$130,$A79-A$1,3)</f>
        <v>#NUM!</v>
      </c>
      <c r="E79" s="67" t="e">
        <f>INDEX('CLASSEMENT TRI'!$B$4:$F$130,$A79-A$1,4)</f>
        <v>#NUM!</v>
      </c>
      <c r="F79" s="14" t="e">
        <f>INDEX('CLASSEMENT TRI'!$B$4:$F$130,$A79-A$1,5)</f>
        <v>#NUM!</v>
      </c>
      <c r="G79" s="15" t="e">
        <f>INDEX('CLASSEMENT TRI'!$B$4:$G$130,$A79-A$1,6)</f>
        <v>#NUM!</v>
      </c>
      <c r="H79" s="20" t="e">
        <f>INDEX('CLASSEMENT TRI'!$B$4:$H$130,$A79-A$1,7)</f>
        <v>#NUM!</v>
      </c>
      <c r="I79" s="17" t="e">
        <f>INDEX('CLASSEMENT TRI'!$B$4:$I$130,$A79-A$1,8)</f>
        <v>#NUM!</v>
      </c>
      <c r="J79" s="52" t="e">
        <f>INDEX('CLASSEMENT TRI'!$B$4:$K$130,$A79-A$1,10)</f>
        <v>#NUM!</v>
      </c>
      <c r="L79" s="68" t="e">
        <f>IF(AND(J79="Parcours fini"),(#REF!),IF(AND(J79="Eliminé"),(1000),IF(AND(J79="Chute"),(2000),IF(AND(J79="Abandon"),(3000),IF(AND(J79="Non Partant"),(4000),"")))))</f>
        <v>#NUM!</v>
      </c>
    </row>
    <row r="80" spans="1:12" ht="40.5" customHeight="1" x14ac:dyDescent="0.25">
      <c r="A80" s="64" t="e">
        <f>MATCH(SMALL('CLASSEMENT TRI'!M$4:M$130,ROW()-3),'CLASSEMENT TRI'!M$4:M$130,0)+A$1</f>
        <v>#NUM!</v>
      </c>
      <c r="B80" s="65" t="e">
        <f>INDEX('CLASSEMENT TRI'!$B$4:$D$130,$A80-A$1,1)</f>
        <v>#NUM!</v>
      </c>
      <c r="C80" s="65" t="e">
        <f>INDEX('CLASSEMENT TRI'!$B$4:$E$130,$A80-A$1,2)</f>
        <v>#NUM!</v>
      </c>
      <c r="D80" s="66" t="e">
        <f>INDEX('CLASSEMENT TRI'!$B$4:$F$130,$A80-A$1,3)</f>
        <v>#NUM!</v>
      </c>
      <c r="E80" s="67" t="e">
        <f>INDEX('CLASSEMENT TRI'!$B$4:$F$130,$A80-A$1,4)</f>
        <v>#NUM!</v>
      </c>
      <c r="F80" s="14" t="e">
        <f>INDEX('CLASSEMENT TRI'!$B$4:$F$130,$A80-A$1,5)</f>
        <v>#NUM!</v>
      </c>
      <c r="G80" s="15" t="e">
        <f>INDEX('CLASSEMENT TRI'!$B$4:$G$130,$A80-A$1,6)</f>
        <v>#NUM!</v>
      </c>
      <c r="H80" s="20" t="e">
        <f>INDEX('CLASSEMENT TRI'!$B$4:$H$130,$A80-A$1,7)</f>
        <v>#NUM!</v>
      </c>
      <c r="I80" s="17" t="e">
        <f>INDEX('CLASSEMENT TRI'!$B$4:$I$130,$A80-A$1,8)</f>
        <v>#NUM!</v>
      </c>
      <c r="J80" s="52" t="e">
        <f>INDEX('CLASSEMENT TRI'!$B$4:$K$130,$A80-A$1,10)</f>
        <v>#NUM!</v>
      </c>
      <c r="L80" s="68" t="e">
        <f>IF(AND(J80="Parcours fini"),(#REF!),IF(AND(J80="Eliminé"),(1000),IF(AND(J80="Chute"),(2000),IF(AND(J80="Abandon"),(3000),IF(AND(J80="Non Partant"),(4000),"")))))</f>
        <v>#NUM!</v>
      </c>
    </row>
    <row r="81" spans="1:12" ht="40.5" customHeight="1" x14ac:dyDescent="0.25">
      <c r="A81" s="64" t="e">
        <f>MATCH(SMALL('CLASSEMENT TRI'!M$4:M$130,ROW()-3),'CLASSEMENT TRI'!M$4:M$130,0)+A$1</f>
        <v>#NUM!</v>
      </c>
      <c r="B81" s="65" t="e">
        <f>INDEX('CLASSEMENT TRI'!$B$4:$D$130,$A81-A$1,1)</f>
        <v>#NUM!</v>
      </c>
      <c r="C81" s="65" t="e">
        <f>INDEX('CLASSEMENT TRI'!$B$4:$E$130,$A81-A$1,2)</f>
        <v>#NUM!</v>
      </c>
      <c r="D81" s="66" t="e">
        <f>INDEX('CLASSEMENT TRI'!$B$4:$F$130,$A81-A$1,3)</f>
        <v>#NUM!</v>
      </c>
      <c r="E81" s="67" t="e">
        <f>INDEX('CLASSEMENT TRI'!$B$4:$F$130,$A81-A$1,4)</f>
        <v>#NUM!</v>
      </c>
      <c r="F81" s="14" t="e">
        <f>INDEX('CLASSEMENT TRI'!$B$4:$F$130,$A81-A$1,5)</f>
        <v>#NUM!</v>
      </c>
      <c r="G81" s="15" t="e">
        <f>INDEX('CLASSEMENT TRI'!$B$4:$G$130,$A81-A$1,6)</f>
        <v>#NUM!</v>
      </c>
      <c r="H81" s="20" t="e">
        <f>INDEX('CLASSEMENT TRI'!$B$4:$H$130,$A81-A$1,7)</f>
        <v>#NUM!</v>
      </c>
      <c r="I81" s="17" t="e">
        <f>INDEX('CLASSEMENT TRI'!$B$4:$I$130,$A81-A$1,8)</f>
        <v>#NUM!</v>
      </c>
      <c r="J81" s="52" t="e">
        <f>INDEX('CLASSEMENT TRI'!$B$4:$K$130,$A81-A$1,10)</f>
        <v>#NUM!</v>
      </c>
      <c r="L81" s="68" t="e">
        <f>IF(AND(J81="Parcours fini"),(#REF!),IF(AND(J81="Eliminé"),(1000),IF(AND(J81="Chute"),(2000),IF(AND(J81="Abandon"),(3000),IF(AND(J81="Non Partant"),(4000),"")))))</f>
        <v>#NUM!</v>
      </c>
    </row>
    <row r="82" spans="1:12" ht="40.5" customHeight="1" x14ac:dyDescent="0.25">
      <c r="A82" s="64" t="e">
        <f>MATCH(SMALL('CLASSEMENT TRI'!M$4:M$130,ROW()-3),'CLASSEMENT TRI'!M$4:M$130,0)+A$1</f>
        <v>#NUM!</v>
      </c>
      <c r="B82" s="65" t="e">
        <f>INDEX('CLASSEMENT TRI'!$B$4:$D$130,$A82-A$1,1)</f>
        <v>#NUM!</v>
      </c>
      <c r="C82" s="65" t="e">
        <f>INDEX('CLASSEMENT TRI'!$B$4:$E$130,$A82-A$1,2)</f>
        <v>#NUM!</v>
      </c>
      <c r="D82" s="66" t="e">
        <f>INDEX('CLASSEMENT TRI'!$B$4:$F$130,$A82-A$1,3)</f>
        <v>#NUM!</v>
      </c>
      <c r="E82" s="67" t="e">
        <f>INDEX('CLASSEMENT TRI'!$B$4:$F$130,$A82-A$1,4)</f>
        <v>#NUM!</v>
      </c>
      <c r="F82" s="14" t="e">
        <f>INDEX('CLASSEMENT TRI'!$B$4:$F$130,$A82-A$1,5)</f>
        <v>#NUM!</v>
      </c>
      <c r="G82" s="15" t="e">
        <f>INDEX('CLASSEMENT TRI'!$B$4:$G$130,$A82-A$1,6)</f>
        <v>#NUM!</v>
      </c>
      <c r="H82" s="20" t="e">
        <f>INDEX('CLASSEMENT TRI'!$B$4:$H$130,$A82-A$1,7)</f>
        <v>#NUM!</v>
      </c>
      <c r="I82" s="17" t="e">
        <f>INDEX('CLASSEMENT TRI'!$B$4:$I$130,$A82-A$1,8)</f>
        <v>#NUM!</v>
      </c>
      <c r="J82" s="52" t="e">
        <f>INDEX('CLASSEMENT TRI'!$B$4:$K$130,$A82-A$1,10)</f>
        <v>#NUM!</v>
      </c>
      <c r="L82" s="68" t="e">
        <f>IF(AND(J82="Parcours fini"),(#REF!),IF(AND(J82="Eliminé"),(1000),IF(AND(J82="Chute"),(2000),IF(AND(J82="Abandon"),(3000),IF(AND(J82="Non Partant"),(4000),"")))))</f>
        <v>#NUM!</v>
      </c>
    </row>
    <row r="83" spans="1:12" ht="40.5" customHeight="1" x14ac:dyDescent="0.25">
      <c r="A83" s="64" t="e">
        <f>MATCH(SMALL('CLASSEMENT TRI'!M$4:M$130,ROW()-3),'CLASSEMENT TRI'!M$4:M$130,0)+A$1</f>
        <v>#NUM!</v>
      </c>
      <c r="B83" s="65" t="e">
        <f>INDEX('CLASSEMENT TRI'!$B$4:$D$130,$A83-A$1,1)</f>
        <v>#NUM!</v>
      </c>
      <c r="C83" s="65" t="e">
        <f>INDEX('CLASSEMENT TRI'!$B$4:$E$130,$A83-A$1,2)</f>
        <v>#NUM!</v>
      </c>
      <c r="D83" s="66" t="e">
        <f>INDEX('CLASSEMENT TRI'!$B$4:$F$130,$A83-A$1,3)</f>
        <v>#NUM!</v>
      </c>
      <c r="E83" s="67" t="e">
        <f>INDEX('CLASSEMENT TRI'!$B$4:$F$130,$A83-A$1,4)</f>
        <v>#NUM!</v>
      </c>
      <c r="F83" s="14" t="e">
        <f>INDEX('CLASSEMENT TRI'!$B$4:$F$130,$A83-A$1,5)</f>
        <v>#NUM!</v>
      </c>
      <c r="G83" s="15" t="e">
        <f>INDEX('CLASSEMENT TRI'!$B$4:$G$130,$A83-A$1,6)</f>
        <v>#NUM!</v>
      </c>
      <c r="H83" s="20" t="e">
        <f>INDEX('CLASSEMENT TRI'!$B$4:$H$130,$A83-A$1,7)</f>
        <v>#NUM!</v>
      </c>
      <c r="I83" s="17" t="e">
        <f>INDEX('CLASSEMENT TRI'!$B$4:$I$130,$A83-A$1,8)</f>
        <v>#NUM!</v>
      </c>
      <c r="J83" s="52" t="e">
        <f>INDEX('CLASSEMENT TRI'!$B$4:$K$130,$A83-A$1,10)</f>
        <v>#NUM!</v>
      </c>
      <c r="L83" s="68" t="e">
        <f>IF(AND(J83="Parcours fini"),(#REF!),IF(AND(J83="Eliminé"),(1000),IF(AND(J83="Chute"),(2000),IF(AND(J83="Abandon"),(3000),IF(AND(J83="Non Partant"),(4000),"")))))</f>
        <v>#NUM!</v>
      </c>
    </row>
    <row r="84" spans="1:12" ht="40.5" customHeight="1" x14ac:dyDescent="0.25">
      <c r="A84" s="64" t="e">
        <f>MATCH(SMALL('CLASSEMENT TRI'!M$4:M$130,ROW()-3),'CLASSEMENT TRI'!M$4:M$130,0)+A$1</f>
        <v>#NUM!</v>
      </c>
      <c r="B84" s="65" t="e">
        <f>INDEX('CLASSEMENT TRI'!$B$4:$D$130,$A84-A$1,1)</f>
        <v>#NUM!</v>
      </c>
      <c r="C84" s="65" t="e">
        <f>INDEX('CLASSEMENT TRI'!$B$4:$E$130,$A84-A$1,2)</f>
        <v>#NUM!</v>
      </c>
      <c r="D84" s="66" t="e">
        <f>INDEX('CLASSEMENT TRI'!$B$4:$F$130,$A84-A$1,3)</f>
        <v>#NUM!</v>
      </c>
      <c r="E84" s="67" t="e">
        <f>INDEX('CLASSEMENT TRI'!$B$4:$F$130,$A84-A$1,4)</f>
        <v>#NUM!</v>
      </c>
      <c r="F84" s="14" t="e">
        <f>INDEX('CLASSEMENT TRI'!$B$4:$F$130,$A84-A$1,5)</f>
        <v>#NUM!</v>
      </c>
      <c r="G84" s="15" t="e">
        <f>INDEX('CLASSEMENT TRI'!$B$4:$G$130,$A84-A$1,6)</f>
        <v>#NUM!</v>
      </c>
      <c r="H84" s="20" t="e">
        <f>INDEX('CLASSEMENT TRI'!$B$4:$H$130,$A84-A$1,7)</f>
        <v>#NUM!</v>
      </c>
      <c r="I84" s="17" t="e">
        <f>INDEX('CLASSEMENT TRI'!$B$4:$I$130,$A84-A$1,8)</f>
        <v>#NUM!</v>
      </c>
      <c r="J84" s="52" t="e">
        <f>INDEX('CLASSEMENT TRI'!$B$4:$K$130,$A84-A$1,10)</f>
        <v>#NUM!</v>
      </c>
      <c r="L84" s="68" t="e">
        <f>IF(AND(J84="Parcours fini"),(#REF!),IF(AND(J84="Eliminé"),(1000),IF(AND(J84="Chute"),(2000),IF(AND(J84="Abandon"),(3000),IF(AND(J84="Non Partant"),(4000),"")))))</f>
        <v>#NUM!</v>
      </c>
    </row>
    <row r="85" spans="1:12" ht="40.5" customHeight="1" x14ac:dyDescent="0.25">
      <c r="A85" s="64" t="e">
        <f>MATCH(SMALL('CLASSEMENT TRI'!M$4:M$130,ROW()-3),'CLASSEMENT TRI'!M$4:M$130,0)+A$1</f>
        <v>#NUM!</v>
      </c>
      <c r="B85" s="65" t="e">
        <f>INDEX('CLASSEMENT TRI'!$B$4:$D$130,$A85-A$1,1)</f>
        <v>#NUM!</v>
      </c>
      <c r="C85" s="65" t="e">
        <f>INDEX('CLASSEMENT TRI'!$B$4:$E$130,$A85-A$1,2)</f>
        <v>#NUM!</v>
      </c>
      <c r="D85" s="66" t="e">
        <f>INDEX('CLASSEMENT TRI'!$B$4:$F$130,$A85-A$1,3)</f>
        <v>#NUM!</v>
      </c>
      <c r="E85" s="67" t="e">
        <f>INDEX('CLASSEMENT TRI'!$B$4:$F$130,$A85-A$1,4)</f>
        <v>#NUM!</v>
      </c>
      <c r="F85" s="14" t="e">
        <f>INDEX('CLASSEMENT TRI'!$B$4:$F$130,$A85-A$1,5)</f>
        <v>#NUM!</v>
      </c>
      <c r="G85" s="15" t="e">
        <f>INDEX('CLASSEMENT TRI'!$B$4:$G$130,$A85-A$1,6)</f>
        <v>#NUM!</v>
      </c>
      <c r="H85" s="20" t="e">
        <f>INDEX('CLASSEMENT TRI'!$B$4:$H$130,$A85-A$1,7)</f>
        <v>#NUM!</v>
      </c>
      <c r="I85" s="17" t="e">
        <f>INDEX('CLASSEMENT TRI'!$B$4:$I$130,$A85-A$1,8)</f>
        <v>#NUM!</v>
      </c>
      <c r="J85" s="52" t="e">
        <f>INDEX('CLASSEMENT TRI'!$B$4:$K$130,$A85-A$1,10)</f>
        <v>#NUM!</v>
      </c>
      <c r="L85" s="68" t="e">
        <f>IF(AND(J85="Parcours fini"),(#REF!),IF(AND(J85="Eliminé"),(1000),IF(AND(J85="Chute"),(2000),IF(AND(J85="Abandon"),(3000),IF(AND(J85="Non Partant"),(4000),"")))))</f>
        <v>#NUM!</v>
      </c>
    </row>
    <row r="86" spans="1:12" ht="40.5" customHeight="1" x14ac:dyDescent="0.25">
      <c r="A86" s="64" t="e">
        <f>MATCH(SMALL('CLASSEMENT TRI'!M$4:M$130,ROW()-3),'CLASSEMENT TRI'!M$4:M$130,0)+A$1</f>
        <v>#NUM!</v>
      </c>
      <c r="B86" s="65" t="e">
        <f>INDEX('CLASSEMENT TRI'!$B$4:$D$130,$A86-A$1,1)</f>
        <v>#NUM!</v>
      </c>
      <c r="C86" s="65" t="e">
        <f>INDEX('CLASSEMENT TRI'!$B$4:$E$130,$A86-A$1,2)</f>
        <v>#NUM!</v>
      </c>
      <c r="D86" s="66" t="e">
        <f>INDEX('CLASSEMENT TRI'!$B$4:$F$130,$A86-A$1,3)</f>
        <v>#NUM!</v>
      </c>
      <c r="E86" s="67" t="e">
        <f>INDEX('CLASSEMENT TRI'!$B$4:$F$130,$A86-A$1,4)</f>
        <v>#NUM!</v>
      </c>
      <c r="F86" s="14" t="e">
        <f>INDEX('CLASSEMENT TRI'!$B$4:$F$130,$A86-A$1,5)</f>
        <v>#NUM!</v>
      </c>
      <c r="G86" s="15" t="e">
        <f>INDEX('CLASSEMENT TRI'!$B$4:$G$130,$A86-A$1,6)</f>
        <v>#NUM!</v>
      </c>
      <c r="H86" s="20" t="e">
        <f>INDEX('CLASSEMENT TRI'!$B$4:$H$130,$A86-A$1,7)</f>
        <v>#NUM!</v>
      </c>
      <c r="I86" s="17" t="e">
        <f>INDEX('CLASSEMENT TRI'!$B$4:$I$130,$A86-A$1,8)</f>
        <v>#NUM!</v>
      </c>
      <c r="J86" s="52" t="e">
        <f>INDEX('CLASSEMENT TRI'!$B$4:$K$130,$A86-A$1,10)</f>
        <v>#NUM!</v>
      </c>
      <c r="L86" s="68" t="e">
        <f>IF(AND(J86="Parcours fini"),(#REF!),IF(AND(J86="Eliminé"),(1000),IF(AND(J86="Chute"),(2000),IF(AND(J86="Abandon"),(3000),IF(AND(J86="Non Partant"),(4000),"")))))</f>
        <v>#NUM!</v>
      </c>
    </row>
    <row r="87" spans="1:12" ht="40.5" customHeight="1" x14ac:dyDescent="0.25">
      <c r="A87" s="64" t="e">
        <f>MATCH(SMALL('CLASSEMENT TRI'!M$4:M$130,ROW()-3),'CLASSEMENT TRI'!M$4:M$130,0)+A$1</f>
        <v>#NUM!</v>
      </c>
      <c r="B87" s="65" t="e">
        <f>INDEX('CLASSEMENT TRI'!$B$4:$D$130,$A87-A$1,1)</f>
        <v>#NUM!</v>
      </c>
      <c r="C87" s="65" t="e">
        <f>INDEX('CLASSEMENT TRI'!$B$4:$E$130,$A87-A$1,2)</f>
        <v>#NUM!</v>
      </c>
      <c r="D87" s="66" t="e">
        <f>INDEX('CLASSEMENT TRI'!$B$4:$F$130,$A87-A$1,3)</f>
        <v>#NUM!</v>
      </c>
      <c r="E87" s="67" t="e">
        <f>INDEX('CLASSEMENT TRI'!$B$4:$F$130,$A87-A$1,4)</f>
        <v>#NUM!</v>
      </c>
      <c r="F87" s="14" t="e">
        <f>INDEX('CLASSEMENT TRI'!$B$4:$F$130,$A87-A$1,5)</f>
        <v>#NUM!</v>
      </c>
      <c r="G87" s="15" t="e">
        <f>INDEX('CLASSEMENT TRI'!$B$4:$G$130,$A87-A$1,6)</f>
        <v>#NUM!</v>
      </c>
      <c r="H87" s="20" t="e">
        <f>INDEX('CLASSEMENT TRI'!$B$4:$H$130,$A87-A$1,7)</f>
        <v>#NUM!</v>
      </c>
      <c r="I87" s="17" t="e">
        <f>INDEX('CLASSEMENT TRI'!$B$4:$I$130,$A87-A$1,8)</f>
        <v>#NUM!</v>
      </c>
      <c r="J87" s="52" t="e">
        <f>INDEX('CLASSEMENT TRI'!$B$4:$K$130,$A87-A$1,10)</f>
        <v>#NUM!</v>
      </c>
      <c r="L87" s="68" t="e">
        <f>IF(AND(J87="Parcours fini"),(#REF!),IF(AND(J87="Eliminé"),(1000),IF(AND(J87="Chute"),(2000),IF(AND(J87="Abandon"),(3000),IF(AND(J87="Non Partant"),(4000),"")))))</f>
        <v>#NUM!</v>
      </c>
    </row>
    <row r="88" spans="1:12" ht="40.5" customHeight="1" x14ac:dyDescent="0.25">
      <c r="A88" s="64" t="e">
        <f>MATCH(SMALL('CLASSEMENT TRI'!M$4:M$130,ROW()-3),'CLASSEMENT TRI'!M$4:M$130,0)+A$1</f>
        <v>#NUM!</v>
      </c>
      <c r="B88" s="65" t="e">
        <f>INDEX('CLASSEMENT TRI'!$B$4:$D$130,$A88-A$1,1)</f>
        <v>#NUM!</v>
      </c>
      <c r="C88" s="65" t="e">
        <f>INDEX('CLASSEMENT TRI'!$B$4:$E$130,$A88-A$1,2)</f>
        <v>#NUM!</v>
      </c>
      <c r="D88" s="66" t="e">
        <f>INDEX('CLASSEMENT TRI'!$B$4:$F$130,$A88-A$1,3)</f>
        <v>#NUM!</v>
      </c>
      <c r="E88" s="67" t="e">
        <f>INDEX('CLASSEMENT TRI'!$B$4:$F$130,$A88-A$1,4)</f>
        <v>#NUM!</v>
      </c>
      <c r="F88" s="14" t="e">
        <f>INDEX('CLASSEMENT TRI'!$B$4:$F$130,$A88-A$1,5)</f>
        <v>#NUM!</v>
      </c>
      <c r="G88" s="15" t="e">
        <f>INDEX('CLASSEMENT TRI'!$B$4:$G$130,$A88-A$1,6)</f>
        <v>#NUM!</v>
      </c>
      <c r="H88" s="20" t="e">
        <f>INDEX('CLASSEMENT TRI'!$B$4:$H$130,$A88-A$1,7)</f>
        <v>#NUM!</v>
      </c>
      <c r="I88" s="17" t="e">
        <f>INDEX('CLASSEMENT TRI'!$B$4:$I$130,$A88-A$1,8)</f>
        <v>#NUM!</v>
      </c>
      <c r="J88" s="52" t="e">
        <f>INDEX('CLASSEMENT TRI'!$B$4:$K$130,$A88-A$1,10)</f>
        <v>#NUM!</v>
      </c>
      <c r="L88" s="68" t="e">
        <f>IF(AND(J88="Parcours fini"),(#REF!),IF(AND(J88="Eliminé"),(1000),IF(AND(J88="Chute"),(2000),IF(AND(J88="Abandon"),(3000),IF(AND(J88="Non Partant"),(4000),"")))))</f>
        <v>#NUM!</v>
      </c>
    </row>
    <row r="89" spans="1:12" ht="40.5" customHeight="1" x14ac:dyDescent="0.25">
      <c r="A89" s="64" t="e">
        <f>MATCH(SMALL('CLASSEMENT TRI'!M$4:M$130,ROW()-3),'CLASSEMENT TRI'!M$4:M$130,0)+A$1</f>
        <v>#NUM!</v>
      </c>
      <c r="B89" s="65" t="e">
        <f>INDEX('CLASSEMENT TRI'!$B$4:$D$130,$A89-A$1,1)</f>
        <v>#NUM!</v>
      </c>
      <c r="C89" s="65" t="e">
        <f>INDEX('CLASSEMENT TRI'!$B$4:$E$130,$A89-A$1,2)</f>
        <v>#NUM!</v>
      </c>
      <c r="D89" s="66" t="e">
        <f>INDEX('CLASSEMENT TRI'!$B$4:$F$130,$A89-A$1,3)</f>
        <v>#NUM!</v>
      </c>
      <c r="E89" s="67" t="e">
        <f>INDEX('CLASSEMENT TRI'!$B$4:$F$130,$A89-A$1,4)</f>
        <v>#NUM!</v>
      </c>
      <c r="F89" s="14" t="e">
        <f>INDEX('CLASSEMENT TRI'!$B$4:$F$130,$A89-A$1,5)</f>
        <v>#NUM!</v>
      </c>
      <c r="G89" s="15" t="e">
        <f>INDEX('CLASSEMENT TRI'!$B$4:$G$130,$A89-A$1,6)</f>
        <v>#NUM!</v>
      </c>
      <c r="H89" s="20" t="e">
        <f>INDEX('CLASSEMENT TRI'!$B$4:$H$130,$A89-A$1,7)</f>
        <v>#NUM!</v>
      </c>
      <c r="I89" s="17" t="e">
        <f>INDEX('CLASSEMENT TRI'!$B$4:$I$130,$A89-A$1,8)</f>
        <v>#NUM!</v>
      </c>
      <c r="J89" s="52" t="e">
        <f>INDEX('CLASSEMENT TRI'!$B$4:$K$130,$A89-A$1,10)</f>
        <v>#NUM!</v>
      </c>
      <c r="L89" s="68" t="e">
        <f>IF(AND(J89="Parcours fini"),(#REF!),IF(AND(J89="Eliminé"),(1000),IF(AND(J89="Chute"),(2000),IF(AND(J89="Abandon"),(3000),IF(AND(J89="Non Partant"),(4000),"")))))</f>
        <v>#NUM!</v>
      </c>
    </row>
    <row r="90" spans="1:12" ht="40.5" customHeight="1" x14ac:dyDescent="0.25">
      <c r="A90" s="64" t="e">
        <f>MATCH(SMALL('CLASSEMENT TRI'!M$4:M$130,ROW()-3),'CLASSEMENT TRI'!M$4:M$130,0)+A$1</f>
        <v>#NUM!</v>
      </c>
      <c r="B90" s="65" t="e">
        <f>INDEX('CLASSEMENT TRI'!$B$4:$D$130,$A90-A$1,1)</f>
        <v>#NUM!</v>
      </c>
      <c r="C90" s="65" t="e">
        <f>INDEX('CLASSEMENT TRI'!$B$4:$E$130,$A90-A$1,2)</f>
        <v>#NUM!</v>
      </c>
      <c r="D90" s="66" t="e">
        <f>INDEX('CLASSEMENT TRI'!$B$4:$F$130,$A90-A$1,3)</f>
        <v>#NUM!</v>
      </c>
      <c r="E90" s="67" t="e">
        <f>INDEX('CLASSEMENT TRI'!$B$4:$F$130,$A90-A$1,4)</f>
        <v>#NUM!</v>
      </c>
      <c r="F90" s="14" t="e">
        <f>INDEX('CLASSEMENT TRI'!$B$4:$F$130,$A90-A$1,5)</f>
        <v>#NUM!</v>
      </c>
      <c r="G90" s="15" t="e">
        <f>INDEX('CLASSEMENT TRI'!$B$4:$G$130,$A90-A$1,6)</f>
        <v>#NUM!</v>
      </c>
      <c r="H90" s="20" t="e">
        <f>INDEX('CLASSEMENT TRI'!$B$4:$H$130,$A90-A$1,7)</f>
        <v>#NUM!</v>
      </c>
      <c r="I90" s="17" t="e">
        <f>INDEX('CLASSEMENT TRI'!$B$4:$I$130,$A90-A$1,8)</f>
        <v>#NUM!</v>
      </c>
      <c r="J90" s="52" t="e">
        <f>INDEX('CLASSEMENT TRI'!$B$4:$K$130,$A90-A$1,10)</f>
        <v>#NUM!</v>
      </c>
      <c r="L90" s="68" t="e">
        <f>IF(AND(J90="Parcours fini"),(#REF!),IF(AND(J90="Eliminé"),(1000),IF(AND(J90="Chute"),(2000),IF(AND(J90="Abandon"),(3000),IF(AND(J90="Non Partant"),(4000),"")))))</f>
        <v>#NUM!</v>
      </c>
    </row>
    <row r="91" spans="1:12" ht="40.5" customHeight="1" x14ac:dyDescent="0.25">
      <c r="A91" s="64" t="e">
        <f>MATCH(SMALL('CLASSEMENT TRI'!M$4:M$130,ROW()-3),'CLASSEMENT TRI'!M$4:M$130,0)+A$1</f>
        <v>#NUM!</v>
      </c>
      <c r="B91" s="65" t="e">
        <f>INDEX('CLASSEMENT TRI'!$B$4:$D$130,$A91-A$1,1)</f>
        <v>#NUM!</v>
      </c>
      <c r="C91" s="65" t="e">
        <f>INDEX('CLASSEMENT TRI'!$B$4:$E$130,$A91-A$1,2)</f>
        <v>#NUM!</v>
      </c>
      <c r="D91" s="66" t="e">
        <f>INDEX('CLASSEMENT TRI'!$B$4:$F$130,$A91-A$1,3)</f>
        <v>#NUM!</v>
      </c>
      <c r="E91" s="67" t="e">
        <f>INDEX('CLASSEMENT TRI'!$B$4:$F$130,$A91-A$1,4)</f>
        <v>#NUM!</v>
      </c>
      <c r="F91" s="14" t="e">
        <f>INDEX('CLASSEMENT TRI'!$B$4:$F$130,$A91-A$1,5)</f>
        <v>#NUM!</v>
      </c>
      <c r="G91" s="15" t="e">
        <f>INDEX('CLASSEMENT TRI'!$B$4:$G$130,$A91-A$1,6)</f>
        <v>#NUM!</v>
      </c>
      <c r="H91" s="20" t="e">
        <f>INDEX('CLASSEMENT TRI'!$B$4:$H$130,$A91-A$1,7)</f>
        <v>#NUM!</v>
      </c>
      <c r="I91" s="17" t="e">
        <f>INDEX('CLASSEMENT TRI'!$B$4:$I$130,$A91-A$1,8)</f>
        <v>#NUM!</v>
      </c>
      <c r="J91" s="52" t="e">
        <f>INDEX('CLASSEMENT TRI'!$B$4:$K$130,$A91-A$1,10)</f>
        <v>#NUM!</v>
      </c>
      <c r="L91" s="68" t="e">
        <f>IF(AND(J91="Parcours fini"),(#REF!),IF(AND(J91="Eliminé"),(1000),IF(AND(J91="Chute"),(2000),IF(AND(J91="Abandon"),(3000),IF(AND(J91="Non Partant"),(4000),"")))))</f>
        <v>#NUM!</v>
      </c>
    </row>
    <row r="92" spans="1:12" ht="40.5" customHeight="1" x14ac:dyDescent="0.25">
      <c r="A92" s="64" t="e">
        <f>MATCH(SMALL('CLASSEMENT TRI'!M$4:M$130,ROW()-3),'CLASSEMENT TRI'!M$4:M$130,0)+A$1</f>
        <v>#NUM!</v>
      </c>
      <c r="B92" s="65" t="e">
        <f>INDEX('CLASSEMENT TRI'!$B$4:$D$130,$A92-A$1,1)</f>
        <v>#NUM!</v>
      </c>
      <c r="C92" s="65" t="e">
        <f>INDEX('CLASSEMENT TRI'!$B$4:$E$130,$A92-A$1,2)</f>
        <v>#NUM!</v>
      </c>
      <c r="D92" s="66" t="e">
        <f>INDEX('CLASSEMENT TRI'!$B$4:$F$130,$A92-A$1,3)</f>
        <v>#NUM!</v>
      </c>
      <c r="E92" s="67" t="e">
        <f>INDEX('CLASSEMENT TRI'!$B$4:$F$130,$A92-A$1,4)</f>
        <v>#NUM!</v>
      </c>
      <c r="F92" s="14" t="e">
        <f>INDEX('CLASSEMENT TRI'!$B$4:$F$130,$A92-A$1,5)</f>
        <v>#NUM!</v>
      </c>
      <c r="G92" s="15" t="e">
        <f>INDEX('CLASSEMENT TRI'!$B$4:$G$130,$A92-A$1,6)</f>
        <v>#NUM!</v>
      </c>
      <c r="H92" s="20" t="e">
        <f>INDEX('CLASSEMENT TRI'!$B$4:$H$130,$A92-A$1,7)</f>
        <v>#NUM!</v>
      </c>
      <c r="I92" s="17" t="e">
        <f>INDEX('CLASSEMENT TRI'!$B$4:$I$130,$A92-A$1,8)</f>
        <v>#NUM!</v>
      </c>
      <c r="J92" s="52" t="e">
        <f>INDEX('CLASSEMENT TRI'!$B$4:$K$130,$A92-A$1,10)</f>
        <v>#NUM!</v>
      </c>
      <c r="L92" s="68" t="e">
        <f>IF(AND(J92="Parcours fini"),(#REF!),IF(AND(J92="Eliminé"),(1000),IF(AND(J92="Chute"),(2000),IF(AND(J92="Abandon"),(3000),IF(AND(J92="Non Partant"),(4000),"")))))</f>
        <v>#NUM!</v>
      </c>
    </row>
    <row r="93" spans="1:12" ht="40.5" customHeight="1" x14ac:dyDescent="0.25">
      <c r="A93" s="64" t="e">
        <f>MATCH(SMALL('CLASSEMENT TRI'!M$4:M$130,ROW()-3),'CLASSEMENT TRI'!M$4:M$130,0)+A$1</f>
        <v>#NUM!</v>
      </c>
      <c r="B93" s="65" t="e">
        <f>INDEX('CLASSEMENT TRI'!$B$4:$D$130,$A93-A$1,1)</f>
        <v>#NUM!</v>
      </c>
      <c r="C93" s="65" t="e">
        <f>INDEX('CLASSEMENT TRI'!$B$4:$E$130,$A93-A$1,2)</f>
        <v>#NUM!</v>
      </c>
      <c r="D93" s="66" t="e">
        <f>INDEX('CLASSEMENT TRI'!$B$4:$F$130,$A93-A$1,3)</f>
        <v>#NUM!</v>
      </c>
      <c r="E93" s="67" t="e">
        <f>INDEX('CLASSEMENT TRI'!$B$4:$F$130,$A93-A$1,4)</f>
        <v>#NUM!</v>
      </c>
      <c r="F93" s="14" t="e">
        <f>INDEX('CLASSEMENT TRI'!$B$4:$F$130,$A93-A$1,5)</f>
        <v>#NUM!</v>
      </c>
      <c r="G93" s="15" t="e">
        <f>INDEX('CLASSEMENT TRI'!$B$4:$G$130,$A93-A$1,6)</f>
        <v>#NUM!</v>
      </c>
      <c r="H93" s="20" t="e">
        <f>INDEX('CLASSEMENT TRI'!$B$4:$H$130,$A93-A$1,7)</f>
        <v>#NUM!</v>
      </c>
      <c r="I93" s="17" t="e">
        <f>INDEX('CLASSEMENT TRI'!$B$4:$I$130,$A93-A$1,8)</f>
        <v>#NUM!</v>
      </c>
      <c r="J93" s="52" t="e">
        <f>INDEX('CLASSEMENT TRI'!$B$4:$K$130,$A93-A$1,10)</f>
        <v>#NUM!</v>
      </c>
      <c r="L93" s="68" t="e">
        <f>IF(AND(J93="Parcours fini"),(#REF!),IF(AND(J93="Eliminé"),(1000),IF(AND(J93="Chute"),(2000),IF(AND(J93="Abandon"),(3000),IF(AND(J93="Non Partant"),(4000),"")))))</f>
        <v>#NUM!</v>
      </c>
    </row>
    <row r="94" spans="1:12" ht="40.5" customHeight="1" x14ac:dyDescent="0.25">
      <c r="A94" s="64" t="e">
        <f>MATCH(SMALL('CLASSEMENT TRI'!M$4:M$130,ROW()-3),'CLASSEMENT TRI'!M$4:M$130,0)+A$1</f>
        <v>#NUM!</v>
      </c>
      <c r="B94" s="65" t="e">
        <f>INDEX('CLASSEMENT TRI'!$B$4:$D$130,$A94-A$1,1)</f>
        <v>#NUM!</v>
      </c>
      <c r="C94" s="65" t="e">
        <f>INDEX('CLASSEMENT TRI'!$B$4:$E$130,$A94-A$1,2)</f>
        <v>#NUM!</v>
      </c>
      <c r="D94" s="66" t="e">
        <f>INDEX('CLASSEMENT TRI'!$B$4:$F$130,$A94-A$1,3)</f>
        <v>#NUM!</v>
      </c>
      <c r="E94" s="67" t="e">
        <f>INDEX('CLASSEMENT TRI'!$B$4:$F$130,$A94-A$1,4)</f>
        <v>#NUM!</v>
      </c>
      <c r="F94" s="14" t="e">
        <f>INDEX('CLASSEMENT TRI'!$B$4:$F$130,$A94-A$1,5)</f>
        <v>#NUM!</v>
      </c>
      <c r="G94" s="15" t="e">
        <f>INDEX('CLASSEMENT TRI'!$B$4:$G$130,$A94-A$1,6)</f>
        <v>#NUM!</v>
      </c>
      <c r="H94" s="20" t="e">
        <f>INDEX('CLASSEMENT TRI'!$B$4:$H$130,$A94-A$1,7)</f>
        <v>#NUM!</v>
      </c>
      <c r="I94" s="17" t="e">
        <f>INDEX('CLASSEMENT TRI'!$B$4:$I$130,$A94-A$1,8)</f>
        <v>#NUM!</v>
      </c>
      <c r="J94" s="52" t="e">
        <f>INDEX('CLASSEMENT TRI'!$B$4:$K$130,$A94-A$1,10)</f>
        <v>#NUM!</v>
      </c>
      <c r="L94" s="68" t="e">
        <f>IF(AND(J94="Parcours fini"),(#REF!),IF(AND(J94="Eliminé"),(1000),IF(AND(J94="Chute"),(2000),IF(AND(J94="Abandon"),(3000),IF(AND(J94="Non Partant"),(4000),"")))))</f>
        <v>#NUM!</v>
      </c>
    </row>
    <row r="95" spans="1:12" ht="40.5" customHeight="1" x14ac:dyDescent="0.25">
      <c r="A95" s="64" t="e">
        <f>MATCH(SMALL('CLASSEMENT TRI'!M$4:M$130,ROW()-3),'CLASSEMENT TRI'!M$4:M$130,0)+A$1</f>
        <v>#NUM!</v>
      </c>
      <c r="B95" s="65" t="e">
        <f>INDEX('CLASSEMENT TRI'!$B$4:$D$130,$A95-A$1,1)</f>
        <v>#NUM!</v>
      </c>
      <c r="C95" s="65" t="e">
        <f>INDEX('CLASSEMENT TRI'!$B$4:$E$130,$A95-A$1,2)</f>
        <v>#NUM!</v>
      </c>
      <c r="D95" s="66" t="e">
        <f>INDEX('CLASSEMENT TRI'!$B$4:$F$130,$A95-A$1,3)</f>
        <v>#NUM!</v>
      </c>
      <c r="E95" s="67" t="e">
        <f>INDEX('CLASSEMENT TRI'!$B$4:$F$130,$A95-A$1,4)</f>
        <v>#NUM!</v>
      </c>
      <c r="F95" s="14" t="e">
        <f>INDEX('CLASSEMENT TRI'!$B$4:$F$130,$A95-A$1,5)</f>
        <v>#NUM!</v>
      </c>
      <c r="G95" s="15" t="e">
        <f>INDEX('CLASSEMENT TRI'!$B$4:$G$130,$A95-A$1,6)</f>
        <v>#NUM!</v>
      </c>
      <c r="H95" s="20" t="e">
        <f>INDEX('CLASSEMENT TRI'!$B$4:$H$130,$A95-A$1,7)</f>
        <v>#NUM!</v>
      </c>
      <c r="I95" s="17" t="e">
        <f>INDEX('CLASSEMENT TRI'!$B$4:$I$130,$A95-A$1,8)</f>
        <v>#NUM!</v>
      </c>
      <c r="J95" s="52" t="e">
        <f>INDEX('CLASSEMENT TRI'!$B$4:$K$130,$A95-A$1,10)</f>
        <v>#NUM!</v>
      </c>
      <c r="L95" s="68" t="e">
        <f>IF(AND(J95="Parcours fini"),(#REF!),IF(AND(J95="Eliminé"),(1000),IF(AND(J95="Chute"),(2000),IF(AND(J95="Abandon"),(3000),IF(AND(J95="Non Partant"),(4000),"")))))</f>
        <v>#NUM!</v>
      </c>
    </row>
    <row r="96" spans="1:12" ht="40.5" customHeight="1" x14ac:dyDescent="0.25">
      <c r="A96" s="64" t="e">
        <f>MATCH(SMALL('CLASSEMENT TRI'!M$4:M$130,ROW()-3),'CLASSEMENT TRI'!M$4:M$130,0)+A$1</f>
        <v>#NUM!</v>
      </c>
      <c r="B96" s="65" t="e">
        <f>INDEX('CLASSEMENT TRI'!$B$4:$D$130,$A96-A$1,1)</f>
        <v>#NUM!</v>
      </c>
      <c r="C96" s="65" t="e">
        <f>INDEX('CLASSEMENT TRI'!$B$4:$E$130,$A96-A$1,2)</f>
        <v>#NUM!</v>
      </c>
      <c r="D96" s="66" t="e">
        <f>INDEX('CLASSEMENT TRI'!$B$4:$F$130,$A96-A$1,3)</f>
        <v>#NUM!</v>
      </c>
      <c r="E96" s="67" t="e">
        <f>INDEX('CLASSEMENT TRI'!$B$4:$F$130,$A96-A$1,4)</f>
        <v>#NUM!</v>
      </c>
      <c r="F96" s="14" t="e">
        <f>INDEX('CLASSEMENT TRI'!$B$4:$F$130,$A96-A$1,5)</f>
        <v>#NUM!</v>
      </c>
      <c r="G96" s="15" t="e">
        <f>INDEX('CLASSEMENT TRI'!$B$4:$G$130,$A96-A$1,6)</f>
        <v>#NUM!</v>
      </c>
      <c r="H96" s="20" t="e">
        <f>INDEX('CLASSEMENT TRI'!$B$4:$H$130,$A96-A$1,7)</f>
        <v>#NUM!</v>
      </c>
      <c r="I96" s="17" t="e">
        <f>INDEX('CLASSEMENT TRI'!$B$4:$I$130,$A96-A$1,8)</f>
        <v>#NUM!</v>
      </c>
      <c r="J96" s="52" t="e">
        <f>INDEX('CLASSEMENT TRI'!$B$4:$K$130,$A96-A$1,10)</f>
        <v>#NUM!</v>
      </c>
      <c r="L96" s="68" t="e">
        <f>IF(AND(J96="Parcours fini"),(#REF!),IF(AND(J96="Eliminé"),(1000),IF(AND(J96="Chute"),(2000),IF(AND(J96="Abandon"),(3000),IF(AND(J96="Non Partant"),(4000),"")))))</f>
        <v>#NUM!</v>
      </c>
    </row>
    <row r="97" spans="1:12" ht="40.5" customHeight="1" x14ac:dyDescent="0.25">
      <c r="A97" s="64" t="e">
        <f>MATCH(SMALL('CLASSEMENT TRI'!M$4:M$130,ROW()-3),'CLASSEMENT TRI'!M$4:M$130,0)+A$1</f>
        <v>#NUM!</v>
      </c>
      <c r="B97" s="65" t="e">
        <f>INDEX('CLASSEMENT TRI'!$B$4:$D$130,$A97-A$1,1)</f>
        <v>#NUM!</v>
      </c>
      <c r="C97" s="65" t="e">
        <f>INDEX('CLASSEMENT TRI'!$B$4:$E$130,$A97-A$1,2)</f>
        <v>#NUM!</v>
      </c>
      <c r="D97" s="66" t="e">
        <f>INDEX('CLASSEMENT TRI'!$B$4:$F$130,$A97-A$1,3)</f>
        <v>#NUM!</v>
      </c>
      <c r="E97" s="67" t="e">
        <f>INDEX('CLASSEMENT TRI'!$B$4:$F$130,$A97-A$1,4)</f>
        <v>#NUM!</v>
      </c>
      <c r="F97" s="14" t="e">
        <f>INDEX('CLASSEMENT TRI'!$B$4:$F$130,$A97-A$1,5)</f>
        <v>#NUM!</v>
      </c>
      <c r="G97" s="15" t="e">
        <f>INDEX('CLASSEMENT TRI'!$B$4:$G$130,$A97-A$1,6)</f>
        <v>#NUM!</v>
      </c>
      <c r="H97" s="20" t="e">
        <f>INDEX('CLASSEMENT TRI'!$B$4:$H$130,$A97-A$1,7)</f>
        <v>#NUM!</v>
      </c>
      <c r="I97" s="17" t="e">
        <f>INDEX('CLASSEMENT TRI'!$B$4:$I$130,$A97-A$1,8)</f>
        <v>#NUM!</v>
      </c>
      <c r="J97" s="52" t="e">
        <f>INDEX('CLASSEMENT TRI'!$B$4:$K$130,$A97-A$1,10)</f>
        <v>#NUM!</v>
      </c>
      <c r="L97" s="68" t="e">
        <f>IF(AND(J97="Parcours fini"),(#REF!),IF(AND(J97="Eliminé"),(1000),IF(AND(J97="Chute"),(2000),IF(AND(J97="Abandon"),(3000),IF(AND(J97="Non Partant"),(4000),"")))))</f>
        <v>#NUM!</v>
      </c>
    </row>
    <row r="98" spans="1:12" ht="40.5" customHeight="1" x14ac:dyDescent="0.25">
      <c r="A98" s="64" t="e">
        <f>MATCH(SMALL('CLASSEMENT TRI'!M$4:M$130,ROW()-3),'CLASSEMENT TRI'!M$4:M$130,0)+A$1</f>
        <v>#NUM!</v>
      </c>
      <c r="B98" s="65" t="e">
        <f>INDEX('CLASSEMENT TRI'!$B$4:$D$130,$A98-A$1,1)</f>
        <v>#NUM!</v>
      </c>
      <c r="C98" s="65" t="e">
        <f>INDEX('CLASSEMENT TRI'!$B$4:$E$130,$A98-A$1,2)</f>
        <v>#NUM!</v>
      </c>
      <c r="D98" s="66" t="e">
        <f>INDEX('CLASSEMENT TRI'!$B$4:$F$130,$A98-A$1,3)</f>
        <v>#NUM!</v>
      </c>
      <c r="E98" s="67" t="e">
        <f>INDEX('CLASSEMENT TRI'!$B$4:$F$130,$A98-A$1,4)</f>
        <v>#NUM!</v>
      </c>
      <c r="F98" s="14" t="e">
        <f>INDEX('CLASSEMENT TRI'!$B$4:$F$130,$A98-A$1,5)</f>
        <v>#NUM!</v>
      </c>
      <c r="G98" s="15" t="e">
        <f>INDEX('CLASSEMENT TRI'!$B$4:$G$130,$A98-A$1,6)</f>
        <v>#NUM!</v>
      </c>
      <c r="H98" s="20" t="e">
        <f>INDEX('CLASSEMENT TRI'!$B$4:$H$130,$A98-A$1,7)</f>
        <v>#NUM!</v>
      </c>
      <c r="I98" s="17" t="e">
        <f>INDEX('CLASSEMENT TRI'!$B$4:$I$130,$A98-A$1,8)</f>
        <v>#NUM!</v>
      </c>
      <c r="J98" s="52" t="e">
        <f>INDEX('CLASSEMENT TRI'!$B$4:$K$130,$A98-A$1,10)</f>
        <v>#NUM!</v>
      </c>
      <c r="L98" s="68" t="e">
        <f>IF(AND(J98="Parcours fini"),(#REF!),IF(AND(J98="Eliminé"),(1000),IF(AND(J98="Chute"),(2000),IF(AND(J98="Abandon"),(3000),IF(AND(J98="Non Partant"),(4000),"")))))</f>
        <v>#NUM!</v>
      </c>
    </row>
    <row r="99" spans="1:12" ht="40.5" customHeight="1" x14ac:dyDescent="0.25">
      <c r="A99" s="64" t="e">
        <f>MATCH(SMALL('CLASSEMENT TRI'!M$4:M$130,ROW()-3),'CLASSEMENT TRI'!M$4:M$130,0)+A$1</f>
        <v>#NUM!</v>
      </c>
      <c r="B99" s="65" t="e">
        <f>INDEX('CLASSEMENT TRI'!$B$4:$D$130,$A99-A$1,1)</f>
        <v>#NUM!</v>
      </c>
      <c r="C99" s="65" t="e">
        <f>INDEX('CLASSEMENT TRI'!$B$4:$E$130,$A99-A$1,2)</f>
        <v>#NUM!</v>
      </c>
      <c r="D99" s="66" t="e">
        <f>INDEX('CLASSEMENT TRI'!$B$4:$F$130,$A99-A$1,3)</f>
        <v>#NUM!</v>
      </c>
      <c r="E99" s="67" t="e">
        <f>INDEX('CLASSEMENT TRI'!$B$4:$F$130,$A99-A$1,4)</f>
        <v>#NUM!</v>
      </c>
      <c r="F99" s="14" t="e">
        <f>INDEX('CLASSEMENT TRI'!$B$4:$F$130,$A99-A$1,5)</f>
        <v>#NUM!</v>
      </c>
      <c r="G99" s="15" t="e">
        <f>INDEX('CLASSEMENT TRI'!$B$4:$G$130,$A99-A$1,6)</f>
        <v>#NUM!</v>
      </c>
      <c r="H99" s="20" t="e">
        <f>INDEX('CLASSEMENT TRI'!$B$4:$H$130,$A99-A$1,7)</f>
        <v>#NUM!</v>
      </c>
      <c r="I99" s="17" t="e">
        <f>INDEX('CLASSEMENT TRI'!$B$4:$I$130,$A99-A$1,8)</f>
        <v>#NUM!</v>
      </c>
      <c r="J99" s="52" t="e">
        <f>INDEX('CLASSEMENT TRI'!$B$4:$K$130,$A99-A$1,10)</f>
        <v>#NUM!</v>
      </c>
      <c r="L99" s="68" t="e">
        <f>IF(AND(J99="Parcours fini"),(#REF!),IF(AND(J99="Eliminé"),(1000),IF(AND(J99="Chute"),(2000),IF(AND(J99="Abandon"),(3000),IF(AND(J99="Non Partant"),(4000),"")))))</f>
        <v>#NUM!</v>
      </c>
    </row>
    <row r="100" spans="1:12" ht="40.5" customHeight="1" x14ac:dyDescent="0.25">
      <c r="A100" s="64" t="e">
        <f>MATCH(SMALL('CLASSEMENT TRI'!M$4:M$130,ROW()-3),'CLASSEMENT TRI'!M$4:M$130,0)+A$1</f>
        <v>#NUM!</v>
      </c>
      <c r="B100" s="65" t="e">
        <f>INDEX('CLASSEMENT TRI'!$B$4:$D$130,$A100-A$1,1)</f>
        <v>#NUM!</v>
      </c>
      <c r="C100" s="65" t="e">
        <f>INDEX('CLASSEMENT TRI'!$B$4:$E$130,$A100-A$1,2)</f>
        <v>#NUM!</v>
      </c>
      <c r="D100" s="66" t="e">
        <f>INDEX('CLASSEMENT TRI'!$B$4:$F$130,$A100-A$1,3)</f>
        <v>#NUM!</v>
      </c>
      <c r="E100" s="67" t="e">
        <f>INDEX('CLASSEMENT TRI'!$B$4:$F$130,$A100-A$1,4)</f>
        <v>#NUM!</v>
      </c>
      <c r="F100" s="14" t="e">
        <f>INDEX('CLASSEMENT TRI'!$B$4:$F$130,$A100-A$1,5)</f>
        <v>#NUM!</v>
      </c>
      <c r="G100" s="15" t="e">
        <f>INDEX('CLASSEMENT TRI'!$B$4:$G$130,$A100-A$1,6)</f>
        <v>#NUM!</v>
      </c>
      <c r="H100" s="20" t="e">
        <f>INDEX('CLASSEMENT TRI'!$B$4:$H$130,$A100-A$1,7)</f>
        <v>#NUM!</v>
      </c>
      <c r="I100" s="17" t="e">
        <f>INDEX('CLASSEMENT TRI'!$B$4:$I$130,$A100-A$1,8)</f>
        <v>#NUM!</v>
      </c>
      <c r="J100" s="52" t="e">
        <f>INDEX('CLASSEMENT TRI'!$B$4:$K$130,$A100-A$1,10)</f>
        <v>#NUM!</v>
      </c>
      <c r="L100" s="68" t="e">
        <f>IF(AND(J100="Parcours fini"),(#REF!),IF(AND(J100="Eliminé"),(1000),IF(AND(J100="Chute"),(2000),IF(AND(J100="Abandon"),(3000),IF(AND(J100="Non Partant"),(4000),"")))))</f>
        <v>#NUM!</v>
      </c>
    </row>
    <row r="101" spans="1:12" ht="40.5" customHeight="1" x14ac:dyDescent="0.25">
      <c r="A101" s="64" t="e">
        <f>MATCH(SMALL('CLASSEMENT TRI'!M$4:M$130,ROW()-3),'CLASSEMENT TRI'!M$4:M$130,0)+A$1</f>
        <v>#NUM!</v>
      </c>
      <c r="B101" s="65" t="e">
        <f>INDEX('CLASSEMENT TRI'!$B$4:$D$130,$A101-A$1,1)</f>
        <v>#NUM!</v>
      </c>
      <c r="C101" s="65" t="e">
        <f>INDEX('CLASSEMENT TRI'!$B$4:$E$130,$A101-A$1,2)</f>
        <v>#NUM!</v>
      </c>
      <c r="D101" s="66" t="e">
        <f>INDEX('CLASSEMENT TRI'!$B$4:$F$130,$A101-A$1,3)</f>
        <v>#NUM!</v>
      </c>
      <c r="E101" s="67" t="e">
        <f>INDEX('CLASSEMENT TRI'!$B$4:$F$130,$A101-A$1,4)</f>
        <v>#NUM!</v>
      </c>
      <c r="F101" s="14" t="e">
        <f>INDEX('CLASSEMENT TRI'!$B$4:$F$130,$A101-A$1,5)</f>
        <v>#NUM!</v>
      </c>
      <c r="G101" s="15" t="e">
        <f>INDEX('CLASSEMENT TRI'!$B$4:$G$130,$A101-A$1,6)</f>
        <v>#NUM!</v>
      </c>
      <c r="H101" s="20" t="e">
        <f>INDEX('CLASSEMENT TRI'!$B$4:$H$130,$A101-A$1,7)</f>
        <v>#NUM!</v>
      </c>
      <c r="I101" s="17" t="e">
        <f>INDEX('CLASSEMENT TRI'!$B$4:$I$130,$A101-A$1,8)</f>
        <v>#NUM!</v>
      </c>
      <c r="J101" s="52" t="e">
        <f>INDEX('CLASSEMENT TRI'!$B$4:$K$130,$A101-A$1,10)</f>
        <v>#NUM!</v>
      </c>
      <c r="L101" s="68" t="e">
        <f>IF(AND(J101="Parcours fini"),(#REF!),IF(AND(J101="Eliminé"),(1000),IF(AND(J101="Chute"),(2000),IF(AND(J101="Abandon"),(3000),IF(AND(J101="Non Partant"),(4000),"")))))</f>
        <v>#NUM!</v>
      </c>
    </row>
    <row r="102" spans="1:12" ht="40.5" customHeight="1" x14ac:dyDescent="0.25">
      <c r="A102" s="64" t="e">
        <f>MATCH(SMALL('CLASSEMENT TRI'!M$4:M$130,ROW()-3),'CLASSEMENT TRI'!M$4:M$130,0)+A$1</f>
        <v>#NUM!</v>
      </c>
      <c r="B102" s="65" t="e">
        <f>INDEX('CLASSEMENT TRI'!$B$4:$D$130,$A102-A$1,1)</f>
        <v>#NUM!</v>
      </c>
      <c r="C102" s="65" t="e">
        <f>INDEX('CLASSEMENT TRI'!$B$4:$E$130,$A102-A$1,2)</f>
        <v>#NUM!</v>
      </c>
      <c r="D102" s="66" t="e">
        <f>INDEX('CLASSEMENT TRI'!$B$4:$F$130,$A102-A$1,3)</f>
        <v>#NUM!</v>
      </c>
      <c r="E102" s="67" t="e">
        <f>INDEX('CLASSEMENT TRI'!$B$4:$F$130,$A102-A$1,4)</f>
        <v>#NUM!</v>
      </c>
      <c r="F102" s="14" t="e">
        <f>INDEX('CLASSEMENT TRI'!$B$4:$F$130,$A102-A$1,5)</f>
        <v>#NUM!</v>
      </c>
      <c r="G102" s="15" t="e">
        <f>INDEX('CLASSEMENT TRI'!$B$4:$G$130,$A102-A$1,6)</f>
        <v>#NUM!</v>
      </c>
      <c r="H102" s="20" t="e">
        <f>INDEX('CLASSEMENT TRI'!$B$4:$H$130,$A102-A$1,7)</f>
        <v>#NUM!</v>
      </c>
      <c r="I102" s="17" t="e">
        <f>INDEX('CLASSEMENT TRI'!$B$4:$I$130,$A102-A$1,8)</f>
        <v>#NUM!</v>
      </c>
      <c r="J102" s="52" t="e">
        <f>INDEX('CLASSEMENT TRI'!$B$4:$K$130,$A102-A$1,10)</f>
        <v>#NUM!</v>
      </c>
      <c r="L102" s="68" t="e">
        <f>IF(AND(J102="Parcours fini"),(#REF!),IF(AND(J102="Eliminé"),(1000),IF(AND(J102="Chute"),(2000),IF(AND(J102="Abandon"),(3000),IF(AND(J102="Non Partant"),(4000),"")))))</f>
        <v>#NUM!</v>
      </c>
    </row>
    <row r="103" spans="1:12" ht="40.5" customHeight="1" x14ac:dyDescent="0.25">
      <c r="A103" s="64" t="e">
        <f>MATCH(SMALL('CLASSEMENT TRI'!M$4:M$130,ROW()-3),'CLASSEMENT TRI'!M$4:M$130,0)+A$1</f>
        <v>#NUM!</v>
      </c>
      <c r="B103" s="65" t="e">
        <f>INDEX('CLASSEMENT TRI'!$B$4:$D$130,$A103-A$1,1)</f>
        <v>#NUM!</v>
      </c>
      <c r="C103" s="65" t="e">
        <f>INDEX('CLASSEMENT TRI'!$B$4:$E$130,$A103-A$1,2)</f>
        <v>#NUM!</v>
      </c>
      <c r="D103" s="66" t="e">
        <f>INDEX('CLASSEMENT TRI'!$B$4:$F$130,$A103-A$1,3)</f>
        <v>#NUM!</v>
      </c>
      <c r="E103" s="67" t="e">
        <f>INDEX('CLASSEMENT TRI'!$B$4:$F$130,$A103-A$1,4)</f>
        <v>#NUM!</v>
      </c>
      <c r="F103" s="14" t="e">
        <f>INDEX('CLASSEMENT TRI'!$B$4:$F$130,$A103-A$1,5)</f>
        <v>#NUM!</v>
      </c>
      <c r="G103" s="15" t="e">
        <f>INDEX('CLASSEMENT TRI'!$B$4:$G$130,$A103-A$1,6)</f>
        <v>#NUM!</v>
      </c>
      <c r="H103" s="20" t="e">
        <f>INDEX('CLASSEMENT TRI'!$B$4:$H$130,$A103-A$1,7)</f>
        <v>#NUM!</v>
      </c>
      <c r="I103" s="17" t="e">
        <f>INDEX('CLASSEMENT TRI'!$B$4:$I$130,$A103-A$1,8)</f>
        <v>#NUM!</v>
      </c>
      <c r="J103" s="52" t="e">
        <f>INDEX('CLASSEMENT TRI'!$B$4:$K$130,$A103-A$1,10)</f>
        <v>#NUM!</v>
      </c>
      <c r="L103" s="68" t="e">
        <f>IF(AND(J103="Parcours fini"),(#REF!),IF(AND(J103="Eliminé"),(1000),IF(AND(J103="Chute"),(2000),IF(AND(J103="Abandon"),(3000),IF(AND(J103="Non Partant"),(4000),"")))))</f>
        <v>#NUM!</v>
      </c>
    </row>
    <row r="104" spans="1:12" ht="40.5" customHeight="1" x14ac:dyDescent="0.25">
      <c r="A104" s="64" t="e">
        <f>MATCH(SMALL('CLASSEMENT TRI'!M$4:M$130,ROW()-3),'CLASSEMENT TRI'!M$4:M$130,0)+A$1</f>
        <v>#NUM!</v>
      </c>
      <c r="B104" s="65" t="e">
        <f>INDEX('CLASSEMENT TRI'!$B$4:$D$130,$A104-A$1,1)</f>
        <v>#NUM!</v>
      </c>
      <c r="C104" s="65" t="e">
        <f>INDEX('CLASSEMENT TRI'!$B$4:$E$130,$A104-A$1,2)</f>
        <v>#NUM!</v>
      </c>
      <c r="D104" s="66" t="e">
        <f>INDEX('CLASSEMENT TRI'!$B$4:$F$130,$A104-A$1,3)</f>
        <v>#NUM!</v>
      </c>
      <c r="E104" s="67" t="e">
        <f>INDEX('CLASSEMENT TRI'!$B$4:$F$130,$A104-A$1,4)</f>
        <v>#NUM!</v>
      </c>
      <c r="F104" s="14" t="e">
        <f>INDEX('CLASSEMENT TRI'!$B$4:$F$130,$A104-A$1,5)</f>
        <v>#NUM!</v>
      </c>
      <c r="G104" s="15" t="e">
        <f>INDEX('CLASSEMENT TRI'!$B$4:$G$130,$A104-A$1,6)</f>
        <v>#NUM!</v>
      </c>
      <c r="H104" s="20" t="e">
        <f>INDEX('CLASSEMENT TRI'!$B$4:$H$130,$A104-A$1,7)</f>
        <v>#NUM!</v>
      </c>
      <c r="I104" s="17" t="e">
        <f>INDEX('CLASSEMENT TRI'!$B$4:$I$130,$A104-A$1,8)</f>
        <v>#NUM!</v>
      </c>
      <c r="J104" s="52" t="e">
        <f>INDEX('CLASSEMENT TRI'!$B$4:$K$130,$A104-A$1,10)</f>
        <v>#NUM!</v>
      </c>
      <c r="L104" s="68" t="e">
        <f>IF(AND(J104="Parcours fini"),(#REF!),IF(AND(J104="Eliminé"),(1000),IF(AND(J104="Chute"),(2000),IF(AND(J104="Abandon"),(3000),IF(AND(J104="Non Partant"),(4000),"")))))</f>
        <v>#NUM!</v>
      </c>
    </row>
    <row r="105" spans="1:12" ht="40.5" customHeight="1" x14ac:dyDescent="0.25">
      <c r="A105" s="64" t="e">
        <f>MATCH(SMALL('CLASSEMENT TRI'!M$4:M$130,ROW()-3),'CLASSEMENT TRI'!M$4:M$130,0)+A$1</f>
        <v>#NUM!</v>
      </c>
      <c r="B105" s="65" t="e">
        <f>INDEX('CLASSEMENT TRI'!$B$4:$D$130,$A105-A$1,1)</f>
        <v>#NUM!</v>
      </c>
      <c r="C105" s="65" t="e">
        <f>INDEX('CLASSEMENT TRI'!$B$4:$E$130,$A105-A$1,2)</f>
        <v>#NUM!</v>
      </c>
      <c r="D105" s="66" t="e">
        <f>INDEX('CLASSEMENT TRI'!$B$4:$F$130,$A105-A$1,3)</f>
        <v>#NUM!</v>
      </c>
      <c r="E105" s="67" t="e">
        <f>INDEX('CLASSEMENT TRI'!$B$4:$F$130,$A105-A$1,4)</f>
        <v>#NUM!</v>
      </c>
      <c r="F105" s="14" t="e">
        <f>INDEX('CLASSEMENT TRI'!$B$4:$F$130,$A105-A$1,5)</f>
        <v>#NUM!</v>
      </c>
      <c r="G105" s="15" t="e">
        <f>INDEX('CLASSEMENT TRI'!$B$4:$G$130,$A105-A$1,6)</f>
        <v>#NUM!</v>
      </c>
      <c r="H105" s="20" t="e">
        <f>INDEX('CLASSEMENT TRI'!$B$4:$H$130,$A105-A$1,7)</f>
        <v>#NUM!</v>
      </c>
      <c r="I105" s="17" t="e">
        <f>INDEX('CLASSEMENT TRI'!$B$4:$I$130,$A105-A$1,8)</f>
        <v>#NUM!</v>
      </c>
      <c r="J105" s="52" t="e">
        <f>INDEX('CLASSEMENT TRI'!$B$4:$K$130,$A105-A$1,10)</f>
        <v>#NUM!</v>
      </c>
      <c r="L105" s="68" t="e">
        <f>IF(AND(J105="Parcours fini"),(#REF!),IF(AND(J105="Eliminé"),(1000),IF(AND(J105="Chute"),(2000),IF(AND(J105="Abandon"),(3000),IF(AND(J105="Non Partant"),(4000),"")))))</f>
        <v>#NUM!</v>
      </c>
    </row>
    <row r="106" spans="1:12" ht="40.5" customHeight="1" x14ac:dyDescent="0.25">
      <c r="A106" s="64" t="e">
        <f>MATCH(SMALL('CLASSEMENT TRI'!M$4:M$130,ROW()-3),'CLASSEMENT TRI'!M$4:M$130,0)+A$1</f>
        <v>#NUM!</v>
      </c>
      <c r="B106" s="65" t="e">
        <f>INDEX('CLASSEMENT TRI'!$B$4:$D$130,$A106-A$1,1)</f>
        <v>#NUM!</v>
      </c>
      <c r="C106" s="65" t="e">
        <f>INDEX('CLASSEMENT TRI'!$B$4:$E$130,$A106-A$1,2)</f>
        <v>#NUM!</v>
      </c>
      <c r="D106" s="66" t="e">
        <f>INDEX('CLASSEMENT TRI'!$B$4:$F$130,$A106-A$1,3)</f>
        <v>#NUM!</v>
      </c>
      <c r="E106" s="67" t="e">
        <f>INDEX('CLASSEMENT TRI'!$B$4:$F$130,$A106-A$1,4)</f>
        <v>#NUM!</v>
      </c>
      <c r="F106" s="14" t="e">
        <f>INDEX('CLASSEMENT TRI'!$B$4:$F$130,$A106-A$1,5)</f>
        <v>#NUM!</v>
      </c>
      <c r="G106" s="15" t="e">
        <f>INDEX('CLASSEMENT TRI'!$B$4:$G$130,$A106-A$1,6)</f>
        <v>#NUM!</v>
      </c>
      <c r="H106" s="20" t="e">
        <f>INDEX('CLASSEMENT TRI'!$B$4:$H$130,$A106-A$1,7)</f>
        <v>#NUM!</v>
      </c>
      <c r="I106" s="17" t="e">
        <f>INDEX('CLASSEMENT TRI'!$B$4:$I$130,$A106-A$1,8)</f>
        <v>#NUM!</v>
      </c>
      <c r="J106" s="52" t="e">
        <f>INDEX('CLASSEMENT TRI'!$B$4:$K$130,$A106-A$1,10)</f>
        <v>#NUM!</v>
      </c>
      <c r="L106" s="68" t="e">
        <f>IF(AND(J106="Parcours fini"),(#REF!),IF(AND(J106="Eliminé"),(1000),IF(AND(J106="Chute"),(2000),IF(AND(J106="Abandon"),(3000),IF(AND(J106="Non Partant"),(4000),"")))))</f>
        <v>#NUM!</v>
      </c>
    </row>
    <row r="107" spans="1:12" ht="40.5" customHeight="1" x14ac:dyDescent="0.25">
      <c r="A107" s="64" t="e">
        <f>MATCH(SMALL('CLASSEMENT TRI'!M$4:M$130,ROW()-3),'CLASSEMENT TRI'!M$4:M$130,0)+A$1</f>
        <v>#NUM!</v>
      </c>
      <c r="B107" s="65" t="e">
        <f>INDEX('CLASSEMENT TRI'!$B$4:$D$130,$A107-A$1,1)</f>
        <v>#NUM!</v>
      </c>
      <c r="C107" s="65" t="e">
        <f>INDEX('CLASSEMENT TRI'!$B$4:$E$130,$A107-A$1,2)</f>
        <v>#NUM!</v>
      </c>
      <c r="D107" s="66" t="e">
        <f>INDEX('CLASSEMENT TRI'!$B$4:$F$130,$A107-A$1,3)</f>
        <v>#NUM!</v>
      </c>
      <c r="E107" s="67" t="e">
        <f>INDEX('CLASSEMENT TRI'!$B$4:$F$130,$A107-A$1,4)</f>
        <v>#NUM!</v>
      </c>
      <c r="F107" s="14" t="e">
        <f>INDEX('CLASSEMENT TRI'!$B$4:$F$130,$A107-A$1,5)</f>
        <v>#NUM!</v>
      </c>
      <c r="G107" s="15" t="e">
        <f>INDEX('CLASSEMENT TRI'!$B$4:$G$130,$A107-A$1,6)</f>
        <v>#NUM!</v>
      </c>
      <c r="H107" s="20" t="e">
        <f>INDEX('CLASSEMENT TRI'!$B$4:$H$130,$A107-A$1,7)</f>
        <v>#NUM!</v>
      </c>
      <c r="I107" s="17" t="e">
        <f>INDEX('CLASSEMENT TRI'!$B$4:$I$130,$A107-A$1,8)</f>
        <v>#NUM!</v>
      </c>
      <c r="J107" s="52" t="e">
        <f>INDEX('CLASSEMENT TRI'!$B$4:$K$130,$A107-A$1,10)</f>
        <v>#NUM!</v>
      </c>
      <c r="L107" s="68" t="e">
        <f>IF(AND(J107="Parcours fini"),(#REF!),IF(AND(J107="Eliminé"),(1000),IF(AND(J107="Chute"),(2000),IF(AND(J107="Abandon"),(3000),IF(AND(J107="Non Partant"),(4000),"")))))</f>
        <v>#NUM!</v>
      </c>
    </row>
    <row r="108" spans="1:12" ht="40.5" customHeight="1" x14ac:dyDescent="0.25">
      <c r="A108" s="64" t="e">
        <f>MATCH(SMALL('CLASSEMENT TRI'!M$4:M$130,ROW()-3),'CLASSEMENT TRI'!M$4:M$130,0)+A$1</f>
        <v>#NUM!</v>
      </c>
      <c r="B108" s="65" t="e">
        <f>INDEX('CLASSEMENT TRI'!$B$4:$D$130,$A108-A$1,1)</f>
        <v>#NUM!</v>
      </c>
      <c r="C108" s="65" t="e">
        <f>INDEX('CLASSEMENT TRI'!$B$4:$E$130,$A108-A$1,2)</f>
        <v>#NUM!</v>
      </c>
      <c r="D108" s="66" t="e">
        <f>INDEX('CLASSEMENT TRI'!$B$4:$F$130,$A108-A$1,3)</f>
        <v>#NUM!</v>
      </c>
      <c r="E108" s="67" t="e">
        <f>INDEX('CLASSEMENT TRI'!$B$4:$F$130,$A108-A$1,4)</f>
        <v>#NUM!</v>
      </c>
      <c r="F108" s="14" t="e">
        <f>INDEX('CLASSEMENT TRI'!$B$4:$F$130,$A108-A$1,5)</f>
        <v>#NUM!</v>
      </c>
      <c r="G108" s="15" t="e">
        <f>INDEX('CLASSEMENT TRI'!$B$4:$G$130,$A108-A$1,6)</f>
        <v>#NUM!</v>
      </c>
      <c r="H108" s="20" t="e">
        <f>INDEX('CLASSEMENT TRI'!$B$4:$H$130,$A108-A$1,7)</f>
        <v>#NUM!</v>
      </c>
      <c r="I108" s="17" t="e">
        <f>INDEX('CLASSEMENT TRI'!$B$4:$I$130,$A108-A$1,8)</f>
        <v>#NUM!</v>
      </c>
      <c r="J108" s="52" t="e">
        <f>INDEX('CLASSEMENT TRI'!$B$4:$K$130,$A108-A$1,10)</f>
        <v>#NUM!</v>
      </c>
      <c r="L108" s="68" t="e">
        <f>IF(AND(J108="Parcours fini"),(#REF!),IF(AND(J108="Eliminé"),(1000),IF(AND(J108="Chute"),(2000),IF(AND(J108="Abandon"),(3000),IF(AND(J108="Non Partant"),(4000),"")))))</f>
        <v>#NUM!</v>
      </c>
    </row>
    <row r="109" spans="1:12" ht="40.5" customHeight="1" x14ac:dyDescent="0.25">
      <c r="A109" s="64" t="e">
        <f>MATCH(SMALL('CLASSEMENT TRI'!M$4:M$130,ROW()-3),'CLASSEMENT TRI'!M$4:M$130,0)+A$1</f>
        <v>#NUM!</v>
      </c>
      <c r="B109" s="65" t="e">
        <f>INDEX('CLASSEMENT TRI'!$B$4:$D$130,$A109-A$1,1)</f>
        <v>#NUM!</v>
      </c>
      <c r="C109" s="65" t="e">
        <f>INDEX('CLASSEMENT TRI'!$B$4:$E$130,$A109-A$1,2)</f>
        <v>#NUM!</v>
      </c>
      <c r="D109" s="66" t="e">
        <f>INDEX('CLASSEMENT TRI'!$B$4:$F$130,$A109-A$1,3)</f>
        <v>#NUM!</v>
      </c>
      <c r="E109" s="67" t="e">
        <f>INDEX('CLASSEMENT TRI'!$B$4:$F$130,$A109-A$1,4)</f>
        <v>#NUM!</v>
      </c>
      <c r="F109" s="14" t="e">
        <f>INDEX('CLASSEMENT TRI'!$B$4:$F$130,$A109-A$1,5)</f>
        <v>#NUM!</v>
      </c>
      <c r="G109" s="15" t="e">
        <f>INDEX('CLASSEMENT TRI'!$B$4:$G$130,$A109-A$1,6)</f>
        <v>#NUM!</v>
      </c>
      <c r="H109" s="20" t="e">
        <f>INDEX('CLASSEMENT TRI'!$B$4:$H$130,$A109-A$1,7)</f>
        <v>#NUM!</v>
      </c>
      <c r="I109" s="17" t="e">
        <f>INDEX('CLASSEMENT TRI'!$B$4:$I$130,$A109-A$1,8)</f>
        <v>#NUM!</v>
      </c>
      <c r="J109" s="52" t="e">
        <f>INDEX('CLASSEMENT TRI'!$B$4:$K$130,$A109-A$1,10)</f>
        <v>#NUM!</v>
      </c>
      <c r="L109" s="68" t="e">
        <f>IF(AND(J109="Parcours fini"),(#REF!),IF(AND(J109="Eliminé"),(1000),IF(AND(J109="Chute"),(2000),IF(AND(J109="Abandon"),(3000),IF(AND(J109="Non Partant"),(4000),"")))))</f>
        <v>#NUM!</v>
      </c>
    </row>
    <row r="110" spans="1:12" ht="40.5" customHeight="1" x14ac:dyDescent="0.25">
      <c r="A110" s="64" t="e">
        <f>MATCH(SMALL('CLASSEMENT TRI'!M$4:M$130,ROW()-3),'CLASSEMENT TRI'!M$4:M$130,0)+A$1</f>
        <v>#NUM!</v>
      </c>
      <c r="B110" s="65" t="e">
        <f>INDEX('CLASSEMENT TRI'!$B$4:$D$130,$A110-A$1,1)</f>
        <v>#NUM!</v>
      </c>
      <c r="C110" s="65" t="e">
        <f>INDEX('CLASSEMENT TRI'!$B$4:$E$130,$A110-A$1,2)</f>
        <v>#NUM!</v>
      </c>
      <c r="D110" s="66" t="e">
        <f>INDEX('CLASSEMENT TRI'!$B$4:$F$130,$A110-A$1,3)</f>
        <v>#NUM!</v>
      </c>
      <c r="E110" s="67" t="e">
        <f>INDEX('CLASSEMENT TRI'!$B$4:$F$130,$A110-A$1,4)</f>
        <v>#NUM!</v>
      </c>
      <c r="F110" s="14" t="e">
        <f>INDEX('CLASSEMENT TRI'!$B$4:$F$130,$A110-A$1,5)</f>
        <v>#NUM!</v>
      </c>
      <c r="G110" s="15" t="e">
        <f>INDEX('CLASSEMENT TRI'!$B$4:$G$130,$A110-A$1,6)</f>
        <v>#NUM!</v>
      </c>
      <c r="H110" s="20" t="e">
        <f>INDEX('CLASSEMENT TRI'!$B$4:$H$130,$A110-A$1,7)</f>
        <v>#NUM!</v>
      </c>
      <c r="I110" s="17" t="e">
        <f>INDEX('CLASSEMENT TRI'!$B$4:$I$130,$A110-A$1,8)</f>
        <v>#NUM!</v>
      </c>
      <c r="J110" s="52" t="e">
        <f>INDEX('CLASSEMENT TRI'!$B$4:$K$130,$A110-A$1,10)</f>
        <v>#NUM!</v>
      </c>
      <c r="L110" s="68" t="e">
        <f>IF(AND(J110="Parcours fini"),(#REF!),IF(AND(J110="Eliminé"),(1000),IF(AND(J110="Chute"),(2000),IF(AND(J110="Abandon"),(3000),IF(AND(J110="Non Partant"),(4000),"")))))</f>
        <v>#NUM!</v>
      </c>
    </row>
    <row r="111" spans="1:12" ht="40.5" customHeight="1" x14ac:dyDescent="0.25">
      <c r="A111" s="64" t="e">
        <f>MATCH(SMALL('CLASSEMENT TRI'!M$4:M$130,ROW()-3),'CLASSEMENT TRI'!M$4:M$130,0)+A$1</f>
        <v>#NUM!</v>
      </c>
      <c r="B111" s="65" t="e">
        <f>INDEX('CLASSEMENT TRI'!$B$4:$D$130,$A111-A$1,1)</f>
        <v>#NUM!</v>
      </c>
      <c r="C111" s="65" t="e">
        <f>INDEX('CLASSEMENT TRI'!$B$4:$E$130,$A111-A$1,2)</f>
        <v>#NUM!</v>
      </c>
      <c r="D111" s="66" t="e">
        <f>INDEX('CLASSEMENT TRI'!$B$4:$F$130,$A111-A$1,3)</f>
        <v>#NUM!</v>
      </c>
      <c r="E111" s="67" t="e">
        <f>INDEX('CLASSEMENT TRI'!$B$4:$F$130,$A111-A$1,4)</f>
        <v>#NUM!</v>
      </c>
      <c r="F111" s="14" t="e">
        <f>INDEX('CLASSEMENT TRI'!$B$4:$F$130,$A111-A$1,5)</f>
        <v>#NUM!</v>
      </c>
      <c r="G111" s="15" t="e">
        <f>INDEX('CLASSEMENT TRI'!$B$4:$G$130,$A111-A$1,6)</f>
        <v>#NUM!</v>
      </c>
      <c r="H111" s="20" t="e">
        <f>INDEX('CLASSEMENT TRI'!$B$4:$H$130,$A111-A$1,7)</f>
        <v>#NUM!</v>
      </c>
      <c r="I111" s="17" t="e">
        <f>INDEX('CLASSEMENT TRI'!$B$4:$I$130,$A111-A$1,8)</f>
        <v>#NUM!</v>
      </c>
      <c r="J111" s="52" t="e">
        <f>INDEX('CLASSEMENT TRI'!$B$4:$K$130,$A111-A$1,10)</f>
        <v>#NUM!</v>
      </c>
      <c r="L111" s="68" t="e">
        <f>IF(AND(J111="Parcours fini"),(#REF!),IF(AND(J111="Eliminé"),(1000),IF(AND(J111="Chute"),(2000),IF(AND(J111="Abandon"),(3000),IF(AND(J111="Non Partant"),(4000),"")))))</f>
        <v>#NUM!</v>
      </c>
    </row>
    <row r="112" spans="1:12" ht="40.5" customHeight="1" x14ac:dyDescent="0.25">
      <c r="A112" s="64" t="e">
        <f>MATCH(SMALL('CLASSEMENT TRI'!M$4:M$130,ROW()-3),'CLASSEMENT TRI'!M$4:M$130,0)+A$1</f>
        <v>#NUM!</v>
      </c>
      <c r="B112" s="65" t="e">
        <f>INDEX('CLASSEMENT TRI'!$B$4:$D$130,$A112-A$1,1)</f>
        <v>#NUM!</v>
      </c>
      <c r="C112" s="65" t="e">
        <f>INDEX('CLASSEMENT TRI'!$B$4:$E$130,$A112-A$1,2)</f>
        <v>#NUM!</v>
      </c>
      <c r="D112" s="66" t="e">
        <f>INDEX('CLASSEMENT TRI'!$B$4:$F$130,$A112-A$1,3)</f>
        <v>#NUM!</v>
      </c>
      <c r="E112" s="67" t="e">
        <f>INDEX('CLASSEMENT TRI'!$B$4:$F$130,$A112-A$1,4)</f>
        <v>#NUM!</v>
      </c>
      <c r="F112" s="14" t="e">
        <f>INDEX('CLASSEMENT TRI'!$B$4:$F$130,$A112-A$1,5)</f>
        <v>#NUM!</v>
      </c>
      <c r="G112" s="15" t="e">
        <f>INDEX('CLASSEMENT TRI'!$B$4:$G$130,$A112-A$1,6)</f>
        <v>#NUM!</v>
      </c>
      <c r="H112" s="20" t="e">
        <f>INDEX('CLASSEMENT TRI'!$B$4:$H$130,$A112-A$1,7)</f>
        <v>#NUM!</v>
      </c>
      <c r="I112" s="17" t="e">
        <f>INDEX('CLASSEMENT TRI'!$B$4:$I$130,$A112-A$1,8)</f>
        <v>#NUM!</v>
      </c>
      <c r="J112" s="52" t="e">
        <f>INDEX('CLASSEMENT TRI'!$B$4:$K$130,$A112-A$1,10)</f>
        <v>#NUM!</v>
      </c>
      <c r="L112" s="68" t="e">
        <f>IF(AND(J112="Parcours fini"),(#REF!),IF(AND(J112="Eliminé"),(1000),IF(AND(J112="Chute"),(2000),IF(AND(J112="Abandon"),(3000),IF(AND(J112="Non Partant"),(4000),"")))))</f>
        <v>#NUM!</v>
      </c>
    </row>
    <row r="113" spans="1:12" ht="40.5" customHeight="1" x14ac:dyDescent="0.25">
      <c r="A113" s="64" t="e">
        <f>MATCH(SMALL('CLASSEMENT TRI'!M$4:M$130,ROW()-3),'CLASSEMENT TRI'!M$4:M$130,0)+A$1</f>
        <v>#NUM!</v>
      </c>
      <c r="B113" s="65" t="e">
        <f>INDEX('CLASSEMENT TRI'!$B$4:$D$130,$A113-A$1,1)</f>
        <v>#NUM!</v>
      </c>
      <c r="C113" s="65" t="e">
        <f>INDEX('CLASSEMENT TRI'!$B$4:$E$130,$A113-A$1,2)</f>
        <v>#NUM!</v>
      </c>
      <c r="D113" s="66" t="e">
        <f>INDEX('CLASSEMENT TRI'!$B$4:$F$130,$A113-A$1,3)</f>
        <v>#NUM!</v>
      </c>
      <c r="E113" s="67" t="e">
        <f>INDEX('CLASSEMENT TRI'!$B$4:$F$130,$A113-A$1,4)</f>
        <v>#NUM!</v>
      </c>
      <c r="F113" s="14" t="e">
        <f>INDEX('CLASSEMENT TRI'!$B$4:$F$130,$A113-A$1,5)</f>
        <v>#NUM!</v>
      </c>
      <c r="G113" s="15" t="e">
        <f>INDEX('CLASSEMENT TRI'!$B$4:$G$130,$A113-A$1,6)</f>
        <v>#NUM!</v>
      </c>
      <c r="H113" s="20" t="e">
        <f>INDEX('CLASSEMENT TRI'!$B$4:$H$130,$A113-A$1,7)</f>
        <v>#NUM!</v>
      </c>
      <c r="I113" s="17" t="e">
        <f>INDEX('CLASSEMENT TRI'!$B$4:$I$130,$A113-A$1,8)</f>
        <v>#NUM!</v>
      </c>
      <c r="J113" s="52" t="e">
        <f>INDEX('CLASSEMENT TRI'!$B$4:$K$130,$A113-A$1,10)</f>
        <v>#NUM!</v>
      </c>
      <c r="L113" s="68" t="e">
        <f>IF(AND(J113="Parcours fini"),(#REF!),IF(AND(J113="Eliminé"),(1000),IF(AND(J113="Chute"),(2000),IF(AND(J113="Abandon"),(3000),IF(AND(J113="Non Partant"),(4000),"")))))</f>
        <v>#NUM!</v>
      </c>
    </row>
    <row r="114" spans="1:12" ht="40.5" customHeight="1" x14ac:dyDescent="0.25">
      <c r="A114" s="64" t="e">
        <f>MATCH(SMALL('CLASSEMENT TRI'!M$4:M$130,ROW()-3),'CLASSEMENT TRI'!M$4:M$130,0)+A$1</f>
        <v>#NUM!</v>
      </c>
      <c r="B114" s="65" t="e">
        <f>INDEX('CLASSEMENT TRI'!$B$4:$D$130,$A114-A$1,1)</f>
        <v>#NUM!</v>
      </c>
      <c r="C114" s="65" t="e">
        <f>INDEX('CLASSEMENT TRI'!$B$4:$E$130,$A114-A$1,2)</f>
        <v>#NUM!</v>
      </c>
      <c r="D114" s="66" t="e">
        <f>INDEX('CLASSEMENT TRI'!$B$4:$F$130,$A114-A$1,3)</f>
        <v>#NUM!</v>
      </c>
      <c r="E114" s="67" t="e">
        <f>INDEX('CLASSEMENT TRI'!$B$4:$F$130,$A114-A$1,4)</f>
        <v>#NUM!</v>
      </c>
      <c r="F114" s="14" t="e">
        <f>INDEX('CLASSEMENT TRI'!$B$4:$F$130,$A114-A$1,5)</f>
        <v>#NUM!</v>
      </c>
      <c r="G114" s="15" t="e">
        <f>INDEX('CLASSEMENT TRI'!$B$4:$G$130,$A114-A$1,6)</f>
        <v>#NUM!</v>
      </c>
      <c r="H114" s="20" t="e">
        <f>INDEX('CLASSEMENT TRI'!$B$4:$H$130,$A114-A$1,7)</f>
        <v>#NUM!</v>
      </c>
      <c r="I114" s="17" t="e">
        <f>INDEX('CLASSEMENT TRI'!$B$4:$I$130,$A114-A$1,8)</f>
        <v>#NUM!</v>
      </c>
      <c r="J114" s="52" t="e">
        <f>INDEX('CLASSEMENT TRI'!$B$4:$K$130,$A114-A$1,10)</f>
        <v>#NUM!</v>
      </c>
      <c r="L114" s="68" t="e">
        <f>IF(AND(J114="Parcours fini"),(#REF!),IF(AND(J114="Eliminé"),(1000),IF(AND(J114="Chute"),(2000),IF(AND(J114="Abandon"),(3000),IF(AND(J114="Non Partant"),(4000),"")))))</f>
        <v>#NUM!</v>
      </c>
    </row>
    <row r="115" spans="1:12" ht="40.5" customHeight="1" x14ac:dyDescent="0.25">
      <c r="A115" s="64" t="e">
        <f>MATCH(SMALL('CLASSEMENT TRI'!M$4:M$130,ROW()-3),'CLASSEMENT TRI'!M$4:M$130,0)+A$1</f>
        <v>#NUM!</v>
      </c>
      <c r="B115" s="65" t="e">
        <f>INDEX('CLASSEMENT TRI'!$B$4:$D$130,$A115-A$1,1)</f>
        <v>#NUM!</v>
      </c>
      <c r="C115" s="65" t="e">
        <f>INDEX('CLASSEMENT TRI'!$B$4:$E$130,$A115-A$1,2)</f>
        <v>#NUM!</v>
      </c>
      <c r="D115" s="66" t="e">
        <f>INDEX('CLASSEMENT TRI'!$B$4:$F$130,$A115-A$1,3)</f>
        <v>#NUM!</v>
      </c>
      <c r="E115" s="67" t="e">
        <f>INDEX('CLASSEMENT TRI'!$B$4:$F$130,$A115-A$1,4)</f>
        <v>#NUM!</v>
      </c>
      <c r="F115" s="14" t="e">
        <f>INDEX('CLASSEMENT TRI'!$B$4:$F$130,$A115-A$1,5)</f>
        <v>#NUM!</v>
      </c>
      <c r="G115" s="15" t="e">
        <f>INDEX('CLASSEMENT TRI'!$B$4:$G$130,$A115-A$1,6)</f>
        <v>#NUM!</v>
      </c>
      <c r="H115" s="20" t="e">
        <f>INDEX('CLASSEMENT TRI'!$B$4:$H$130,$A115-A$1,7)</f>
        <v>#NUM!</v>
      </c>
      <c r="I115" s="17" t="e">
        <f>INDEX('CLASSEMENT TRI'!$B$4:$I$130,$A115-A$1,8)</f>
        <v>#NUM!</v>
      </c>
      <c r="J115" s="52" t="e">
        <f>INDEX('CLASSEMENT TRI'!$B$4:$K$130,$A115-A$1,10)</f>
        <v>#NUM!</v>
      </c>
      <c r="L115" s="68" t="e">
        <f>IF(AND(J115="Parcours fini"),(#REF!),IF(AND(J115="Eliminé"),(1000),IF(AND(J115="Chute"),(2000),IF(AND(J115="Abandon"),(3000),IF(AND(J115="Non Partant"),(4000),"")))))</f>
        <v>#NUM!</v>
      </c>
    </row>
    <row r="116" spans="1:12" ht="40.5" customHeight="1" x14ac:dyDescent="0.25">
      <c r="A116" s="64" t="e">
        <f>MATCH(SMALL('CLASSEMENT TRI'!M$4:M$130,ROW()-3),'CLASSEMENT TRI'!M$4:M$130,0)+A$1</f>
        <v>#NUM!</v>
      </c>
      <c r="B116" s="65" t="e">
        <f>INDEX('CLASSEMENT TRI'!$B$4:$D$130,$A116-A$1,1)</f>
        <v>#NUM!</v>
      </c>
      <c r="C116" s="65" t="e">
        <f>INDEX('CLASSEMENT TRI'!$B$4:$E$130,$A116-A$1,2)</f>
        <v>#NUM!</v>
      </c>
      <c r="D116" s="66" t="e">
        <f>INDEX('CLASSEMENT TRI'!$B$4:$F$130,$A116-A$1,3)</f>
        <v>#NUM!</v>
      </c>
      <c r="E116" s="67" t="e">
        <f>INDEX('CLASSEMENT TRI'!$B$4:$F$130,$A116-A$1,4)</f>
        <v>#NUM!</v>
      </c>
      <c r="F116" s="14" t="e">
        <f>INDEX('CLASSEMENT TRI'!$B$4:$F$130,$A116-A$1,5)</f>
        <v>#NUM!</v>
      </c>
      <c r="G116" s="15" t="e">
        <f>INDEX('CLASSEMENT TRI'!$B$4:$G$130,$A116-A$1,6)</f>
        <v>#NUM!</v>
      </c>
      <c r="H116" s="20" t="e">
        <f>INDEX('CLASSEMENT TRI'!$B$4:$H$130,$A116-A$1,7)</f>
        <v>#NUM!</v>
      </c>
      <c r="I116" s="17" t="e">
        <f>INDEX('CLASSEMENT TRI'!$B$4:$I$130,$A116-A$1,8)</f>
        <v>#NUM!</v>
      </c>
      <c r="J116" s="52" t="e">
        <f>INDEX('CLASSEMENT TRI'!$B$4:$K$130,$A116-A$1,10)</f>
        <v>#NUM!</v>
      </c>
      <c r="L116" s="68" t="e">
        <f>IF(AND(J116="Parcours fini"),(#REF!),IF(AND(J116="Eliminé"),(1000),IF(AND(J116="Chute"),(2000),IF(AND(J116="Abandon"),(3000),IF(AND(J116="Non Partant"),(4000),"")))))</f>
        <v>#NUM!</v>
      </c>
    </row>
    <row r="117" spans="1:12" ht="40.5" customHeight="1" x14ac:dyDescent="0.25">
      <c r="A117" s="64" t="e">
        <f>MATCH(SMALL('CLASSEMENT TRI'!M$4:M$130,ROW()-3),'CLASSEMENT TRI'!M$4:M$130,0)+A$1</f>
        <v>#NUM!</v>
      </c>
      <c r="B117" s="65" t="e">
        <f>INDEX('CLASSEMENT TRI'!$B$4:$D$130,$A117-A$1,1)</f>
        <v>#NUM!</v>
      </c>
      <c r="C117" s="65" t="e">
        <f>INDEX('CLASSEMENT TRI'!$B$4:$E$130,$A117-A$1,2)</f>
        <v>#NUM!</v>
      </c>
      <c r="D117" s="66" t="e">
        <f>INDEX('CLASSEMENT TRI'!$B$4:$F$130,$A117-A$1,3)</f>
        <v>#NUM!</v>
      </c>
      <c r="E117" s="67" t="e">
        <f>INDEX('CLASSEMENT TRI'!$B$4:$F$130,$A117-A$1,4)</f>
        <v>#NUM!</v>
      </c>
      <c r="F117" s="14" t="e">
        <f>INDEX('CLASSEMENT TRI'!$B$4:$F$130,$A117-A$1,5)</f>
        <v>#NUM!</v>
      </c>
      <c r="G117" s="15" t="e">
        <f>INDEX('CLASSEMENT TRI'!$B$4:$G$130,$A117-A$1,6)</f>
        <v>#NUM!</v>
      </c>
      <c r="H117" s="20" t="e">
        <f>INDEX('CLASSEMENT TRI'!$B$4:$H$130,$A117-A$1,7)</f>
        <v>#NUM!</v>
      </c>
      <c r="I117" s="17" t="e">
        <f>INDEX('CLASSEMENT TRI'!$B$4:$I$130,$A117-A$1,8)</f>
        <v>#NUM!</v>
      </c>
      <c r="J117" s="52" t="e">
        <f>INDEX('CLASSEMENT TRI'!$B$4:$K$130,$A117-A$1,10)</f>
        <v>#NUM!</v>
      </c>
      <c r="L117" s="68" t="e">
        <f>IF(AND(J117="Parcours fini"),(#REF!),IF(AND(J117="Eliminé"),(1000),IF(AND(J117="Chute"),(2000),IF(AND(J117="Abandon"),(3000),IF(AND(J117="Non Partant"),(4000),"")))))</f>
        <v>#NUM!</v>
      </c>
    </row>
    <row r="118" spans="1:12" ht="40.5" customHeight="1" x14ac:dyDescent="0.25">
      <c r="A118" s="64" t="e">
        <f>MATCH(SMALL('CLASSEMENT TRI'!M$4:M$130,ROW()-3),'CLASSEMENT TRI'!M$4:M$130,0)+A$1</f>
        <v>#NUM!</v>
      </c>
      <c r="B118" s="65" t="e">
        <f>INDEX('CLASSEMENT TRI'!$B$4:$D$130,$A118-A$1,1)</f>
        <v>#NUM!</v>
      </c>
      <c r="C118" s="65" t="e">
        <f>INDEX('CLASSEMENT TRI'!$B$4:$E$130,$A118-A$1,2)</f>
        <v>#NUM!</v>
      </c>
      <c r="D118" s="66" t="e">
        <f>INDEX('CLASSEMENT TRI'!$B$4:$F$130,$A118-A$1,3)</f>
        <v>#NUM!</v>
      </c>
      <c r="E118" s="67" t="e">
        <f>INDEX('CLASSEMENT TRI'!$B$4:$F$130,$A118-A$1,4)</f>
        <v>#NUM!</v>
      </c>
      <c r="F118" s="14" t="e">
        <f>INDEX('CLASSEMENT TRI'!$B$4:$F$130,$A118-A$1,5)</f>
        <v>#NUM!</v>
      </c>
      <c r="G118" s="15" t="e">
        <f>INDEX('CLASSEMENT TRI'!$B$4:$G$130,$A118-A$1,6)</f>
        <v>#NUM!</v>
      </c>
      <c r="H118" s="20" t="e">
        <f>INDEX('CLASSEMENT TRI'!$B$4:$H$130,$A118-A$1,7)</f>
        <v>#NUM!</v>
      </c>
      <c r="I118" s="17" t="e">
        <f>INDEX('CLASSEMENT TRI'!$B$4:$I$130,$A118-A$1,8)</f>
        <v>#NUM!</v>
      </c>
      <c r="J118" s="52" t="e">
        <f>INDEX('CLASSEMENT TRI'!$B$4:$K$130,$A118-A$1,10)</f>
        <v>#NUM!</v>
      </c>
      <c r="L118" s="68" t="e">
        <f>IF(AND(J118="Parcours fini"),(#REF!),IF(AND(J118="Eliminé"),(1000),IF(AND(J118="Chute"),(2000),IF(AND(J118="Abandon"),(3000),IF(AND(J118="Non Partant"),(4000),"")))))</f>
        <v>#NUM!</v>
      </c>
    </row>
    <row r="119" spans="1:12" ht="40.5" customHeight="1" x14ac:dyDescent="0.25">
      <c r="A119" s="64" t="e">
        <f>MATCH(SMALL('CLASSEMENT TRI'!M$4:M$130,ROW()-3),'CLASSEMENT TRI'!M$4:M$130,0)+A$1</f>
        <v>#NUM!</v>
      </c>
      <c r="B119" s="65" t="e">
        <f>INDEX('CLASSEMENT TRI'!$B$4:$D$130,$A119-A$1,1)</f>
        <v>#NUM!</v>
      </c>
      <c r="C119" s="65" t="e">
        <f>INDEX('CLASSEMENT TRI'!$B$4:$E$130,$A119-A$1,2)</f>
        <v>#NUM!</v>
      </c>
      <c r="D119" s="66" t="e">
        <f>INDEX('CLASSEMENT TRI'!$B$4:$F$130,$A119-A$1,3)</f>
        <v>#NUM!</v>
      </c>
      <c r="E119" s="67" t="e">
        <f>INDEX('CLASSEMENT TRI'!$B$4:$F$130,$A119-A$1,4)</f>
        <v>#NUM!</v>
      </c>
      <c r="F119" s="14" t="e">
        <f>INDEX('CLASSEMENT TRI'!$B$4:$F$130,$A119-A$1,5)</f>
        <v>#NUM!</v>
      </c>
      <c r="G119" s="15" t="e">
        <f>INDEX('CLASSEMENT TRI'!$B$4:$G$130,$A119-A$1,6)</f>
        <v>#NUM!</v>
      </c>
      <c r="H119" s="20" t="e">
        <f>INDEX('CLASSEMENT TRI'!$B$4:$H$130,$A119-A$1,7)</f>
        <v>#NUM!</v>
      </c>
      <c r="I119" s="17" t="e">
        <f>INDEX('CLASSEMENT TRI'!$B$4:$I$130,$A119-A$1,8)</f>
        <v>#NUM!</v>
      </c>
      <c r="J119" s="52" t="e">
        <f>INDEX('CLASSEMENT TRI'!$B$4:$K$130,$A119-A$1,10)</f>
        <v>#NUM!</v>
      </c>
      <c r="L119" s="68" t="e">
        <f>IF(AND(J119="Parcours fini"),(#REF!),IF(AND(J119="Eliminé"),(1000),IF(AND(J119="Chute"),(2000),IF(AND(J119="Abandon"),(3000),IF(AND(J119="Non Partant"),(4000),"")))))</f>
        <v>#NUM!</v>
      </c>
    </row>
    <row r="120" spans="1:12" ht="40.5" customHeight="1" x14ac:dyDescent="0.25">
      <c r="A120" s="64" t="e">
        <f>MATCH(SMALL('CLASSEMENT TRI'!M$4:M$130,ROW()-3),'CLASSEMENT TRI'!M$4:M$130,0)+A$1</f>
        <v>#NUM!</v>
      </c>
      <c r="B120" s="65" t="e">
        <f>INDEX('CLASSEMENT TRI'!$B$4:$D$130,$A120-A$1,1)</f>
        <v>#NUM!</v>
      </c>
      <c r="C120" s="65" t="e">
        <f>INDEX('CLASSEMENT TRI'!$B$4:$E$130,$A120-A$1,2)</f>
        <v>#NUM!</v>
      </c>
      <c r="D120" s="66" t="e">
        <f>INDEX('CLASSEMENT TRI'!$B$4:$F$130,$A120-A$1,3)</f>
        <v>#NUM!</v>
      </c>
      <c r="E120" s="67" t="e">
        <f>INDEX('CLASSEMENT TRI'!$B$4:$F$130,$A120-A$1,4)</f>
        <v>#NUM!</v>
      </c>
      <c r="F120" s="14" t="e">
        <f>INDEX('CLASSEMENT TRI'!$B$4:$F$130,$A120-A$1,5)</f>
        <v>#NUM!</v>
      </c>
      <c r="G120" s="15" t="e">
        <f>INDEX('CLASSEMENT TRI'!$B$4:$G$130,$A120-A$1,6)</f>
        <v>#NUM!</v>
      </c>
      <c r="H120" s="20" t="e">
        <f>INDEX('CLASSEMENT TRI'!$B$4:$H$130,$A120-A$1,7)</f>
        <v>#NUM!</v>
      </c>
      <c r="I120" s="17" t="e">
        <f>INDEX('CLASSEMENT TRI'!$B$4:$I$130,$A120-A$1,8)</f>
        <v>#NUM!</v>
      </c>
      <c r="J120" s="52" t="e">
        <f>INDEX('CLASSEMENT TRI'!$B$4:$K$130,$A120-A$1,10)</f>
        <v>#NUM!</v>
      </c>
      <c r="L120" s="68" t="e">
        <f>IF(AND(J120="Parcours fini"),(#REF!),IF(AND(J120="Eliminé"),(1000),IF(AND(J120="Chute"),(2000),IF(AND(J120="Abandon"),(3000),IF(AND(J120="Non Partant"),(4000),"")))))</f>
        <v>#NUM!</v>
      </c>
    </row>
    <row r="121" spans="1:12" ht="40.5" customHeight="1" x14ac:dyDescent="0.25">
      <c r="A121" s="64" t="e">
        <f>MATCH(SMALL('CLASSEMENT TRI'!M$4:M$130,ROW()-3),'CLASSEMENT TRI'!M$4:M$130,0)+A$1</f>
        <v>#NUM!</v>
      </c>
      <c r="B121" s="65" t="e">
        <f>INDEX('CLASSEMENT TRI'!$B$4:$D$130,$A121-A$1,1)</f>
        <v>#NUM!</v>
      </c>
      <c r="C121" s="65" t="e">
        <f>INDEX('CLASSEMENT TRI'!$B$4:$E$130,$A121-A$1,2)</f>
        <v>#NUM!</v>
      </c>
      <c r="D121" s="66" t="e">
        <f>INDEX('CLASSEMENT TRI'!$B$4:$F$130,$A121-A$1,3)</f>
        <v>#NUM!</v>
      </c>
      <c r="E121" s="67" t="e">
        <f>INDEX('CLASSEMENT TRI'!$B$4:$F$130,$A121-A$1,4)</f>
        <v>#NUM!</v>
      </c>
      <c r="F121" s="14" t="e">
        <f>INDEX('CLASSEMENT TRI'!$B$4:$F$130,$A121-A$1,5)</f>
        <v>#NUM!</v>
      </c>
      <c r="G121" s="15" t="e">
        <f>INDEX('CLASSEMENT TRI'!$B$4:$G$130,$A121-A$1,6)</f>
        <v>#NUM!</v>
      </c>
      <c r="H121" s="20" t="e">
        <f>INDEX('CLASSEMENT TRI'!$B$4:$H$130,$A121-A$1,7)</f>
        <v>#NUM!</v>
      </c>
      <c r="I121" s="17" t="e">
        <f>INDEX('CLASSEMENT TRI'!$B$4:$I$130,$A121-A$1,8)</f>
        <v>#NUM!</v>
      </c>
      <c r="J121" s="52" t="e">
        <f>INDEX('CLASSEMENT TRI'!$B$4:$K$130,$A121-A$1,10)</f>
        <v>#NUM!</v>
      </c>
      <c r="L121" s="68" t="e">
        <f>IF(AND(J121="Parcours fini"),(#REF!),IF(AND(J121="Eliminé"),(1000),IF(AND(J121="Chute"),(2000),IF(AND(J121="Abandon"),(3000),IF(AND(J121="Non Partant"),(4000),"")))))</f>
        <v>#NUM!</v>
      </c>
    </row>
    <row r="122" spans="1:12" ht="40.5" customHeight="1" x14ac:dyDescent="0.25">
      <c r="A122" s="64" t="e">
        <f>MATCH(SMALL('CLASSEMENT TRI'!M$4:M$130,ROW()-3),'CLASSEMENT TRI'!M$4:M$130,0)+A$1</f>
        <v>#NUM!</v>
      </c>
      <c r="B122" s="65" t="e">
        <f>INDEX('CLASSEMENT TRI'!$B$4:$D$130,$A122-A$1,1)</f>
        <v>#NUM!</v>
      </c>
      <c r="C122" s="65" t="e">
        <f>INDEX('CLASSEMENT TRI'!$B$4:$E$130,$A122-A$1,2)</f>
        <v>#NUM!</v>
      </c>
      <c r="D122" s="66" t="e">
        <f>INDEX('CLASSEMENT TRI'!$B$4:$F$130,$A122-A$1,3)</f>
        <v>#NUM!</v>
      </c>
      <c r="E122" s="67" t="e">
        <f>INDEX('CLASSEMENT TRI'!$B$4:$F$130,$A122-A$1,4)</f>
        <v>#NUM!</v>
      </c>
      <c r="F122" s="14" t="e">
        <f>INDEX('CLASSEMENT TRI'!$B$4:$F$130,$A122-A$1,5)</f>
        <v>#NUM!</v>
      </c>
      <c r="G122" s="15" t="e">
        <f>INDEX('CLASSEMENT TRI'!$B$4:$G$130,$A122-A$1,6)</f>
        <v>#NUM!</v>
      </c>
      <c r="H122" s="20" t="e">
        <f>INDEX('CLASSEMENT TRI'!$B$4:$H$130,$A122-A$1,7)</f>
        <v>#NUM!</v>
      </c>
      <c r="I122" s="17" t="e">
        <f>INDEX('CLASSEMENT TRI'!$B$4:$I$130,$A122-A$1,8)</f>
        <v>#NUM!</v>
      </c>
      <c r="J122" s="52" t="e">
        <f>INDEX('CLASSEMENT TRI'!$B$4:$K$130,$A122-A$1,10)</f>
        <v>#NUM!</v>
      </c>
      <c r="L122" s="68" t="e">
        <f>IF(AND(J122="Parcours fini"),(#REF!),IF(AND(J122="Eliminé"),(1000),IF(AND(J122="Chute"),(2000),IF(AND(J122="Abandon"),(3000),IF(AND(J122="Non Partant"),(4000),"")))))</f>
        <v>#NUM!</v>
      </c>
    </row>
    <row r="123" spans="1:12" ht="40.5" customHeight="1" x14ac:dyDescent="0.25">
      <c r="A123" s="64" t="e">
        <f>MATCH(SMALL('CLASSEMENT TRI'!M$4:M$130,ROW()-3),'CLASSEMENT TRI'!M$4:M$130,0)+A$1</f>
        <v>#NUM!</v>
      </c>
      <c r="B123" s="65" t="e">
        <f>INDEX('CLASSEMENT TRI'!$B$4:$D$130,$A123-A$1,1)</f>
        <v>#NUM!</v>
      </c>
      <c r="C123" s="65" t="e">
        <f>INDEX('CLASSEMENT TRI'!$B$4:$E$130,$A123-A$1,2)</f>
        <v>#NUM!</v>
      </c>
      <c r="D123" s="66" t="e">
        <f>INDEX('CLASSEMENT TRI'!$B$4:$F$130,$A123-A$1,3)</f>
        <v>#NUM!</v>
      </c>
      <c r="E123" s="67" t="e">
        <f>INDEX('CLASSEMENT TRI'!$B$4:$F$130,$A123-A$1,4)</f>
        <v>#NUM!</v>
      </c>
      <c r="F123" s="14" t="e">
        <f>INDEX('CLASSEMENT TRI'!$B$4:$F$130,$A123-A$1,5)</f>
        <v>#NUM!</v>
      </c>
      <c r="G123" s="15" t="e">
        <f>INDEX('CLASSEMENT TRI'!$B$4:$G$130,$A123-A$1,6)</f>
        <v>#NUM!</v>
      </c>
      <c r="H123" s="20" t="e">
        <f>INDEX('CLASSEMENT TRI'!$B$4:$H$130,$A123-A$1,7)</f>
        <v>#NUM!</v>
      </c>
      <c r="I123" s="17" t="e">
        <f>INDEX('CLASSEMENT TRI'!$B$4:$I$130,$A123-A$1,8)</f>
        <v>#NUM!</v>
      </c>
      <c r="J123" s="52" t="e">
        <f>INDEX('CLASSEMENT TRI'!$B$4:$K$130,$A123-A$1,10)</f>
        <v>#NUM!</v>
      </c>
      <c r="L123" s="68" t="e">
        <f>IF(AND(J123="Parcours fini"),(#REF!),IF(AND(J123="Eliminé"),(1000),IF(AND(J123="Chute"),(2000),IF(AND(J123="Abandon"),(3000),IF(AND(J123="Non Partant"),(4000),"")))))</f>
        <v>#NUM!</v>
      </c>
    </row>
    <row r="124" spans="1:12" ht="40.5" customHeight="1" x14ac:dyDescent="0.25">
      <c r="A124" s="64" t="e">
        <f>MATCH(SMALL('CLASSEMENT TRI'!M$4:M$130,ROW()-3),'CLASSEMENT TRI'!M$4:M$130,0)+A$1</f>
        <v>#NUM!</v>
      </c>
      <c r="B124" s="65" t="e">
        <f>INDEX('CLASSEMENT TRI'!$B$4:$D$130,$A124-A$1,1)</f>
        <v>#NUM!</v>
      </c>
      <c r="C124" s="65" t="e">
        <f>INDEX('CLASSEMENT TRI'!$B$4:$E$130,$A124-A$1,2)</f>
        <v>#NUM!</v>
      </c>
      <c r="D124" s="66" t="e">
        <f>INDEX('CLASSEMENT TRI'!$B$4:$F$130,$A124-A$1,3)</f>
        <v>#NUM!</v>
      </c>
      <c r="E124" s="67" t="e">
        <f>INDEX('CLASSEMENT TRI'!$B$4:$F$130,$A124-A$1,4)</f>
        <v>#NUM!</v>
      </c>
      <c r="F124" s="14" t="e">
        <f>INDEX('CLASSEMENT TRI'!$B$4:$F$130,$A124-A$1,5)</f>
        <v>#NUM!</v>
      </c>
      <c r="G124" s="15" t="e">
        <f>INDEX('CLASSEMENT TRI'!$B$4:$G$130,$A124-A$1,6)</f>
        <v>#NUM!</v>
      </c>
      <c r="H124" s="20" t="e">
        <f>INDEX('CLASSEMENT TRI'!$B$4:$H$130,$A124-A$1,7)</f>
        <v>#NUM!</v>
      </c>
      <c r="I124" s="17" t="e">
        <f>INDEX('CLASSEMENT TRI'!$B$4:$I$130,$A124-A$1,8)</f>
        <v>#NUM!</v>
      </c>
      <c r="J124" s="52" t="e">
        <f>INDEX('CLASSEMENT TRI'!$B$4:$K$130,$A124-A$1,10)</f>
        <v>#NUM!</v>
      </c>
      <c r="L124" s="68" t="e">
        <f>IF(AND(J124="Parcours fini"),(#REF!),IF(AND(J124="Eliminé"),(1000),IF(AND(J124="Chute"),(2000),IF(AND(J124="Abandon"),(3000),IF(AND(J124="Non Partant"),(4000),"")))))</f>
        <v>#NUM!</v>
      </c>
    </row>
    <row r="125" spans="1:12" ht="40.5" customHeight="1" x14ac:dyDescent="0.25">
      <c r="A125" s="64" t="e">
        <f>MATCH(SMALL('CLASSEMENT TRI'!M$4:M$130,ROW()-3),'CLASSEMENT TRI'!M$4:M$130,0)+A$1</f>
        <v>#NUM!</v>
      </c>
      <c r="B125" s="65" t="e">
        <f>INDEX('CLASSEMENT TRI'!$B$4:$D$130,$A125-A$1,1)</f>
        <v>#NUM!</v>
      </c>
      <c r="C125" s="65" t="e">
        <f>INDEX('CLASSEMENT TRI'!$B$4:$E$130,$A125-A$1,2)</f>
        <v>#NUM!</v>
      </c>
      <c r="D125" s="66" t="e">
        <f>INDEX('CLASSEMENT TRI'!$B$4:$F$130,$A125-A$1,3)</f>
        <v>#NUM!</v>
      </c>
      <c r="E125" s="67" t="e">
        <f>INDEX('CLASSEMENT TRI'!$B$4:$F$130,$A125-A$1,4)</f>
        <v>#NUM!</v>
      </c>
      <c r="F125" s="14" t="e">
        <f>INDEX('CLASSEMENT TRI'!$B$4:$F$130,$A125-A$1,5)</f>
        <v>#NUM!</v>
      </c>
      <c r="G125" s="15" t="e">
        <f>INDEX('CLASSEMENT TRI'!$B$4:$G$130,$A125-A$1,6)</f>
        <v>#NUM!</v>
      </c>
      <c r="H125" s="20" t="e">
        <f>INDEX('CLASSEMENT TRI'!$B$4:$H$130,$A125-A$1,7)</f>
        <v>#NUM!</v>
      </c>
      <c r="I125" s="17" t="e">
        <f>INDEX('CLASSEMENT TRI'!$B$4:$I$130,$A125-A$1,8)</f>
        <v>#NUM!</v>
      </c>
      <c r="J125" s="52" t="e">
        <f>INDEX('CLASSEMENT TRI'!$B$4:$K$130,$A125-A$1,10)</f>
        <v>#NUM!</v>
      </c>
      <c r="L125" s="68" t="e">
        <f>IF(AND(J125="Parcours fini"),(#REF!),IF(AND(J125="Eliminé"),(1000),IF(AND(J125="Chute"),(2000),IF(AND(J125="Abandon"),(3000),IF(AND(J125="Non Partant"),(4000),"")))))</f>
        <v>#NUM!</v>
      </c>
    </row>
    <row r="126" spans="1:12" ht="40.5" customHeight="1" x14ac:dyDescent="0.25">
      <c r="A126" s="64" t="e">
        <f>MATCH(SMALL('CLASSEMENT TRI'!M$4:M$130,ROW()-3),'CLASSEMENT TRI'!M$4:M$130,0)+A$1</f>
        <v>#NUM!</v>
      </c>
      <c r="B126" s="65" t="e">
        <f>INDEX('CLASSEMENT TRI'!$B$4:$D$130,$A126-A$1,1)</f>
        <v>#NUM!</v>
      </c>
      <c r="C126" s="65" t="e">
        <f>INDEX('CLASSEMENT TRI'!$B$4:$E$130,$A126-A$1,2)</f>
        <v>#NUM!</v>
      </c>
      <c r="D126" s="66" t="e">
        <f>INDEX('CLASSEMENT TRI'!$B$4:$F$130,$A126-A$1,3)</f>
        <v>#NUM!</v>
      </c>
      <c r="E126" s="67" t="e">
        <f>INDEX('CLASSEMENT TRI'!$B$4:$F$130,$A126-A$1,4)</f>
        <v>#NUM!</v>
      </c>
      <c r="F126" s="14" t="e">
        <f>INDEX('CLASSEMENT TRI'!$B$4:$F$130,$A126-A$1,5)</f>
        <v>#NUM!</v>
      </c>
      <c r="G126" s="15" t="e">
        <f>INDEX('CLASSEMENT TRI'!$B$4:$G$130,$A126-A$1,6)</f>
        <v>#NUM!</v>
      </c>
      <c r="H126" s="20" t="e">
        <f>INDEX('CLASSEMENT TRI'!$B$4:$H$130,$A126-A$1,7)</f>
        <v>#NUM!</v>
      </c>
      <c r="I126" s="17" t="e">
        <f>INDEX('CLASSEMENT TRI'!$B$4:$I$130,$A126-A$1,8)</f>
        <v>#NUM!</v>
      </c>
      <c r="J126" s="52" t="e">
        <f>INDEX('CLASSEMENT TRI'!$B$4:$K$130,$A126-A$1,10)</f>
        <v>#NUM!</v>
      </c>
      <c r="L126" s="68" t="e">
        <f>IF(AND(J126="Parcours fini"),(#REF!),IF(AND(J126="Eliminé"),(1000),IF(AND(J126="Chute"),(2000),IF(AND(J126="Abandon"),(3000),IF(AND(J126="Non Partant"),(4000),"")))))</f>
        <v>#NUM!</v>
      </c>
    </row>
    <row r="127" spans="1:12" ht="40.5" customHeight="1" x14ac:dyDescent="0.25">
      <c r="A127" s="64" t="e">
        <f>MATCH(SMALL('CLASSEMENT TRI'!M$4:M$130,ROW()-3),'CLASSEMENT TRI'!M$4:M$130,0)+A$1</f>
        <v>#NUM!</v>
      </c>
      <c r="B127" s="65" t="e">
        <f>INDEX('CLASSEMENT TRI'!$B$4:$D$130,$A127-A$1,1)</f>
        <v>#NUM!</v>
      </c>
      <c r="C127" s="65" t="e">
        <f>INDEX('CLASSEMENT TRI'!$B$4:$E$130,$A127-A$1,2)</f>
        <v>#NUM!</v>
      </c>
      <c r="D127" s="66" t="e">
        <f>INDEX('CLASSEMENT TRI'!$B$4:$F$130,$A127-A$1,3)</f>
        <v>#NUM!</v>
      </c>
      <c r="E127" s="67" t="e">
        <f>INDEX('CLASSEMENT TRI'!$B$4:$F$130,$A127-A$1,4)</f>
        <v>#NUM!</v>
      </c>
      <c r="F127" s="14" t="e">
        <f>INDEX('CLASSEMENT TRI'!$B$4:$F$130,$A127-A$1,5)</f>
        <v>#NUM!</v>
      </c>
      <c r="G127" s="15" t="e">
        <f>INDEX('CLASSEMENT TRI'!$B$4:$G$130,$A127-A$1,6)</f>
        <v>#NUM!</v>
      </c>
      <c r="H127" s="20" t="e">
        <f>INDEX('CLASSEMENT TRI'!$B$4:$H$130,$A127-A$1,7)</f>
        <v>#NUM!</v>
      </c>
      <c r="I127" s="17" t="e">
        <f>INDEX('CLASSEMENT TRI'!$B$4:$I$130,$A127-A$1,8)</f>
        <v>#NUM!</v>
      </c>
      <c r="J127" s="52" t="e">
        <f>INDEX('CLASSEMENT TRI'!$B$4:$K$130,$A127-A$1,10)</f>
        <v>#NUM!</v>
      </c>
      <c r="L127" s="68" t="e">
        <f>IF(AND(J127="Parcours fini"),(#REF!),IF(AND(J127="Eliminé"),(1000),IF(AND(J127="Chute"),(2000),IF(AND(J127="Abandon"),(3000),IF(AND(J127="Non Partant"),(4000),"")))))</f>
        <v>#NUM!</v>
      </c>
    </row>
    <row r="128" spans="1:12" ht="40.5" customHeight="1" x14ac:dyDescent="0.25">
      <c r="A128" s="64" t="e">
        <f>MATCH(SMALL('CLASSEMENT TRI'!M$4:M$130,ROW()-3),'CLASSEMENT TRI'!M$4:M$130,0)+A$1</f>
        <v>#NUM!</v>
      </c>
      <c r="B128" s="65" t="e">
        <f>INDEX('CLASSEMENT TRI'!$B$4:$D$130,$A128-A$1,1)</f>
        <v>#NUM!</v>
      </c>
      <c r="C128" s="65" t="e">
        <f>INDEX('CLASSEMENT TRI'!$B$4:$E$130,$A128-A$1,2)</f>
        <v>#NUM!</v>
      </c>
      <c r="D128" s="66" t="e">
        <f>INDEX('CLASSEMENT TRI'!$B$4:$F$130,$A128-A$1,3)</f>
        <v>#NUM!</v>
      </c>
      <c r="E128" s="67" t="e">
        <f>INDEX('CLASSEMENT TRI'!$B$4:$F$130,$A128-A$1,4)</f>
        <v>#NUM!</v>
      </c>
      <c r="F128" s="14" t="e">
        <f>INDEX('CLASSEMENT TRI'!$B$4:$F$130,$A128-A$1,5)</f>
        <v>#NUM!</v>
      </c>
      <c r="G128" s="15" t="e">
        <f>INDEX('CLASSEMENT TRI'!$B$4:$G$130,$A128-A$1,6)</f>
        <v>#NUM!</v>
      </c>
      <c r="H128" s="20" t="e">
        <f>INDEX('CLASSEMENT TRI'!$B$4:$H$130,$A128-A$1,7)</f>
        <v>#NUM!</v>
      </c>
      <c r="I128" s="17" t="e">
        <f>INDEX('CLASSEMENT TRI'!$B$4:$I$130,$A128-A$1,8)</f>
        <v>#NUM!</v>
      </c>
      <c r="J128" s="52" t="e">
        <f>INDEX('CLASSEMENT TRI'!$B$4:$K$130,$A128-A$1,10)</f>
        <v>#NUM!</v>
      </c>
      <c r="L128" s="68" t="e">
        <f>IF(AND(J128="Parcours fini"),(#REF!),IF(AND(J128="Eliminé"),(1000),IF(AND(J128="Chute"),(2000),IF(AND(J128="Abandon"),(3000),IF(AND(J128="Non Partant"),(4000),"")))))</f>
        <v>#NUM!</v>
      </c>
    </row>
    <row r="129" ht="40.5" customHeight="1" x14ac:dyDescent="0.25"/>
  </sheetData>
  <sheetProtection selectLockedCells="1"/>
  <mergeCells count="11">
    <mergeCell ref="F2:F3"/>
    <mergeCell ref="A2:A3"/>
    <mergeCell ref="B2:B3"/>
    <mergeCell ref="C2:C3"/>
    <mergeCell ref="D2:D3"/>
    <mergeCell ref="E2:E3"/>
    <mergeCell ref="G2:G3"/>
    <mergeCell ref="H2:H3"/>
    <mergeCell ref="I2:I3"/>
    <mergeCell ref="J2:J3"/>
    <mergeCell ref="L2:L3"/>
  </mergeCells>
  <conditionalFormatting sqref="H57:J128 L49:L128">
    <cfRule type="expression" dxfId="17" priority="71">
      <formula>(#REF!="Parcours fini")</formula>
    </cfRule>
    <cfRule type="expression" dxfId="16" priority="72">
      <formula>(#REF!="Non Partant")</formula>
    </cfRule>
    <cfRule type="expression" dxfId="15" priority="73">
      <formula>(#REF!="Eliminé")</formula>
    </cfRule>
    <cfRule type="expression" dxfId="14" priority="74">
      <formula>(#REF!="Chute")</formula>
    </cfRule>
    <cfRule type="expression" dxfId="13" priority="75">
      <formula>(#REF!="Abandon")</formula>
    </cfRule>
  </conditionalFormatting>
  <conditionalFormatting sqref="A49:E130">
    <cfRule type="expression" dxfId="12" priority="65">
      <formula>INDIRECT(ADDRESS(ROW(),COLUMN()+(12-COLUMN())))="Non Partant"</formula>
    </cfRule>
    <cfRule type="containsErrors" dxfId="11" priority="76">
      <formula>ISERROR(A49)</formula>
    </cfRule>
  </conditionalFormatting>
  <conditionalFormatting sqref="F49:L130">
    <cfRule type="containsErrors" dxfId="10" priority="66">
      <formula>ISERROR(F49)</formula>
    </cfRule>
  </conditionalFormatting>
  <conditionalFormatting sqref="J49:L130">
    <cfRule type="expression" dxfId="9" priority="64">
      <formula>INDIRECT(ADDRESS(ROW(),COLUMN()))="Non Partant"</formula>
    </cfRule>
  </conditionalFormatting>
  <conditionalFormatting sqref="L4:L48">
    <cfRule type="expression" dxfId="8" priority="4">
      <formula>(#REF!="Parcours fini")</formula>
    </cfRule>
    <cfRule type="expression" dxfId="7" priority="5">
      <formula>(#REF!="Non Partant")</formula>
    </cfRule>
    <cfRule type="expression" dxfId="6" priority="6">
      <formula>(#REF!="Eliminé")</formula>
    </cfRule>
    <cfRule type="expression" dxfId="5" priority="7">
      <formula>(#REF!="Chute")</formula>
    </cfRule>
    <cfRule type="expression" dxfId="4" priority="8">
      <formula>(#REF!="Abandon")</formula>
    </cfRule>
  </conditionalFormatting>
  <conditionalFormatting sqref="A4:E48">
    <cfRule type="expression" dxfId="3" priority="2">
      <formula>INDIRECT(ADDRESS(ROW(),COLUMN()+(12-COLUMN())))="Non Partant"</formula>
    </cfRule>
    <cfRule type="containsErrors" dxfId="2" priority="9">
      <formula>ISERROR(A4)</formula>
    </cfRule>
  </conditionalFormatting>
  <conditionalFormatting sqref="F4:L48">
    <cfRule type="containsErrors" dxfId="1" priority="3">
      <formula>ISERROR(F4)</formula>
    </cfRule>
  </conditionalFormatting>
  <conditionalFormatting sqref="J4:L48">
    <cfRule type="expression" dxfId="0" priority="1">
      <formula>INDIRECT(ADDRESS(ROW(),COLUMN()))="Non Partant"</formula>
    </cfRule>
  </conditionalFormatting>
  <printOptions horizontalCentered="1"/>
  <pageMargins left="0.23622047244094491" right="0.23622047244094491" top="0.94488188976377963" bottom="0.74803149606299213" header="0.31496062992125984" footer="0.31496062992125984"/>
  <pageSetup paperSize="9" scale="31" fitToHeight="3" orientation="portrait" r:id="rId1"/>
  <headerFooter>
    <oddHeader>&amp;L&amp;G&amp;C&amp;"-,Gras"&amp;36CHAMPIONNAT DE FRANCE DE DERBY-CROSS - Epreuve AMATEUR 4</oddHeader>
    <oddFooter>&amp;R&amp;D&amp;T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MODELE</vt:lpstr>
      <vt:lpstr>CLASSEMENT TRI</vt:lpstr>
      <vt:lpstr>CLASSEMENT AUTOMATIQUE</vt:lpstr>
      <vt:lpstr>'CLASSEMENT AUTOMATIQUE'!Criteres</vt:lpstr>
      <vt:lpstr>'CLASSEMENT TRI'!Criteres</vt:lpstr>
      <vt:lpstr>MODELE!Criteres</vt:lpstr>
      <vt:lpstr>'CLASSEMENT AUTOMATIQUE'!Impression_des_titres</vt:lpstr>
      <vt:lpstr>'CLASSEMENT TRI'!Impression_des_titres</vt:lpstr>
      <vt:lpstr>MODELE!Impression_des_titres</vt:lpstr>
      <vt:lpstr>'CLASSEMENT AUTOMATIQUE'!Zone_d_impression</vt:lpstr>
      <vt:lpstr>'CLASSEMENT TRI'!Zone_d_impression</vt:lpstr>
      <vt:lpstr>MODELE!Zone_d_impression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DUEZ</dc:creator>
  <cp:lastModifiedBy>X Cellus</cp:lastModifiedBy>
  <cp:lastPrinted>2020-07-16T13:23:02Z</cp:lastPrinted>
  <dcterms:created xsi:type="dcterms:W3CDTF">2018-09-26T06:26:36Z</dcterms:created>
  <dcterms:modified xsi:type="dcterms:W3CDTF">2020-07-22T10:52:05Z</dcterms:modified>
</cp:coreProperties>
</file>