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600" windowHeight="8190" tabRatio="436"/>
  </bookViews>
  <sheets>
    <sheet name="hotels" sheetId="1" r:id="rId1"/>
    <sheet name="lundi" sheetId="2" r:id="rId2"/>
    <sheet name="parametres" sheetId="3" r:id="rId3"/>
  </sheets>
  <definedNames>
    <definedName name="bdd">hotels!$A$10:$G$109</definedName>
    <definedName name="datedelivraison">hotels!$B$10:$B$109</definedName>
    <definedName name="semdelivraison">parametres!$A$2:$A$9</definedName>
    <definedName name="valconcatr">parametres!$E$2:$E$101</definedName>
  </definedNames>
  <calcPr calcId="125725"/>
</workbook>
</file>

<file path=xl/calcChain.xml><?xml version="1.0" encoding="utf-8"?>
<calcChain xmlns="http://schemas.openxmlformats.org/spreadsheetml/2006/main">
  <c r="D3" i="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2"/>
  <c r="E29" s="1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C30"/>
  <c r="B9"/>
  <c r="A2"/>
  <c r="A3" s="1"/>
  <c r="A1"/>
  <c r="B2" i="2"/>
  <c r="A2"/>
  <c r="K10" i="1"/>
  <c r="F4" i="2" l="1"/>
  <c r="E4" i="3"/>
  <c r="E6"/>
  <c r="E8"/>
  <c r="E3"/>
  <c r="E5"/>
  <c r="E7"/>
  <c r="E31"/>
  <c r="E33"/>
  <c r="E35"/>
  <c r="E37"/>
  <c r="E39"/>
  <c r="E41"/>
  <c r="E43"/>
  <c r="E45"/>
  <c r="E47"/>
  <c r="E49"/>
  <c r="E51"/>
  <c r="E53"/>
  <c r="E55"/>
  <c r="E57"/>
  <c r="E59"/>
  <c r="E61"/>
  <c r="E63"/>
  <c r="E65"/>
  <c r="E67"/>
  <c r="E69"/>
  <c r="E71"/>
  <c r="E73"/>
  <c r="E75"/>
  <c r="E77"/>
  <c r="E79"/>
  <c r="E81"/>
  <c r="E83"/>
  <c r="E85"/>
  <c r="E87"/>
  <c r="E89"/>
  <c r="E91"/>
  <c r="E93"/>
  <c r="E95"/>
  <c r="E97"/>
  <c r="E99"/>
  <c r="E101"/>
  <c r="E30"/>
  <c r="E32"/>
  <c r="E34"/>
  <c r="E36"/>
  <c r="E38"/>
  <c r="E40"/>
  <c r="E42"/>
  <c r="E44"/>
  <c r="E46"/>
  <c r="E48"/>
  <c r="E50"/>
  <c r="E52"/>
  <c r="E54"/>
  <c r="E56"/>
  <c r="E58"/>
  <c r="E60"/>
  <c r="E62"/>
  <c r="E64"/>
  <c r="E66"/>
  <c r="E68"/>
  <c r="E70"/>
  <c r="E72"/>
  <c r="E74"/>
  <c r="E76"/>
  <c r="E78"/>
  <c r="E80"/>
  <c r="E82"/>
  <c r="E84"/>
  <c r="E86"/>
  <c r="E88"/>
  <c r="E90"/>
  <c r="E92"/>
  <c r="E94"/>
  <c r="E96"/>
  <c r="E98"/>
  <c r="E100"/>
  <c r="I4" i="1"/>
  <c r="B3" i="3"/>
  <c r="J4" i="1" s="1"/>
  <c r="A4" i="3"/>
  <c r="E10"/>
  <c r="E12"/>
  <c r="E14"/>
  <c r="E16"/>
  <c r="E17"/>
  <c r="E20"/>
  <c r="E21"/>
  <c r="E23"/>
  <c r="E25"/>
  <c r="E27"/>
  <c r="E28"/>
  <c r="B2"/>
  <c r="E2"/>
  <c r="I3" i="1"/>
  <c r="E9" i="3"/>
  <c r="E11"/>
  <c r="E13"/>
  <c r="E15"/>
  <c r="E18"/>
  <c r="E19"/>
  <c r="E22"/>
  <c r="E24"/>
  <c r="E26"/>
  <c r="E10" i="2" l="1"/>
  <c r="C10"/>
  <c r="F9"/>
  <c r="E9"/>
  <c r="D9"/>
  <c r="C9"/>
  <c r="B9"/>
  <c r="A10"/>
  <c r="A8"/>
  <c r="F10"/>
  <c r="D10"/>
  <c r="B10"/>
  <c r="F8"/>
  <c r="E8"/>
  <c r="D8"/>
  <c r="C8"/>
  <c r="B8"/>
  <c r="A9"/>
  <c r="B4"/>
  <c r="J3" i="1"/>
  <c r="A5" i="3"/>
  <c r="I5" i="1"/>
  <c r="B4" i="3"/>
  <c r="J5" i="1" s="1"/>
  <c r="F42" i="2"/>
  <c r="D42"/>
  <c r="B42"/>
  <c r="F41"/>
  <c r="D41"/>
  <c r="B41"/>
  <c r="F40"/>
  <c r="D40"/>
  <c r="B40"/>
  <c r="F39"/>
  <c r="D39"/>
  <c r="B39"/>
  <c r="F38"/>
  <c r="D38"/>
  <c r="B38"/>
  <c r="F37"/>
  <c r="D37"/>
  <c r="B37"/>
  <c r="F36"/>
  <c r="D36"/>
  <c r="B36"/>
  <c r="F35"/>
  <c r="D35"/>
  <c r="B35"/>
  <c r="F34"/>
  <c r="D34"/>
  <c r="B34"/>
  <c r="F33"/>
  <c r="D33"/>
  <c r="B33"/>
  <c r="F32"/>
  <c r="D32"/>
  <c r="B32"/>
  <c r="F31"/>
  <c r="D31"/>
  <c r="B31"/>
  <c r="F30"/>
  <c r="D30"/>
  <c r="B30"/>
  <c r="F29"/>
  <c r="D29"/>
  <c r="B29"/>
  <c r="F28"/>
  <c r="D28"/>
  <c r="B28"/>
  <c r="F27"/>
  <c r="D27"/>
  <c r="B27"/>
  <c r="F26"/>
  <c r="D26"/>
  <c r="B26"/>
  <c r="F25"/>
  <c r="D25"/>
  <c r="B25"/>
  <c r="F24"/>
  <c r="D24"/>
  <c r="B24"/>
  <c r="F23"/>
  <c r="D23"/>
  <c r="B23"/>
  <c r="F22"/>
  <c r="D22"/>
  <c r="B22"/>
  <c r="F21"/>
  <c r="D21"/>
  <c r="B21"/>
  <c r="F20"/>
  <c r="D20"/>
  <c r="B20"/>
  <c r="F19"/>
  <c r="D19"/>
  <c r="B19"/>
  <c r="F18"/>
  <c r="D18"/>
  <c r="B18"/>
  <c r="F17"/>
  <c r="D17"/>
  <c r="B17"/>
  <c r="F16"/>
  <c r="D16"/>
  <c r="B16"/>
  <c r="F15"/>
  <c r="D15"/>
  <c r="B15"/>
  <c r="F14"/>
  <c r="D14"/>
  <c r="B14"/>
  <c r="F13"/>
  <c r="D13"/>
  <c r="B13"/>
  <c r="F12"/>
  <c r="D12"/>
  <c r="B12"/>
  <c r="F11"/>
  <c r="D11"/>
  <c r="B11"/>
  <c r="E42"/>
  <c r="C42"/>
  <c r="A42"/>
  <c r="E41"/>
  <c r="C41"/>
  <c r="A41"/>
  <c r="E40"/>
  <c r="C40"/>
  <c r="A40"/>
  <c r="E39"/>
  <c r="C39"/>
  <c r="A39"/>
  <c r="E38"/>
  <c r="C38"/>
  <c r="A38"/>
  <c r="E37"/>
  <c r="C37"/>
  <c r="A37"/>
  <c r="E36"/>
  <c r="C36"/>
  <c r="A36"/>
  <c r="E35"/>
  <c r="C35"/>
  <c r="A35"/>
  <c r="E34"/>
  <c r="C34"/>
  <c r="A34"/>
  <c r="E33"/>
  <c r="C33"/>
  <c r="A33"/>
  <c r="E32"/>
  <c r="C32"/>
  <c r="A32"/>
  <c r="E31"/>
  <c r="C31"/>
  <c r="A31"/>
  <c r="E30"/>
  <c r="C30"/>
  <c r="A30"/>
  <c r="E29"/>
  <c r="C29"/>
  <c r="A29"/>
  <c r="E28"/>
  <c r="C28"/>
  <c r="A28"/>
  <c r="E27"/>
  <c r="C27"/>
  <c r="A27"/>
  <c r="E26"/>
  <c r="C26"/>
  <c r="A26"/>
  <c r="E25"/>
  <c r="C25"/>
  <c r="A25"/>
  <c r="E24"/>
  <c r="C24"/>
  <c r="A24"/>
  <c r="E23"/>
  <c r="C23"/>
  <c r="A23"/>
  <c r="E22"/>
  <c r="C22"/>
  <c r="A22"/>
  <c r="E21"/>
  <c r="C21"/>
  <c r="A21"/>
  <c r="E20"/>
  <c r="C20"/>
  <c r="A20"/>
  <c r="E19"/>
  <c r="C19"/>
  <c r="A19"/>
  <c r="E18"/>
  <c r="C18"/>
  <c r="A18"/>
  <c r="E17"/>
  <c r="C17"/>
  <c r="A17"/>
  <c r="E16"/>
  <c r="C16"/>
  <c r="A16"/>
  <c r="E15"/>
  <c r="C15"/>
  <c r="A15"/>
  <c r="E14"/>
  <c r="C14"/>
  <c r="A14"/>
  <c r="E13"/>
  <c r="C13"/>
  <c r="A13"/>
  <c r="E12"/>
  <c r="C12"/>
  <c r="A12"/>
  <c r="E11"/>
  <c r="C11"/>
  <c r="A11"/>
  <c r="A6" i="3" l="1"/>
  <c r="B5"/>
  <c r="J6" i="1" s="1"/>
  <c r="I6"/>
  <c r="A7" i="3" l="1"/>
  <c r="B6"/>
  <c r="J7" i="1" s="1"/>
  <c r="I7"/>
  <c r="A8" i="3" l="1"/>
  <c r="B7"/>
  <c r="J8" i="1" s="1"/>
  <c r="I8"/>
  <c r="B8" i="3" l="1"/>
  <c r="J9" i="1" s="1"/>
  <c r="J10" s="1"/>
  <c r="E6" s="1"/>
  <c r="I9"/>
</calcChain>
</file>

<file path=xl/sharedStrings.xml><?xml version="1.0" encoding="utf-8"?>
<sst xmlns="http://schemas.openxmlformats.org/spreadsheetml/2006/main" count="189" uniqueCount="51">
  <si>
    <t>Suivi Plateaux Repas Hôtels</t>
  </si>
  <si>
    <t>RECAP PLTX :</t>
  </si>
  <si>
    <t>Année*</t>
  </si>
  <si>
    <t>SEMAINE DE LIVRAISON*</t>
  </si>
  <si>
    <t>*Année à renseigner</t>
  </si>
  <si>
    <t>*N° de semaine à renseigner</t>
  </si>
  <si>
    <t>TOT PLTX :</t>
  </si>
  <si>
    <t>(*par défaut, la date de livraison doit être n.r // 1 date renseignée=1pltx)</t>
  </si>
  <si>
    <t>Commande</t>
  </si>
  <si>
    <t>Livraison</t>
  </si>
  <si>
    <t>HOTEL</t>
  </si>
  <si>
    <t>Client</t>
  </si>
  <si>
    <t>Date</t>
  </si>
  <si>
    <t>Date*</t>
  </si>
  <si>
    <t>Heure souhaitée</t>
  </si>
  <si>
    <t>Nom</t>
  </si>
  <si>
    <t>Spécificité alimentaire</t>
  </si>
  <si>
    <t>Type d'eau</t>
  </si>
  <si>
    <t>12h00</t>
  </si>
  <si>
    <t>le crillon</t>
  </si>
  <si>
    <t>la palette des couleurs de la vie</t>
  </si>
  <si>
    <t>vegan, aime le boudin noir, sans salade</t>
  </si>
  <si>
    <t>gazeuse</t>
  </si>
  <si>
    <t>15h00</t>
  </si>
  <si>
    <t>tahaa resort &amp; spa</t>
  </si>
  <si>
    <t>plate</t>
  </si>
  <si>
    <t>16h00</t>
  </si>
  <si>
    <t>sheraton</t>
  </si>
  <si>
    <t>18h00</t>
  </si>
  <si>
    <t>continental</t>
  </si>
  <si>
    <t>20h00</t>
  </si>
  <si>
    <t>vegan, aime le boudin noir, sml,l ;ans salade</t>
  </si>
  <si>
    <t>10h00</t>
  </si>
  <si>
    <t>Formule 1</t>
  </si>
  <si>
    <t>la peche à la moule</t>
  </si>
  <si>
    <t>bulleuse</t>
  </si>
  <si>
    <t>8h00</t>
  </si>
  <si>
    <t>cogito ergo sum</t>
  </si>
  <si>
    <t>7h00</t>
  </si>
  <si>
    <t>9h00</t>
  </si>
  <si>
    <t>pheobus</t>
  </si>
  <si>
    <t>n.r.</t>
  </si>
  <si>
    <t>Année</t>
  </si>
  <si>
    <t>SEMAINE</t>
  </si>
  <si>
    <t>TOT PLTX</t>
  </si>
  <si>
    <t>occurrence</t>
  </si>
  <si>
    <t>val_concat</t>
  </si>
  <si>
    <t>val_concat_r</t>
  </si>
  <si>
    <t>incrementation</t>
  </si>
  <si>
    <t>NE PAS SUPPRIMER CETTE FEUILLE</t>
  </si>
  <si>
    <t>11h00</t>
  </si>
</sst>
</file>

<file path=xl/styles.xml><?xml version="1.0" encoding="utf-8"?>
<styleSheet xmlns="http://schemas.openxmlformats.org/spreadsheetml/2006/main">
  <numFmts count="5">
    <numFmt numFmtId="164" formatCode="ddd\ d\ "/>
    <numFmt numFmtId="165" formatCode="dd/mm/yy"/>
    <numFmt numFmtId="166" formatCode="ddd\ d\ mmm\ yy"/>
    <numFmt numFmtId="167" formatCode="&quot;VRAI&quot;;&quot;VRAI&quot;;&quot;FAUX&quot;"/>
    <numFmt numFmtId="168" formatCode="yyyy"/>
  </numFmts>
  <fonts count="16">
    <font>
      <sz val="10"/>
      <name val="Arial"/>
      <family val="2"/>
      <charset val="1"/>
    </font>
    <font>
      <b/>
      <sz val="18"/>
      <name val="Calibri"/>
      <family val="2"/>
      <charset val="1"/>
    </font>
    <font>
      <sz val="12"/>
      <name val="Calibri"/>
      <family val="2"/>
      <charset val="1"/>
    </font>
    <font>
      <b/>
      <sz val="10"/>
      <name val="Arial"/>
      <family val="2"/>
      <charset val="1"/>
    </font>
    <font>
      <sz val="10"/>
      <name val="Mangal"/>
      <family val="2"/>
      <charset val="1"/>
    </font>
    <font>
      <b/>
      <sz val="12"/>
      <name val="Calibri"/>
      <family val="2"/>
      <charset val="1"/>
    </font>
    <font>
      <i/>
      <sz val="8"/>
      <color rgb="FF0000FF"/>
      <name val="Calibri"/>
      <family val="2"/>
      <charset val="1"/>
    </font>
    <font>
      <sz val="8"/>
      <color rgb="FF0000FF"/>
      <name val="Calibri"/>
      <family val="2"/>
      <charset val="1"/>
    </font>
    <font>
      <i/>
      <sz val="8"/>
      <color rgb="FFB2B2B2"/>
      <name val="Calibri"/>
      <family val="2"/>
      <charset val="1"/>
    </font>
    <font>
      <b/>
      <sz val="10"/>
      <name val="Times New Roman"/>
      <family val="1"/>
      <charset val="1"/>
    </font>
    <font>
      <sz val="10"/>
      <name val="Times New Roman"/>
      <family val="1"/>
      <charset val="1"/>
    </font>
    <font>
      <u/>
      <sz val="10"/>
      <color rgb="FF0000FF"/>
      <name val="Times New Roman"/>
      <family val="1"/>
      <charset val="1"/>
    </font>
    <font>
      <sz val="10"/>
      <color rgb="FF0000FF"/>
      <name val="Times New Roman"/>
      <family val="1"/>
      <charset val="1"/>
    </font>
    <font>
      <b/>
      <sz val="12"/>
      <name val="Calibri"/>
      <family val="2"/>
    </font>
    <font>
      <sz val="10"/>
      <color rgb="FFFF0000"/>
      <name val="Arial"/>
      <family val="2"/>
      <charset val="1"/>
    </font>
    <font>
      <sz val="12"/>
      <color rgb="FFFF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protection locked="0"/>
    </xf>
    <xf numFmtId="0" fontId="4" fillId="0" borderId="0"/>
  </cellStyleXfs>
  <cellXfs count="50">
    <xf numFmtId="0" fontId="0" fillId="0" borderId="0" xfId="0">
      <protection locked="0"/>
    </xf>
    <xf numFmtId="0" fontId="2" fillId="0" borderId="0" xfId="0" applyFont="1" applyAlignment="1">
      <alignment horizontal="left"/>
      <protection locked="0"/>
    </xf>
    <xf numFmtId="0" fontId="3" fillId="0" borderId="0" xfId="1" applyFont="1" applyBorder="1" applyAlignment="1"/>
    <xf numFmtId="0" fontId="0" fillId="0" borderId="0" xfId="1" applyFont="1" applyBorder="1" applyAlignment="1"/>
    <xf numFmtId="0" fontId="2" fillId="0" borderId="0" xfId="1" applyFont="1" applyBorder="1" applyAlignment="1">
      <alignment horizontal="left"/>
    </xf>
    <xf numFmtId="164" fontId="0" fillId="0" borderId="1" xfId="1" applyNumberFormat="1" applyFont="1" applyBorder="1" applyAlignment="1"/>
    <xf numFmtId="0" fontId="0" fillId="0" borderId="1" xfId="1" applyFont="1" applyBorder="1" applyAlignment="1"/>
    <xf numFmtId="0" fontId="6" fillId="0" borderId="0" xfId="1" applyFont="1" applyBorder="1" applyAlignment="1">
      <alignment horizontal="left"/>
    </xf>
    <xf numFmtId="0" fontId="5" fillId="0" borderId="0" xfId="0" applyFont="1" applyAlignment="1">
      <alignment horizontal="center"/>
      <protection locked="0"/>
    </xf>
    <xf numFmtId="0" fontId="7" fillId="0" borderId="0" xfId="0" applyFont="1" applyAlignment="1">
      <alignment horizontal="center"/>
      <protection locked="0"/>
    </xf>
    <xf numFmtId="0" fontId="5" fillId="0" borderId="0" xfId="0" applyFont="1" applyAlignment="1">
      <alignment horizontal="center" vertical="center"/>
      <protection locked="0"/>
    </xf>
    <xf numFmtId="0" fontId="5" fillId="0" borderId="4" xfId="1" applyFont="1" applyBorder="1" applyAlignment="1">
      <alignment horizontal="right"/>
    </xf>
    <xf numFmtId="0" fontId="3" fillId="0" borderId="5" xfId="1" applyFont="1" applyBorder="1" applyAlignment="1"/>
    <xf numFmtId="0" fontId="5" fillId="0" borderId="6" xfId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  <protection locked="0"/>
    </xf>
    <xf numFmtId="164" fontId="2" fillId="0" borderId="1" xfId="0" applyNumberFormat="1" applyFont="1" applyBorder="1" applyAlignment="1">
      <alignment horizontal="center"/>
      <protection locked="0"/>
    </xf>
    <xf numFmtId="0" fontId="2" fillId="0" borderId="1" xfId="0" applyFont="1" applyBorder="1" applyAlignment="1">
      <alignment horizontal="center"/>
      <protection locked="0"/>
    </xf>
    <xf numFmtId="0" fontId="2" fillId="0" borderId="0" xfId="0" applyFont="1">
      <protection locked="0"/>
    </xf>
    <xf numFmtId="0" fontId="5" fillId="0" borderId="0" xfId="1" applyFont="1" applyBorder="1" applyAlignment="1">
      <alignment horizontal="right"/>
    </xf>
    <xf numFmtId="0" fontId="5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 vertical="center"/>
    </xf>
    <xf numFmtId="166" fontId="5" fillId="0" borderId="0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5" xfId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/>
    </xf>
    <xf numFmtId="167" fontId="2" fillId="0" borderId="1" xfId="1" applyNumberFormat="1" applyFont="1" applyBorder="1" applyAlignment="1">
      <alignment horizontal="center"/>
    </xf>
    <xf numFmtId="0" fontId="0" fillId="0" borderId="2" xfId="1" applyFont="1" applyBorder="1" applyAlignment="1"/>
    <xf numFmtId="164" fontId="0" fillId="0" borderId="7" xfId="1" applyNumberFormat="1" applyFont="1" applyBorder="1" applyAlignment="1"/>
    <xf numFmtId="0" fontId="0" fillId="0" borderId="7" xfId="1" applyFont="1" applyBorder="1" applyAlignment="1"/>
    <xf numFmtId="164" fontId="0" fillId="2" borderId="7" xfId="1" applyNumberFormat="1" applyFont="1" applyFill="1" applyBorder="1" applyAlignment="1"/>
    <xf numFmtId="0" fontId="9" fillId="0" borderId="0" xfId="1" applyFont="1" applyBorder="1" applyAlignment="1"/>
    <xf numFmtId="0" fontId="10" fillId="0" borderId="0" xfId="1" applyFont="1" applyBorder="1" applyAlignment="1"/>
    <xf numFmtId="167" fontId="0" fillId="0" borderId="0" xfId="1" applyNumberFormat="1" applyFont="1" applyBorder="1" applyAlignment="1"/>
    <xf numFmtId="0" fontId="0" fillId="0" borderId="3" xfId="1" applyFont="1" applyBorder="1" applyAlignment="1">
      <alignment horizontal="right"/>
    </xf>
    <xf numFmtId="0" fontId="0" fillId="0" borderId="3" xfId="1" applyFont="1" applyBorder="1" applyAlignment="1"/>
    <xf numFmtId="165" fontId="0" fillId="0" borderId="0" xfId="1" applyNumberFormat="1" applyFont="1" applyBorder="1" applyAlignment="1"/>
    <xf numFmtId="0" fontId="11" fillId="0" borderId="0" xfId="1" applyFont="1" applyBorder="1" applyAlignment="1"/>
    <xf numFmtId="0" fontId="12" fillId="0" borderId="0" xfId="1" applyFont="1" applyBorder="1" applyAlignment="1"/>
    <xf numFmtId="14" fontId="2" fillId="0" borderId="1" xfId="0" applyNumberFormat="1" applyFont="1" applyBorder="1" applyAlignment="1">
      <alignment horizontal="center"/>
      <protection locked="0"/>
    </xf>
    <xf numFmtId="168" fontId="13" fillId="0" borderId="0" xfId="0" applyNumberFormat="1" applyFont="1" applyAlignment="1">
      <alignment horizontal="left"/>
      <protection locked="0"/>
    </xf>
    <xf numFmtId="0" fontId="1" fillId="0" borderId="1" xfId="0" applyFont="1" applyBorder="1" applyAlignment="1">
      <alignment horizontal="center" vertical="center"/>
      <protection locked="0"/>
    </xf>
    <xf numFmtId="0" fontId="5" fillId="0" borderId="2" xfId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  <protection locked="0"/>
    </xf>
    <xf numFmtId="0" fontId="8" fillId="0" borderId="0" xfId="1" applyFont="1" applyBorder="1" applyAlignment="1">
      <alignment horizontal="left" vertical="center"/>
    </xf>
    <xf numFmtId="0" fontId="5" fillId="0" borderId="6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4" fillId="0" borderId="0" xfId="1" applyFont="1" applyBorder="1" applyAlignment="1"/>
    <xf numFmtId="0" fontId="14" fillId="0" borderId="0" xfId="0" applyFont="1">
      <protection locked="0"/>
    </xf>
    <xf numFmtId="165" fontId="15" fillId="0" borderId="1" xfId="1" applyNumberFormat="1" applyFont="1" applyBorder="1" applyAlignment="1">
      <alignment horizontal="center"/>
    </xf>
    <xf numFmtId="167" fontId="15" fillId="0" borderId="1" xfId="1" applyNumberFormat="1" applyFont="1" applyBorder="1" applyAlignment="1">
      <alignment horizontal="center"/>
    </xf>
  </cellXfs>
  <cellStyles count="2">
    <cellStyle name="Normal" xfId="0" builtinId="0"/>
    <cellStyle name="TableStyleLight1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9"/>
  <sheetViews>
    <sheetView tabSelected="1" zoomScale="90" zoomScaleNormal="90" workbookViewId="0">
      <selection activeCell="A6" sqref="A6"/>
    </sheetView>
  </sheetViews>
  <sheetFormatPr baseColWidth="10" defaultColWidth="9.140625" defaultRowHeight="12.75"/>
  <cols>
    <col min="1" max="1" width="14.42578125"/>
    <col min="2" max="2" width="19.28515625"/>
    <col min="3" max="3" width="17"/>
    <col min="4" max="5" width="29"/>
    <col min="6" max="6" width="35.85546875"/>
    <col min="7" max="7" width="11.85546875"/>
    <col min="8" max="8" width="11.5703125"/>
    <col min="9" max="9" width="13.85546875"/>
    <col min="10" max="10" width="3.85546875"/>
    <col min="11" max="1025" width="11.5703125"/>
  </cols>
  <sheetData>
    <row r="1" spans="1:11" ht="23.25">
      <c r="A1" s="40" t="s">
        <v>0</v>
      </c>
      <c r="B1" s="40"/>
      <c r="C1" s="40"/>
      <c r="D1" s="40"/>
      <c r="E1" s="40"/>
      <c r="F1" s="40"/>
      <c r="G1" s="40"/>
    </row>
    <row r="2" spans="1:11" ht="15.75">
      <c r="A2" s="1"/>
      <c r="I2" s="2" t="s">
        <v>1</v>
      </c>
      <c r="J2" s="3"/>
    </row>
    <row r="3" spans="1:11" ht="15.75">
      <c r="A3" s="4" t="s">
        <v>2</v>
      </c>
      <c r="B3" s="41" t="s">
        <v>3</v>
      </c>
      <c r="C3" s="41"/>
      <c r="D3" s="41"/>
      <c r="E3" s="41"/>
      <c r="F3" s="41"/>
      <c r="I3" s="5">
        <f>parametres!A2</f>
        <v>43829</v>
      </c>
      <c r="J3" s="6">
        <f>parametres!B2</f>
        <v>3</v>
      </c>
    </row>
    <row r="4" spans="1:11" ht="15.75">
      <c r="A4" s="1">
        <v>2020</v>
      </c>
      <c r="B4" s="42">
        <v>1</v>
      </c>
      <c r="C4" s="42"/>
      <c r="D4" s="42"/>
      <c r="E4" s="42"/>
      <c r="F4" s="42"/>
      <c r="I4" s="5">
        <f>parametres!A3</f>
        <v>43830</v>
      </c>
      <c r="J4" s="6">
        <f>parametres!B3</f>
        <v>2</v>
      </c>
    </row>
    <row r="5" spans="1:11" ht="15.75">
      <c r="A5" s="7" t="s">
        <v>4</v>
      </c>
      <c r="B5" s="7" t="s">
        <v>5</v>
      </c>
      <c r="C5" s="8"/>
      <c r="D5" s="8"/>
      <c r="E5" s="8"/>
      <c r="F5" s="8"/>
      <c r="G5" s="9"/>
      <c r="I5" s="5">
        <f>parametres!A4</f>
        <v>43831</v>
      </c>
      <c r="J5" s="6">
        <f>parametres!B4</f>
        <v>3</v>
      </c>
    </row>
    <row r="6" spans="1:11" ht="15.75">
      <c r="A6" s="1"/>
      <c r="B6" s="10"/>
      <c r="C6" s="11" t="s">
        <v>6</v>
      </c>
      <c r="D6" s="11"/>
      <c r="E6" s="12">
        <f>J10</f>
        <v>15</v>
      </c>
      <c r="F6" s="8"/>
      <c r="G6" s="8"/>
      <c r="I6" s="5">
        <f>parametres!A5</f>
        <v>43832</v>
      </c>
      <c r="J6" s="6">
        <f>parametres!B5</f>
        <v>2</v>
      </c>
    </row>
    <row r="7" spans="1:11">
      <c r="A7" s="43" t="s">
        <v>7</v>
      </c>
      <c r="B7" s="43"/>
      <c r="C7" s="43"/>
      <c r="D7" s="43"/>
      <c r="E7" s="43"/>
      <c r="F7" s="43"/>
      <c r="G7" s="43"/>
      <c r="I7" s="5">
        <f>parametres!A6</f>
        <v>43833</v>
      </c>
      <c r="J7" s="6">
        <f>parametres!B6</f>
        <v>1</v>
      </c>
    </row>
    <row r="8" spans="1:11" ht="15.75">
      <c r="A8" s="13" t="s">
        <v>8</v>
      </c>
      <c r="B8" s="44" t="s">
        <v>9</v>
      </c>
      <c r="C8" s="44"/>
      <c r="D8" s="44" t="s">
        <v>10</v>
      </c>
      <c r="E8" s="44" t="s">
        <v>11</v>
      </c>
      <c r="F8" s="44"/>
      <c r="G8" s="44"/>
      <c r="I8" s="5">
        <f>parametres!A7</f>
        <v>43834</v>
      </c>
      <c r="J8" s="6">
        <f>parametres!B7</f>
        <v>2</v>
      </c>
    </row>
    <row r="9" spans="1:11" ht="15.75">
      <c r="A9" s="13" t="s">
        <v>12</v>
      </c>
      <c r="B9" s="13" t="s">
        <v>13</v>
      </c>
      <c r="C9" s="13" t="s">
        <v>14</v>
      </c>
      <c r="D9" s="44"/>
      <c r="E9" s="13" t="s">
        <v>15</v>
      </c>
      <c r="F9" s="13" t="s">
        <v>16</v>
      </c>
      <c r="G9" s="13" t="s">
        <v>17</v>
      </c>
      <c r="I9" s="5">
        <f>parametres!A8</f>
        <v>43835</v>
      </c>
      <c r="J9" s="6">
        <f>parametres!B8</f>
        <v>2</v>
      </c>
    </row>
    <row r="10" spans="1:11" ht="15.75">
      <c r="A10" s="14">
        <v>43811</v>
      </c>
      <c r="B10" s="15">
        <v>43829</v>
      </c>
      <c r="C10" s="16" t="s">
        <v>18</v>
      </c>
      <c r="D10" s="16" t="s">
        <v>19</v>
      </c>
      <c r="E10" s="16" t="s">
        <v>20</v>
      </c>
      <c r="F10" s="16" t="s">
        <v>21</v>
      </c>
      <c r="G10" s="16" t="s">
        <v>22</v>
      </c>
      <c r="I10" s="3"/>
      <c r="J10" s="6">
        <f>SUM(J3:J9)</f>
        <v>15</v>
      </c>
      <c r="K10" t="str">
        <f>IF(B10="jj/mm/aa",TEXT(B10,"nnnn"),"")</f>
        <v/>
      </c>
    </row>
    <row r="11" spans="1:11" ht="15.75">
      <c r="A11" s="14">
        <v>43819</v>
      </c>
      <c r="B11" s="15">
        <v>43829</v>
      </c>
      <c r="C11" s="16" t="s">
        <v>23</v>
      </c>
      <c r="D11" s="16" t="s">
        <v>24</v>
      </c>
      <c r="E11" s="16" t="s">
        <v>20</v>
      </c>
      <c r="F11" s="16" t="s">
        <v>21</v>
      </c>
      <c r="G11" s="16" t="s">
        <v>25</v>
      </c>
    </row>
    <row r="12" spans="1:11" ht="15.75">
      <c r="A12" s="14">
        <v>43820</v>
      </c>
      <c r="B12" s="15">
        <v>43830</v>
      </c>
      <c r="C12" s="16" t="s">
        <v>26</v>
      </c>
      <c r="D12" s="16" t="s">
        <v>27</v>
      </c>
      <c r="E12" s="16" t="s">
        <v>20</v>
      </c>
      <c r="F12" s="16" t="s">
        <v>21</v>
      </c>
      <c r="G12" s="16" t="s">
        <v>25</v>
      </c>
    </row>
    <row r="13" spans="1:11" ht="15.75">
      <c r="A13" s="14">
        <v>43750</v>
      </c>
      <c r="B13" s="15">
        <v>43830</v>
      </c>
      <c r="C13" s="16" t="s">
        <v>28</v>
      </c>
      <c r="D13" s="16" t="s">
        <v>29</v>
      </c>
      <c r="E13" s="16" t="s">
        <v>20</v>
      </c>
      <c r="F13" s="16" t="s">
        <v>21</v>
      </c>
      <c r="G13" s="16" t="s">
        <v>25</v>
      </c>
    </row>
    <row r="14" spans="1:11" ht="15.75">
      <c r="A14" s="14">
        <v>43782</v>
      </c>
      <c r="B14" s="15">
        <v>43831</v>
      </c>
      <c r="C14" s="16" t="s">
        <v>30</v>
      </c>
      <c r="D14" s="16"/>
      <c r="E14" s="16" t="s">
        <v>20</v>
      </c>
      <c r="F14" s="16" t="s">
        <v>31</v>
      </c>
      <c r="G14" s="16" t="s">
        <v>22</v>
      </c>
    </row>
    <row r="15" spans="1:11" ht="15.75">
      <c r="A15" s="16"/>
      <c r="B15" s="15">
        <v>43831</v>
      </c>
      <c r="C15" s="16" t="s">
        <v>32</v>
      </c>
      <c r="D15" s="16"/>
      <c r="E15" s="16" t="s">
        <v>20</v>
      </c>
      <c r="F15" s="16" t="s">
        <v>21</v>
      </c>
      <c r="G15" s="16" t="s">
        <v>25</v>
      </c>
    </row>
    <row r="16" spans="1:11" ht="15.75">
      <c r="A16" s="14">
        <v>43780</v>
      </c>
      <c r="B16" s="15">
        <v>43832</v>
      </c>
      <c r="C16" s="16" t="s">
        <v>32</v>
      </c>
      <c r="D16" s="16" t="s">
        <v>33</v>
      </c>
      <c r="E16" s="16" t="s">
        <v>20</v>
      </c>
      <c r="F16" s="16" t="s">
        <v>21</v>
      </c>
      <c r="G16" s="16" t="s">
        <v>22</v>
      </c>
    </row>
    <row r="17" spans="1:7" ht="15.75">
      <c r="A17" s="16"/>
      <c r="B17" s="15">
        <v>43832</v>
      </c>
      <c r="C17" s="16" t="s">
        <v>23</v>
      </c>
      <c r="D17" s="16"/>
      <c r="E17" s="16" t="s">
        <v>20</v>
      </c>
      <c r="F17" s="16" t="s">
        <v>21</v>
      </c>
      <c r="G17" s="16" t="s">
        <v>22</v>
      </c>
    </row>
    <row r="18" spans="1:7" ht="15.75">
      <c r="A18" s="14">
        <v>43731</v>
      </c>
      <c r="B18" s="15">
        <v>43833</v>
      </c>
      <c r="C18" s="16" t="s">
        <v>26</v>
      </c>
      <c r="D18" s="16" t="s">
        <v>34</v>
      </c>
      <c r="E18" s="16" t="s">
        <v>20</v>
      </c>
      <c r="F18" s="16" t="s">
        <v>21</v>
      </c>
      <c r="G18" s="16" t="s">
        <v>25</v>
      </c>
    </row>
    <row r="19" spans="1:7" ht="15.75">
      <c r="A19" s="16"/>
      <c r="B19" s="15">
        <v>43834</v>
      </c>
      <c r="C19" s="16" t="s">
        <v>32</v>
      </c>
      <c r="D19" s="16"/>
      <c r="E19" s="16" t="s">
        <v>20</v>
      </c>
      <c r="F19" s="16" t="s">
        <v>21</v>
      </c>
      <c r="G19" s="16" t="s">
        <v>35</v>
      </c>
    </row>
    <row r="20" spans="1:7" ht="15.75">
      <c r="A20" s="16"/>
      <c r="B20" s="15">
        <v>43834</v>
      </c>
      <c r="C20" s="16" t="s">
        <v>36</v>
      </c>
      <c r="D20" s="16" t="s">
        <v>37</v>
      </c>
      <c r="E20" s="16" t="s">
        <v>20</v>
      </c>
      <c r="F20" s="16" t="s">
        <v>21</v>
      </c>
      <c r="G20" s="16" t="s">
        <v>22</v>
      </c>
    </row>
    <row r="21" spans="1:7" ht="15.75">
      <c r="A21" s="16"/>
      <c r="B21" s="15">
        <v>43835</v>
      </c>
      <c r="C21" s="16" t="s">
        <v>38</v>
      </c>
      <c r="D21" s="16"/>
      <c r="E21" s="16" t="s">
        <v>20</v>
      </c>
      <c r="F21" s="16" t="s">
        <v>21</v>
      </c>
      <c r="G21" s="16" t="s">
        <v>25</v>
      </c>
    </row>
    <row r="22" spans="1:7" ht="15.75">
      <c r="A22" s="16"/>
      <c r="B22" s="15">
        <v>43835</v>
      </c>
      <c r="C22" s="16" t="s">
        <v>39</v>
      </c>
      <c r="D22" s="16" t="s">
        <v>40</v>
      </c>
      <c r="E22" s="16" t="s">
        <v>20</v>
      </c>
      <c r="F22" s="16" t="s">
        <v>21</v>
      </c>
      <c r="G22" s="16"/>
    </row>
    <row r="23" spans="1:7" ht="15.75">
      <c r="A23" s="38">
        <v>43821</v>
      </c>
      <c r="B23" s="15">
        <v>43829</v>
      </c>
      <c r="C23" s="16" t="s">
        <v>50</v>
      </c>
      <c r="D23" s="16" t="s">
        <v>27</v>
      </c>
      <c r="E23" s="16" t="s">
        <v>20</v>
      </c>
      <c r="F23" s="16" t="s">
        <v>21</v>
      </c>
      <c r="G23" s="16" t="s">
        <v>22</v>
      </c>
    </row>
    <row r="24" spans="1:7" ht="15.75">
      <c r="A24" s="14">
        <v>43761</v>
      </c>
      <c r="B24" s="15">
        <v>43831</v>
      </c>
      <c r="C24" s="16" t="s">
        <v>32</v>
      </c>
      <c r="D24" s="16"/>
      <c r="E24" s="16" t="s">
        <v>20</v>
      </c>
      <c r="F24" s="16" t="s">
        <v>21</v>
      </c>
      <c r="G24" s="16" t="s">
        <v>25</v>
      </c>
    </row>
    <row r="25" spans="1:7" ht="15.75">
      <c r="A25" s="16"/>
      <c r="B25" s="15" t="s">
        <v>41</v>
      </c>
      <c r="C25" s="16"/>
      <c r="D25" s="16"/>
      <c r="E25" s="16"/>
      <c r="F25" s="16"/>
      <c r="G25" s="16"/>
    </row>
    <row r="26" spans="1:7" ht="15.75">
      <c r="A26" s="16"/>
      <c r="B26" s="15" t="s">
        <v>41</v>
      </c>
      <c r="C26" s="16"/>
      <c r="D26" s="16"/>
      <c r="E26" s="16"/>
      <c r="F26" s="16"/>
      <c r="G26" s="16"/>
    </row>
    <row r="27" spans="1:7" ht="15.75">
      <c r="A27" s="16"/>
      <c r="B27" s="15" t="s">
        <v>41</v>
      </c>
      <c r="C27" s="16"/>
      <c r="D27" s="16"/>
      <c r="E27" s="16"/>
      <c r="F27" s="16"/>
      <c r="G27" s="16"/>
    </row>
    <row r="28" spans="1:7" ht="15.75">
      <c r="A28" s="16"/>
      <c r="B28" s="15" t="s">
        <v>41</v>
      </c>
      <c r="C28" s="16"/>
      <c r="D28" s="16"/>
      <c r="E28" s="16"/>
      <c r="F28" s="16"/>
      <c r="G28" s="16"/>
    </row>
    <row r="29" spans="1:7" ht="15.75">
      <c r="A29" s="16"/>
      <c r="B29" s="15" t="s">
        <v>41</v>
      </c>
      <c r="C29" s="16"/>
      <c r="D29" s="16"/>
      <c r="E29" s="16"/>
      <c r="F29" s="16"/>
      <c r="G29" s="16"/>
    </row>
    <row r="30" spans="1:7" ht="15.75">
      <c r="A30" s="16"/>
      <c r="B30" s="15" t="s">
        <v>41</v>
      </c>
      <c r="C30" s="16"/>
      <c r="D30" s="16"/>
      <c r="E30" s="16"/>
      <c r="F30" s="16"/>
      <c r="G30" s="16"/>
    </row>
    <row r="31" spans="1:7" ht="15.75">
      <c r="A31" s="16"/>
      <c r="B31" s="15" t="s">
        <v>41</v>
      </c>
      <c r="C31" s="16"/>
      <c r="D31" s="16"/>
      <c r="E31" s="16"/>
      <c r="F31" s="16"/>
      <c r="G31" s="16"/>
    </row>
    <row r="32" spans="1:7" ht="15.75">
      <c r="A32" s="16"/>
      <c r="B32" s="15" t="s">
        <v>41</v>
      </c>
      <c r="C32" s="16"/>
      <c r="D32" s="16"/>
      <c r="E32" s="16"/>
      <c r="F32" s="16"/>
      <c r="G32" s="16"/>
    </row>
    <row r="33" spans="1:7" ht="15.75">
      <c r="A33" s="16"/>
      <c r="B33" s="15" t="s">
        <v>41</v>
      </c>
      <c r="C33" s="16"/>
      <c r="D33" s="16"/>
      <c r="E33" s="16"/>
      <c r="F33" s="16"/>
      <c r="G33" s="16"/>
    </row>
    <row r="34" spans="1:7" ht="15.75">
      <c r="A34" s="16"/>
      <c r="B34" s="15" t="s">
        <v>41</v>
      </c>
      <c r="C34" s="16"/>
      <c r="D34" s="16"/>
      <c r="E34" s="16"/>
      <c r="F34" s="16"/>
      <c r="G34" s="16"/>
    </row>
    <row r="35" spans="1:7" ht="15.75">
      <c r="A35" s="16"/>
      <c r="B35" s="15" t="s">
        <v>41</v>
      </c>
      <c r="C35" s="16"/>
      <c r="D35" s="16"/>
      <c r="E35" s="16"/>
      <c r="F35" s="16"/>
      <c r="G35" s="16"/>
    </row>
    <row r="36" spans="1:7" ht="15.75">
      <c r="A36" s="16"/>
      <c r="B36" s="15" t="s">
        <v>41</v>
      </c>
      <c r="C36" s="16"/>
      <c r="D36" s="16"/>
      <c r="E36" s="16"/>
      <c r="F36" s="16"/>
      <c r="G36" s="16"/>
    </row>
    <row r="37" spans="1:7" ht="15.75">
      <c r="A37" s="16"/>
      <c r="B37" s="15" t="s">
        <v>41</v>
      </c>
      <c r="C37" s="16"/>
      <c r="D37" s="16"/>
      <c r="E37" s="16"/>
      <c r="F37" s="16"/>
      <c r="G37" s="16"/>
    </row>
    <row r="38" spans="1:7" ht="15.75">
      <c r="A38" s="16"/>
      <c r="B38" s="15" t="s">
        <v>41</v>
      </c>
      <c r="C38" s="16"/>
      <c r="D38" s="16"/>
      <c r="E38" s="16"/>
      <c r="F38" s="16"/>
      <c r="G38" s="16"/>
    </row>
    <row r="39" spans="1:7" ht="15.75">
      <c r="A39" s="16"/>
      <c r="B39" s="15" t="s">
        <v>41</v>
      </c>
      <c r="C39" s="16"/>
      <c r="D39" s="16"/>
      <c r="E39" s="16"/>
      <c r="F39" s="16"/>
      <c r="G39" s="16"/>
    </row>
    <row r="40" spans="1:7" ht="15.75">
      <c r="A40" s="16"/>
      <c r="B40" s="15" t="s">
        <v>41</v>
      </c>
      <c r="C40" s="16"/>
      <c r="D40" s="16"/>
      <c r="E40" s="16"/>
      <c r="F40" s="16"/>
      <c r="G40" s="16"/>
    </row>
    <row r="41" spans="1:7" ht="15.75">
      <c r="A41" s="16"/>
      <c r="B41" s="15" t="s">
        <v>41</v>
      </c>
      <c r="C41" s="16"/>
      <c r="D41" s="16"/>
      <c r="E41" s="16"/>
      <c r="F41" s="16"/>
      <c r="G41" s="16"/>
    </row>
    <row r="42" spans="1:7" ht="15.75">
      <c r="A42" s="16"/>
      <c r="B42" s="15" t="s">
        <v>41</v>
      </c>
      <c r="C42" s="16"/>
      <c r="D42" s="16"/>
      <c r="E42" s="16"/>
      <c r="F42" s="16"/>
      <c r="G42" s="16"/>
    </row>
    <row r="43" spans="1:7" ht="15.75">
      <c r="A43" s="16"/>
      <c r="B43" s="15" t="s">
        <v>41</v>
      </c>
      <c r="C43" s="16"/>
      <c r="D43" s="16"/>
      <c r="E43" s="16"/>
      <c r="F43" s="16"/>
      <c r="G43" s="16"/>
    </row>
    <row r="44" spans="1:7" ht="15.75">
      <c r="A44" s="16"/>
      <c r="B44" s="15" t="s">
        <v>41</v>
      </c>
      <c r="C44" s="16"/>
      <c r="D44" s="16"/>
      <c r="E44" s="16"/>
      <c r="F44" s="16"/>
      <c r="G44" s="16"/>
    </row>
    <row r="45" spans="1:7" ht="15.75">
      <c r="A45" s="16"/>
      <c r="B45" s="15" t="s">
        <v>41</v>
      </c>
      <c r="C45" s="16"/>
      <c r="D45" s="16"/>
      <c r="E45" s="16"/>
      <c r="F45" s="16"/>
      <c r="G45" s="16"/>
    </row>
    <row r="46" spans="1:7" ht="15.75">
      <c r="A46" s="16"/>
      <c r="B46" s="15" t="s">
        <v>41</v>
      </c>
      <c r="C46" s="16"/>
      <c r="D46" s="16"/>
      <c r="E46" s="16"/>
      <c r="F46" s="16"/>
      <c r="G46" s="16"/>
    </row>
    <row r="47" spans="1:7" ht="15.75">
      <c r="A47" s="16"/>
      <c r="B47" s="15" t="s">
        <v>41</v>
      </c>
      <c r="C47" s="16"/>
      <c r="D47" s="16"/>
      <c r="E47" s="16"/>
      <c r="F47" s="16"/>
      <c r="G47" s="16"/>
    </row>
    <row r="48" spans="1:7" ht="15.75">
      <c r="A48" s="16"/>
      <c r="B48" s="15" t="s">
        <v>41</v>
      </c>
      <c r="C48" s="16"/>
      <c r="D48" s="16"/>
      <c r="E48" s="16"/>
      <c r="F48" s="16"/>
      <c r="G48" s="16"/>
    </row>
    <row r="49" spans="1:7" ht="15.75">
      <c r="A49" s="16"/>
      <c r="B49" s="15" t="s">
        <v>41</v>
      </c>
      <c r="C49" s="16"/>
      <c r="D49" s="16"/>
      <c r="E49" s="16"/>
      <c r="F49" s="16"/>
      <c r="G49" s="16"/>
    </row>
    <row r="50" spans="1:7" ht="15.75">
      <c r="A50" s="16"/>
      <c r="B50" s="15" t="s">
        <v>41</v>
      </c>
      <c r="C50" s="16"/>
      <c r="D50" s="16"/>
      <c r="E50" s="16"/>
      <c r="F50" s="16"/>
      <c r="G50" s="16"/>
    </row>
    <row r="51" spans="1:7" ht="15.75">
      <c r="A51" s="16"/>
      <c r="B51" s="15" t="s">
        <v>41</v>
      </c>
      <c r="C51" s="16"/>
      <c r="D51" s="16"/>
      <c r="E51" s="16"/>
      <c r="F51" s="16"/>
      <c r="G51" s="16"/>
    </row>
    <row r="52" spans="1:7" ht="15.75">
      <c r="A52" s="16"/>
      <c r="B52" s="15" t="s">
        <v>41</v>
      </c>
      <c r="C52" s="16"/>
      <c r="D52" s="16"/>
      <c r="E52" s="16"/>
      <c r="F52" s="16"/>
      <c r="G52" s="16"/>
    </row>
    <row r="53" spans="1:7" ht="15.75">
      <c r="A53" s="16"/>
      <c r="B53" s="15" t="s">
        <v>41</v>
      </c>
      <c r="C53" s="16"/>
      <c r="D53" s="16"/>
      <c r="E53" s="16"/>
      <c r="F53" s="16"/>
      <c r="G53" s="16"/>
    </row>
    <row r="54" spans="1:7" ht="15.75">
      <c r="A54" s="16"/>
      <c r="B54" s="15" t="s">
        <v>41</v>
      </c>
      <c r="C54" s="16"/>
      <c r="D54" s="16"/>
      <c r="E54" s="16"/>
      <c r="F54" s="16"/>
      <c r="G54" s="16"/>
    </row>
    <row r="55" spans="1:7" ht="15.75">
      <c r="A55" s="16"/>
      <c r="B55" s="15" t="s">
        <v>41</v>
      </c>
      <c r="C55" s="16"/>
      <c r="D55" s="16"/>
      <c r="E55" s="16"/>
      <c r="F55" s="16"/>
      <c r="G55" s="16"/>
    </row>
    <row r="56" spans="1:7" ht="15.75">
      <c r="A56" s="16"/>
      <c r="B56" s="15" t="s">
        <v>41</v>
      </c>
      <c r="C56" s="16"/>
      <c r="D56" s="16"/>
      <c r="E56" s="16"/>
      <c r="F56" s="16"/>
      <c r="G56" s="16"/>
    </row>
    <row r="57" spans="1:7" ht="15.75">
      <c r="A57" s="16"/>
      <c r="B57" s="15" t="s">
        <v>41</v>
      </c>
      <c r="C57" s="16"/>
      <c r="D57" s="16"/>
      <c r="E57" s="16"/>
      <c r="F57" s="16"/>
      <c r="G57" s="16"/>
    </row>
    <row r="58" spans="1:7" ht="15.75">
      <c r="A58" s="16"/>
      <c r="B58" s="15" t="s">
        <v>41</v>
      </c>
      <c r="C58" s="16"/>
      <c r="D58" s="16"/>
      <c r="E58" s="16"/>
      <c r="F58" s="16"/>
      <c r="G58" s="16"/>
    </row>
    <row r="59" spans="1:7" ht="15.75">
      <c r="A59" s="16"/>
      <c r="B59" s="15" t="s">
        <v>41</v>
      </c>
      <c r="C59" s="16"/>
      <c r="D59" s="16"/>
      <c r="E59" s="16"/>
      <c r="F59" s="16"/>
      <c r="G59" s="16"/>
    </row>
    <row r="60" spans="1:7" ht="15.75">
      <c r="A60" s="16"/>
      <c r="B60" s="15" t="s">
        <v>41</v>
      </c>
      <c r="C60" s="16"/>
      <c r="D60" s="16"/>
      <c r="E60" s="16"/>
      <c r="F60" s="16"/>
      <c r="G60" s="16"/>
    </row>
    <row r="61" spans="1:7" ht="15.75">
      <c r="A61" s="16"/>
      <c r="B61" s="15" t="s">
        <v>41</v>
      </c>
      <c r="C61" s="16"/>
      <c r="D61" s="16"/>
      <c r="E61" s="16"/>
      <c r="F61" s="16"/>
      <c r="G61" s="16"/>
    </row>
    <row r="62" spans="1:7" ht="15.75">
      <c r="A62" s="16"/>
      <c r="B62" s="15" t="s">
        <v>41</v>
      </c>
      <c r="C62" s="16"/>
      <c r="D62" s="16"/>
      <c r="E62" s="16"/>
      <c r="F62" s="16"/>
      <c r="G62" s="16"/>
    </row>
    <row r="63" spans="1:7" ht="15.75">
      <c r="A63" s="16"/>
      <c r="B63" s="15" t="s">
        <v>41</v>
      </c>
      <c r="C63" s="16"/>
      <c r="D63" s="16"/>
      <c r="E63" s="16"/>
      <c r="F63" s="16"/>
      <c r="G63" s="16"/>
    </row>
    <row r="64" spans="1:7" ht="15.75">
      <c r="A64" s="16"/>
      <c r="B64" s="15" t="s">
        <v>41</v>
      </c>
      <c r="C64" s="16"/>
      <c r="D64" s="16"/>
      <c r="E64" s="16"/>
      <c r="F64" s="16"/>
      <c r="G64" s="16"/>
    </row>
    <row r="65" spans="1:7" ht="15.75">
      <c r="A65" s="16"/>
      <c r="B65" s="15" t="s">
        <v>41</v>
      </c>
      <c r="C65" s="16"/>
      <c r="D65" s="16"/>
      <c r="E65" s="16"/>
      <c r="F65" s="16"/>
      <c r="G65" s="16"/>
    </row>
    <row r="66" spans="1:7" ht="15.75">
      <c r="A66" s="16"/>
      <c r="B66" s="15" t="s">
        <v>41</v>
      </c>
      <c r="C66" s="16"/>
      <c r="D66" s="16"/>
      <c r="E66" s="16"/>
      <c r="F66" s="16"/>
      <c r="G66" s="16"/>
    </row>
    <row r="67" spans="1:7" ht="15.75">
      <c r="A67" s="16"/>
      <c r="B67" s="15" t="s">
        <v>41</v>
      </c>
      <c r="C67" s="16"/>
      <c r="D67" s="16"/>
      <c r="E67" s="16"/>
      <c r="F67" s="16"/>
      <c r="G67" s="16"/>
    </row>
    <row r="68" spans="1:7" ht="15.75">
      <c r="A68" s="16"/>
      <c r="B68" s="15" t="s">
        <v>41</v>
      </c>
      <c r="C68" s="16"/>
      <c r="D68" s="16"/>
      <c r="E68" s="16"/>
      <c r="F68" s="16"/>
      <c r="G68" s="16"/>
    </row>
    <row r="69" spans="1:7" ht="15.75">
      <c r="A69" s="16"/>
      <c r="B69" s="15" t="s">
        <v>41</v>
      </c>
      <c r="C69" s="16"/>
      <c r="D69" s="16"/>
      <c r="E69" s="16"/>
      <c r="F69" s="16"/>
      <c r="G69" s="16"/>
    </row>
    <row r="70" spans="1:7" ht="15.75">
      <c r="A70" s="16"/>
      <c r="B70" s="15" t="s">
        <v>41</v>
      </c>
      <c r="C70" s="16"/>
      <c r="D70" s="16"/>
      <c r="E70" s="16"/>
      <c r="F70" s="16"/>
      <c r="G70" s="16"/>
    </row>
    <row r="71" spans="1:7" ht="15.75">
      <c r="A71" s="16"/>
      <c r="B71" s="15" t="s">
        <v>41</v>
      </c>
      <c r="C71" s="16"/>
      <c r="D71" s="16"/>
      <c r="E71" s="16"/>
      <c r="F71" s="16"/>
      <c r="G71" s="16"/>
    </row>
    <row r="72" spans="1:7" ht="15.75">
      <c r="A72" s="16"/>
      <c r="B72" s="15" t="s">
        <v>41</v>
      </c>
      <c r="C72" s="16"/>
      <c r="D72" s="16"/>
      <c r="E72" s="16"/>
      <c r="F72" s="16"/>
      <c r="G72" s="16"/>
    </row>
    <row r="73" spans="1:7" ht="15.75">
      <c r="A73" s="16"/>
      <c r="B73" s="15" t="s">
        <v>41</v>
      </c>
      <c r="C73" s="16"/>
      <c r="D73" s="16"/>
      <c r="E73" s="16"/>
      <c r="F73" s="16"/>
      <c r="G73" s="16"/>
    </row>
    <row r="74" spans="1:7" ht="15.75">
      <c r="A74" s="16"/>
      <c r="B74" s="15" t="s">
        <v>41</v>
      </c>
      <c r="C74" s="16"/>
      <c r="D74" s="16"/>
      <c r="E74" s="16"/>
      <c r="F74" s="16"/>
      <c r="G74" s="16"/>
    </row>
    <row r="75" spans="1:7" ht="15.75">
      <c r="A75" s="16"/>
      <c r="B75" s="15" t="s">
        <v>41</v>
      </c>
      <c r="C75" s="16"/>
      <c r="D75" s="16"/>
      <c r="E75" s="16"/>
      <c r="F75" s="16"/>
      <c r="G75" s="16"/>
    </row>
    <row r="76" spans="1:7" ht="15.75">
      <c r="A76" s="16"/>
      <c r="B76" s="15" t="s">
        <v>41</v>
      </c>
      <c r="C76" s="16"/>
      <c r="D76" s="16"/>
      <c r="E76" s="16"/>
      <c r="F76" s="16"/>
      <c r="G76" s="16"/>
    </row>
    <row r="77" spans="1:7" ht="15.75">
      <c r="A77" s="16"/>
      <c r="B77" s="15" t="s">
        <v>41</v>
      </c>
      <c r="C77" s="16"/>
      <c r="D77" s="16"/>
      <c r="E77" s="16"/>
      <c r="F77" s="16"/>
      <c r="G77" s="16"/>
    </row>
    <row r="78" spans="1:7" ht="15.75">
      <c r="A78" s="16"/>
      <c r="B78" s="15" t="s">
        <v>41</v>
      </c>
      <c r="C78" s="16"/>
      <c r="D78" s="16"/>
      <c r="E78" s="16"/>
      <c r="F78" s="16"/>
      <c r="G78" s="16"/>
    </row>
    <row r="79" spans="1:7" ht="15.75">
      <c r="A79" s="16"/>
      <c r="B79" s="15" t="s">
        <v>41</v>
      </c>
      <c r="C79" s="16"/>
      <c r="D79" s="16"/>
      <c r="E79" s="16"/>
      <c r="F79" s="16"/>
      <c r="G79" s="16"/>
    </row>
    <row r="80" spans="1:7" ht="15.75">
      <c r="A80" s="16"/>
      <c r="B80" s="15" t="s">
        <v>41</v>
      </c>
      <c r="C80" s="16"/>
      <c r="D80" s="16"/>
      <c r="E80" s="16"/>
      <c r="F80" s="16"/>
      <c r="G80" s="16"/>
    </row>
    <row r="81" spans="1:7" ht="15.75">
      <c r="A81" s="16"/>
      <c r="B81" s="15" t="s">
        <v>41</v>
      </c>
      <c r="C81" s="16"/>
      <c r="D81" s="16"/>
      <c r="E81" s="16"/>
      <c r="F81" s="16"/>
      <c r="G81" s="16"/>
    </row>
    <row r="82" spans="1:7" ht="15.75">
      <c r="A82" s="16"/>
      <c r="B82" s="15" t="s">
        <v>41</v>
      </c>
      <c r="C82" s="16"/>
      <c r="D82" s="16"/>
      <c r="E82" s="16"/>
      <c r="F82" s="16"/>
      <c r="G82" s="16"/>
    </row>
    <row r="83" spans="1:7" ht="15.75">
      <c r="A83" s="16"/>
      <c r="B83" s="15" t="s">
        <v>41</v>
      </c>
      <c r="C83" s="16"/>
      <c r="D83" s="16"/>
      <c r="E83" s="16"/>
      <c r="F83" s="16"/>
      <c r="G83" s="16"/>
    </row>
    <row r="84" spans="1:7" ht="15.75">
      <c r="A84" s="16"/>
      <c r="B84" s="15" t="s">
        <v>41</v>
      </c>
      <c r="C84" s="16"/>
      <c r="D84" s="16"/>
      <c r="E84" s="16"/>
      <c r="F84" s="16"/>
      <c r="G84" s="16"/>
    </row>
    <row r="85" spans="1:7" ht="15.75">
      <c r="A85" s="16"/>
      <c r="B85" s="15" t="s">
        <v>41</v>
      </c>
      <c r="C85" s="16"/>
      <c r="D85" s="16"/>
      <c r="E85" s="16"/>
      <c r="F85" s="16"/>
      <c r="G85" s="16"/>
    </row>
    <row r="86" spans="1:7" ht="15.75">
      <c r="A86" s="16"/>
      <c r="B86" s="15" t="s">
        <v>41</v>
      </c>
      <c r="C86" s="16"/>
      <c r="D86" s="16"/>
      <c r="E86" s="16"/>
      <c r="F86" s="16"/>
      <c r="G86" s="16"/>
    </row>
    <row r="87" spans="1:7" ht="15.75">
      <c r="A87" s="16"/>
      <c r="B87" s="15" t="s">
        <v>41</v>
      </c>
      <c r="C87" s="16"/>
      <c r="D87" s="16"/>
      <c r="E87" s="16"/>
      <c r="F87" s="16"/>
      <c r="G87" s="16"/>
    </row>
    <row r="88" spans="1:7" ht="15.75">
      <c r="A88" s="16"/>
      <c r="B88" s="15" t="s">
        <v>41</v>
      </c>
      <c r="C88" s="16"/>
      <c r="D88" s="16"/>
      <c r="E88" s="16"/>
      <c r="F88" s="16"/>
      <c r="G88" s="16"/>
    </row>
    <row r="89" spans="1:7" ht="15.75">
      <c r="A89" s="16"/>
      <c r="B89" s="15" t="s">
        <v>41</v>
      </c>
      <c r="C89" s="16"/>
      <c r="D89" s="16"/>
      <c r="E89" s="16"/>
      <c r="F89" s="16"/>
      <c r="G89" s="16"/>
    </row>
    <row r="90" spans="1:7" ht="15.75">
      <c r="A90" s="16"/>
      <c r="B90" s="15" t="s">
        <v>41</v>
      </c>
      <c r="C90" s="16"/>
      <c r="D90" s="16"/>
      <c r="E90" s="16"/>
      <c r="F90" s="16"/>
      <c r="G90" s="16"/>
    </row>
    <row r="91" spans="1:7" ht="15.75">
      <c r="A91" s="16"/>
      <c r="B91" s="15" t="s">
        <v>41</v>
      </c>
      <c r="C91" s="16"/>
      <c r="D91" s="16"/>
      <c r="E91" s="16"/>
      <c r="F91" s="16"/>
      <c r="G91" s="16"/>
    </row>
    <row r="92" spans="1:7" ht="15.75">
      <c r="A92" s="16"/>
      <c r="B92" s="15" t="s">
        <v>41</v>
      </c>
      <c r="C92" s="16"/>
      <c r="D92" s="16"/>
      <c r="E92" s="16"/>
      <c r="F92" s="16"/>
      <c r="G92" s="16"/>
    </row>
    <row r="93" spans="1:7" ht="15.75">
      <c r="A93" s="16"/>
      <c r="B93" s="15" t="s">
        <v>41</v>
      </c>
      <c r="C93" s="16"/>
      <c r="D93" s="16"/>
      <c r="E93" s="16"/>
      <c r="F93" s="16"/>
      <c r="G93" s="16"/>
    </row>
    <row r="94" spans="1:7" ht="15.75">
      <c r="A94" s="16"/>
      <c r="B94" s="15" t="s">
        <v>41</v>
      </c>
      <c r="C94" s="16"/>
      <c r="D94" s="16"/>
      <c r="E94" s="16"/>
      <c r="F94" s="16"/>
      <c r="G94" s="16"/>
    </row>
    <row r="95" spans="1:7" ht="15.75">
      <c r="A95" s="16"/>
      <c r="B95" s="15" t="s">
        <v>41</v>
      </c>
      <c r="C95" s="16"/>
      <c r="D95" s="16"/>
      <c r="E95" s="16"/>
      <c r="F95" s="16"/>
      <c r="G95" s="16"/>
    </row>
    <row r="96" spans="1:7" ht="15.75">
      <c r="A96" s="16"/>
      <c r="B96" s="15" t="s">
        <v>41</v>
      </c>
      <c r="C96" s="16"/>
      <c r="D96" s="16"/>
      <c r="E96" s="16"/>
      <c r="F96" s="16"/>
      <c r="G96" s="16"/>
    </row>
    <row r="97" spans="1:7" ht="15.75">
      <c r="A97" s="16"/>
      <c r="B97" s="15" t="s">
        <v>41</v>
      </c>
      <c r="C97" s="16"/>
      <c r="D97" s="16"/>
      <c r="E97" s="16"/>
      <c r="F97" s="16"/>
      <c r="G97" s="16"/>
    </row>
    <row r="98" spans="1:7" ht="15.75">
      <c r="A98" s="16"/>
      <c r="B98" s="15" t="s">
        <v>41</v>
      </c>
      <c r="C98" s="16"/>
      <c r="D98" s="16"/>
      <c r="E98" s="16"/>
      <c r="F98" s="16"/>
      <c r="G98" s="16"/>
    </row>
    <row r="99" spans="1:7" ht="15.75">
      <c r="A99" s="16"/>
      <c r="B99" s="15" t="s">
        <v>41</v>
      </c>
      <c r="C99" s="16"/>
      <c r="D99" s="16"/>
      <c r="E99" s="16"/>
      <c r="F99" s="16"/>
      <c r="G99" s="16"/>
    </row>
    <row r="100" spans="1:7" ht="15.75">
      <c r="A100" s="16"/>
      <c r="B100" s="15" t="s">
        <v>41</v>
      </c>
      <c r="C100" s="16"/>
      <c r="D100" s="16"/>
      <c r="E100" s="16"/>
      <c r="F100" s="16"/>
      <c r="G100" s="16"/>
    </row>
    <row r="101" spans="1:7" ht="15.75">
      <c r="A101" s="16"/>
      <c r="B101" s="15" t="s">
        <v>41</v>
      </c>
      <c r="C101" s="16"/>
      <c r="D101" s="16"/>
      <c r="E101" s="16"/>
      <c r="F101" s="16"/>
      <c r="G101" s="16"/>
    </row>
    <row r="102" spans="1:7" ht="15.75">
      <c r="A102" s="16"/>
      <c r="B102" s="15" t="s">
        <v>41</v>
      </c>
      <c r="C102" s="16"/>
      <c r="D102" s="16"/>
      <c r="E102" s="16"/>
      <c r="F102" s="16"/>
      <c r="G102" s="16"/>
    </row>
    <row r="103" spans="1:7" ht="15.75">
      <c r="A103" s="16"/>
      <c r="B103" s="15" t="s">
        <v>41</v>
      </c>
      <c r="C103" s="16"/>
      <c r="D103" s="16"/>
      <c r="E103" s="16"/>
      <c r="F103" s="16"/>
      <c r="G103" s="16"/>
    </row>
    <row r="104" spans="1:7" ht="15.75">
      <c r="A104" s="16"/>
      <c r="B104" s="15" t="s">
        <v>41</v>
      </c>
      <c r="C104" s="16"/>
      <c r="D104" s="16"/>
      <c r="E104" s="16"/>
      <c r="F104" s="16"/>
      <c r="G104" s="16"/>
    </row>
    <row r="105" spans="1:7" ht="15.75">
      <c r="A105" s="16"/>
      <c r="B105" s="15" t="s">
        <v>41</v>
      </c>
      <c r="C105" s="16"/>
      <c r="D105" s="16"/>
      <c r="E105" s="16"/>
      <c r="F105" s="16"/>
      <c r="G105" s="16"/>
    </row>
    <row r="106" spans="1:7" ht="15.75">
      <c r="A106" s="16"/>
      <c r="B106" s="15" t="s">
        <v>41</v>
      </c>
      <c r="C106" s="16"/>
      <c r="D106" s="16"/>
      <c r="E106" s="16"/>
      <c r="F106" s="16"/>
      <c r="G106" s="16"/>
    </row>
    <row r="107" spans="1:7" ht="15.75">
      <c r="A107" s="16"/>
      <c r="B107" s="15" t="s">
        <v>41</v>
      </c>
      <c r="C107" s="16"/>
      <c r="D107" s="16"/>
      <c r="E107" s="16"/>
      <c r="F107" s="16"/>
      <c r="G107" s="16"/>
    </row>
    <row r="108" spans="1:7" ht="15.75">
      <c r="A108" s="16"/>
      <c r="B108" s="15" t="s">
        <v>41</v>
      </c>
      <c r="C108" s="16"/>
      <c r="D108" s="16"/>
      <c r="E108" s="16"/>
      <c r="F108" s="16"/>
      <c r="G108" s="16"/>
    </row>
    <row r="109" spans="1:7" ht="15.75">
      <c r="A109" s="16"/>
      <c r="B109" s="15" t="s">
        <v>41</v>
      </c>
      <c r="C109" s="16"/>
      <c r="D109" s="16"/>
      <c r="E109" s="16"/>
      <c r="F109" s="16"/>
      <c r="G109" s="16"/>
    </row>
  </sheetData>
  <mergeCells count="7">
    <mergeCell ref="A1:G1"/>
    <mergeCell ref="B3:F3"/>
    <mergeCell ref="B4:F4"/>
    <mergeCell ref="A7:G7"/>
    <mergeCell ref="B8:C8"/>
    <mergeCell ref="D8:D9"/>
    <mergeCell ref="E8:G8"/>
  </mergeCells>
  <dataValidations count="1">
    <dataValidation type="list" operator="equal" showErrorMessage="1" sqref="B10:B109">
      <formula1>semdelivraison</formula1>
      <formula2>0</formula2>
    </dataValidation>
  </dataValidations>
  <pageMargins left="0.78749999999999998" right="0.78749999999999998" top="1.0249999999999999" bottom="1.0249999999999999" header="0.78749999999999998" footer="0.78749999999999998"/>
  <pageSetup paperSize="9" orientation="portrait" useFirstPageNumber="1" horizontalDpi="150" verticalDpi="0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MK42"/>
  <sheetViews>
    <sheetView zoomScale="90" zoomScaleNormal="90" workbookViewId="0">
      <selection activeCell="B2" sqref="B2:E2"/>
    </sheetView>
  </sheetViews>
  <sheetFormatPr baseColWidth="10" defaultColWidth="9.140625" defaultRowHeight="15.75"/>
  <cols>
    <col min="1" max="1" width="12.140625"/>
    <col min="2" max="2" width="17"/>
    <col min="3" max="4" width="29"/>
    <col min="5" max="5" width="35.85546875"/>
    <col min="6" max="6" width="15"/>
    <col min="7" max="7" width="11.85546875" style="17" bestFit="1" customWidth="1"/>
    <col min="8" max="1025" width="11.5703125" style="17"/>
  </cols>
  <sheetData>
    <row r="1" spans="1:7">
      <c r="A1" s="4" t="s">
        <v>42</v>
      </c>
      <c r="B1" s="41" t="s">
        <v>43</v>
      </c>
      <c r="C1" s="41"/>
      <c r="D1" s="41"/>
      <c r="E1" s="41"/>
      <c r="F1" s="18"/>
    </row>
    <row r="2" spans="1:7">
      <c r="A2" s="4">
        <f>hotels!$A$4</f>
        <v>2020</v>
      </c>
      <c r="B2" s="45">
        <f>hotels!$B$4</f>
        <v>1</v>
      </c>
      <c r="C2" s="45"/>
      <c r="D2" s="45"/>
      <c r="E2" s="45"/>
      <c r="F2" s="3"/>
    </row>
    <row r="3" spans="1:7">
      <c r="A3" s="19"/>
      <c r="B3" s="20"/>
      <c r="C3" s="20"/>
      <c r="D3" s="20"/>
      <c r="E3" s="21"/>
      <c r="F3" s="18"/>
    </row>
    <row r="4" spans="1:7">
      <c r="A4" s="22" t="s">
        <v>44</v>
      </c>
      <c r="B4" s="23">
        <f>parametres!$B2</f>
        <v>3</v>
      </c>
      <c r="C4" s="20"/>
      <c r="D4" s="20"/>
      <c r="E4" s="21"/>
      <c r="F4" s="21">
        <f>parametres!$A$2</f>
        <v>43829</v>
      </c>
      <c r="G4" s="39"/>
    </row>
    <row r="5" spans="1:7">
      <c r="A5" s="19"/>
      <c r="B5" s="19"/>
      <c r="C5" s="19"/>
      <c r="D5" s="20"/>
      <c r="E5" s="19"/>
      <c r="F5" s="19"/>
    </row>
    <row r="6" spans="1:7">
      <c r="A6" s="13" t="s">
        <v>8</v>
      </c>
      <c r="B6" s="13" t="s">
        <v>9</v>
      </c>
      <c r="C6" s="44" t="s">
        <v>10</v>
      </c>
      <c r="D6" s="44" t="s">
        <v>11</v>
      </c>
      <c r="E6" s="44"/>
      <c r="F6" s="44"/>
    </row>
    <row r="7" spans="1:7">
      <c r="A7" s="13" t="s">
        <v>12</v>
      </c>
      <c r="B7" s="13" t="s">
        <v>14</v>
      </c>
      <c r="C7" s="44"/>
      <c r="D7" s="13" t="s">
        <v>15</v>
      </c>
      <c r="E7" s="13" t="s">
        <v>16</v>
      </c>
      <c r="F7" s="13" t="s">
        <v>17</v>
      </c>
    </row>
    <row r="8" spans="1:7">
      <c r="A8" s="24">
        <f>IF(ISBLANK(INDEX(bdd,MATCH(TEXT($F$4,"jjj j")&amp;"_"&amp;parametres!$G2,valconcatr,0),1)),"",IF(ROWS($A$8:A8)&lt;=parametres!$B$2,INDEX(bdd,MATCH(TEXT($F$4,"jjj j")&amp;"_"&amp;parametres!$G2,valconcatr,0),1),""))</f>
        <v>43811</v>
      </c>
      <c r="B8" s="25" t="str">
        <f>IF(ISBLANK(INDEX(bdd,MATCH(TEXT($F$4,"jjj j")&amp;"_"&amp;parametres!$G2,valconcatr,0),3)),"",IF(ROWS($B$8:B8)&lt;=parametres!$B$2,INDEX(bdd,MATCH(TEXT($F$4,"jjj j")&amp;"_"&amp;parametres!$G2,valconcatr,0),3),""))</f>
        <v>12h00</v>
      </c>
      <c r="C8" s="25" t="str">
        <f>IF(ISBLANK(INDEX(bdd,MATCH(TEXT($F$4,"jjj j")&amp;"_"&amp;parametres!$G2,valconcatr,0),4)),"",IF(ROWS($B$8:C8)&lt;=parametres!$B$2,INDEX(bdd,MATCH(TEXT($F$4,"jjj j")&amp;"_"&amp;parametres!$G2,valconcatr,0),4),""))</f>
        <v>le crillon</v>
      </c>
      <c r="D8" s="25" t="str">
        <f>IF(ISBLANK(INDEX(bdd,MATCH(TEXT($F$4,"jjj j")&amp;"_"&amp;parametres!$G2,valconcatr,0),5)),"",IF(ROWS($B$8:D8)&lt;=parametres!$B$2,INDEX(bdd,MATCH(TEXT($F$4,"jjj j")&amp;"_"&amp;parametres!$G2,valconcatr,0),5),""))</f>
        <v>la palette des couleurs de la vie</v>
      </c>
      <c r="E8" s="25" t="str">
        <f>IF(ISBLANK(INDEX(bdd,MATCH(TEXT($F$4,"jjj j")&amp;"_"&amp;parametres!$G2,valconcatr,0),6)),"",IF(ROWS($B$8:E8)&lt;=parametres!$B$2,INDEX(bdd,MATCH(TEXT($F$4,"jjj j")&amp;"_"&amp;parametres!$G2,valconcatr,0),6),""))</f>
        <v>vegan, aime le boudin noir, sans salade</v>
      </c>
      <c r="F8" s="25" t="str">
        <f>IF(ISBLANK(INDEX(bdd,MATCH(TEXT($F$4,"jjj j")&amp;"_"&amp;parametres!$G2,valconcatr,0),7)),"",IF(ROWS($B$8:F8)&lt;=parametres!$B$2,INDEX(bdd,MATCH(TEXT($F$4,"jjj j")&amp;"_"&amp;parametres!$G2,valconcatr,0),7),""))</f>
        <v>gazeuse</v>
      </c>
    </row>
    <row r="9" spans="1:7">
      <c r="A9" s="24">
        <f>IF(ISBLANK(INDEX(bdd,MATCH(TEXT($F$4,"jjj j")&amp;"_"&amp;parametres!$G3,valconcatr,0),1)),"",IF(ROWS($A$8:A9)&lt;=parametres!$B$2,INDEX(bdd,MATCH(TEXT($F$4,"jjj j")&amp;"_"&amp;parametres!$G3,valconcatr,0),1),""))</f>
        <v>43819</v>
      </c>
      <c r="B9" s="25" t="str">
        <f>IF(ISBLANK(INDEX(bdd,MATCH(TEXT($F$4,"jjj j")&amp;"_"&amp;parametres!$G3,valconcatr,0),3)),"",IF(ROWS($B$8:B9)&lt;=parametres!$B$2,INDEX(bdd,MATCH(TEXT($F$4,"jjj j")&amp;"_"&amp;parametres!$G3,valconcatr,0),3),""))</f>
        <v>15h00</v>
      </c>
      <c r="C9" s="25" t="str">
        <f>IF(ISBLANK(INDEX(bdd,MATCH(TEXT($F$4,"jjj j")&amp;"_"&amp;parametres!$G3,valconcatr,0),4)),"",IF(ROWS($B$8:C9)&lt;=parametres!$B$2,INDEX(bdd,MATCH(TEXT($F$4,"jjj j")&amp;"_"&amp;parametres!$G3,valconcatr,0),4),""))</f>
        <v>tahaa resort &amp; spa</v>
      </c>
      <c r="D9" s="25" t="str">
        <f>IF(ISBLANK(INDEX(bdd,MATCH(TEXT($F$4,"jjj j")&amp;"_"&amp;parametres!$G3,valconcatr,0),5)),"",IF(ROWS($B$8:D9)&lt;=parametres!$B$2,INDEX(bdd,MATCH(TEXT($F$4,"jjj j")&amp;"_"&amp;parametres!$G3,valconcatr,0),5),""))</f>
        <v>la palette des couleurs de la vie</v>
      </c>
      <c r="E9" s="25" t="str">
        <f>IF(ISBLANK(INDEX(bdd,MATCH(TEXT($F$4,"jjj j")&amp;"_"&amp;parametres!$G3,valconcatr,0),6)),"",IF(ROWS($B$8:E9)&lt;=parametres!$B$2,INDEX(bdd,MATCH(TEXT($F$4,"jjj j")&amp;"_"&amp;parametres!$G3,valconcatr,0),6),""))</f>
        <v>vegan, aime le boudin noir, sans salade</v>
      </c>
      <c r="F9" s="25" t="str">
        <f>IF(ISBLANK(INDEX(bdd,MATCH(TEXT($F$4,"jjj j")&amp;"_"&amp;parametres!$G3,valconcatr,0),7)),"",IF(ROWS($B$8:F9)&lt;=parametres!$B$2,INDEX(bdd,MATCH(TEXT($F$4,"jjj j")&amp;"_"&amp;parametres!$G3,valconcatr,0),7),""))</f>
        <v>plate</v>
      </c>
    </row>
    <row r="10" spans="1:7">
      <c r="A10" s="48">
        <f>IF(ISBLANK(INDEX(bdd,MATCH(TEXT($F$4,"jjj j")&amp;"_"&amp;parametres!$G4,valconcatr,0),1)),"",IF(ROWS($A$8:A10)&lt;=parametres!$B$2,INDEX(bdd,MATCH(TEXT($F$4,"jjj j")&amp;"_"&amp;parametres!$G4,valconcatr,0),1),""))</f>
        <v>43821</v>
      </c>
      <c r="B10" s="49" t="str">
        <f>IF(ISBLANK(INDEX(bdd,MATCH(TEXT($F$4,"jjj j")&amp;"_"&amp;parametres!$G4,valconcatr,0),3)),"",IF(ROWS($B$8:B10)&lt;=parametres!$B$2,INDEX(bdd,MATCH(TEXT($F$4,"jjj j")&amp;"_"&amp;parametres!$G4,valconcatr,0),3),""))</f>
        <v>11h00</v>
      </c>
      <c r="C10" s="49" t="str">
        <f>IF(ISBLANK(INDEX(bdd,MATCH(TEXT($F$4,"jjj j")&amp;"_"&amp;parametres!$G4,valconcatr,0),4)),"",IF(ROWS($B$8:C10)&lt;=parametres!$B$2,INDEX(bdd,MATCH(TEXT($F$4,"jjj j")&amp;"_"&amp;parametres!$G4,valconcatr,0),4),""))</f>
        <v>sheraton</v>
      </c>
      <c r="D10" s="49" t="str">
        <f>IF(ISBLANK(INDEX(bdd,MATCH(TEXT($F$4,"jjj j")&amp;"_"&amp;parametres!$G4,valconcatr,0),5)),"",IF(ROWS($B$8:D10)&lt;=parametres!$B$2,INDEX(bdd,MATCH(TEXT($F$4,"jjj j")&amp;"_"&amp;parametres!$G4,valconcatr,0),5),""))</f>
        <v>la palette des couleurs de la vie</v>
      </c>
      <c r="E10" s="49" t="str">
        <f>IF(ISBLANK(INDEX(bdd,MATCH(TEXT($F$4,"jjj j")&amp;"_"&amp;parametres!$G4,valconcatr,0),6)),"",IF(ROWS($B$8:E10)&lt;=parametres!$B$2,INDEX(bdd,MATCH(TEXT($F$4,"jjj j")&amp;"_"&amp;parametres!$G4,valconcatr,0),6),""))</f>
        <v>vegan, aime le boudin noir, sans salade</v>
      </c>
      <c r="F10" s="49" t="str">
        <f>IF(ISBLANK(INDEX(bdd,MATCH(TEXT($F$4,"jjj j")&amp;"_"&amp;parametres!$G4,valconcatr,0),7)),"",IF(ROWS($B$8:F10)&lt;=parametres!$B$2,INDEX(bdd,MATCH(TEXT($F$4,"jjj j")&amp;"_"&amp;parametres!$G4,valconcatr,0),7),""))</f>
        <v>gazeuse</v>
      </c>
    </row>
    <row r="11" spans="1:7">
      <c r="A11" s="24" t="str">
        <f>IF(ISBLANK(INDEX(bdd,MATCH(TEXT($F$4,"nnnn")&amp;"_"&amp;parametres!$G5,valconcatr,0),1)),"",IF(ROWS($A$8:A11)&lt;=parametres!$B$2,INDEX(bdd,MATCH(TEXT($F$4,"nnnn")&amp;"_"&amp;parametres!$G5,valconcatr,0),1),""))</f>
        <v/>
      </c>
      <c r="B11" s="25" t="str">
        <f>IF(ISBLANK(INDEX(bdd,MATCH(TEXT($F$4,"nnnn")&amp;"_"&amp;parametres!$G5,valconcatr,0),3)),"",IF(ROWS($B$8:B11)&lt;=parametres!$B$2,INDEX(bdd,MATCH(TEXT($F$4,"nnnn")&amp;"_"&amp;parametres!$G5,valconcatr,0),3),""))</f>
        <v/>
      </c>
      <c r="C11" s="25" t="str">
        <f>IF(ISBLANK(INDEX(bdd,MATCH(TEXT($F$4,"nnnn")&amp;"_"&amp;parametres!$G5,valconcatr,0),4)),"",IF(ROWS($B$8:C11)&lt;=parametres!$B$2,INDEX(bdd,MATCH(TEXT($F$4,"nnnn")&amp;"_"&amp;parametres!$G5,valconcatr,0),4),""))</f>
        <v/>
      </c>
      <c r="D11" s="25" t="str">
        <f>IF(ISBLANK(INDEX(bdd,MATCH(TEXT($F$4,"nnnn")&amp;"_"&amp;parametres!$G5,valconcatr,0),5)),"",IF(ROWS($B$8:D11)&lt;=parametres!$B$2,INDEX(bdd,MATCH(TEXT($F$4,"nnnn")&amp;"_"&amp;parametres!$G5,valconcatr,0),5),""))</f>
        <v/>
      </c>
      <c r="E11" s="25" t="str">
        <f>IF(ISBLANK(INDEX(bdd,MATCH(TEXT($F$4,"nnnn")&amp;"_"&amp;parametres!$G5,valconcatr,0),6)),"",IF(ROWS($B$8:E11)&lt;=parametres!$B$2,INDEX(bdd,MATCH(TEXT($F$4,"nnnn")&amp;"_"&amp;parametres!$G5,valconcatr,0),6),""))</f>
        <v/>
      </c>
      <c r="F11" s="25" t="str">
        <f>IF(ISBLANK(INDEX(bdd,MATCH(TEXT($F$4,"nnnn")&amp;"_"&amp;parametres!$G5,valconcatr,0),7)),"",IF(ROWS($B$8:F11)&lt;=parametres!$B$2,INDEX(bdd,MATCH(TEXT($F$4,"nnnn")&amp;"_"&amp;parametres!$G5,valconcatr,0),7),""))</f>
        <v/>
      </c>
    </row>
    <row r="12" spans="1:7">
      <c r="A12" s="24" t="str">
        <f>IF(ISBLANK(INDEX(bdd,MATCH(TEXT($F$4,"nnnn")&amp;"_"&amp;parametres!$G6,valconcatr,0),1)),"",IF(ROWS($A$8:A12)&lt;=parametres!$B$2,INDEX(bdd,MATCH(TEXT($F$4,"nnnn")&amp;"_"&amp;parametres!$G6,valconcatr,0),1),""))</f>
        <v/>
      </c>
      <c r="B12" s="25" t="str">
        <f>IF(ISBLANK(INDEX(bdd,MATCH(TEXT($F$4,"nnnn")&amp;"_"&amp;parametres!$G6,valconcatr,0),3)),"",IF(ROWS($B$8:B12)&lt;=parametres!$B$2,INDEX(bdd,MATCH(TEXT($F$4,"nnnn")&amp;"_"&amp;parametres!$G6,valconcatr,0),3),""))</f>
        <v/>
      </c>
      <c r="C12" s="25" t="str">
        <f>IF(ISBLANK(INDEX(bdd,MATCH(TEXT($F$4,"nnnn")&amp;"_"&amp;parametres!$G6,valconcatr,0),4)),"",IF(ROWS($B$8:C12)&lt;=parametres!$B$2,INDEX(bdd,MATCH(TEXT($F$4,"nnnn")&amp;"_"&amp;parametres!$G6,valconcatr,0),4),""))</f>
        <v/>
      </c>
      <c r="D12" s="25" t="str">
        <f>IF(ISBLANK(INDEX(bdd,MATCH(TEXT($F$4,"nnnn")&amp;"_"&amp;parametres!$G6,valconcatr,0),5)),"",IF(ROWS($B$8:D12)&lt;=parametres!$B$2,INDEX(bdd,MATCH(TEXT($F$4,"nnnn")&amp;"_"&amp;parametres!$G6,valconcatr,0),5),""))</f>
        <v/>
      </c>
      <c r="E12" s="25" t="str">
        <f>IF(ISBLANK(INDEX(bdd,MATCH(TEXT($F$4,"nnnn")&amp;"_"&amp;parametres!$G6,valconcatr,0),6)),"",IF(ROWS($B$8:E12)&lt;=parametres!$B$2,INDEX(bdd,MATCH(TEXT($F$4,"nnnn")&amp;"_"&amp;parametres!$G6,valconcatr,0),6),""))</f>
        <v/>
      </c>
      <c r="F12" s="25" t="str">
        <f>IF(ISBLANK(INDEX(bdd,MATCH(TEXT($F$4,"nnnn")&amp;"_"&amp;parametres!$G6,valconcatr,0),7)),"",IF(ROWS($B$8:F12)&lt;=parametres!$B$2,INDEX(bdd,MATCH(TEXT($F$4,"nnnn")&amp;"_"&amp;parametres!$G6,valconcatr,0),7),""))</f>
        <v/>
      </c>
    </row>
    <row r="13" spans="1:7">
      <c r="A13" s="24" t="str">
        <f>IF(ISBLANK(INDEX(bdd,MATCH(TEXT($F$4,"nnnn")&amp;"_"&amp;parametres!$G7,valconcatr,0),1)),"",IF(ROWS($A$8:A13)&lt;=parametres!$B$2,INDEX(bdd,MATCH(TEXT($F$4,"nnnn")&amp;"_"&amp;parametres!$G7,valconcatr,0),1),""))</f>
        <v/>
      </c>
      <c r="B13" s="25" t="str">
        <f>IF(ISBLANK(INDEX(bdd,MATCH(TEXT($F$4,"nnnn")&amp;"_"&amp;parametres!$G7,valconcatr,0),3)),"",IF(ROWS($B$8:B13)&lt;=parametres!$B$2,INDEX(bdd,MATCH(TEXT($F$4,"nnnn")&amp;"_"&amp;parametres!$G7,valconcatr,0),3),""))</f>
        <v/>
      </c>
      <c r="C13" s="25" t="str">
        <f>IF(ISBLANK(INDEX(bdd,MATCH(TEXT($F$4,"nnnn")&amp;"_"&amp;parametres!$G7,valconcatr,0),4)),"",IF(ROWS($B$8:C13)&lt;=parametres!$B$2,INDEX(bdd,MATCH(TEXT($F$4,"nnnn")&amp;"_"&amp;parametres!$G7,valconcatr,0),4),""))</f>
        <v/>
      </c>
      <c r="D13" s="25" t="str">
        <f>IF(ISBLANK(INDEX(bdd,MATCH(TEXT($F$4,"nnnn")&amp;"_"&amp;parametres!$G7,valconcatr,0),5)),"",IF(ROWS($B$8:D13)&lt;=parametres!$B$2,INDEX(bdd,MATCH(TEXT($F$4,"nnnn")&amp;"_"&amp;parametres!$G7,valconcatr,0),5),""))</f>
        <v/>
      </c>
      <c r="E13" s="25" t="str">
        <f>IF(ISBLANK(INDEX(bdd,MATCH(TEXT($F$4,"nnnn")&amp;"_"&amp;parametres!$G7,valconcatr,0),6)),"",IF(ROWS($B$8:E13)&lt;=parametres!$B$2,INDEX(bdd,MATCH(TEXT($F$4,"nnnn")&amp;"_"&amp;parametres!$G7,valconcatr,0),6),""))</f>
        <v/>
      </c>
      <c r="F13" s="25" t="str">
        <f>IF(ISBLANK(INDEX(bdd,MATCH(TEXT($F$4,"nnnn")&amp;"_"&amp;parametres!$G7,valconcatr,0),7)),"",IF(ROWS($B$8:F13)&lt;=parametres!$B$2,INDEX(bdd,MATCH(TEXT($F$4,"nnnn")&amp;"_"&amp;parametres!$G7,valconcatr,0),7),""))</f>
        <v/>
      </c>
    </row>
    <row r="14" spans="1:7">
      <c r="A14" s="24" t="str">
        <f>IF(ISBLANK(INDEX(bdd,MATCH(TEXT($F$4,"nnnn")&amp;"_"&amp;parametres!$G8,valconcatr,0),1)),"",IF(ROWS($A$8:A14)&lt;=parametres!$B$2,INDEX(bdd,MATCH(TEXT($F$4,"nnnn")&amp;"_"&amp;parametres!$G8,valconcatr,0),1),""))</f>
        <v/>
      </c>
      <c r="B14" s="25" t="str">
        <f>IF(ISBLANK(INDEX(bdd,MATCH(TEXT($F$4,"nnnn")&amp;"_"&amp;parametres!$G8,valconcatr,0),3)),"",IF(ROWS($B$8:B14)&lt;=parametres!$B$2,INDEX(bdd,MATCH(TEXT($F$4,"nnnn")&amp;"_"&amp;parametres!$G8,valconcatr,0),3),""))</f>
        <v/>
      </c>
      <c r="C14" s="25" t="str">
        <f>IF(ISBLANK(INDEX(bdd,MATCH(TEXT($F$4,"nnnn")&amp;"_"&amp;parametres!$G8,valconcatr,0),4)),"",IF(ROWS($B$8:C14)&lt;=parametres!$B$2,INDEX(bdd,MATCH(TEXT($F$4,"nnnn")&amp;"_"&amp;parametres!$G8,valconcatr,0),4),""))</f>
        <v/>
      </c>
      <c r="D14" s="25" t="str">
        <f>IF(ISBLANK(INDEX(bdd,MATCH(TEXT($F$4,"nnnn")&amp;"_"&amp;parametres!$G8,valconcatr,0),5)),"",IF(ROWS($B$8:D14)&lt;=parametres!$B$2,INDEX(bdd,MATCH(TEXT($F$4,"nnnn")&amp;"_"&amp;parametres!$G8,valconcatr,0),5),""))</f>
        <v/>
      </c>
      <c r="E14" s="25" t="str">
        <f>IF(ISBLANK(INDEX(bdd,MATCH(TEXT($F$4,"nnnn")&amp;"_"&amp;parametres!$G8,valconcatr,0),6)),"",IF(ROWS($B$8:E14)&lt;=parametres!$B$2,INDEX(bdd,MATCH(TEXT($F$4,"nnnn")&amp;"_"&amp;parametres!$G8,valconcatr,0),6),""))</f>
        <v/>
      </c>
      <c r="F14" s="25" t="str">
        <f>IF(ISBLANK(INDEX(bdd,MATCH(TEXT($F$4,"nnnn")&amp;"_"&amp;parametres!$G8,valconcatr,0),7)),"",IF(ROWS($B$8:F14)&lt;=parametres!$B$2,INDEX(bdd,MATCH(TEXT($F$4,"nnnn")&amp;"_"&amp;parametres!$G8,valconcatr,0),7),""))</f>
        <v/>
      </c>
    </row>
    <row r="15" spans="1:7">
      <c r="A15" s="24" t="str">
        <f>IF(ISBLANK(INDEX(bdd,MATCH(TEXT($F$4,"nnnn")&amp;"_"&amp;parametres!$G9,valconcatr,0),1)),"",IF(ROWS($A$8:A15)&lt;=parametres!$B$2,INDEX(bdd,MATCH(TEXT($F$4,"nnnn")&amp;"_"&amp;parametres!$G9,valconcatr,0),1),""))</f>
        <v/>
      </c>
      <c r="B15" s="25" t="str">
        <f>IF(ISBLANK(INDEX(bdd,MATCH(TEXT($F$4,"nnnn")&amp;"_"&amp;parametres!$G9,valconcatr,0),3)),"",IF(ROWS($B$8:B15)&lt;=parametres!$B$2,INDEX(bdd,MATCH(TEXT($F$4,"nnnn")&amp;"_"&amp;parametres!$G9,valconcatr,0),3),""))</f>
        <v/>
      </c>
      <c r="C15" s="25" t="str">
        <f>IF(ISBLANK(INDEX(bdd,MATCH(TEXT($F$4,"nnnn")&amp;"_"&amp;parametres!$G9,valconcatr,0),4)),"",IF(ROWS($B$8:C15)&lt;=parametres!$B$2,INDEX(bdd,MATCH(TEXT($F$4,"nnnn")&amp;"_"&amp;parametres!$G9,valconcatr,0),4),""))</f>
        <v/>
      </c>
      <c r="D15" s="25" t="str">
        <f>IF(ISBLANK(INDEX(bdd,MATCH(TEXT($F$4,"nnnn")&amp;"_"&amp;parametres!$G9,valconcatr,0),5)),"",IF(ROWS($B$8:D15)&lt;=parametres!$B$2,INDEX(bdd,MATCH(TEXT($F$4,"nnnn")&amp;"_"&amp;parametres!$G9,valconcatr,0),5),""))</f>
        <v/>
      </c>
      <c r="E15" s="25" t="str">
        <f>IF(ISBLANK(INDEX(bdd,MATCH(TEXT($F$4,"nnnn")&amp;"_"&amp;parametres!$G9,valconcatr,0),6)),"",IF(ROWS($B$8:E15)&lt;=parametres!$B$2,INDEX(bdd,MATCH(TEXT($F$4,"nnnn")&amp;"_"&amp;parametres!$G9,valconcatr,0),6),""))</f>
        <v/>
      </c>
      <c r="F15" s="25" t="str">
        <f>IF(ISBLANK(INDEX(bdd,MATCH(TEXT($F$4,"nnnn")&amp;"_"&amp;parametres!$G9,valconcatr,0),7)),"",IF(ROWS($B$8:F15)&lt;=parametres!$B$2,INDEX(bdd,MATCH(TEXT($F$4,"nnnn")&amp;"_"&amp;parametres!$G9,valconcatr,0),7),""))</f>
        <v/>
      </c>
    </row>
    <row r="16" spans="1:7">
      <c r="A16" s="24" t="str">
        <f>IF(ISBLANK(INDEX(bdd,MATCH(TEXT($F$4,"nnnn")&amp;"_"&amp;parametres!$G10,valconcatr,0),1)),"",IF(ROWS($A$8:A16)&lt;=parametres!$B$2,INDEX(bdd,MATCH(TEXT($F$4,"nnnn")&amp;"_"&amp;parametres!$G10,valconcatr,0),1),""))</f>
        <v/>
      </c>
      <c r="B16" s="25" t="str">
        <f>IF(ISBLANK(INDEX(bdd,MATCH(TEXT($F$4,"nnnn")&amp;"_"&amp;parametres!$G10,valconcatr,0),3)),"",IF(ROWS($B$8:B16)&lt;=parametres!$B$2,INDEX(bdd,MATCH(TEXT($F$4,"nnnn")&amp;"_"&amp;parametres!$G10,valconcatr,0),3),""))</f>
        <v/>
      </c>
      <c r="C16" s="25" t="str">
        <f>IF(ISBLANK(INDEX(bdd,MATCH(TEXT($F$4,"nnnn")&amp;"_"&amp;parametres!$G10,valconcatr,0),4)),"",IF(ROWS($B$8:C16)&lt;=parametres!$B$2,INDEX(bdd,MATCH(TEXT($F$4,"nnnn")&amp;"_"&amp;parametres!$G10,valconcatr,0),4),""))</f>
        <v/>
      </c>
      <c r="D16" s="25" t="str">
        <f>IF(ISBLANK(INDEX(bdd,MATCH(TEXT($F$4,"nnnn")&amp;"_"&amp;parametres!$G10,valconcatr,0),5)),"",IF(ROWS($B$8:D16)&lt;=parametres!$B$2,INDEX(bdd,MATCH(TEXT($F$4,"nnnn")&amp;"_"&amp;parametres!$G10,valconcatr,0),5),""))</f>
        <v/>
      </c>
      <c r="E16" s="25" t="str">
        <f>IF(ISBLANK(INDEX(bdd,MATCH(TEXT($F$4,"nnnn")&amp;"_"&amp;parametres!$G10,valconcatr,0),6)),"",IF(ROWS($B$8:E16)&lt;=parametres!$B$2,INDEX(bdd,MATCH(TEXT($F$4,"nnnn")&amp;"_"&amp;parametres!$G10,valconcatr,0),6),""))</f>
        <v/>
      </c>
      <c r="F16" s="25" t="str">
        <f>IF(ISBLANK(INDEX(bdd,MATCH(TEXT($F$4,"nnnn")&amp;"_"&amp;parametres!$G10,valconcatr,0),7)),"",IF(ROWS($B$8:F16)&lt;=parametres!$B$2,INDEX(bdd,MATCH(TEXT($F$4,"nnnn")&amp;"_"&amp;parametres!$G10,valconcatr,0),7),""))</f>
        <v/>
      </c>
    </row>
    <row r="17" spans="1:6">
      <c r="A17" s="24" t="str">
        <f>IF(ISBLANK(INDEX(bdd,MATCH(TEXT($F$4,"nnnn")&amp;"_"&amp;parametres!$G11,valconcatr,0),1)),"",IF(ROWS($A$8:A17)&lt;=parametres!$B$2,INDEX(bdd,MATCH(TEXT($F$4,"nnnn")&amp;"_"&amp;parametres!$G11,valconcatr,0),1),""))</f>
        <v/>
      </c>
      <c r="B17" s="25" t="str">
        <f>IF(ISBLANK(INDEX(bdd,MATCH(TEXT($F$4,"nnnn")&amp;"_"&amp;parametres!$G11,valconcatr,0),3)),"",IF(ROWS($B$8:B17)&lt;=parametres!$B$2,INDEX(bdd,MATCH(TEXT($F$4,"nnnn")&amp;"_"&amp;parametres!$G11,valconcatr,0),3),""))</f>
        <v/>
      </c>
      <c r="C17" s="25" t="str">
        <f>IF(ISBLANK(INDEX(bdd,MATCH(TEXT($F$4,"nnnn")&amp;"_"&amp;parametres!$G11,valconcatr,0),4)),"",IF(ROWS($B$8:C17)&lt;=parametres!$B$2,INDEX(bdd,MATCH(TEXT($F$4,"nnnn")&amp;"_"&amp;parametres!$G11,valconcatr,0),4),""))</f>
        <v/>
      </c>
      <c r="D17" s="25" t="str">
        <f>IF(ISBLANK(INDEX(bdd,MATCH(TEXT($F$4,"nnnn")&amp;"_"&amp;parametres!$G11,valconcatr,0),5)),"",IF(ROWS($B$8:D17)&lt;=parametres!$B$2,INDEX(bdd,MATCH(TEXT($F$4,"nnnn")&amp;"_"&amp;parametres!$G11,valconcatr,0),5),""))</f>
        <v/>
      </c>
      <c r="E17" s="25" t="str">
        <f>IF(ISBLANK(INDEX(bdd,MATCH(TEXT($F$4,"nnnn")&amp;"_"&amp;parametres!$G11,valconcatr,0),6)),"",IF(ROWS($B$8:E17)&lt;=parametres!$B$2,INDEX(bdd,MATCH(TEXT($F$4,"nnnn")&amp;"_"&amp;parametres!$G11,valconcatr,0),6),""))</f>
        <v/>
      </c>
      <c r="F17" s="25" t="str">
        <f>IF(ISBLANK(INDEX(bdd,MATCH(TEXT($F$4,"nnnn")&amp;"_"&amp;parametres!$G11,valconcatr,0),7)),"",IF(ROWS($B$8:F17)&lt;=parametres!$B$2,INDEX(bdd,MATCH(TEXT($F$4,"nnnn")&amp;"_"&amp;parametres!$G11,valconcatr,0),7),""))</f>
        <v/>
      </c>
    </row>
    <row r="18" spans="1:6">
      <c r="A18" s="24" t="str">
        <f>IF(ISBLANK(INDEX(bdd,MATCH(TEXT($F$4,"nnnn")&amp;"_"&amp;parametres!$G12,valconcatr,0),1)),"",IF(ROWS($A$8:A18)&lt;=parametres!$B$2,INDEX(bdd,MATCH(TEXT($F$4,"nnnn")&amp;"_"&amp;parametres!$G12,valconcatr,0),1),""))</f>
        <v/>
      </c>
      <c r="B18" s="25" t="str">
        <f>IF(ISBLANK(INDEX(bdd,MATCH(TEXT($F$4,"nnnn")&amp;"_"&amp;parametres!$G12,valconcatr,0),3)),"",IF(ROWS($B$8:B18)&lt;=parametres!$B$2,INDEX(bdd,MATCH(TEXT($F$4,"nnnn")&amp;"_"&amp;parametres!$G12,valconcatr,0),3),""))</f>
        <v/>
      </c>
      <c r="C18" s="25" t="str">
        <f>IF(ISBLANK(INDEX(bdd,MATCH(TEXT($F$4,"nnnn")&amp;"_"&amp;parametres!$G12,valconcatr,0),4)),"",IF(ROWS($B$8:C18)&lt;=parametres!$B$2,INDEX(bdd,MATCH(TEXT($F$4,"nnnn")&amp;"_"&amp;parametres!$G12,valconcatr,0),4),""))</f>
        <v/>
      </c>
      <c r="D18" s="25" t="str">
        <f>IF(ISBLANK(INDEX(bdd,MATCH(TEXT($F$4,"nnnn")&amp;"_"&amp;parametres!$G12,valconcatr,0),5)),"",IF(ROWS($B$8:D18)&lt;=parametres!$B$2,INDEX(bdd,MATCH(TEXT($F$4,"nnnn")&amp;"_"&amp;parametres!$G12,valconcatr,0),5),""))</f>
        <v/>
      </c>
      <c r="E18" s="25" t="str">
        <f>IF(ISBLANK(INDEX(bdd,MATCH(TEXT($F$4,"nnnn")&amp;"_"&amp;parametres!$G12,valconcatr,0),6)),"",IF(ROWS($B$8:E18)&lt;=parametres!$B$2,INDEX(bdd,MATCH(TEXT($F$4,"nnnn")&amp;"_"&amp;parametres!$G12,valconcatr,0),6),""))</f>
        <v/>
      </c>
      <c r="F18" s="25" t="str">
        <f>IF(ISBLANK(INDEX(bdd,MATCH(TEXT($F$4,"nnnn")&amp;"_"&amp;parametres!$G12,valconcatr,0),7)),"",IF(ROWS($B$8:F18)&lt;=parametres!$B$2,INDEX(bdd,MATCH(TEXT($F$4,"nnnn")&amp;"_"&amp;parametres!$G12,valconcatr,0),7),""))</f>
        <v/>
      </c>
    </row>
    <row r="19" spans="1:6">
      <c r="A19" s="24" t="str">
        <f>IF(ISBLANK(INDEX(bdd,MATCH(TEXT($F$4,"nnnn")&amp;"_"&amp;parametres!$G13,valconcatr,0),1)),"",IF(ROWS($A$8:A19)&lt;=parametres!$B$2,INDEX(bdd,MATCH(TEXT($F$4,"nnnn")&amp;"_"&amp;parametres!$G13,valconcatr,0),1),""))</f>
        <v/>
      </c>
      <c r="B19" s="25" t="str">
        <f>IF(ISBLANK(INDEX(bdd,MATCH(TEXT($F$4,"nnnn")&amp;"_"&amp;parametres!$G13,valconcatr,0),3)),"",IF(ROWS($B$8:B19)&lt;=parametres!$B$2,INDEX(bdd,MATCH(TEXT($F$4,"nnnn")&amp;"_"&amp;parametres!$G13,valconcatr,0),3),""))</f>
        <v/>
      </c>
      <c r="C19" s="25" t="str">
        <f>IF(ISBLANK(INDEX(bdd,MATCH(TEXT($F$4,"nnnn")&amp;"_"&amp;parametres!$G13,valconcatr,0),4)),"",IF(ROWS($B$8:C19)&lt;=parametres!$B$2,INDEX(bdd,MATCH(TEXT($F$4,"nnnn")&amp;"_"&amp;parametres!$G13,valconcatr,0),4),""))</f>
        <v/>
      </c>
      <c r="D19" s="25" t="str">
        <f>IF(ISBLANK(INDEX(bdd,MATCH(TEXT($F$4,"nnnn")&amp;"_"&amp;parametres!$G13,valconcatr,0),5)),"",IF(ROWS($B$8:D19)&lt;=parametres!$B$2,INDEX(bdd,MATCH(TEXT($F$4,"nnnn")&amp;"_"&amp;parametres!$G13,valconcatr,0),5),""))</f>
        <v/>
      </c>
      <c r="E19" s="25" t="str">
        <f>IF(ISBLANK(INDEX(bdd,MATCH(TEXT($F$4,"nnnn")&amp;"_"&amp;parametres!$G13,valconcatr,0),6)),"",IF(ROWS($B$8:E19)&lt;=parametres!$B$2,INDEX(bdd,MATCH(TEXT($F$4,"nnnn")&amp;"_"&amp;parametres!$G13,valconcatr,0),6),""))</f>
        <v/>
      </c>
      <c r="F19" s="25" t="str">
        <f>IF(ISBLANK(INDEX(bdd,MATCH(TEXT($F$4,"nnnn")&amp;"_"&amp;parametres!$G13,valconcatr,0),7)),"",IF(ROWS($B$8:F19)&lt;=parametres!$B$2,INDEX(bdd,MATCH(TEXT($F$4,"nnnn")&amp;"_"&amp;parametres!$G13,valconcatr,0),7),""))</f>
        <v/>
      </c>
    </row>
    <row r="20" spans="1:6">
      <c r="A20" s="24" t="str">
        <f>IF(ISBLANK(INDEX(bdd,MATCH(TEXT($F$4,"nnnn")&amp;"_"&amp;parametres!$G14,valconcatr,0),1)),"",IF(ROWS($A$8:A20)&lt;=parametres!$B$2,INDEX(bdd,MATCH(TEXT($F$4,"nnnn")&amp;"_"&amp;parametres!$G14,valconcatr,0),1),""))</f>
        <v/>
      </c>
      <c r="B20" s="25" t="str">
        <f>IF(ISBLANK(INDEX(bdd,MATCH(TEXT($F$4,"nnnn")&amp;"_"&amp;parametres!$G14,valconcatr,0),3)),"",IF(ROWS($B$8:B20)&lt;=parametres!$B$2,INDEX(bdd,MATCH(TEXT($F$4,"nnnn")&amp;"_"&amp;parametres!$G14,valconcatr,0),3),""))</f>
        <v/>
      </c>
      <c r="C20" s="25" t="str">
        <f>IF(ISBLANK(INDEX(bdd,MATCH(TEXT($F$4,"nnnn")&amp;"_"&amp;parametres!$G14,valconcatr,0),4)),"",IF(ROWS($B$8:C20)&lt;=parametres!$B$2,INDEX(bdd,MATCH(TEXT($F$4,"nnnn")&amp;"_"&amp;parametres!$G14,valconcatr,0),4),""))</f>
        <v/>
      </c>
      <c r="D20" s="25" t="str">
        <f>IF(ISBLANK(INDEX(bdd,MATCH(TEXT($F$4,"nnnn")&amp;"_"&amp;parametres!$G14,valconcatr,0),5)),"",IF(ROWS($B$8:D20)&lt;=parametres!$B$2,INDEX(bdd,MATCH(TEXT($F$4,"nnnn")&amp;"_"&amp;parametres!$G14,valconcatr,0),5),""))</f>
        <v/>
      </c>
      <c r="E20" s="25" t="str">
        <f>IF(ISBLANK(INDEX(bdd,MATCH(TEXT($F$4,"nnnn")&amp;"_"&amp;parametres!$G14,valconcatr,0),6)),"",IF(ROWS($B$8:E20)&lt;=parametres!$B$2,INDEX(bdd,MATCH(TEXT($F$4,"nnnn")&amp;"_"&amp;parametres!$G14,valconcatr,0),6),""))</f>
        <v/>
      </c>
      <c r="F20" s="25" t="str">
        <f>IF(ISBLANK(INDEX(bdd,MATCH(TEXT($F$4,"nnnn")&amp;"_"&amp;parametres!$G14,valconcatr,0),7)),"",IF(ROWS($B$8:F20)&lt;=parametres!$B$2,INDEX(bdd,MATCH(TEXT($F$4,"nnnn")&amp;"_"&amp;parametres!$G14,valconcatr,0),7),""))</f>
        <v/>
      </c>
    </row>
    <row r="21" spans="1:6">
      <c r="A21" s="24" t="str">
        <f>IF(ISBLANK(INDEX(bdd,MATCH(TEXT($F$4,"nnnn")&amp;"_"&amp;parametres!$G15,valconcatr,0),1)),"",IF(ROWS($A$8:A21)&lt;=parametres!$B$2,INDEX(bdd,MATCH(TEXT($F$4,"nnnn")&amp;"_"&amp;parametres!$G15,valconcatr,0),1),""))</f>
        <v/>
      </c>
      <c r="B21" s="25" t="str">
        <f>IF(ISBLANK(INDEX(bdd,MATCH(TEXT($F$4,"nnnn")&amp;"_"&amp;parametres!$G15,valconcatr,0),3)),"",IF(ROWS($B$8:B21)&lt;=parametres!$B$2,INDEX(bdd,MATCH(TEXT($F$4,"nnnn")&amp;"_"&amp;parametres!$G15,valconcatr,0),3),""))</f>
        <v/>
      </c>
      <c r="C21" s="25" t="str">
        <f>IF(ISBLANK(INDEX(bdd,MATCH(TEXT($F$4,"nnnn")&amp;"_"&amp;parametres!$G15,valconcatr,0),4)),"",IF(ROWS($B$8:C21)&lt;=parametres!$B$2,INDEX(bdd,MATCH(TEXT($F$4,"nnnn")&amp;"_"&amp;parametres!$G15,valconcatr,0),4),""))</f>
        <v/>
      </c>
      <c r="D21" s="25" t="str">
        <f>IF(ISBLANK(INDEX(bdd,MATCH(TEXT($F$4,"nnnn")&amp;"_"&amp;parametres!$G15,valconcatr,0),5)),"",IF(ROWS($B$8:D21)&lt;=parametres!$B$2,INDEX(bdd,MATCH(TEXT($F$4,"nnnn")&amp;"_"&amp;parametres!$G15,valconcatr,0),5),""))</f>
        <v/>
      </c>
      <c r="E21" s="25" t="str">
        <f>IF(ISBLANK(INDEX(bdd,MATCH(TEXT($F$4,"nnnn")&amp;"_"&amp;parametres!$G15,valconcatr,0),6)),"",IF(ROWS($B$8:E21)&lt;=parametres!$B$2,INDEX(bdd,MATCH(TEXT($F$4,"nnnn")&amp;"_"&amp;parametres!$G15,valconcatr,0),6),""))</f>
        <v/>
      </c>
      <c r="F21" s="25" t="str">
        <f>IF(ISBLANK(INDEX(bdd,MATCH(TEXT($F$4,"nnnn")&amp;"_"&amp;parametres!$G15,valconcatr,0),7)),"",IF(ROWS($B$8:F21)&lt;=parametres!$B$2,INDEX(bdd,MATCH(TEXT($F$4,"nnnn")&amp;"_"&amp;parametres!$G15,valconcatr,0),7),""))</f>
        <v/>
      </c>
    </row>
    <row r="22" spans="1:6">
      <c r="A22" s="24" t="str">
        <f>IF(ISBLANK(INDEX(bdd,MATCH(TEXT($F$4,"nnnn")&amp;"_"&amp;parametres!$G16,valconcatr,0),1)),"",IF(ROWS($A$8:A22)&lt;=parametres!$B$2,INDEX(bdd,MATCH(TEXT($F$4,"nnnn")&amp;"_"&amp;parametres!$G16,valconcatr,0),1),""))</f>
        <v/>
      </c>
      <c r="B22" s="25" t="str">
        <f>IF(ISBLANK(INDEX(bdd,MATCH(TEXT($F$4,"nnnn")&amp;"_"&amp;parametres!$G16,valconcatr,0),3)),"",IF(ROWS($B$8:B22)&lt;=parametres!$B$2,INDEX(bdd,MATCH(TEXT($F$4,"nnnn")&amp;"_"&amp;parametres!$G16,valconcatr,0),3),""))</f>
        <v/>
      </c>
      <c r="C22" s="25" t="str">
        <f>IF(ISBLANK(INDEX(bdd,MATCH(TEXT($F$4,"nnnn")&amp;"_"&amp;parametres!$G16,valconcatr,0),4)),"",IF(ROWS($B$8:C22)&lt;=parametres!$B$2,INDEX(bdd,MATCH(TEXT($F$4,"nnnn")&amp;"_"&amp;parametres!$G16,valconcatr,0),4),""))</f>
        <v/>
      </c>
      <c r="D22" s="25" t="str">
        <f>IF(ISBLANK(INDEX(bdd,MATCH(TEXT($F$4,"nnnn")&amp;"_"&amp;parametres!$G16,valconcatr,0),5)),"",IF(ROWS($B$8:D22)&lt;=parametres!$B$2,INDEX(bdd,MATCH(TEXT($F$4,"nnnn")&amp;"_"&amp;parametres!$G16,valconcatr,0),5),""))</f>
        <v/>
      </c>
      <c r="E22" s="25" t="str">
        <f>IF(ISBLANK(INDEX(bdd,MATCH(TEXT($F$4,"nnnn")&amp;"_"&amp;parametres!$G16,valconcatr,0),6)),"",IF(ROWS($B$8:E22)&lt;=parametres!$B$2,INDEX(bdd,MATCH(TEXT($F$4,"nnnn")&amp;"_"&amp;parametres!$G16,valconcatr,0),6),""))</f>
        <v/>
      </c>
      <c r="F22" s="25" t="str">
        <f>IF(ISBLANK(INDEX(bdd,MATCH(TEXT($F$4,"nnnn")&amp;"_"&amp;parametres!$G16,valconcatr,0),7)),"",IF(ROWS($B$8:F22)&lt;=parametres!$B$2,INDEX(bdd,MATCH(TEXT($F$4,"nnnn")&amp;"_"&amp;parametres!$G16,valconcatr,0),7),""))</f>
        <v/>
      </c>
    </row>
    <row r="23" spans="1:6">
      <c r="A23" s="24" t="str">
        <f>IF(ISBLANK(INDEX(bdd,MATCH(TEXT($F$4,"nnnn")&amp;"_"&amp;parametres!$G17,valconcatr,0),1)),"",IF(ROWS($A$8:A23)&lt;=parametres!$B$2,INDEX(bdd,MATCH(TEXT($F$4,"nnnn")&amp;"_"&amp;parametres!$G17,valconcatr,0),1),""))</f>
        <v/>
      </c>
      <c r="B23" s="25" t="str">
        <f>IF(ISBLANK(INDEX(bdd,MATCH(TEXT($F$4,"nnnn")&amp;"_"&amp;parametres!$G17,valconcatr,0),3)),"",IF(ROWS($B$8:B23)&lt;=parametres!$B$2,INDEX(bdd,MATCH(TEXT($F$4,"nnnn")&amp;"_"&amp;parametres!$G17,valconcatr,0),3),""))</f>
        <v/>
      </c>
      <c r="C23" s="25" t="str">
        <f>IF(ISBLANK(INDEX(bdd,MATCH(TEXT($F$4,"nnnn")&amp;"_"&amp;parametres!$G17,valconcatr,0),4)),"",IF(ROWS($B$8:C23)&lt;=parametres!$B$2,INDEX(bdd,MATCH(TEXT($F$4,"nnnn")&amp;"_"&amp;parametres!$G17,valconcatr,0),4),""))</f>
        <v/>
      </c>
      <c r="D23" s="25" t="str">
        <f>IF(ISBLANK(INDEX(bdd,MATCH(TEXT($F$4,"nnnn")&amp;"_"&amp;parametres!$G17,valconcatr,0),5)),"",IF(ROWS($B$8:D23)&lt;=parametres!$B$2,INDEX(bdd,MATCH(TEXT($F$4,"nnnn")&amp;"_"&amp;parametres!$G17,valconcatr,0),5),""))</f>
        <v/>
      </c>
      <c r="E23" s="25" t="str">
        <f>IF(ISBLANK(INDEX(bdd,MATCH(TEXT($F$4,"nnnn")&amp;"_"&amp;parametres!$G17,valconcatr,0),6)),"",IF(ROWS($B$8:E23)&lt;=parametres!$B$2,INDEX(bdd,MATCH(TEXT($F$4,"nnnn")&amp;"_"&amp;parametres!$G17,valconcatr,0),6),""))</f>
        <v/>
      </c>
      <c r="F23" s="25" t="str">
        <f>IF(ISBLANK(INDEX(bdd,MATCH(TEXT($F$4,"nnnn")&amp;"_"&amp;parametres!$G17,valconcatr,0),7)),"",IF(ROWS($B$8:F23)&lt;=parametres!$B$2,INDEX(bdd,MATCH(TEXT($F$4,"nnnn")&amp;"_"&amp;parametres!$G17,valconcatr,0),7),""))</f>
        <v/>
      </c>
    </row>
    <row r="24" spans="1:6">
      <c r="A24" s="24" t="str">
        <f>IF(ISBLANK(INDEX(bdd,MATCH(TEXT($F$4,"nnnn")&amp;"_"&amp;parametres!$G18,valconcatr,0),1)),"",IF(ROWS($A$8:A24)&lt;=parametres!$B$2,INDEX(bdd,MATCH(TEXT($F$4,"nnnn")&amp;"_"&amp;parametres!$G18,valconcatr,0),1),""))</f>
        <v/>
      </c>
      <c r="B24" s="25" t="str">
        <f>IF(ISBLANK(INDEX(bdd,MATCH(TEXT($F$4,"nnnn")&amp;"_"&amp;parametres!$G18,valconcatr,0),3)),"",IF(ROWS($B$8:B24)&lt;=parametres!$B$2,INDEX(bdd,MATCH(TEXT($F$4,"nnnn")&amp;"_"&amp;parametres!$G18,valconcatr,0),3),""))</f>
        <v/>
      </c>
      <c r="C24" s="25" t="str">
        <f>IF(ISBLANK(INDEX(bdd,MATCH(TEXT($F$4,"nnnn")&amp;"_"&amp;parametres!$G18,valconcatr,0),4)),"",IF(ROWS($B$8:C24)&lt;=parametres!$B$2,INDEX(bdd,MATCH(TEXT($F$4,"nnnn")&amp;"_"&amp;parametres!$G18,valconcatr,0),4),""))</f>
        <v/>
      </c>
      <c r="D24" s="25" t="str">
        <f>IF(ISBLANK(INDEX(bdd,MATCH(TEXT($F$4,"nnnn")&amp;"_"&amp;parametres!$G18,valconcatr,0),5)),"",IF(ROWS($B$8:D24)&lt;=parametres!$B$2,INDEX(bdd,MATCH(TEXT($F$4,"nnnn")&amp;"_"&amp;parametres!$G18,valconcatr,0),5),""))</f>
        <v/>
      </c>
      <c r="E24" s="25" t="str">
        <f>IF(ISBLANK(INDEX(bdd,MATCH(TEXT($F$4,"nnnn")&amp;"_"&amp;parametres!$G18,valconcatr,0),6)),"",IF(ROWS($B$8:E24)&lt;=parametres!$B$2,INDEX(bdd,MATCH(TEXT($F$4,"nnnn")&amp;"_"&amp;parametres!$G18,valconcatr,0),6),""))</f>
        <v/>
      </c>
      <c r="F24" s="25" t="str">
        <f>IF(ISBLANK(INDEX(bdd,MATCH(TEXT($F$4,"nnnn")&amp;"_"&amp;parametres!$G18,valconcatr,0),7)),"",IF(ROWS($B$8:F24)&lt;=parametres!$B$2,INDEX(bdd,MATCH(TEXT($F$4,"nnnn")&amp;"_"&amp;parametres!$G18,valconcatr,0),7),""))</f>
        <v/>
      </c>
    </row>
    <row r="25" spans="1:6">
      <c r="A25" s="24" t="str">
        <f>IF(ISBLANK(INDEX(bdd,MATCH(TEXT($F$4,"nnnn")&amp;"_"&amp;parametres!$G19,valconcatr,0),1)),"",IF(ROWS($A$8:A25)&lt;=parametres!$B$2,INDEX(bdd,MATCH(TEXT($F$4,"nnnn")&amp;"_"&amp;parametres!$G19,valconcatr,0),1),""))</f>
        <v/>
      </c>
      <c r="B25" s="25" t="str">
        <f>IF(ISBLANK(INDEX(bdd,MATCH(TEXT($F$4,"nnnn")&amp;"_"&amp;parametres!$G19,valconcatr,0),3)),"",IF(ROWS($B$8:B25)&lt;=parametres!$B$2,INDEX(bdd,MATCH(TEXT($F$4,"nnnn")&amp;"_"&amp;parametres!$G19,valconcatr,0),3),""))</f>
        <v/>
      </c>
      <c r="C25" s="25" t="str">
        <f>IF(ISBLANK(INDEX(bdd,MATCH(TEXT($F$4,"nnnn")&amp;"_"&amp;parametres!$G19,valconcatr,0),4)),"",IF(ROWS($B$8:C25)&lt;=parametres!$B$2,INDEX(bdd,MATCH(TEXT($F$4,"nnnn")&amp;"_"&amp;parametres!$G19,valconcatr,0),4),""))</f>
        <v/>
      </c>
      <c r="D25" s="25" t="str">
        <f>IF(ISBLANK(INDEX(bdd,MATCH(TEXT($F$4,"nnnn")&amp;"_"&amp;parametres!$G19,valconcatr,0),5)),"",IF(ROWS($B$8:D25)&lt;=parametres!$B$2,INDEX(bdd,MATCH(TEXT($F$4,"nnnn")&amp;"_"&amp;parametres!$G19,valconcatr,0),5),""))</f>
        <v/>
      </c>
      <c r="E25" s="25" t="str">
        <f>IF(ISBLANK(INDEX(bdd,MATCH(TEXT($F$4,"nnnn")&amp;"_"&amp;parametres!$G19,valconcatr,0),6)),"",IF(ROWS($B$8:E25)&lt;=parametres!$B$2,INDEX(bdd,MATCH(TEXT($F$4,"nnnn")&amp;"_"&amp;parametres!$G19,valconcatr,0),6),""))</f>
        <v/>
      </c>
      <c r="F25" s="25" t="str">
        <f>IF(ISBLANK(INDEX(bdd,MATCH(TEXT($F$4,"nnnn")&amp;"_"&amp;parametres!$G19,valconcatr,0),7)),"",IF(ROWS($B$8:F25)&lt;=parametres!$B$2,INDEX(bdd,MATCH(TEXT($F$4,"nnnn")&amp;"_"&amp;parametres!$G19,valconcatr,0),7),""))</f>
        <v/>
      </c>
    </row>
    <row r="26" spans="1:6">
      <c r="A26" s="24" t="str">
        <f>IF(ISBLANK(INDEX(bdd,MATCH(TEXT($F$4,"nnnn")&amp;"_"&amp;parametres!$G20,valconcatr,0),1)),"",IF(ROWS($A$8:A26)&lt;=parametres!$B$2,INDEX(bdd,MATCH(TEXT($F$4,"nnnn")&amp;"_"&amp;parametres!$G20,valconcatr,0),1),""))</f>
        <v/>
      </c>
      <c r="B26" s="25" t="str">
        <f>IF(ISBLANK(INDEX(bdd,MATCH(TEXT($F$4,"nnnn")&amp;"_"&amp;parametres!$G20,valconcatr,0),3)),"",IF(ROWS($B$8:B26)&lt;=parametres!$B$2,INDEX(bdd,MATCH(TEXT($F$4,"nnnn")&amp;"_"&amp;parametres!$G20,valconcatr,0),3),""))</f>
        <v/>
      </c>
      <c r="C26" s="25" t="str">
        <f>IF(ISBLANK(INDEX(bdd,MATCH(TEXT($F$4,"nnnn")&amp;"_"&amp;parametres!$G20,valconcatr,0),4)),"",IF(ROWS($B$8:C26)&lt;=parametres!$B$2,INDEX(bdd,MATCH(TEXT($F$4,"nnnn")&amp;"_"&amp;parametres!$G20,valconcatr,0),4),""))</f>
        <v/>
      </c>
      <c r="D26" s="25" t="str">
        <f>IF(ISBLANK(INDEX(bdd,MATCH(TEXT($F$4,"nnnn")&amp;"_"&amp;parametres!$G20,valconcatr,0),5)),"",IF(ROWS($B$8:D26)&lt;=parametres!$B$2,INDEX(bdd,MATCH(TEXT($F$4,"nnnn")&amp;"_"&amp;parametres!$G20,valconcatr,0),5),""))</f>
        <v/>
      </c>
      <c r="E26" s="25" t="str">
        <f>IF(ISBLANK(INDEX(bdd,MATCH(TEXT($F$4,"nnnn")&amp;"_"&amp;parametres!$G20,valconcatr,0),6)),"",IF(ROWS($B$8:E26)&lt;=parametres!$B$2,INDEX(bdd,MATCH(TEXT($F$4,"nnnn")&amp;"_"&amp;parametres!$G20,valconcatr,0),6),""))</f>
        <v/>
      </c>
      <c r="F26" s="25" t="str">
        <f>IF(ISBLANK(INDEX(bdd,MATCH(TEXT($F$4,"nnnn")&amp;"_"&amp;parametres!$G20,valconcatr,0),7)),"",IF(ROWS($B$8:F26)&lt;=parametres!$B$2,INDEX(bdd,MATCH(TEXT($F$4,"nnnn")&amp;"_"&amp;parametres!$G20,valconcatr,0),7),""))</f>
        <v/>
      </c>
    </row>
    <row r="27" spans="1:6">
      <c r="A27" s="24" t="str">
        <f>IF(ISBLANK(INDEX(bdd,MATCH(TEXT($F$4,"nnnn")&amp;"_"&amp;parametres!$G21,valconcatr,0),1)),"",IF(ROWS($A$8:A27)&lt;=parametres!$B$2,INDEX(bdd,MATCH(TEXT($F$4,"nnnn")&amp;"_"&amp;parametres!$G21,valconcatr,0),1),""))</f>
        <v/>
      </c>
      <c r="B27" s="25" t="str">
        <f>IF(ISBLANK(INDEX(bdd,MATCH(TEXT($F$4,"nnnn")&amp;"_"&amp;parametres!$G21,valconcatr,0),3)),"",IF(ROWS($B$8:B27)&lt;=parametres!$B$2,INDEX(bdd,MATCH(TEXT($F$4,"nnnn")&amp;"_"&amp;parametres!$G21,valconcatr,0),3),""))</f>
        <v/>
      </c>
      <c r="C27" s="25" t="str">
        <f>IF(ISBLANK(INDEX(bdd,MATCH(TEXT($F$4,"nnnn")&amp;"_"&amp;parametres!$G21,valconcatr,0),4)),"",IF(ROWS($B$8:C27)&lt;=parametres!$B$2,INDEX(bdd,MATCH(TEXT($F$4,"nnnn")&amp;"_"&amp;parametres!$G21,valconcatr,0),4),""))</f>
        <v/>
      </c>
      <c r="D27" s="25" t="str">
        <f>IF(ISBLANK(INDEX(bdd,MATCH(TEXT($F$4,"nnnn")&amp;"_"&amp;parametres!$G21,valconcatr,0),5)),"",IF(ROWS($B$8:D27)&lt;=parametres!$B$2,INDEX(bdd,MATCH(TEXT($F$4,"nnnn")&amp;"_"&amp;parametres!$G21,valconcatr,0),5),""))</f>
        <v/>
      </c>
      <c r="E27" s="25" t="str">
        <f>IF(ISBLANK(INDEX(bdd,MATCH(TEXT($F$4,"nnnn")&amp;"_"&amp;parametres!$G21,valconcatr,0),6)),"",IF(ROWS($B$8:E27)&lt;=parametres!$B$2,INDEX(bdd,MATCH(TEXT($F$4,"nnnn")&amp;"_"&amp;parametres!$G21,valconcatr,0),6),""))</f>
        <v/>
      </c>
      <c r="F27" s="25" t="str">
        <f>IF(ISBLANK(INDEX(bdd,MATCH(TEXT($F$4,"nnnn")&amp;"_"&amp;parametres!$G21,valconcatr,0),7)),"",IF(ROWS($B$8:F27)&lt;=parametres!$B$2,INDEX(bdd,MATCH(TEXT($F$4,"nnnn")&amp;"_"&amp;parametres!$G21,valconcatr,0),7),""))</f>
        <v/>
      </c>
    </row>
    <row r="28" spans="1:6">
      <c r="A28" s="24" t="str">
        <f>IF(ISBLANK(INDEX(bdd,MATCH(TEXT($F$4,"nnnn")&amp;"_"&amp;parametres!$G22,valconcatr,0),1)),"",IF(ROWS($A$8:A28)&lt;=parametres!$B$2,INDEX(bdd,MATCH(TEXT($F$4,"nnnn")&amp;"_"&amp;parametres!$G22,valconcatr,0),1),""))</f>
        <v/>
      </c>
      <c r="B28" s="25" t="str">
        <f>IF(ISBLANK(INDEX(bdd,MATCH(TEXT($F$4,"nnnn")&amp;"_"&amp;parametres!$G22,valconcatr,0),3)),"",IF(ROWS($B$8:B28)&lt;=parametres!$B$2,INDEX(bdd,MATCH(TEXT($F$4,"nnnn")&amp;"_"&amp;parametres!$G22,valconcatr,0),3),""))</f>
        <v/>
      </c>
      <c r="C28" s="25" t="str">
        <f>IF(ISBLANK(INDEX(bdd,MATCH(TEXT($F$4,"nnnn")&amp;"_"&amp;parametres!$G22,valconcatr,0),4)),"",IF(ROWS($B$8:C28)&lt;=parametres!$B$2,INDEX(bdd,MATCH(TEXT($F$4,"nnnn")&amp;"_"&amp;parametres!$G22,valconcatr,0),4),""))</f>
        <v/>
      </c>
      <c r="D28" s="25" t="str">
        <f>IF(ISBLANK(INDEX(bdd,MATCH(TEXT($F$4,"nnnn")&amp;"_"&amp;parametres!$G22,valconcatr,0),5)),"",IF(ROWS($B$8:D28)&lt;=parametres!$B$2,INDEX(bdd,MATCH(TEXT($F$4,"nnnn")&amp;"_"&amp;parametres!$G22,valconcatr,0),5),""))</f>
        <v/>
      </c>
      <c r="E28" s="25" t="str">
        <f>IF(ISBLANK(INDEX(bdd,MATCH(TEXT($F$4,"nnnn")&amp;"_"&amp;parametres!$G22,valconcatr,0),6)),"",IF(ROWS($B$8:E28)&lt;=parametres!$B$2,INDEX(bdd,MATCH(TEXT($F$4,"nnnn")&amp;"_"&amp;parametres!$G22,valconcatr,0),6),""))</f>
        <v/>
      </c>
      <c r="F28" s="25" t="str">
        <f>IF(ISBLANK(INDEX(bdd,MATCH(TEXT($F$4,"nnnn")&amp;"_"&amp;parametres!$G22,valconcatr,0),7)),"",IF(ROWS($B$8:F28)&lt;=parametres!$B$2,INDEX(bdd,MATCH(TEXT($F$4,"nnnn")&amp;"_"&amp;parametres!$G22,valconcatr,0),7),""))</f>
        <v/>
      </c>
    </row>
    <row r="29" spans="1:6">
      <c r="A29" s="24" t="str">
        <f>IF(ISBLANK(INDEX(bdd,MATCH(TEXT($F$4,"nnnn")&amp;"_"&amp;parametres!$G23,valconcatr,0),1)),"",IF(ROWS($A$8:A29)&lt;=parametres!$B$2,INDEX(bdd,MATCH(TEXT($F$4,"nnnn")&amp;"_"&amp;parametres!$G23,valconcatr,0),1),""))</f>
        <v/>
      </c>
      <c r="B29" s="25" t="str">
        <f>IF(ISBLANK(INDEX(bdd,MATCH(TEXT($F$4,"nnnn")&amp;"_"&amp;parametres!$G23,valconcatr,0),3)),"",IF(ROWS($B$8:B29)&lt;=parametres!$B$2,INDEX(bdd,MATCH(TEXT($F$4,"nnnn")&amp;"_"&amp;parametres!$G23,valconcatr,0),3),""))</f>
        <v/>
      </c>
      <c r="C29" s="25" t="str">
        <f>IF(ISBLANK(INDEX(bdd,MATCH(TEXT($F$4,"nnnn")&amp;"_"&amp;parametres!$G23,valconcatr,0),4)),"",IF(ROWS($B$8:C29)&lt;=parametres!$B$2,INDEX(bdd,MATCH(TEXT($F$4,"nnnn")&amp;"_"&amp;parametres!$G23,valconcatr,0),4),""))</f>
        <v/>
      </c>
      <c r="D29" s="25" t="str">
        <f>IF(ISBLANK(INDEX(bdd,MATCH(TEXT($F$4,"nnnn")&amp;"_"&amp;parametres!$G23,valconcatr,0),5)),"",IF(ROWS($B$8:D29)&lt;=parametres!$B$2,INDEX(bdd,MATCH(TEXT($F$4,"nnnn")&amp;"_"&amp;parametres!$G23,valconcatr,0),5),""))</f>
        <v/>
      </c>
      <c r="E29" s="25" t="str">
        <f>IF(ISBLANK(INDEX(bdd,MATCH(TEXT($F$4,"nnnn")&amp;"_"&amp;parametres!$G23,valconcatr,0),6)),"",IF(ROWS($B$8:E29)&lt;=parametres!$B$2,INDEX(bdd,MATCH(TEXT($F$4,"nnnn")&amp;"_"&amp;parametres!$G23,valconcatr,0),6),""))</f>
        <v/>
      </c>
      <c r="F29" s="25" t="str">
        <f>IF(ISBLANK(INDEX(bdd,MATCH(TEXT($F$4,"nnnn")&amp;"_"&amp;parametres!$G23,valconcatr,0),7)),"",IF(ROWS($B$8:F29)&lt;=parametres!$B$2,INDEX(bdd,MATCH(TEXT($F$4,"nnnn")&amp;"_"&amp;parametres!$G23,valconcatr,0),7),""))</f>
        <v/>
      </c>
    </row>
    <row r="30" spans="1:6">
      <c r="A30" s="24" t="str">
        <f>IF(ISBLANK(INDEX(bdd,MATCH(TEXT($F$4,"nnnn")&amp;"_"&amp;parametres!$G24,valconcatr,0),1)),"",IF(ROWS($A$8:A30)&lt;=parametres!$B$2,INDEX(bdd,MATCH(TEXT($F$4,"nnnn")&amp;"_"&amp;parametres!$G24,valconcatr,0),1),""))</f>
        <v/>
      </c>
      <c r="B30" s="25" t="str">
        <f>IF(ISBLANK(INDEX(bdd,MATCH(TEXT($F$4,"nnnn")&amp;"_"&amp;parametres!$G24,valconcatr,0),3)),"",IF(ROWS($B$8:B30)&lt;=parametres!$B$2,INDEX(bdd,MATCH(TEXT($F$4,"nnnn")&amp;"_"&amp;parametres!$G24,valconcatr,0),3),""))</f>
        <v/>
      </c>
      <c r="C30" s="25" t="str">
        <f>IF(ISBLANK(INDEX(bdd,MATCH(TEXT($F$4,"nnnn")&amp;"_"&amp;parametres!$G24,valconcatr,0),4)),"",IF(ROWS($B$8:C30)&lt;=parametres!$B$2,INDEX(bdd,MATCH(TEXT($F$4,"nnnn")&amp;"_"&amp;parametres!$G24,valconcatr,0),4),""))</f>
        <v/>
      </c>
      <c r="D30" s="25" t="str">
        <f>IF(ISBLANK(INDEX(bdd,MATCH(TEXT($F$4,"nnnn")&amp;"_"&amp;parametres!$G24,valconcatr,0),5)),"",IF(ROWS($B$8:D30)&lt;=parametres!$B$2,INDEX(bdd,MATCH(TEXT($F$4,"nnnn")&amp;"_"&amp;parametres!$G24,valconcatr,0),5),""))</f>
        <v/>
      </c>
      <c r="E30" s="25" t="str">
        <f>IF(ISBLANK(INDEX(bdd,MATCH(TEXT($F$4,"nnnn")&amp;"_"&amp;parametres!$G24,valconcatr,0),6)),"",IF(ROWS($B$8:E30)&lt;=parametres!$B$2,INDEX(bdd,MATCH(TEXT($F$4,"nnnn")&amp;"_"&amp;parametres!$G24,valconcatr,0),6),""))</f>
        <v/>
      </c>
      <c r="F30" s="25" t="str">
        <f>IF(ISBLANK(INDEX(bdd,MATCH(TEXT($F$4,"nnnn")&amp;"_"&amp;parametres!$G24,valconcatr,0),7)),"",IF(ROWS($B$8:F30)&lt;=parametres!$B$2,INDEX(bdd,MATCH(TEXT($F$4,"nnnn")&amp;"_"&amp;parametres!$G24,valconcatr,0),7),""))</f>
        <v/>
      </c>
    </row>
    <row r="31" spans="1:6">
      <c r="A31" s="24" t="str">
        <f>IF(ISBLANK(INDEX(bdd,MATCH(TEXT($F$4,"nnnn")&amp;"_"&amp;parametres!$G25,valconcatr,0),1)),"",IF(ROWS($A$8:A31)&lt;=parametres!$B$2,INDEX(bdd,MATCH(TEXT($F$4,"nnnn")&amp;"_"&amp;parametres!$G25,valconcatr,0),1),""))</f>
        <v/>
      </c>
      <c r="B31" s="25" t="str">
        <f>IF(ISBLANK(INDEX(bdd,MATCH(TEXT($F$4,"nnnn")&amp;"_"&amp;parametres!$G25,valconcatr,0),3)),"",IF(ROWS($B$8:B31)&lt;=parametres!$B$2,INDEX(bdd,MATCH(TEXT($F$4,"nnnn")&amp;"_"&amp;parametres!$G25,valconcatr,0),3),""))</f>
        <v/>
      </c>
      <c r="C31" s="25" t="str">
        <f>IF(ISBLANK(INDEX(bdd,MATCH(TEXT($F$4,"nnnn")&amp;"_"&amp;parametres!$G25,valconcatr,0),4)),"",IF(ROWS($B$8:C31)&lt;=parametres!$B$2,INDEX(bdd,MATCH(TEXT($F$4,"nnnn")&amp;"_"&amp;parametres!$G25,valconcatr,0),4),""))</f>
        <v/>
      </c>
      <c r="D31" s="25" t="str">
        <f>IF(ISBLANK(INDEX(bdd,MATCH(TEXT($F$4,"nnnn")&amp;"_"&amp;parametres!$G25,valconcatr,0),5)),"",IF(ROWS($B$8:D31)&lt;=parametres!$B$2,INDEX(bdd,MATCH(TEXT($F$4,"nnnn")&amp;"_"&amp;parametres!$G25,valconcatr,0),5),""))</f>
        <v/>
      </c>
      <c r="E31" s="25" t="str">
        <f>IF(ISBLANK(INDEX(bdd,MATCH(TEXT($F$4,"nnnn")&amp;"_"&amp;parametres!$G25,valconcatr,0),6)),"",IF(ROWS($B$8:E31)&lt;=parametres!$B$2,INDEX(bdd,MATCH(TEXT($F$4,"nnnn")&amp;"_"&amp;parametres!$G25,valconcatr,0),6),""))</f>
        <v/>
      </c>
      <c r="F31" s="25" t="str">
        <f>IF(ISBLANK(INDEX(bdd,MATCH(TEXT($F$4,"nnnn")&amp;"_"&amp;parametres!$G25,valconcatr,0),7)),"",IF(ROWS($B$8:F31)&lt;=parametres!$B$2,INDEX(bdd,MATCH(TEXT($F$4,"nnnn")&amp;"_"&amp;parametres!$G25,valconcatr,0),7),""))</f>
        <v/>
      </c>
    </row>
    <row r="32" spans="1:6">
      <c r="A32" s="24" t="str">
        <f>IF(ISBLANK(INDEX(bdd,MATCH(TEXT($F$4,"nnnn")&amp;"_"&amp;parametres!$G26,valconcatr,0),1)),"",IF(ROWS($A$8:A32)&lt;=parametres!$B$2,INDEX(bdd,MATCH(TEXT($F$4,"nnnn")&amp;"_"&amp;parametres!$G26,valconcatr,0),1),""))</f>
        <v/>
      </c>
      <c r="B32" s="25" t="str">
        <f>IF(ISBLANK(INDEX(bdd,MATCH(TEXT($F$4,"nnnn")&amp;"_"&amp;parametres!$G26,valconcatr,0),3)),"",IF(ROWS($B$8:B32)&lt;=parametres!$B$2,INDEX(bdd,MATCH(TEXT($F$4,"nnnn")&amp;"_"&amp;parametres!$G26,valconcatr,0),3),""))</f>
        <v/>
      </c>
      <c r="C32" s="25" t="str">
        <f>IF(ISBLANK(INDEX(bdd,MATCH(TEXT($F$4,"nnnn")&amp;"_"&amp;parametres!$G26,valconcatr,0),4)),"",IF(ROWS($B$8:C32)&lt;=parametres!$B$2,INDEX(bdd,MATCH(TEXT($F$4,"nnnn")&amp;"_"&amp;parametres!$G26,valconcatr,0),4),""))</f>
        <v/>
      </c>
      <c r="D32" s="25" t="str">
        <f>IF(ISBLANK(INDEX(bdd,MATCH(TEXT($F$4,"nnnn")&amp;"_"&amp;parametres!$G26,valconcatr,0),5)),"",IF(ROWS($B$8:D32)&lt;=parametres!$B$2,INDEX(bdd,MATCH(TEXT($F$4,"nnnn")&amp;"_"&amp;parametres!$G26,valconcatr,0),5),""))</f>
        <v/>
      </c>
      <c r="E32" s="25" t="str">
        <f>IF(ISBLANK(INDEX(bdd,MATCH(TEXT($F$4,"nnnn")&amp;"_"&amp;parametres!$G26,valconcatr,0),6)),"",IF(ROWS($B$8:E32)&lt;=parametres!$B$2,INDEX(bdd,MATCH(TEXT($F$4,"nnnn")&amp;"_"&amp;parametres!$G26,valconcatr,0),6),""))</f>
        <v/>
      </c>
      <c r="F32" s="25" t="str">
        <f>IF(ISBLANK(INDEX(bdd,MATCH(TEXT($F$4,"nnnn")&amp;"_"&amp;parametres!$G26,valconcatr,0),7)),"",IF(ROWS($B$8:F32)&lt;=parametres!$B$2,INDEX(bdd,MATCH(TEXT($F$4,"nnnn")&amp;"_"&amp;parametres!$G26,valconcatr,0),7),""))</f>
        <v/>
      </c>
    </row>
    <row r="33" spans="1:6">
      <c r="A33" s="24" t="str">
        <f>IF(ISBLANK(INDEX(bdd,MATCH(TEXT($F$4,"nnnn")&amp;"_"&amp;parametres!$G27,valconcatr,0),1)),"",IF(ROWS($A$8:A33)&lt;=parametres!$B$2,INDEX(bdd,MATCH(TEXT($F$4,"nnnn")&amp;"_"&amp;parametres!$G27,valconcatr,0),1),""))</f>
        <v/>
      </c>
      <c r="B33" s="25" t="str">
        <f>IF(ISBLANK(INDEX(bdd,MATCH(TEXT($F$4,"nnnn")&amp;"_"&amp;parametres!$G27,valconcatr,0),3)),"",IF(ROWS($B$8:B33)&lt;=parametres!$B$2,INDEX(bdd,MATCH(TEXT($F$4,"nnnn")&amp;"_"&amp;parametres!$G27,valconcatr,0),3),""))</f>
        <v/>
      </c>
      <c r="C33" s="25" t="str">
        <f>IF(ISBLANK(INDEX(bdd,MATCH(TEXT($F$4,"nnnn")&amp;"_"&amp;parametres!$G27,valconcatr,0),4)),"",IF(ROWS($B$8:C33)&lt;=parametres!$B$2,INDEX(bdd,MATCH(TEXT($F$4,"nnnn")&amp;"_"&amp;parametres!$G27,valconcatr,0),4),""))</f>
        <v/>
      </c>
      <c r="D33" s="25" t="str">
        <f>IF(ISBLANK(INDEX(bdd,MATCH(TEXT($F$4,"nnnn")&amp;"_"&amp;parametres!$G27,valconcatr,0),5)),"",IF(ROWS($B$8:D33)&lt;=parametres!$B$2,INDEX(bdd,MATCH(TEXT($F$4,"nnnn")&amp;"_"&amp;parametres!$G27,valconcatr,0),5),""))</f>
        <v/>
      </c>
      <c r="E33" s="25" t="str">
        <f>IF(ISBLANK(INDEX(bdd,MATCH(TEXT($F$4,"nnnn")&amp;"_"&amp;parametres!$G27,valconcatr,0),6)),"",IF(ROWS($B$8:E33)&lt;=parametres!$B$2,INDEX(bdd,MATCH(TEXT($F$4,"nnnn")&amp;"_"&amp;parametres!$G27,valconcatr,0),6),""))</f>
        <v/>
      </c>
      <c r="F33" s="25" t="str">
        <f>IF(ISBLANK(INDEX(bdd,MATCH(TEXT($F$4,"nnnn")&amp;"_"&amp;parametres!$G27,valconcatr,0),7)),"",IF(ROWS($B$8:F33)&lt;=parametres!$B$2,INDEX(bdd,MATCH(TEXT($F$4,"nnnn")&amp;"_"&amp;parametres!$G27,valconcatr,0),7),""))</f>
        <v/>
      </c>
    </row>
    <row r="34" spans="1:6">
      <c r="A34" s="24" t="str">
        <f>IF(ISBLANK(INDEX(bdd,MATCH(TEXT($F$4,"nnnn")&amp;"_"&amp;parametres!$G28,valconcatr,0),1)),"",IF(ROWS($A$8:A34)&lt;=parametres!$B$2,INDEX(bdd,MATCH(TEXT($F$4,"nnnn")&amp;"_"&amp;parametres!$G28,valconcatr,0),1),""))</f>
        <v/>
      </c>
      <c r="B34" s="25" t="str">
        <f>IF(ISBLANK(INDEX(bdd,MATCH(TEXT($F$4,"nnnn")&amp;"_"&amp;parametres!$G28,valconcatr,0),3)),"",IF(ROWS($B$8:B34)&lt;=parametres!$B$2,INDEX(bdd,MATCH(TEXT($F$4,"nnnn")&amp;"_"&amp;parametres!$G28,valconcatr,0),3),""))</f>
        <v/>
      </c>
      <c r="C34" s="25" t="str">
        <f>IF(ISBLANK(INDEX(bdd,MATCH(TEXT($F$4,"nnnn")&amp;"_"&amp;parametres!$G28,valconcatr,0),4)),"",IF(ROWS($B$8:C34)&lt;=parametres!$B$2,INDEX(bdd,MATCH(TEXT($F$4,"nnnn")&amp;"_"&amp;parametres!$G28,valconcatr,0),4),""))</f>
        <v/>
      </c>
      <c r="D34" s="25" t="str">
        <f>IF(ISBLANK(INDEX(bdd,MATCH(TEXT($F$4,"nnnn")&amp;"_"&amp;parametres!$G28,valconcatr,0),5)),"",IF(ROWS($B$8:D34)&lt;=parametres!$B$2,INDEX(bdd,MATCH(TEXT($F$4,"nnnn")&amp;"_"&amp;parametres!$G28,valconcatr,0),5),""))</f>
        <v/>
      </c>
      <c r="E34" s="25" t="str">
        <f>IF(ISBLANK(INDEX(bdd,MATCH(TEXT($F$4,"nnnn")&amp;"_"&amp;parametres!$G28,valconcatr,0),6)),"",IF(ROWS($B$8:E34)&lt;=parametres!$B$2,INDEX(bdd,MATCH(TEXT($F$4,"nnnn")&amp;"_"&amp;parametres!$G28,valconcatr,0),6),""))</f>
        <v/>
      </c>
      <c r="F34" s="25" t="str">
        <f>IF(ISBLANK(INDEX(bdd,MATCH(TEXT($F$4,"nnnn")&amp;"_"&amp;parametres!$G28,valconcatr,0),7)),"",IF(ROWS($B$8:F34)&lt;=parametres!$B$2,INDEX(bdd,MATCH(TEXT($F$4,"nnnn")&amp;"_"&amp;parametres!$G28,valconcatr,0),7),""))</f>
        <v/>
      </c>
    </row>
    <row r="35" spans="1:6">
      <c r="A35" s="24" t="str">
        <f>IF(ISBLANK(INDEX(bdd,MATCH(TEXT($F$4,"nnnn")&amp;"_"&amp;parametres!$G29,valconcatr,0),1)),"",IF(ROWS($A$8:A35)&lt;=parametres!$B$2,INDEX(bdd,MATCH(TEXT($F$4,"nnnn")&amp;"_"&amp;parametres!$G29,valconcatr,0),1),""))</f>
        <v/>
      </c>
      <c r="B35" s="25" t="str">
        <f>IF(ISBLANK(INDEX(bdd,MATCH(TEXT($F$4,"nnnn")&amp;"_"&amp;parametres!$G29,valconcatr,0),3)),"",IF(ROWS($B$8:B35)&lt;=parametres!$B$2,INDEX(bdd,MATCH(TEXT($F$4,"nnnn")&amp;"_"&amp;parametres!$G29,valconcatr,0),3),""))</f>
        <v/>
      </c>
      <c r="C35" s="25" t="str">
        <f>IF(ISBLANK(INDEX(bdd,MATCH(TEXT($F$4,"nnnn")&amp;"_"&amp;parametres!$G29,valconcatr,0),4)),"",IF(ROWS($B$8:C35)&lt;=parametres!$B$2,INDEX(bdd,MATCH(TEXT($F$4,"nnnn")&amp;"_"&amp;parametres!$G29,valconcatr,0),4),""))</f>
        <v/>
      </c>
      <c r="D35" s="25" t="str">
        <f>IF(ISBLANK(INDEX(bdd,MATCH(TEXT($F$4,"nnnn")&amp;"_"&amp;parametres!$G29,valconcatr,0),5)),"",IF(ROWS($B$8:D35)&lt;=parametres!$B$2,INDEX(bdd,MATCH(TEXT($F$4,"nnnn")&amp;"_"&amp;parametres!$G29,valconcatr,0),5),""))</f>
        <v/>
      </c>
      <c r="E35" s="25" t="str">
        <f>IF(ISBLANK(INDEX(bdd,MATCH(TEXT($F$4,"nnnn")&amp;"_"&amp;parametres!$G29,valconcatr,0),6)),"",IF(ROWS($B$8:E35)&lt;=parametres!$B$2,INDEX(bdd,MATCH(TEXT($F$4,"nnnn")&amp;"_"&amp;parametres!$G29,valconcatr,0),6),""))</f>
        <v/>
      </c>
      <c r="F35" s="25" t="str">
        <f>IF(ISBLANK(INDEX(bdd,MATCH(TEXT($F$4,"nnnn")&amp;"_"&amp;parametres!$G29,valconcatr,0),7)),"",IF(ROWS($B$8:F35)&lt;=parametres!$B$2,INDEX(bdd,MATCH(TEXT($F$4,"nnnn")&amp;"_"&amp;parametres!$G29,valconcatr,0),7),""))</f>
        <v/>
      </c>
    </row>
    <row r="36" spans="1:6">
      <c r="A36" s="24" t="str">
        <f>IF(ISBLANK(INDEX(bdd,MATCH(TEXT($F$4,"nnnn")&amp;"_"&amp;parametres!$G30,valconcatr,0),1)),"",IF(ROWS($A$8:A36)&lt;=parametres!$B$2,INDEX(bdd,MATCH(TEXT($F$4,"nnnn")&amp;"_"&amp;parametres!$G30,valconcatr,0),1),""))</f>
        <v/>
      </c>
      <c r="B36" s="25" t="str">
        <f>IF(ISBLANK(INDEX(bdd,MATCH(TEXT($F$4,"nnnn")&amp;"_"&amp;parametres!$G30,valconcatr,0),3)),"",IF(ROWS($B$8:B36)&lt;=parametres!$B$2,INDEX(bdd,MATCH(TEXT($F$4,"nnnn")&amp;"_"&amp;parametres!$G30,valconcatr,0),3),""))</f>
        <v/>
      </c>
      <c r="C36" s="25" t="str">
        <f>IF(ISBLANK(INDEX(bdd,MATCH(TEXT($F$4,"nnnn")&amp;"_"&amp;parametres!$G30,valconcatr,0),4)),"",IF(ROWS($B$8:C36)&lt;=parametres!$B$2,INDEX(bdd,MATCH(TEXT($F$4,"nnnn")&amp;"_"&amp;parametres!$G30,valconcatr,0),4),""))</f>
        <v/>
      </c>
      <c r="D36" s="25" t="str">
        <f>IF(ISBLANK(INDEX(bdd,MATCH(TEXT($F$4,"nnnn")&amp;"_"&amp;parametres!$G30,valconcatr,0),5)),"",IF(ROWS($B$8:D36)&lt;=parametres!$B$2,INDEX(bdd,MATCH(TEXT($F$4,"nnnn")&amp;"_"&amp;parametres!$G30,valconcatr,0),5),""))</f>
        <v/>
      </c>
      <c r="E36" s="25" t="str">
        <f>IF(ISBLANK(INDEX(bdd,MATCH(TEXT($F$4,"nnnn")&amp;"_"&amp;parametres!$G30,valconcatr,0),6)),"",IF(ROWS($B$8:E36)&lt;=parametres!$B$2,INDEX(bdd,MATCH(TEXT($F$4,"nnnn")&amp;"_"&amp;parametres!$G30,valconcatr,0),6),""))</f>
        <v/>
      </c>
      <c r="F36" s="25" t="str">
        <f>IF(ISBLANK(INDEX(bdd,MATCH(TEXT($F$4,"nnnn")&amp;"_"&amp;parametres!$G30,valconcatr,0),7)),"",IF(ROWS($B$8:F36)&lt;=parametres!$B$2,INDEX(bdd,MATCH(TEXT($F$4,"nnnn")&amp;"_"&amp;parametres!$G30,valconcatr,0),7),""))</f>
        <v/>
      </c>
    </row>
    <row r="37" spans="1:6">
      <c r="A37" s="24" t="str">
        <f>IF(ISBLANK(INDEX(bdd,MATCH(TEXT($F$4,"nnnn")&amp;"_"&amp;parametres!$G31,valconcatr,0),1)),"",IF(ROWS($A$8:A37)&lt;=parametres!$B$2,INDEX(bdd,MATCH(TEXT($F$4,"nnnn")&amp;"_"&amp;parametres!$G31,valconcatr,0),1),""))</f>
        <v/>
      </c>
      <c r="B37" s="25" t="str">
        <f>IF(ISBLANK(INDEX(bdd,MATCH(TEXT($F$4,"nnnn")&amp;"_"&amp;parametres!$G31,valconcatr,0),3)),"",IF(ROWS($B$8:B37)&lt;=parametres!$B$2,INDEX(bdd,MATCH(TEXT($F$4,"nnnn")&amp;"_"&amp;parametres!$G31,valconcatr,0),3),""))</f>
        <v/>
      </c>
      <c r="C37" s="25" t="str">
        <f>IF(ISBLANK(INDEX(bdd,MATCH(TEXT($F$4,"nnnn")&amp;"_"&amp;parametres!$G31,valconcatr,0),4)),"",IF(ROWS($B$8:C37)&lt;=parametres!$B$2,INDEX(bdd,MATCH(TEXT($F$4,"nnnn")&amp;"_"&amp;parametres!$G31,valconcatr,0),4),""))</f>
        <v/>
      </c>
      <c r="D37" s="25" t="str">
        <f>IF(ISBLANK(INDEX(bdd,MATCH(TEXT($F$4,"nnnn")&amp;"_"&amp;parametres!$G31,valconcatr,0),5)),"",IF(ROWS($B$8:D37)&lt;=parametres!$B$2,INDEX(bdd,MATCH(TEXT($F$4,"nnnn")&amp;"_"&amp;parametres!$G31,valconcatr,0),5),""))</f>
        <v/>
      </c>
      <c r="E37" s="25" t="str">
        <f>IF(ISBLANK(INDEX(bdd,MATCH(TEXT($F$4,"nnnn")&amp;"_"&amp;parametres!$G31,valconcatr,0),6)),"",IF(ROWS($B$8:E37)&lt;=parametres!$B$2,INDEX(bdd,MATCH(TEXT($F$4,"nnnn")&amp;"_"&amp;parametres!$G31,valconcatr,0),6),""))</f>
        <v/>
      </c>
      <c r="F37" s="25" t="str">
        <f>IF(ISBLANK(INDEX(bdd,MATCH(TEXT($F$4,"nnnn")&amp;"_"&amp;parametres!$G31,valconcatr,0),7)),"",IF(ROWS($B$8:F37)&lt;=parametres!$B$2,INDEX(bdd,MATCH(TEXT($F$4,"nnnn")&amp;"_"&amp;parametres!$G31,valconcatr,0),7),""))</f>
        <v/>
      </c>
    </row>
    <row r="38" spans="1:6">
      <c r="A38" s="24" t="str">
        <f>IF(ISBLANK(INDEX(bdd,MATCH(TEXT($F$4,"nnnn")&amp;"_"&amp;parametres!$G32,valconcatr,0),1)),"",IF(ROWS($A$8:A38)&lt;=parametres!$B$2,INDEX(bdd,MATCH(TEXT($F$4,"nnnn")&amp;"_"&amp;parametres!$G32,valconcatr,0),1),""))</f>
        <v/>
      </c>
      <c r="B38" s="25" t="str">
        <f>IF(ISBLANK(INDEX(bdd,MATCH(TEXT($F$4,"nnnn")&amp;"_"&amp;parametres!$G32,valconcatr,0),3)),"",IF(ROWS($B$8:B38)&lt;=parametres!$B$2,INDEX(bdd,MATCH(TEXT($F$4,"nnnn")&amp;"_"&amp;parametres!$G32,valconcatr,0),3),""))</f>
        <v/>
      </c>
      <c r="C38" s="25" t="str">
        <f>IF(ISBLANK(INDEX(bdd,MATCH(TEXT($F$4,"nnnn")&amp;"_"&amp;parametres!$G32,valconcatr,0),4)),"",IF(ROWS($B$8:C38)&lt;=parametres!$B$2,INDEX(bdd,MATCH(TEXT($F$4,"nnnn")&amp;"_"&amp;parametres!$G32,valconcatr,0),4),""))</f>
        <v/>
      </c>
      <c r="D38" s="25" t="str">
        <f>IF(ISBLANK(INDEX(bdd,MATCH(TEXT($F$4,"nnnn")&amp;"_"&amp;parametres!$G32,valconcatr,0),5)),"",IF(ROWS($B$8:D38)&lt;=parametres!$B$2,INDEX(bdd,MATCH(TEXT($F$4,"nnnn")&amp;"_"&amp;parametres!$G32,valconcatr,0),5),""))</f>
        <v/>
      </c>
      <c r="E38" s="25" t="str">
        <f>IF(ISBLANK(INDEX(bdd,MATCH(TEXT($F$4,"nnnn")&amp;"_"&amp;parametres!$G32,valconcatr,0),6)),"",IF(ROWS($B$8:E38)&lt;=parametres!$B$2,INDEX(bdd,MATCH(TEXT($F$4,"nnnn")&amp;"_"&amp;parametres!$G32,valconcatr,0),6),""))</f>
        <v/>
      </c>
      <c r="F38" s="25" t="str">
        <f>IF(ISBLANK(INDEX(bdd,MATCH(TEXT($F$4,"nnnn")&amp;"_"&amp;parametres!$G32,valconcatr,0),7)),"",IF(ROWS($B$8:F38)&lt;=parametres!$B$2,INDEX(bdd,MATCH(TEXT($F$4,"nnnn")&amp;"_"&amp;parametres!$G32,valconcatr,0),7),""))</f>
        <v/>
      </c>
    </row>
    <row r="39" spans="1:6">
      <c r="A39" s="24" t="str">
        <f>IF(ISBLANK(INDEX(bdd,MATCH(TEXT($F$4,"nnnn")&amp;"_"&amp;parametres!$G33,valconcatr,0),1)),"",IF(ROWS($A$8:A39)&lt;=parametres!$B$2,INDEX(bdd,MATCH(TEXT($F$4,"nnnn")&amp;"_"&amp;parametres!$G33,valconcatr,0),1),""))</f>
        <v/>
      </c>
      <c r="B39" s="25" t="str">
        <f>IF(ISBLANK(INDEX(bdd,MATCH(TEXT($F$4,"nnnn")&amp;"_"&amp;parametres!$G33,valconcatr,0),3)),"",IF(ROWS($B$8:B39)&lt;=parametres!$B$2,INDEX(bdd,MATCH(TEXT($F$4,"nnnn")&amp;"_"&amp;parametres!$G33,valconcatr,0),3),""))</f>
        <v/>
      </c>
      <c r="C39" s="25" t="str">
        <f>IF(ISBLANK(INDEX(bdd,MATCH(TEXT($F$4,"nnnn")&amp;"_"&amp;parametres!$G33,valconcatr,0),4)),"",IF(ROWS($B$8:C39)&lt;=parametres!$B$2,INDEX(bdd,MATCH(TEXT($F$4,"nnnn")&amp;"_"&amp;parametres!$G33,valconcatr,0),4),""))</f>
        <v/>
      </c>
      <c r="D39" s="25" t="str">
        <f>IF(ISBLANK(INDEX(bdd,MATCH(TEXT($F$4,"nnnn")&amp;"_"&amp;parametres!$G33,valconcatr,0),5)),"",IF(ROWS($B$8:D39)&lt;=parametres!$B$2,INDEX(bdd,MATCH(TEXT($F$4,"nnnn")&amp;"_"&amp;parametres!$G33,valconcatr,0),5),""))</f>
        <v/>
      </c>
      <c r="E39" s="25" t="str">
        <f>IF(ISBLANK(INDEX(bdd,MATCH(TEXT($F$4,"nnnn")&amp;"_"&amp;parametres!$G33,valconcatr,0),6)),"",IF(ROWS($B$8:E39)&lt;=parametres!$B$2,INDEX(bdd,MATCH(TEXT($F$4,"nnnn")&amp;"_"&amp;parametres!$G33,valconcatr,0),6),""))</f>
        <v/>
      </c>
      <c r="F39" s="25" t="str">
        <f>IF(ISBLANK(INDEX(bdd,MATCH(TEXT($F$4,"nnnn")&amp;"_"&amp;parametres!$G33,valconcatr,0),7)),"",IF(ROWS($B$8:F39)&lt;=parametres!$B$2,INDEX(bdd,MATCH(TEXT($F$4,"nnnn")&amp;"_"&amp;parametres!$G33,valconcatr,0),7),""))</f>
        <v/>
      </c>
    </row>
    <row r="40" spans="1:6">
      <c r="A40" s="24" t="str">
        <f>IF(ISBLANK(INDEX(bdd,MATCH(TEXT($F$4,"nnnn")&amp;"_"&amp;parametres!$G34,valconcatr,0),1)),"",IF(ROWS($A$8:A40)&lt;=parametres!$B$2,INDEX(bdd,MATCH(TEXT($F$4,"nnnn")&amp;"_"&amp;parametres!$G34,valconcatr,0),1),""))</f>
        <v/>
      </c>
      <c r="B40" s="25" t="str">
        <f>IF(ISBLANK(INDEX(bdd,MATCH(TEXT($F$4,"nnnn")&amp;"_"&amp;parametres!$G34,valconcatr,0),3)),"",IF(ROWS($B$8:B40)&lt;=parametres!$B$2,INDEX(bdd,MATCH(TEXT($F$4,"nnnn")&amp;"_"&amp;parametres!$G34,valconcatr,0),3),""))</f>
        <v/>
      </c>
      <c r="C40" s="25" t="str">
        <f>IF(ISBLANK(INDEX(bdd,MATCH(TEXT($F$4,"nnnn")&amp;"_"&amp;parametres!$G34,valconcatr,0),4)),"",IF(ROWS($B$8:C40)&lt;=parametres!$B$2,INDEX(bdd,MATCH(TEXT($F$4,"nnnn")&amp;"_"&amp;parametres!$G34,valconcatr,0),4),""))</f>
        <v/>
      </c>
      <c r="D40" s="25" t="str">
        <f>IF(ISBLANK(INDEX(bdd,MATCH(TEXT($F$4,"nnnn")&amp;"_"&amp;parametres!$G34,valconcatr,0),5)),"",IF(ROWS($B$8:D40)&lt;=parametres!$B$2,INDEX(bdd,MATCH(TEXT($F$4,"nnnn")&amp;"_"&amp;parametres!$G34,valconcatr,0),5),""))</f>
        <v/>
      </c>
      <c r="E40" s="25" t="str">
        <f>IF(ISBLANK(INDEX(bdd,MATCH(TEXT($F$4,"nnnn")&amp;"_"&amp;parametres!$G34,valconcatr,0),6)),"",IF(ROWS($B$8:E40)&lt;=parametres!$B$2,INDEX(bdd,MATCH(TEXT($F$4,"nnnn")&amp;"_"&amp;parametres!$G34,valconcatr,0),6),""))</f>
        <v/>
      </c>
      <c r="F40" s="25" t="str">
        <f>IF(ISBLANK(INDEX(bdd,MATCH(TEXT($F$4,"nnnn")&amp;"_"&amp;parametres!$G34,valconcatr,0),7)),"",IF(ROWS($B$8:F40)&lt;=parametres!$B$2,INDEX(bdd,MATCH(TEXT($F$4,"nnnn")&amp;"_"&amp;parametres!$G34,valconcatr,0),7),""))</f>
        <v/>
      </c>
    </row>
    <row r="41" spans="1:6">
      <c r="A41" s="24" t="str">
        <f>IF(ISBLANK(INDEX(bdd,MATCH(TEXT($F$4,"nnnn")&amp;"_"&amp;parametres!$G35,valconcatr,0),1)),"",IF(ROWS($A$8:A41)&lt;=parametres!$B$2,INDEX(bdd,MATCH(TEXT($F$4,"nnnn")&amp;"_"&amp;parametres!$G35,valconcatr,0),1),""))</f>
        <v/>
      </c>
      <c r="B41" s="25" t="str">
        <f>IF(ISBLANK(INDEX(bdd,MATCH(TEXT($F$4,"nnnn")&amp;"_"&amp;parametres!$G35,valconcatr,0),3)),"",IF(ROWS($B$8:B41)&lt;=parametres!$B$2,INDEX(bdd,MATCH(TEXT($F$4,"nnnn")&amp;"_"&amp;parametres!$G35,valconcatr,0),3),""))</f>
        <v/>
      </c>
      <c r="C41" s="25" t="str">
        <f>IF(ISBLANK(INDEX(bdd,MATCH(TEXT($F$4,"nnnn")&amp;"_"&amp;parametres!$G35,valconcatr,0),4)),"",IF(ROWS($B$8:C41)&lt;=parametres!$B$2,INDEX(bdd,MATCH(TEXT($F$4,"nnnn")&amp;"_"&amp;parametres!$G35,valconcatr,0),4),""))</f>
        <v/>
      </c>
      <c r="D41" s="25" t="str">
        <f>IF(ISBLANK(INDEX(bdd,MATCH(TEXT($F$4,"nnnn")&amp;"_"&amp;parametres!$G35,valconcatr,0),5)),"",IF(ROWS($B$8:D41)&lt;=parametres!$B$2,INDEX(bdd,MATCH(TEXT($F$4,"nnnn")&amp;"_"&amp;parametres!$G35,valconcatr,0),5),""))</f>
        <v/>
      </c>
      <c r="E41" s="25" t="str">
        <f>IF(ISBLANK(INDEX(bdd,MATCH(TEXT($F$4,"nnnn")&amp;"_"&amp;parametres!$G35,valconcatr,0),6)),"",IF(ROWS($B$8:E41)&lt;=parametres!$B$2,INDEX(bdd,MATCH(TEXT($F$4,"nnnn")&amp;"_"&amp;parametres!$G35,valconcatr,0),6),""))</f>
        <v/>
      </c>
      <c r="F41" s="25" t="str">
        <f>IF(ISBLANK(INDEX(bdd,MATCH(TEXT($F$4,"nnnn")&amp;"_"&amp;parametres!$G35,valconcatr,0),7)),"",IF(ROWS($B$8:F41)&lt;=parametres!$B$2,INDEX(bdd,MATCH(TEXT($F$4,"nnnn")&amp;"_"&amp;parametres!$G35,valconcatr,0),7),""))</f>
        <v/>
      </c>
    </row>
    <row r="42" spans="1:6">
      <c r="A42" s="24" t="str">
        <f>IF(ISBLANK(INDEX(bdd,MATCH(TEXT($F$4,"nnnn")&amp;"_"&amp;parametres!$G36,valconcatr,0),1)),"",IF(ROWS($A$8:A42)&lt;=parametres!$B$2,INDEX(bdd,MATCH(TEXT($F$4,"nnnn")&amp;"_"&amp;parametres!$G36,valconcatr,0),1),""))</f>
        <v/>
      </c>
      <c r="B42" s="25" t="str">
        <f>IF(ISBLANK(INDEX(bdd,MATCH(TEXT($F$4,"nnnn")&amp;"_"&amp;parametres!$G36,valconcatr,0),3)),"",IF(ROWS($B$8:B42)&lt;=parametres!$B$2,INDEX(bdd,MATCH(TEXT($F$4,"nnnn")&amp;"_"&amp;parametres!$G36,valconcatr,0),3),""))</f>
        <v/>
      </c>
      <c r="C42" s="25" t="str">
        <f>IF(ISBLANK(INDEX(bdd,MATCH(TEXT($F$4,"nnnn")&amp;"_"&amp;parametres!$G36,valconcatr,0),4)),"",IF(ROWS($B$8:C42)&lt;=parametres!$B$2,INDEX(bdd,MATCH(TEXT($F$4,"nnnn")&amp;"_"&amp;parametres!$G36,valconcatr,0),4),""))</f>
        <v/>
      </c>
      <c r="D42" s="25" t="str">
        <f>IF(ISBLANK(INDEX(bdd,MATCH(TEXT($F$4,"nnnn")&amp;"_"&amp;parametres!$G36,valconcatr,0),5)),"",IF(ROWS($B$8:D42)&lt;=parametres!$B$2,INDEX(bdd,MATCH(TEXT($F$4,"nnnn")&amp;"_"&amp;parametres!$G36,valconcatr,0),5),""))</f>
        <v/>
      </c>
      <c r="E42" s="25" t="str">
        <f>IF(ISBLANK(INDEX(bdd,MATCH(TEXT($F$4,"nnnn")&amp;"_"&amp;parametres!$G36,valconcatr,0),6)),"",IF(ROWS($B$8:E42)&lt;=parametres!$B$2,INDEX(bdd,MATCH(TEXT($F$4,"nnnn")&amp;"_"&amp;parametres!$G36,valconcatr,0),6),""))</f>
        <v/>
      </c>
      <c r="F42" s="25" t="str">
        <f>IF(ISBLANK(INDEX(bdd,MATCH(TEXT($F$4,"nnnn")&amp;"_"&amp;parametres!$G36,valconcatr,0),7)),"",IF(ROWS($B$8:F42)&lt;=parametres!$B$2,INDEX(bdd,MATCH(TEXT($F$4,"nnnn")&amp;"_"&amp;parametres!$G36,valconcatr,0),7),""))</f>
        <v/>
      </c>
    </row>
  </sheetData>
  <mergeCells count="4">
    <mergeCell ref="B1:E1"/>
    <mergeCell ref="B2:E2"/>
    <mergeCell ref="C6:C7"/>
    <mergeCell ref="D6:F6"/>
  </mergeCell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01"/>
  <sheetViews>
    <sheetView zoomScale="90" zoomScaleNormal="90" workbookViewId="0">
      <selection activeCell="A13" sqref="A13"/>
    </sheetView>
  </sheetViews>
  <sheetFormatPr baseColWidth="10" defaultColWidth="9.140625" defaultRowHeight="12.75"/>
  <cols>
    <col min="1" max="1" width="25.42578125"/>
    <col min="2" max="2" width="11.140625"/>
    <col min="3" max="3" width="11.5703125"/>
    <col min="4" max="4" width="11.28515625"/>
    <col min="5" max="5" width="13.28515625"/>
    <col min="6" max="6" width="3.42578125"/>
    <col min="7" max="7" width="14.42578125"/>
    <col min="8" max="8" width="11.5703125"/>
    <col min="9" max="9" width="34.42578125"/>
    <col min="10" max="1025" width="11.5703125"/>
  </cols>
  <sheetData>
    <row r="1" spans="1:11">
      <c r="A1" s="26" t="str">
        <f>TEXT(hotels!B3,"standard")&amp;" "&amp;TEXT(hotels!B4,"standard")</f>
        <v>SEMAINE DE LIVRAISON* 1</v>
      </c>
      <c r="B1" s="26" t="s">
        <v>45</v>
      </c>
      <c r="D1" s="2" t="s">
        <v>46</v>
      </c>
      <c r="E1" s="2" t="s">
        <v>47</v>
      </c>
      <c r="G1" s="3" t="s">
        <v>48</v>
      </c>
      <c r="I1" s="2" t="s">
        <v>49</v>
      </c>
    </row>
    <row r="2" spans="1:11">
      <c r="A2" s="27">
        <f>7*hotels!$B$4+DATE(hotels!$A$4,1,1)-WEEKDAY(DATE(hotels!$A$4,1,3))-3</f>
        <v>43829</v>
      </c>
      <c r="B2" s="28">
        <f t="shared" ref="B2:B9" si="0">COUNTIF(datedelivraison,A2)</f>
        <v>3</v>
      </c>
      <c r="D2" s="3" t="str">
        <f>TEXT(hotels!B10,"jjj j")</f>
        <v>lun 30</v>
      </c>
      <c r="E2" s="3" t="str">
        <f>D2&amp;"_"&amp;COUNTIF($D$2:D2,D2)</f>
        <v>lun 30_1</v>
      </c>
      <c r="G2" s="3">
        <v>1</v>
      </c>
    </row>
    <row r="3" spans="1:11">
      <c r="A3" s="27">
        <f t="shared" ref="A3:A8" si="1">A2+1</f>
        <v>43830</v>
      </c>
      <c r="B3" s="28">
        <f t="shared" si="0"/>
        <v>2</v>
      </c>
      <c r="D3" s="3" t="str">
        <f>TEXT(hotels!B11,"jjj j")</f>
        <v>lun 30</v>
      </c>
      <c r="E3" s="3" t="str">
        <f>D3&amp;"_"&amp;COUNTIF($D$2:D3,D3)</f>
        <v>lun 30_2</v>
      </c>
      <c r="G3" s="3">
        <v>2</v>
      </c>
      <c r="I3" s="3"/>
    </row>
    <row r="4" spans="1:11" s="3" customFormat="1">
      <c r="A4" s="29">
        <f t="shared" si="1"/>
        <v>43831</v>
      </c>
      <c r="B4" s="28">
        <f t="shared" si="0"/>
        <v>3</v>
      </c>
      <c r="D4" s="3" t="str">
        <f>TEXT(hotels!B12,"jjj j")</f>
        <v>mar 31</v>
      </c>
      <c r="E4" s="3" t="str">
        <f>D4&amp;"_"&amp;COUNTIF($D$2:D4,D4)</f>
        <v>mar 31_1</v>
      </c>
      <c r="G4" s="3">
        <v>3</v>
      </c>
      <c r="I4" s="30"/>
    </row>
    <row r="5" spans="1:11">
      <c r="A5" s="27">
        <f t="shared" si="1"/>
        <v>43832</v>
      </c>
      <c r="B5" s="28">
        <f t="shared" si="0"/>
        <v>2</v>
      </c>
      <c r="C5" s="3"/>
      <c r="D5" s="3" t="str">
        <f>TEXT(hotels!B13,"jjj j")</f>
        <v>mar 31</v>
      </c>
      <c r="E5" s="3" t="str">
        <f>D5&amp;"_"&amp;COUNTIF($D$2:D5,D5)</f>
        <v>mar 31_2</v>
      </c>
      <c r="G5" s="3">
        <v>4</v>
      </c>
      <c r="I5" s="31"/>
    </row>
    <row r="6" spans="1:11">
      <c r="A6" s="27">
        <f t="shared" si="1"/>
        <v>43833</v>
      </c>
      <c r="B6" s="28">
        <f t="shared" si="0"/>
        <v>1</v>
      </c>
      <c r="C6" s="3"/>
      <c r="D6" s="3" t="str">
        <f>TEXT(hotels!B14,"jjj j")</f>
        <v>mer 1</v>
      </c>
      <c r="E6" s="3" t="str">
        <f>D6&amp;"_"&amp;COUNTIF($D$2:D6,D6)</f>
        <v>mer 1_1</v>
      </c>
      <c r="G6" s="3">
        <v>5</v>
      </c>
      <c r="I6" s="31"/>
    </row>
    <row r="7" spans="1:11">
      <c r="A7" s="27">
        <f t="shared" si="1"/>
        <v>43834</v>
      </c>
      <c r="B7" s="28">
        <f t="shared" si="0"/>
        <v>2</v>
      </c>
      <c r="C7" s="3"/>
      <c r="D7" s="3" t="str">
        <f>TEXT(hotels!B15,"jjj j")</f>
        <v>mer 1</v>
      </c>
      <c r="E7" s="3" t="str">
        <f>D7&amp;"_"&amp;COUNTIF($D$2:D7,D7)</f>
        <v>mer 1_2</v>
      </c>
      <c r="G7" s="3">
        <v>6</v>
      </c>
      <c r="I7" s="31"/>
    </row>
    <row r="8" spans="1:11">
      <c r="A8" s="27">
        <f t="shared" si="1"/>
        <v>43835</v>
      </c>
      <c r="B8" s="28">
        <f t="shared" si="0"/>
        <v>2</v>
      </c>
      <c r="C8" s="3"/>
      <c r="D8" s="3" t="str">
        <f>TEXT(hotels!B16,"jjj j")</f>
        <v>jeu 2</v>
      </c>
      <c r="E8" s="3" t="str">
        <f>D8&amp;"_"&amp;COUNTIF($D$2:D8,D8)</f>
        <v>jeu 2_1</v>
      </c>
      <c r="G8" s="3">
        <v>7</v>
      </c>
      <c r="I8" s="31"/>
      <c r="J8" s="32"/>
      <c r="K8" s="32"/>
    </row>
    <row r="9" spans="1:11">
      <c r="A9" s="33" t="s">
        <v>41</v>
      </c>
      <c r="B9" s="34">
        <f t="shared" si="0"/>
        <v>85</v>
      </c>
      <c r="D9" s="3" t="str">
        <f>TEXT(hotels!B17,"jjj j")</f>
        <v>jeu 2</v>
      </c>
      <c r="E9" s="3" t="str">
        <f>D9&amp;"_"&amp;COUNTIF($D$2:D9,D9)</f>
        <v>jeu 2_2</v>
      </c>
      <c r="G9" s="3">
        <v>8</v>
      </c>
      <c r="I9" s="31"/>
    </row>
    <row r="10" spans="1:11">
      <c r="D10" s="3" t="str">
        <f>TEXT(hotels!B18,"jjj j")</f>
        <v>ven 3</v>
      </c>
      <c r="E10" s="3" t="str">
        <f>D10&amp;"_"&amp;COUNTIF($D$2:D10,D10)</f>
        <v>ven 3_1</v>
      </c>
      <c r="G10" s="3">
        <v>9</v>
      </c>
      <c r="I10" s="31"/>
    </row>
    <row r="11" spans="1:11">
      <c r="D11" s="3" t="str">
        <f>TEXT(hotels!B19,"jjj j")</f>
        <v>sam 4</v>
      </c>
      <c r="E11" s="3" t="str">
        <f>D11&amp;"_"&amp;COUNTIF($D$2:D11,D11)</f>
        <v>sam 4_1</v>
      </c>
      <c r="G11" s="3">
        <v>10</v>
      </c>
      <c r="I11" s="31"/>
    </row>
    <row r="12" spans="1:11">
      <c r="D12" s="3" t="str">
        <f>TEXT(hotels!B20,"jjj j")</f>
        <v>sam 4</v>
      </c>
      <c r="E12" s="3" t="str">
        <f>D12&amp;"_"&amp;COUNTIF($D$2:D12,D12)</f>
        <v>sam 4_2</v>
      </c>
      <c r="G12" s="3">
        <v>12</v>
      </c>
      <c r="I12" s="31"/>
    </row>
    <row r="13" spans="1:11">
      <c r="C13" s="35"/>
      <c r="D13" s="3" t="str">
        <f>TEXT(hotels!B21,"jjj j")</f>
        <v>dim 5</v>
      </c>
      <c r="E13" s="3" t="str">
        <f>D13&amp;"_"&amp;COUNTIF($D$2:D13,D13)</f>
        <v>dim 5_1</v>
      </c>
      <c r="G13" s="3">
        <v>13</v>
      </c>
      <c r="I13" s="31"/>
    </row>
    <row r="14" spans="1:11">
      <c r="C14" s="32"/>
      <c r="D14" s="3" t="str">
        <f>TEXT(hotels!B22,"jjj j")</f>
        <v>dim 5</v>
      </c>
      <c r="E14" s="3" t="str">
        <f>D14&amp;"_"&amp;COUNTIF($D$2:D14,D14)</f>
        <v>dim 5_2</v>
      </c>
      <c r="G14" s="3">
        <v>14</v>
      </c>
      <c r="I14" s="36"/>
    </row>
    <row r="15" spans="1:11">
      <c r="D15" s="3" t="str">
        <f>TEXT(hotels!B23,"jjj j")</f>
        <v>lun 30</v>
      </c>
      <c r="E15" s="3" t="str">
        <f>D15&amp;"_"&amp;COUNTIF($D$2:D15,D15)</f>
        <v>lun 30_3</v>
      </c>
      <c r="F15" s="3"/>
      <c r="G15" s="3">
        <v>15</v>
      </c>
      <c r="H15" s="3"/>
      <c r="I15" s="37"/>
    </row>
    <row r="16" spans="1:11">
      <c r="D16" s="3" t="str">
        <f>TEXT(hotels!B24,"jjj j")</f>
        <v>mer 1</v>
      </c>
      <c r="E16" s="3" t="str">
        <f>D16&amp;"_"&amp;COUNTIF($D$2:D16,D16)</f>
        <v>mer 1_3</v>
      </c>
      <c r="G16" s="3">
        <v>16</v>
      </c>
      <c r="I16" s="32"/>
    </row>
    <row r="17" spans="3:9">
      <c r="D17" s="3" t="str">
        <f>TEXT(hotels!B25,"jjj j")</f>
        <v>n.r.</v>
      </c>
      <c r="E17" s="3" t="str">
        <f>D17&amp;"_"&amp;COUNTIF($D$2:D17,D17)</f>
        <v>n.r._1</v>
      </c>
      <c r="G17" s="3">
        <v>17</v>
      </c>
      <c r="I17" s="32"/>
    </row>
    <row r="18" spans="3:9">
      <c r="D18" s="3" t="str">
        <f>TEXT(hotels!B26,"jjj j")</f>
        <v>n.r.</v>
      </c>
      <c r="E18" s="3" t="str">
        <f>D18&amp;"_"&amp;COUNTIF($D$2:D18,D18)</f>
        <v>n.r._2</v>
      </c>
      <c r="G18" s="3">
        <v>18</v>
      </c>
      <c r="I18" s="32"/>
    </row>
    <row r="19" spans="3:9">
      <c r="D19" s="3" t="str">
        <f>TEXT(hotels!B27,"jjj j")</f>
        <v>n.r.</v>
      </c>
      <c r="E19" s="3" t="str">
        <f>D19&amp;"_"&amp;COUNTIF($D$2:D19,D19)</f>
        <v>n.r._3</v>
      </c>
      <c r="G19" s="3">
        <v>19</v>
      </c>
    </row>
    <row r="20" spans="3:9">
      <c r="D20" s="3" t="str">
        <f>TEXT(hotels!B28,"jjj j")</f>
        <v>n.r.</v>
      </c>
      <c r="E20" s="3" t="str">
        <f>D20&amp;"_"&amp;COUNTIF($D$2:D20,D20)</f>
        <v>n.r._4</v>
      </c>
      <c r="G20" s="3">
        <v>20</v>
      </c>
    </row>
    <row r="21" spans="3:9">
      <c r="D21" s="3" t="str">
        <f>TEXT(hotels!B29,"jjj j")</f>
        <v>n.r.</v>
      </c>
      <c r="E21" s="3" t="str">
        <f>D21&amp;"_"&amp;COUNTIF($D$2:D21,D21)</f>
        <v>n.r._5</v>
      </c>
      <c r="G21" s="3">
        <v>21</v>
      </c>
    </row>
    <row r="22" spans="3:9">
      <c r="D22" s="3" t="str">
        <f>TEXT(hotels!B30,"jjj j")</f>
        <v>n.r.</v>
      </c>
      <c r="E22" s="3" t="str">
        <f>D22&amp;"_"&amp;COUNTIF($D$2:D22,D22)</f>
        <v>n.r._6</v>
      </c>
      <c r="G22" s="3">
        <v>22</v>
      </c>
    </row>
    <row r="23" spans="3:9">
      <c r="D23" s="3" t="str">
        <f>TEXT(hotels!B31,"jjj j")</f>
        <v>n.r.</v>
      </c>
      <c r="E23" s="3" t="str">
        <f>D23&amp;"_"&amp;COUNTIF($D$2:D23,D23)</f>
        <v>n.r._7</v>
      </c>
      <c r="G23" s="3">
        <v>23</v>
      </c>
    </row>
    <row r="24" spans="3:9">
      <c r="D24" s="3" t="str">
        <f>TEXT(hotels!B32,"jjj j")</f>
        <v>n.r.</v>
      </c>
      <c r="E24" s="3" t="str">
        <f>D24&amp;"_"&amp;COUNTIF($D$2:D24,D24)</f>
        <v>n.r._8</v>
      </c>
      <c r="G24" s="3">
        <v>24</v>
      </c>
    </row>
    <row r="25" spans="3:9">
      <c r="D25" s="3" t="str">
        <f>TEXT(hotels!B33,"jjj j")</f>
        <v>n.r.</v>
      </c>
      <c r="E25" s="3" t="str">
        <f>D25&amp;"_"&amp;COUNTIF($D$2:D25,D25)</f>
        <v>n.r._9</v>
      </c>
      <c r="G25" s="3">
        <v>25</v>
      </c>
    </row>
    <row r="26" spans="3:9">
      <c r="D26" s="3" t="str">
        <f>TEXT(hotels!B34,"jjj j")</f>
        <v>n.r.</v>
      </c>
      <c r="E26" s="3" t="str">
        <f>D26&amp;"_"&amp;COUNTIF($D$2:D26,D26)</f>
        <v>n.r._10</v>
      </c>
      <c r="G26" s="3">
        <v>26</v>
      </c>
    </row>
    <row r="27" spans="3:9">
      <c r="D27" s="3" t="str">
        <f>TEXT(hotels!B35,"jjj j")</f>
        <v>n.r.</v>
      </c>
      <c r="E27" s="3" t="str">
        <f>D27&amp;"_"&amp;COUNTIF($D$2:D27,D27)</f>
        <v>n.r._11</v>
      </c>
      <c r="G27" s="3">
        <v>27</v>
      </c>
    </row>
    <row r="28" spans="3:9">
      <c r="D28" s="3" t="str">
        <f>TEXT(hotels!B36,"jjj j")</f>
        <v>n.r.</v>
      </c>
      <c r="E28" s="3" t="str">
        <f>D28&amp;"_"&amp;COUNTIF($D$2:D28,D28)</f>
        <v>n.r._12</v>
      </c>
      <c r="G28" s="3">
        <v>28</v>
      </c>
    </row>
    <row r="29" spans="3:9">
      <c r="D29" s="3" t="str">
        <f>TEXT(hotels!B37,"jjj j")</f>
        <v>n.r.</v>
      </c>
      <c r="E29" s="3" t="str">
        <f>D29&amp;"_"&amp;COUNTIF($D$2:D29,D29)</f>
        <v>n.r._13</v>
      </c>
      <c r="G29" s="3">
        <v>29</v>
      </c>
    </row>
    <row r="30" spans="3:9">
      <c r="C30" s="32" t="str">
        <f>IF(ROWS($C$18:C30)&lt;=B13,INDEX(bdd,MATCH(A13,datedelivraison,0),4),"")</f>
        <v/>
      </c>
      <c r="D30" s="3" t="str">
        <f>TEXT(hotels!B38,"jjj j")</f>
        <v>n.r.</v>
      </c>
      <c r="E30" s="3" t="str">
        <f>D30&amp;"_"&amp;COUNTIF($D$2:D30,D30)</f>
        <v>n.r._14</v>
      </c>
      <c r="G30" s="3">
        <v>30</v>
      </c>
    </row>
    <row r="31" spans="3:9">
      <c r="D31" s="3" t="str">
        <f>TEXT(hotels!B39,"jjj j")</f>
        <v>n.r.</v>
      </c>
      <c r="E31" s="3" t="str">
        <f>D31&amp;"_"&amp;COUNTIF($D$2:D31,D31)</f>
        <v>n.r._15</v>
      </c>
      <c r="G31" s="3">
        <v>31</v>
      </c>
    </row>
    <row r="32" spans="3:9">
      <c r="D32" s="3" t="str">
        <f>TEXT(hotels!B40,"jjj j")</f>
        <v>n.r.</v>
      </c>
      <c r="E32" s="3" t="str">
        <f>D32&amp;"_"&amp;COUNTIF($D$2:D32,D32)</f>
        <v>n.r._16</v>
      </c>
      <c r="G32" s="3">
        <v>32</v>
      </c>
    </row>
    <row r="33" spans="4:7">
      <c r="D33" s="3" t="str">
        <f>TEXT(hotels!B41,"jjj j")</f>
        <v>n.r.</v>
      </c>
      <c r="E33" s="3" t="str">
        <f>D33&amp;"_"&amp;COUNTIF($D$2:D33,D33)</f>
        <v>n.r._17</v>
      </c>
      <c r="G33" s="3">
        <v>33</v>
      </c>
    </row>
    <row r="34" spans="4:7">
      <c r="D34" s="3" t="str">
        <f>TEXT(hotels!B42,"jjj j")</f>
        <v>n.r.</v>
      </c>
      <c r="E34" s="3" t="str">
        <f>D34&amp;"_"&amp;COUNTIF($D$2:D34,D34)</f>
        <v>n.r._18</v>
      </c>
      <c r="G34" s="3">
        <v>34</v>
      </c>
    </row>
    <row r="35" spans="4:7">
      <c r="D35" s="3" t="str">
        <f>TEXT(hotels!B43,"jjj j")</f>
        <v>n.r.</v>
      </c>
      <c r="E35" s="3" t="str">
        <f>D35&amp;"_"&amp;COUNTIF($D$2:D35,D35)</f>
        <v>n.r._19</v>
      </c>
      <c r="G35" s="3">
        <v>35</v>
      </c>
    </row>
    <row r="36" spans="4:7">
      <c r="D36" s="3" t="str">
        <f>TEXT(hotels!B44,"jjj j")</f>
        <v>n.r.</v>
      </c>
      <c r="E36" s="3" t="str">
        <f>D36&amp;"_"&amp;COUNTIF($D$2:D36,D36)</f>
        <v>n.r._20</v>
      </c>
      <c r="G36" s="3">
        <v>36</v>
      </c>
    </row>
    <row r="37" spans="4:7">
      <c r="D37" s="3" t="str">
        <f>TEXT(hotels!B45,"jjj j")</f>
        <v>n.r.</v>
      </c>
      <c r="E37" s="3" t="str">
        <f>D37&amp;"_"&amp;COUNTIF($D$2:D37,D37)</f>
        <v>n.r._21</v>
      </c>
      <c r="G37" s="3">
        <v>37</v>
      </c>
    </row>
    <row r="38" spans="4:7">
      <c r="D38" s="3" t="str">
        <f>TEXT(hotels!B46,"jjj j")</f>
        <v>n.r.</v>
      </c>
      <c r="E38" s="3" t="str">
        <f>D38&amp;"_"&amp;COUNTIF($D$2:D38,D38)</f>
        <v>n.r._22</v>
      </c>
      <c r="G38" s="3">
        <v>38</v>
      </c>
    </row>
    <row r="39" spans="4:7">
      <c r="D39" s="3" t="str">
        <f>TEXT(hotels!B47,"jjj j")</f>
        <v>n.r.</v>
      </c>
      <c r="E39" s="3" t="str">
        <f>D39&amp;"_"&amp;COUNTIF($D$2:D39,D39)</f>
        <v>n.r._23</v>
      </c>
      <c r="G39" s="3">
        <v>39</v>
      </c>
    </row>
    <row r="40" spans="4:7">
      <c r="D40" s="3" t="str">
        <f>TEXT(hotels!B48,"jjj j")</f>
        <v>n.r.</v>
      </c>
      <c r="E40" s="3" t="str">
        <f>D40&amp;"_"&amp;COUNTIF($D$2:D40,D40)</f>
        <v>n.r._24</v>
      </c>
      <c r="G40" s="3">
        <v>40</v>
      </c>
    </row>
    <row r="41" spans="4:7">
      <c r="D41" s="3" t="str">
        <f>TEXT(hotels!B49,"jjj j")</f>
        <v>n.r.</v>
      </c>
      <c r="E41" s="3" t="str">
        <f>D41&amp;"_"&amp;COUNTIF($D$2:D41,D41)</f>
        <v>n.r._25</v>
      </c>
      <c r="G41" s="3">
        <v>41</v>
      </c>
    </row>
    <row r="42" spans="4:7">
      <c r="D42" s="3" t="str">
        <f>TEXT(hotels!B50,"jjj j")</f>
        <v>n.r.</v>
      </c>
      <c r="E42" s="3" t="str">
        <f>D42&amp;"_"&amp;COUNTIF($D$2:D42,D42)</f>
        <v>n.r._26</v>
      </c>
      <c r="G42" s="3">
        <v>42</v>
      </c>
    </row>
    <row r="43" spans="4:7">
      <c r="D43" s="3" t="str">
        <f>TEXT(hotels!B51,"jjj j")</f>
        <v>n.r.</v>
      </c>
      <c r="E43" s="3" t="str">
        <f>D43&amp;"_"&amp;COUNTIF($D$2:D43,D43)</f>
        <v>n.r._27</v>
      </c>
      <c r="G43" s="3">
        <v>43</v>
      </c>
    </row>
    <row r="44" spans="4:7">
      <c r="D44" s="3" t="str">
        <f>TEXT(hotels!B52,"jjj j")</f>
        <v>n.r.</v>
      </c>
      <c r="E44" s="3" t="str">
        <f>D44&amp;"_"&amp;COUNTIF($D$2:D44,D44)</f>
        <v>n.r._28</v>
      </c>
      <c r="G44" s="3">
        <v>44</v>
      </c>
    </row>
    <row r="45" spans="4:7">
      <c r="D45" s="3" t="str">
        <f>TEXT(hotels!B53,"jjj j")</f>
        <v>n.r.</v>
      </c>
      <c r="E45" s="3" t="str">
        <f>D45&amp;"_"&amp;COUNTIF($D$2:D45,D45)</f>
        <v>n.r._29</v>
      </c>
      <c r="G45" s="3">
        <v>45</v>
      </c>
    </row>
    <row r="46" spans="4:7">
      <c r="D46" s="3" t="str">
        <f>TEXT(hotels!B54,"jjj j")</f>
        <v>n.r.</v>
      </c>
      <c r="E46" s="3" t="str">
        <f>D46&amp;"_"&amp;COUNTIF($D$2:D46,D46)</f>
        <v>n.r._30</v>
      </c>
      <c r="G46" s="3">
        <v>46</v>
      </c>
    </row>
    <row r="47" spans="4:7">
      <c r="D47" s="3" t="str">
        <f>TEXT(hotels!B55,"jjj j")</f>
        <v>n.r.</v>
      </c>
      <c r="E47" s="3" t="str">
        <f>D47&amp;"_"&amp;COUNTIF($D$2:D47,D47)</f>
        <v>n.r._31</v>
      </c>
      <c r="G47" s="3">
        <v>47</v>
      </c>
    </row>
    <row r="48" spans="4:7">
      <c r="D48" s="3" t="str">
        <f>TEXT(hotels!B56,"jjj j")</f>
        <v>n.r.</v>
      </c>
      <c r="E48" s="3" t="str">
        <f>D48&amp;"_"&amp;COUNTIF($D$2:D48,D48)</f>
        <v>n.r._32</v>
      </c>
      <c r="G48" s="3">
        <v>48</v>
      </c>
    </row>
    <row r="49" spans="4:7">
      <c r="D49" s="3" t="str">
        <f>TEXT(hotels!B57,"jjj j")</f>
        <v>n.r.</v>
      </c>
      <c r="E49" s="3" t="str">
        <f>D49&amp;"_"&amp;COUNTIF($D$2:D49,D49)</f>
        <v>n.r._33</v>
      </c>
      <c r="G49" s="3">
        <v>49</v>
      </c>
    </row>
    <row r="50" spans="4:7">
      <c r="D50" s="46" t="str">
        <f>TEXT(hotels!B58,"jjj j")</f>
        <v>n.r.</v>
      </c>
      <c r="E50" s="46" t="str">
        <f>D50&amp;"_"&amp;COUNTIF($D$2:D50,D50)</f>
        <v>n.r._34</v>
      </c>
      <c r="F50" s="47"/>
      <c r="G50" s="46">
        <v>50</v>
      </c>
    </row>
    <row r="51" spans="4:7">
      <c r="D51" s="3" t="e">
        <f>TEXT(hotels!B59,"nnnn")</f>
        <v>#VALUE!</v>
      </c>
      <c r="E51" s="3" t="e">
        <f>D51&amp;"_"&amp;COUNTIF($D$2:D51,D51)</f>
        <v>#VALUE!</v>
      </c>
    </row>
    <row r="52" spans="4:7">
      <c r="D52" s="3" t="e">
        <f>TEXT(hotels!B60,"nnnn")</f>
        <v>#VALUE!</v>
      </c>
      <c r="E52" s="3" t="e">
        <f>D52&amp;"_"&amp;COUNTIF($D$2:D52,D52)</f>
        <v>#VALUE!</v>
      </c>
    </row>
    <row r="53" spans="4:7">
      <c r="D53" s="3" t="e">
        <f>TEXT(hotels!B61,"nnnn")</f>
        <v>#VALUE!</v>
      </c>
      <c r="E53" s="3" t="e">
        <f>D53&amp;"_"&amp;COUNTIF($D$2:D53,D53)</f>
        <v>#VALUE!</v>
      </c>
    </row>
    <row r="54" spans="4:7">
      <c r="D54" s="3" t="e">
        <f>TEXT(hotels!B62,"nnnn")</f>
        <v>#VALUE!</v>
      </c>
      <c r="E54" s="3" t="e">
        <f>D54&amp;"_"&amp;COUNTIF($D$2:D54,D54)</f>
        <v>#VALUE!</v>
      </c>
    </row>
    <row r="55" spans="4:7">
      <c r="D55" s="3" t="e">
        <f>TEXT(hotels!B63,"nnnn")</f>
        <v>#VALUE!</v>
      </c>
      <c r="E55" s="3" t="e">
        <f>D55&amp;"_"&amp;COUNTIF($D$2:D55,D55)</f>
        <v>#VALUE!</v>
      </c>
    </row>
    <row r="56" spans="4:7">
      <c r="D56" s="3" t="e">
        <f>TEXT(hotels!B64,"nnnn")</f>
        <v>#VALUE!</v>
      </c>
      <c r="E56" s="3" t="e">
        <f>D56&amp;"_"&amp;COUNTIF($D$2:D56,D56)</f>
        <v>#VALUE!</v>
      </c>
    </row>
    <row r="57" spans="4:7">
      <c r="D57" s="3" t="e">
        <f>TEXT(hotels!B65,"nnnn")</f>
        <v>#VALUE!</v>
      </c>
      <c r="E57" s="3" t="e">
        <f>D57&amp;"_"&amp;COUNTIF($D$2:D57,D57)</f>
        <v>#VALUE!</v>
      </c>
    </row>
    <row r="58" spans="4:7">
      <c r="D58" s="3" t="e">
        <f>TEXT(hotels!B66,"nnnn")</f>
        <v>#VALUE!</v>
      </c>
      <c r="E58" s="3" t="e">
        <f>D58&amp;"_"&amp;COUNTIF($D$2:D58,D58)</f>
        <v>#VALUE!</v>
      </c>
    </row>
    <row r="59" spans="4:7">
      <c r="D59" s="3" t="e">
        <f>TEXT(hotels!B67,"nnnn")</f>
        <v>#VALUE!</v>
      </c>
      <c r="E59" s="3" t="e">
        <f>D59&amp;"_"&amp;COUNTIF($D$2:D59,D59)</f>
        <v>#VALUE!</v>
      </c>
    </row>
    <row r="60" spans="4:7">
      <c r="D60" s="3" t="e">
        <f>TEXT(hotels!B68,"nnnn")</f>
        <v>#VALUE!</v>
      </c>
      <c r="E60" s="3" t="e">
        <f>D60&amp;"_"&amp;COUNTIF($D$2:D60,D60)</f>
        <v>#VALUE!</v>
      </c>
    </row>
    <row r="61" spans="4:7">
      <c r="D61" s="3" t="e">
        <f>TEXT(hotels!B69,"nnnn")</f>
        <v>#VALUE!</v>
      </c>
      <c r="E61" s="3" t="e">
        <f>D61&amp;"_"&amp;COUNTIF($D$2:D61,D61)</f>
        <v>#VALUE!</v>
      </c>
    </row>
    <row r="62" spans="4:7">
      <c r="D62" s="3" t="e">
        <f>TEXT(hotels!B70,"nnnn")</f>
        <v>#VALUE!</v>
      </c>
      <c r="E62" s="3" t="e">
        <f>D62&amp;"_"&amp;COUNTIF($D$2:D62,D62)</f>
        <v>#VALUE!</v>
      </c>
    </row>
    <row r="63" spans="4:7">
      <c r="D63" s="3" t="e">
        <f>TEXT(hotels!B71,"nnnn")</f>
        <v>#VALUE!</v>
      </c>
      <c r="E63" s="3" t="e">
        <f>D63&amp;"_"&amp;COUNTIF($D$2:D63,D63)</f>
        <v>#VALUE!</v>
      </c>
    </row>
    <row r="64" spans="4:7">
      <c r="D64" s="3" t="e">
        <f>TEXT(hotels!B72,"nnnn")</f>
        <v>#VALUE!</v>
      </c>
      <c r="E64" s="3" t="e">
        <f>D64&amp;"_"&amp;COUNTIF($D$2:D64,D64)</f>
        <v>#VALUE!</v>
      </c>
    </row>
    <row r="65" spans="4:5">
      <c r="D65" s="3" t="e">
        <f>TEXT(hotels!B73,"nnnn")</f>
        <v>#VALUE!</v>
      </c>
      <c r="E65" s="3" t="e">
        <f>D65&amp;"_"&amp;COUNTIF($D$2:D65,D65)</f>
        <v>#VALUE!</v>
      </c>
    </row>
    <row r="66" spans="4:5">
      <c r="D66" s="3" t="e">
        <f>TEXT(hotels!B74,"nnnn")</f>
        <v>#VALUE!</v>
      </c>
      <c r="E66" s="3" t="e">
        <f>D66&amp;"_"&amp;COUNTIF($D$2:D66,D66)</f>
        <v>#VALUE!</v>
      </c>
    </row>
    <row r="67" spans="4:5">
      <c r="D67" s="3" t="e">
        <f>TEXT(hotels!B75,"nnnn")</f>
        <v>#VALUE!</v>
      </c>
      <c r="E67" s="3" t="e">
        <f>D67&amp;"_"&amp;COUNTIF($D$2:D67,D67)</f>
        <v>#VALUE!</v>
      </c>
    </row>
    <row r="68" spans="4:5">
      <c r="D68" s="3" t="e">
        <f>TEXT(hotels!B76,"nnnn")</f>
        <v>#VALUE!</v>
      </c>
      <c r="E68" s="3" t="e">
        <f>D68&amp;"_"&amp;COUNTIF($D$2:D68,D68)</f>
        <v>#VALUE!</v>
      </c>
    </row>
    <row r="69" spans="4:5">
      <c r="D69" s="3" t="e">
        <f>TEXT(hotels!B77,"nnnn")</f>
        <v>#VALUE!</v>
      </c>
      <c r="E69" s="3" t="e">
        <f>D69&amp;"_"&amp;COUNTIF($D$2:D69,D69)</f>
        <v>#VALUE!</v>
      </c>
    </row>
    <row r="70" spans="4:5">
      <c r="D70" s="3" t="e">
        <f>TEXT(hotels!B78,"nnnn")</f>
        <v>#VALUE!</v>
      </c>
      <c r="E70" s="3" t="e">
        <f>D70&amp;"_"&amp;COUNTIF($D$2:D70,D70)</f>
        <v>#VALUE!</v>
      </c>
    </row>
    <row r="71" spans="4:5">
      <c r="D71" s="3" t="e">
        <f>TEXT(hotels!B79,"nnnn")</f>
        <v>#VALUE!</v>
      </c>
      <c r="E71" s="3" t="e">
        <f>D71&amp;"_"&amp;COUNTIF($D$2:D71,D71)</f>
        <v>#VALUE!</v>
      </c>
    </row>
    <row r="72" spans="4:5">
      <c r="D72" s="3" t="e">
        <f>TEXT(hotels!B80,"nnnn")</f>
        <v>#VALUE!</v>
      </c>
      <c r="E72" s="3" t="e">
        <f>D72&amp;"_"&amp;COUNTIF($D$2:D72,D72)</f>
        <v>#VALUE!</v>
      </c>
    </row>
    <row r="73" spans="4:5">
      <c r="D73" s="3" t="e">
        <f>TEXT(hotels!B81,"nnnn")</f>
        <v>#VALUE!</v>
      </c>
      <c r="E73" s="3" t="e">
        <f>D73&amp;"_"&amp;COUNTIF($D$2:D73,D73)</f>
        <v>#VALUE!</v>
      </c>
    </row>
    <row r="74" spans="4:5">
      <c r="D74" s="3" t="e">
        <f>TEXT(hotels!B82,"nnnn")</f>
        <v>#VALUE!</v>
      </c>
      <c r="E74" s="3" t="e">
        <f>D74&amp;"_"&amp;COUNTIF($D$2:D74,D74)</f>
        <v>#VALUE!</v>
      </c>
    </row>
    <row r="75" spans="4:5">
      <c r="D75" s="3" t="e">
        <f>TEXT(hotels!B83,"nnnn")</f>
        <v>#VALUE!</v>
      </c>
      <c r="E75" s="3" t="e">
        <f>D75&amp;"_"&amp;COUNTIF($D$2:D75,D75)</f>
        <v>#VALUE!</v>
      </c>
    </row>
    <row r="76" spans="4:5">
      <c r="D76" s="3" t="e">
        <f>TEXT(hotels!B84,"nnnn")</f>
        <v>#VALUE!</v>
      </c>
      <c r="E76" s="3" t="e">
        <f>D76&amp;"_"&amp;COUNTIF($D$2:D76,D76)</f>
        <v>#VALUE!</v>
      </c>
    </row>
    <row r="77" spans="4:5">
      <c r="D77" s="3" t="e">
        <f>TEXT(hotels!B85,"nnnn")</f>
        <v>#VALUE!</v>
      </c>
      <c r="E77" s="3" t="e">
        <f>D77&amp;"_"&amp;COUNTIF($D$2:D77,D77)</f>
        <v>#VALUE!</v>
      </c>
    </row>
    <row r="78" spans="4:5">
      <c r="D78" s="3" t="e">
        <f>TEXT(hotels!B86,"nnnn")</f>
        <v>#VALUE!</v>
      </c>
      <c r="E78" s="3" t="e">
        <f>D78&amp;"_"&amp;COUNTIF($D$2:D78,D78)</f>
        <v>#VALUE!</v>
      </c>
    </row>
    <row r="79" spans="4:5">
      <c r="D79" s="3" t="e">
        <f>TEXT(hotels!B87,"nnnn")</f>
        <v>#VALUE!</v>
      </c>
      <c r="E79" s="3" t="e">
        <f>D79&amp;"_"&amp;COUNTIF($D$2:D79,D79)</f>
        <v>#VALUE!</v>
      </c>
    </row>
    <row r="80" spans="4:5">
      <c r="D80" s="3" t="e">
        <f>TEXT(hotels!B88,"nnnn")</f>
        <v>#VALUE!</v>
      </c>
      <c r="E80" s="3" t="e">
        <f>D80&amp;"_"&amp;COUNTIF($D$2:D80,D80)</f>
        <v>#VALUE!</v>
      </c>
    </row>
    <row r="81" spans="4:5">
      <c r="D81" s="3" t="e">
        <f>TEXT(hotels!B89,"nnnn")</f>
        <v>#VALUE!</v>
      </c>
      <c r="E81" s="3" t="e">
        <f>D81&amp;"_"&amp;COUNTIF($D$2:D81,D81)</f>
        <v>#VALUE!</v>
      </c>
    </row>
    <row r="82" spans="4:5">
      <c r="D82" s="3" t="e">
        <f>TEXT(hotels!B90,"nnnn")</f>
        <v>#VALUE!</v>
      </c>
      <c r="E82" s="3" t="e">
        <f>D82&amp;"_"&amp;COUNTIF($D$2:D82,D82)</f>
        <v>#VALUE!</v>
      </c>
    </row>
    <row r="83" spans="4:5">
      <c r="D83" s="3" t="e">
        <f>TEXT(hotels!B91,"nnnn")</f>
        <v>#VALUE!</v>
      </c>
      <c r="E83" s="3" t="e">
        <f>D83&amp;"_"&amp;COUNTIF($D$2:D83,D83)</f>
        <v>#VALUE!</v>
      </c>
    </row>
    <row r="84" spans="4:5">
      <c r="D84" s="3" t="e">
        <f>TEXT(hotels!B92,"nnnn")</f>
        <v>#VALUE!</v>
      </c>
      <c r="E84" s="3" t="e">
        <f>D84&amp;"_"&amp;COUNTIF($D$2:D84,D84)</f>
        <v>#VALUE!</v>
      </c>
    </row>
    <row r="85" spans="4:5">
      <c r="D85" s="3" t="e">
        <f>TEXT(hotels!B93,"nnnn")</f>
        <v>#VALUE!</v>
      </c>
      <c r="E85" s="3" t="e">
        <f>D85&amp;"_"&amp;COUNTIF($D$2:D85,D85)</f>
        <v>#VALUE!</v>
      </c>
    </row>
    <row r="86" spans="4:5">
      <c r="D86" s="3" t="e">
        <f>TEXT(hotels!B94,"nnnn")</f>
        <v>#VALUE!</v>
      </c>
      <c r="E86" s="3" t="e">
        <f>D86&amp;"_"&amp;COUNTIF($D$2:D86,D86)</f>
        <v>#VALUE!</v>
      </c>
    </row>
    <row r="87" spans="4:5">
      <c r="D87" s="3" t="e">
        <f>TEXT(hotels!B95,"nnnn")</f>
        <v>#VALUE!</v>
      </c>
      <c r="E87" s="3" t="e">
        <f>D87&amp;"_"&amp;COUNTIF($D$2:D87,D87)</f>
        <v>#VALUE!</v>
      </c>
    </row>
    <row r="88" spans="4:5">
      <c r="D88" s="3" t="e">
        <f>TEXT(hotels!B96,"nnnn")</f>
        <v>#VALUE!</v>
      </c>
      <c r="E88" s="3" t="e">
        <f>D88&amp;"_"&amp;COUNTIF($D$2:D88,D88)</f>
        <v>#VALUE!</v>
      </c>
    </row>
    <row r="89" spans="4:5">
      <c r="D89" s="3" t="e">
        <f>TEXT(hotels!B97,"nnnn")</f>
        <v>#VALUE!</v>
      </c>
      <c r="E89" s="3" t="e">
        <f>D89&amp;"_"&amp;COUNTIF($D$2:D89,D89)</f>
        <v>#VALUE!</v>
      </c>
    </row>
    <row r="90" spans="4:5">
      <c r="D90" s="3" t="e">
        <f>TEXT(hotels!B98,"nnnn")</f>
        <v>#VALUE!</v>
      </c>
      <c r="E90" s="3" t="e">
        <f>D90&amp;"_"&amp;COUNTIF($D$2:D90,D90)</f>
        <v>#VALUE!</v>
      </c>
    </row>
    <row r="91" spans="4:5">
      <c r="D91" s="3" t="e">
        <f>TEXT(hotels!B99,"nnnn")</f>
        <v>#VALUE!</v>
      </c>
      <c r="E91" s="3" t="e">
        <f>D91&amp;"_"&amp;COUNTIF($D$2:D91,D91)</f>
        <v>#VALUE!</v>
      </c>
    </row>
    <row r="92" spans="4:5">
      <c r="D92" s="3" t="e">
        <f>TEXT(hotels!B100,"nnnn")</f>
        <v>#VALUE!</v>
      </c>
      <c r="E92" s="3" t="e">
        <f>D92&amp;"_"&amp;COUNTIF($D$2:D92,D92)</f>
        <v>#VALUE!</v>
      </c>
    </row>
    <row r="93" spans="4:5">
      <c r="D93" s="3" t="e">
        <f>TEXT(hotels!B101,"nnnn")</f>
        <v>#VALUE!</v>
      </c>
      <c r="E93" s="3" t="e">
        <f>D93&amp;"_"&amp;COUNTIF($D$2:D93,D93)</f>
        <v>#VALUE!</v>
      </c>
    </row>
    <row r="94" spans="4:5">
      <c r="D94" s="3" t="e">
        <f>TEXT(hotels!B102,"nnnn")</f>
        <v>#VALUE!</v>
      </c>
      <c r="E94" s="3" t="e">
        <f>D94&amp;"_"&amp;COUNTIF($D$2:D94,D94)</f>
        <v>#VALUE!</v>
      </c>
    </row>
    <row r="95" spans="4:5">
      <c r="D95" s="3" t="e">
        <f>TEXT(hotels!B103,"nnnn")</f>
        <v>#VALUE!</v>
      </c>
      <c r="E95" s="3" t="e">
        <f>D95&amp;"_"&amp;COUNTIF($D$2:D95,D95)</f>
        <v>#VALUE!</v>
      </c>
    </row>
    <row r="96" spans="4:5">
      <c r="D96" s="3" t="e">
        <f>TEXT(hotels!B104,"nnnn")</f>
        <v>#VALUE!</v>
      </c>
      <c r="E96" s="3" t="e">
        <f>D96&amp;"_"&amp;COUNTIF($D$2:D96,D96)</f>
        <v>#VALUE!</v>
      </c>
    </row>
    <row r="97" spans="4:5">
      <c r="D97" s="3" t="e">
        <f>TEXT(hotels!B105,"nnnn")</f>
        <v>#VALUE!</v>
      </c>
      <c r="E97" s="3" t="e">
        <f>D97&amp;"_"&amp;COUNTIF($D$2:D97,D97)</f>
        <v>#VALUE!</v>
      </c>
    </row>
    <row r="98" spans="4:5">
      <c r="D98" s="3" t="e">
        <f>TEXT(hotels!B106,"nnnn")</f>
        <v>#VALUE!</v>
      </c>
      <c r="E98" s="3" t="e">
        <f>D98&amp;"_"&amp;COUNTIF($D$2:D98,D98)</f>
        <v>#VALUE!</v>
      </c>
    </row>
    <row r="99" spans="4:5">
      <c r="D99" s="3" t="e">
        <f>TEXT(hotels!B107,"nnnn")</f>
        <v>#VALUE!</v>
      </c>
      <c r="E99" s="3" t="e">
        <f>D99&amp;"_"&amp;COUNTIF($D$2:D99,D99)</f>
        <v>#VALUE!</v>
      </c>
    </row>
    <row r="100" spans="4:5">
      <c r="D100" s="3" t="e">
        <f>TEXT(hotels!B108,"nnnn")</f>
        <v>#VALUE!</v>
      </c>
      <c r="E100" s="3" t="e">
        <f>D100&amp;"_"&amp;COUNTIF($D$2:D100,D100)</f>
        <v>#VALUE!</v>
      </c>
    </row>
    <row r="101" spans="4:5">
      <c r="D101" s="3" t="e">
        <f>TEXT(hotels!B109,"nnnn")</f>
        <v>#VALUE!</v>
      </c>
      <c r="E101" s="3" t="e">
        <f>D101&amp;"_"&amp;COUNTIF($D$2:D101,D101)</f>
        <v>#VALUE!</v>
      </c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horizontalDpi="150" verticalDpi="0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9618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hotels</vt:lpstr>
      <vt:lpstr>lundi</vt:lpstr>
      <vt:lpstr>parametres</vt:lpstr>
      <vt:lpstr>bdd</vt:lpstr>
      <vt:lpstr>datedelivraison</vt:lpstr>
      <vt:lpstr>semdelivraison</vt:lpstr>
      <vt:lpstr>valconcatr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cp:revision>11</cp:revision>
  <dcterms:created xsi:type="dcterms:W3CDTF">2019-12-10T21:05:10Z</dcterms:created>
  <dcterms:modified xsi:type="dcterms:W3CDTF">2019-12-17T23:00:31Z</dcterms:modified>
</cp:coreProperties>
</file>