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0" windowWidth="19220" windowHeight="7550"/>
  </bookViews>
  <sheets>
    <sheet name="Données individuelles" sheetId="8" r:id="rId1"/>
    <sheet name="BP Word" sheetId="9" r:id="rId2"/>
    <sheet name="étude financière" sheetId="2" r:id="rId3"/>
  </sheets>
  <calcPr calcId="124519"/>
</workbook>
</file>

<file path=xl/calcChain.xml><?xml version="1.0" encoding="utf-8"?>
<calcChain xmlns="http://schemas.openxmlformats.org/spreadsheetml/2006/main">
  <c r="B12" i="2"/>
  <c r="B11"/>
  <c r="B35"/>
  <c r="B34"/>
  <c r="B33"/>
  <c r="B32"/>
  <c r="B31"/>
  <c r="B30"/>
  <c r="B29"/>
  <c r="B28"/>
  <c r="B25"/>
  <c r="B22"/>
  <c r="B21"/>
  <c r="B20"/>
  <c r="I37"/>
  <c r="H37"/>
  <c r="G37"/>
  <c r="G38"/>
  <c r="G36"/>
  <c r="G35"/>
  <c r="G34"/>
  <c r="G33"/>
  <c r="G32"/>
  <c r="G31"/>
  <c r="G30"/>
  <c r="G28"/>
  <c r="G27"/>
  <c r="G26"/>
  <c r="G24"/>
  <c r="G22"/>
  <c r="G21"/>
  <c r="G20"/>
  <c r="B13" l="1"/>
  <c r="C34" i="8" l="1"/>
  <c r="G4" i="2" l="1"/>
  <c r="B24"/>
  <c r="H42" l="1"/>
  <c r="I42" s="1"/>
  <c r="H41"/>
  <c r="H38"/>
  <c r="I38" s="1"/>
  <c r="H36"/>
  <c r="I36" s="1"/>
  <c r="H35"/>
  <c r="I35" s="1"/>
  <c r="H34"/>
  <c r="I34" s="1"/>
  <c r="H33"/>
  <c r="I33" s="1"/>
  <c r="H32"/>
  <c r="I32" s="1"/>
  <c r="H31"/>
  <c r="I31" s="1"/>
  <c r="H30"/>
  <c r="I30" s="1"/>
  <c r="H28"/>
  <c r="I28" s="1"/>
  <c r="H27"/>
  <c r="I27" s="1"/>
  <c r="H26"/>
  <c r="I26" s="1"/>
  <c r="H24"/>
  <c r="I24" s="1"/>
  <c r="H21"/>
  <c r="I21" s="1"/>
  <c r="H22"/>
  <c r="I22" s="1"/>
  <c r="H20"/>
  <c r="I20" s="1"/>
  <c r="B53"/>
  <c r="B41"/>
  <c r="C21" s="1"/>
  <c r="B19"/>
  <c r="H54" s="1"/>
  <c r="B48"/>
  <c r="B27"/>
  <c r="B49" s="1"/>
  <c r="H61"/>
  <c r="J61" s="1"/>
  <c r="H60"/>
  <c r="J60" s="1"/>
  <c r="H59"/>
  <c r="K59" s="1"/>
  <c r="H58"/>
  <c r="I58" s="1"/>
  <c r="H57"/>
  <c r="K57" s="1"/>
  <c r="H56"/>
  <c r="I56" s="1"/>
  <c r="H55"/>
  <c r="H47"/>
  <c r="I47"/>
  <c r="G47"/>
  <c r="G43"/>
  <c r="G19"/>
  <c r="K61"/>
  <c r="I61"/>
  <c r="J59"/>
  <c r="J57"/>
  <c r="I57"/>
  <c r="I60" l="1"/>
  <c r="G11"/>
  <c r="H43"/>
  <c r="J58"/>
  <c r="J56"/>
  <c r="H19"/>
  <c r="I41"/>
  <c r="I43" s="1"/>
  <c r="I19"/>
  <c r="K56"/>
  <c r="K58"/>
  <c r="K60"/>
  <c r="C41"/>
  <c r="C38"/>
  <c r="C36"/>
  <c r="C34"/>
  <c r="C32"/>
  <c r="C30"/>
  <c r="C28"/>
  <c r="C26"/>
  <c r="C24"/>
  <c r="C22"/>
  <c r="C20"/>
  <c r="C19"/>
  <c r="C37"/>
  <c r="C35"/>
  <c r="C33"/>
  <c r="C31"/>
  <c r="C29"/>
  <c r="C27"/>
  <c r="C25"/>
  <c r="C23"/>
  <c r="B47"/>
  <c r="B55"/>
  <c r="J54"/>
  <c r="K54"/>
  <c r="I54"/>
  <c r="H62"/>
  <c r="I55"/>
  <c r="K55"/>
  <c r="J55"/>
  <c r="K62" l="1"/>
  <c r="I39" s="1"/>
  <c r="I11"/>
  <c r="H11"/>
  <c r="J62"/>
  <c r="H39" s="1"/>
  <c r="I62"/>
  <c r="G39" s="1"/>
  <c r="I29"/>
  <c r="H29"/>
  <c r="G29"/>
  <c r="B40" s="1"/>
  <c r="I25"/>
  <c r="H25"/>
  <c r="G25"/>
  <c r="B39" l="1"/>
  <c r="C39" s="1"/>
  <c r="G5"/>
  <c r="G6" s="1"/>
  <c r="I23"/>
  <c r="H23"/>
  <c r="G23"/>
  <c r="I12"/>
  <c r="H12"/>
  <c r="D51" l="1"/>
  <c r="D46" s="1"/>
  <c r="B51"/>
  <c r="C51"/>
  <c r="C46" s="1"/>
  <c r="C40"/>
  <c r="B50"/>
  <c r="B46" s="1"/>
  <c r="H40"/>
  <c r="H44" s="1"/>
  <c r="H48" s="1"/>
  <c r="H50" s="1"/>
  <c r="G40"/>
  <c r="G44" s="1"/>
  <c r="G48" s="1"/>
  <c r="G50" s="1"/>
  <c r="H13" l="1"/>
  <c r="H14" s="1"/>
  <c r="C56"/>
  <c r="C52" s="1"/>
  <c r="C57" s="1"/>
  <c r="G13"/>
  <c r="G14" s="1"/>
  <c r="B56"/>
  <c r="I40"/>
  <c r="I44" s="1"/>
  <c r="I48" s="1"/>
  <c r="I50" s="1"/>
  <c r="I13" l="1"/>
  <c r="I14" s="1"/>
  <c r="D56"/>
  <c r="D52" s="1"/>
  <c r="D57" s="1"/>
  <c r="C13"/>
  <c r="C11" l="1"/>
  <c r="C12"/>
  <c r="B52"/>
  <c r="B57" s="1"/>
</calcChain>
</file>

<file path=xl/sharedStrings.xml><?xml version="1.0" encoding="utf-8"?>
<sst xmlns="http://schemas.openxmlformats.org/spreadsheetml/2006/main" count="590" uniqueCount="344">
  <si>
    <t>Ordre</t>
  </si>
  <si>
    <t>Nom</t>
  </si>
  <si>
    <t>Prénom</t>
  </si>
  <si>
    <t>CIN</t>
  </si>
  <si>
    <t>Civilité</t>
  </si>
  <si>
    <t>Intitulé du projet</t>
  </si>
  <si>
    <t>Adresse du projet</t>
  </si>
  <si>
    <t>Secteur</t>
  </si>
  <si>
    <t>Produits/services</t>
  </si>
  <si>
    <t>BP1</t>
  </si>
  <si>
    <t>BP2</t>
  </si>
  <si>
    <t>BP3</t>
  </si>
  <si>
    <t>BP4</t>
  </si>
  <si>
    <t>BP5</t>
  </si>
  <si>
    <t>BP6</t>
  </si>
  <si>
    <t>BP7</t>
  </si>
  <si>
    <t>BP8</t>
  </si>
  <si>
    <t>BP9</t>
  </si>
  <si>
    <t>BP10</t>
  </si>
  <si>
    <t>BP11</t>
  </si>
  <si>
    <t>BP12</t>
  </si>
  <si>
    <t>BP13</t>
  </si>
  <si>
    <t>BP14</t>
  </si>
  <si>
    <t>BP15</t>
  </si>
  <si>
    <t>BP16</t>
  </si>
  <si>
    <t>BP17</t>
  </si>
  <si>
    <t>BP18</t>
  </si>
  <si>
    <t>BP19</t>
  </si>
  <si>
    <t>BP20</t>
  </si>
  <si>
    <t>BP21</t>
  </si>
  <si>
    <t>BP22</t>
  </si>
  <si>
    <t>BP23</t>
  </si>
  <si>
    <t>BP24</t>
  </si>
  <si>
    <t>BP25</t>
  </si>
  <si>
    <t>BP26</t>
  </si>
  <si>
    <t>BP27</t>
  </si>
  <si>
    <t>BP28</t>
  </si>
  <si>
    <t>BP29</t>
  </si>
  <si>
    <t>BP30</t>
  </si>
  <si>
    <t>BP31</t>
  </si>
  <si>
    <t>BP32</t>
  </si>
  <si>
    <t>BP33</t>
  </si>
  <si>
    <t>BP34</t>
  </si>
  <si>
    <t>BP35</t>
  </si>
  <si>
    <t>BP36</t>
  </si>
  <si>
    <t>BP37</t>
  </si>
  <si>
    <t>BP38</t>
  </si>
  <si>
    <t>BP39</t>
  </si>
  <si>
    <t>BP40</t>
  </si>
  <si>
    <t>Rubrique</t>
  </si>
  <si>
    <t>Montant</t>
  </si>
  <si>
    <t>%</t>
  </si>
  <si>
    <t>Frais préliminaires</t>
  </si>
  <si>
    <t>Divers et imprévus</t>
  </si>
  <si>
    <t>Total Investissement</t>
  </si>
  <si>
    <t>Plan de financement initial</t>
  </si>
  <si>
    <t>Rubrique :</t>
  </si>
  <si>
    <t>Fonds propres</t>
  </si>
  <si>
    <t>Subvention OAPH</t>
  </si>
  <si>
    <t>Total Financement</t>
  </si>
  <si>
    <t>Année 1</t>
  </si>
  <si>
    <t>Année 2</t>
  </si>
  <si>
    <t>Année 3</t>
  </si>
  <si>
    <t>Charges</t>
  </si>
  <si>
    <t>Date de naissance</t>
  </si>
  <si>
    <t>Lieu de naissance</t>
  </si>
  <si>
    <t>Téléphone</t>
  </si>
  <si>
    <t>Durée d'expérience</t>
  </si>
  <si>
    <t>Adresse</t>
  </si>
  <si>
    <t>Nature Handicap</t>
  </si>
  <si>
    <t>Formation</t>
  </si>
  <si>
    <t>Type de local</t>
  </si>
  <si>
    <t>Superficie</t>
  </si>
  <si>
    <t>Année1</t>
  </si>
  <si>
    <t>Année2</t>
  </si>
  <si>
    <t>Année3</t>
  </si>
  <si>
    <t>Total</t>
  </si>
  <si>
    <t>PROGRAMME D'INVESTISSEMENT</t>
  </si>
  <si>
    <t>Nature du poste</t>
  </si>
  <si>
    <t>Frais de constitution</t>
  </si>
  <si>
    <t>Frais de prospection</t>
  </si>
  <si>
    <t>Frais de publicité de démarrage</t>
  </si>
  <si>
    <t>Autres frais préliminaires</t>
  </si>
  <si>
    <t xml:space="preserve"> Immobilisations incorporelles</t>
  </si>
  <si>
    <t xml:space="preserve"> Fonds de commerce</t>
  </si>
  <si>
    <t xml:space="preserve"> Autres immobilisations incorporelles</t>
  </si>
  <si>
    <t xml:space="preserve"> Immobilisations corporelles</t>
  </si>
  <si>
    <t>Terrains(Achat)</t>
  </si>
  <si>
    <t>Constructions</t>
  </si>
  <si>
    <t xml:space="preserve">Aménagement </t>
  </si>
  <si>
    <t>Installations techniques, matériel et outillage</t>
  </si>
  <si>
    <t xml:space="preserve">Matériel de transport </t>
  </si>
  <si>
    <t xml:space="preserve">Matériel informatique </t>
  </si>
  <si>
    <t xml:space="preserve">Mobilier de bureau </t>
  </si>
  <si>
    <t xml:space="preserve">Matériel de bureau </t>
  </si>
  <si>
    <t>Autres Immobilisation corporelles </t>
  </si>
  <si>
    <t>(A saisir)</t>
  </si>
  <si>
    <t xml:space="preserve"> Trésorerie</t>
  </si>
  <si>
    <t>Commentaires</t>
  </si>
  <si>
    <t>Marchandises</t>
  </si>
  <si>
    <t>PLAN DE FINANCEMENT A 3 ANS</t>
  </si>
  <si>
    <t>Emplois</t>
  </si>
  <si>
    <t xml:space="preserve"> Frais de premier établissement</t>
  </si>
  <si>
    <t xml:space="preserve"> Immobilisation corporelles</t>
  </si>
  <si>
    <t xml:space="preserve"> BFR : Provisions pour démarrage de l'activité</t>
  </si>
  <si>
    <t>BRF Annuel : Actif circulant (Stocks + Créances) – Passif circulant</t>
  </si>
  <si>
    <t>Ressources</t>
  </si>
  <si>
    <t>Subventions OAPH</t>
  </si>
  <si>
    <t xml:space="preserve"> Emprunt bancaire</t>
  </si>
  <si>
    <t>CAF</t>
  </si>
  <si>
    <t>COMPTES DE RESULTAT PREVISIONNELS</t>
  </si>
  <si>
    <t>Eléments</t>
  </si>
  <si>
    <t>Ventes de marchandises</t>
  </si>
  <si>
    <t>Vente de biens  produits</t>
  </si>
  <si>
    <t>Vente de services produits</t>
  </si>
  <si>
    <t>Locations et charges locatives</t>
  </si>
  <si>
    <t>Entretien et réparations</t>
  </si>
  <si>
    <t>Primes d'assurances</t>
  </si>
  <si>
    <t>Rémunération du personnel extérieur à l'entreprise</t>
  </si>
  <si>
    <t>Transports</t>
  </si>
  <si>
    <t xml:space="preserve">Déplacement, missions et réception </t>
  </si>
  <si>
    <t>Frais postaux et frais de télécommunications</t>
  </si>
  <si>
    <t>D. Impôts et taxes (TP+TSC+TI+TVA …)</t>
  </si>
  <si>
    <t>III. Résultat d'exploitation (I-II)</t>
  </si>
  <si>
    <t>IV. Produits financiers</t>
  </si>
  <si>
    <t>V. Charges financières</t>
  </si>
  <si>
    <t>VI. Résultat financier (IV-V)</t>
  </si>
  <si>
    <t>VII. Résultat courant (III+VI)</t>
  </si>
  <si>
    <t>VIII. Produits non courants</t>
  </si>
  <si>
    <t>IX. Charges non courantes</t>
  </si>
  <si>
    <t>X. Résultat non courant (VIII-IX)</t>
  </si>
  <si>
    <t>XI. Résultat avant impôt (VII+X)</t>
  </si>
  <si>
    <t>XII. Impôt sur le résultat</t>
  </si>
  <si>
    <t>Résultat net (XI-XII)</t>
  </si>
  <si>
    <t>Mobilier de bureau</t>
  </si>
  <si>
    <t>Matériel roulant</t>
  </si>
  <si>
    <t>Matériel informatique</t>
  </si>
  <si>
    <t>Matériel d’exploitation</t>
  </si>
  <si>
    <t>Aménagements</t>
  </si>
  <si>
    <t xml:space="preserve">Constructions </t>
  </si>
  <si>
    <t xml:space="preserve">Frais préliminaires </t>
  </si>
  <si>
    <t>Durée/an</t>
  </si>
  <si>
    <t>Nature d'immobilisation</t>
  </si>
  <si>
    <r>
      <t>Tableau d’Amortissement</t>
    </r>
    <r>
      <rPr>
        <b/>
        <sz val="11"/>
        <color theme="1"/>
        <rFont val="Times New Roman"/>
        <family val="1"/>
      </rPr>
      <t xml:space="preserve"> </t>
    </r>
  </si>
  <si>
    <t>Chiffre d'affaire(CA)</t>
  </si>
  <si>
    <t>Ratio de variation de CA</t>
  </si>
  <si>
    <t>Résultat</t>
  </si>
  <si>
    <t>Ratio de rentabilité commerciale RRC</t>
  </si>
  <si>
    <t>Nom Bénéficiaire</t>
  </si>
  <si>
    <t>Prénom Bénéficiaire</t>
  </si>
  <si>
    <t>Autres charges de démarrage</t>
  </si>
  <si>
    <t>II. Charges d’exploitation (A+B+C+D+E+F)</t>
  </si>
  <si>
    <t xml:space="preserve">I. Produits d'exploitation  </t>
  </si>
  <si>
    <t>A. Achats revendus de marchandises</t>
  </si>
  <si>
    <t>B. Achats consommés de matière et fournitures</t>
  </si>
  <si>
    <t>C. Autres charges externes</t>
  </si>
  <si>
    <t xml:space="preserve">E. Charges de personnel  </t>
  </si>
  <si>
    <t>F.  Dotations d'exploitation aux amortissements</t>
  </si>
  <si>
    <t>CAF = Résultat de l’exercice + dotation aux amortissements et provisions - reprise sur provision </t>
  </si>
  <si>
    <t>Taux d'évolution</t>
  </si>
  <si>
    <r>
      <t xml:space="preserve">Trésorerie disponible </t>
    </r>
    <r>
      <rPr>
        <b/>
        <sz val="12"/>
        <color rgb="FF000000"/>
        <rFont val="Times New Roman"/>
        <family val="1"/>
      </rPr>
      <t>= TR-TE</t>
    </r>
  </si>
  <si>
    <t>Taux d'évolution prévu</t>
  </si>
  <si>
    <t>Achats revendus de marchandises</t>
  </si>
  <si>
    <t xml:space="preserve">Achats Matière Première  </t>
  </si>
  <si>
    <t xml:space="preserve">Achat de fourniture non stockable </t>
  </si>
  <si>
    <t xml:space="preserve">Achat de Fourniture stockable </t>
  </si>
  <si>
    <t>Rémunération du personnel de l'entreprise</t>
  </si>
  <si>
    <t>INFORMATIONS DU PORTEUR DU PROJET</t>
  </si>
  <si>
    <t>Provisions pour démarrage de l'activité pour 6 Mois</t>
  </si>
  <si>
    <t>Nom du projet</t>
  </si>
  <si>
    <t>Produit / Service</t>
  </si>
  <si>
    <t>RESSOURCES</t>
  </si>
  <si>
    <t>BP41</t>
  </si>
  <si>
    <t>BP42</t>
  </si>
  <si>
    <t>BP43</t>
  </si>
  <si>
    <t>BP44</t>
  </si>
  <si>
    <t>BP45</t>
  </si>
  <si>
    <t>BP46</t>
  </si>
  <si>
    <t>BP47</t>
  </si>
  <si>
    <t>BP48</t>
  </si>
  <si>
    <t>BP49</t>
  </si>
  <si>
    <t>BP50</t>
  </si>
  <si>
    <t xml:space="preserve">      -BFR de démarrage Prévisionnel </t>
  </si>
  <si>
    <t>Montant Loyer Mensuel</t>
  </si>
  <si>
    <t>INFORMATIONSUR LE PROJET</t>
  </si>
  <si>
    <t>ORDRE DU BUSINESS PLAN</t>
  </si>
  <si>
    <t>Fonds propres2</t>
  </si>
  <si>
    <t xml:space="preserve">PROGRAMME D'INVESTISSEMENT </t>
  </si>
  <si>
    <r>
      <rPr>
        <b/>
        <sz val="20"/>
        <color theme="1"/>
        <rFont val="Aharoni"/>
        <charset val="177"/>
      </rPr>
      <t xml:space="preserve">% </t>
    </r>
    <r>
      <rPr>
        <b/>
        <sz val="12"/>
        <color theme="1"/>
        <rFont val="Aharoni"/>
        <charset val="177"/>
      </rPr>
      <t>du Plan de financement initial</t>
    </r>
  </si>
  <si>
    <t>% Fonds propres</t>
  </si>
  <si>
    <t>% Subvention OAPH</t>
  </si>
  <si>
    <t>% Total Financement4</t>
  </si>
  <si>
    <t>Frais de publicité de démarrage5</t>
  </si>
  <si>
    <t>Aménagement 13</t>
  </si>
  <si>
    <t>% Frais préliminaires</t>
  </si>
  <si>
    <t>%  Frais de constitution3</t>
  </si>
  <si>
    <r>
      <rPr>
        <b/>
        <sz val="20"/>
        <color rgb="FF000000"/>
        <rFont val="Aharoni"/>
        <charset val="177"/>
      </rPr>
      <t xml:space="preserve">% </t>
    </r>
    <r>
      <rPr>
        <b/>
        <sz val="12"/>
        <color rgb="FF000000"/>
        <rFont val="Aharoni"/>
        <charset val="177"/>
      </rPr>
      <t xml:space="preserve"> PROGRAMME D'INVESTISSEMENT </t>
    </r>
  </si>
  <si>
    <t>%  Frais de prospection</t>
  </si>
  <si>
    <t xml:space="preserve">%  Autres frais préliminaires </t>
  </si>
  <si>
    <t xml:space="preserve">%  Immobilisations incorporelles </t>
  </si>
  <si>
    <t xml:space="preserve"> %  Fonds de commerce </t>
  </si>
  <si>
    <t>%   Immobilisations corporelles</t>
  </si>
  <si>
    <t xml:space="preserve"> %  Autres immobilisations incorporelles</t>
  </si>
  <si>
    <t>%  Terrains(Achat)</t>
  </si>
  <si>
    <t>% Constructions</t>
  </si>
  <si>
    <t xml:space="preserve">% Installations techniques, matériel et outillage </t>
  </si>
  <si>
    <t xml:space="preserve">% Matériel de transport  </t>
  </si>
  <si>
    <t xml:space="preserve">% Matériel informatique </t>
  </si>
  <si>
    <t xml:space="preserve">% Mobilier de bureau </t>
  </si>
  <si>
    <t xml:space="preserve">% Matériel de bureau </t>
  </si>
  <si>
    <t>% Autres Immobilisation corporelles </t>
  </si>
  <si>
    <t>% Divers et imprévus</t>
  </si>
  <si>
    <t>% (A saisir)</t>
  </si>
  <si>
    <t xml:space="preserve"> % Trésorerie</t>
  </si>
  <si>
    <t xml:space="preserve">     %  -BFR de démarrage Prévisionnel </t>
  </si>
  <si>
    <t>% Total Investissement</t>
  </si>
  <si>
    <t xml:space="preserve"> Immobilisations incorporelles2</t>
  </si>
  <si>
    <t>Fonds propres3</t>
  </si>
  <si>
    <t>BRF Annuel </t>
  </si>
  <si>
    <t>Trésorerie disponible</t>
  </si>
  <si>
    <t>PLAN DE FINANCEMENT A 3 ANS (Année 1)</t>
  </si>
  <si>
    <t>PLAN DE FINANCEMENT A 3 ANS (Année 2)</t>
  </si>
  <si>
    <t>PLAN DE FINANCEMENT A 3 ANS (Année 3)</t>
  </si>
  <si>
    <t>Emplois2</t>
  </si>
  <si>
    <t>Ratio de variation du chiffre d'affaire + Rentabilité commerciale</t>
  </si>
  <si>
    <t>Ratio de variation du chiffre d'affaire + Rentabilité commerciale (Année 1)</t>
  </si>
  <si>
    <t>Ratio de variation du chiffre d'affaire + Rentabilité commerciale (Année 2)</t>
  </si>
  <si>
    <t>Ratio de variation du chiffre d'affaire + Rentabilité commerciale (Année 3)</t>
  </si>
  <si>
    <t>COMPTES DE RESULTAT PREVISIONNELS (Année 3)</t>
  </si>
  <si>
    <t>COMPTES DE RESULTAT PREVISIONNELS (Année 2)</t>
  </si>
  <si>
    <t>COMPTES DE RESULTAT PREVISIONNELS (Année 1)</t>
  </si>
  <si>
    <t xml:space="preserve"> Frais de premier établissement2</t>
  </si>
  <si>
    <t xml:space="preserve"> Immobilisations incorporelles22</t>
  </si>
  <si>
    <t xml:space="preserve"> Immobilisation corporelles2</t>
  </si>
  <si>
    <t xml:space="preserve"> BFR : Provisions pour démarrage de l'activité2</t>
  </si>
  <si>
    <t>BRF Annuel 2</t>
  </si>
  <si>
    <t>Ressources2</t>
  </si>
  <si>
    <t>Subventions OAPH2</t>
  </si>
  <si>
    <t xml:space="preserve"> Emprunt bancaire2</t>
  </si>
  <si>
    <t>Fonds propres32</t>
  </si>
  <si>
    <t>CAF2</t>
  </si>
  <si>
    <t>Trésorerie disponible2</t>
  </si>
  <si>
    <t>BRF Annuel</t>
  </si>
  <si>
    <t xml:space="preserve"> Immobilisations incorporelles3</t>
  </si>
  <si>
    <t>Emplois3</t>
  </si>
  <si>
    <t xml:space="preserve"> Frais de premier établissement3</t>
  </si>
  <si>
    <t xml:space="preserve"> Immobilisation corporelles3</t>
  </si>
  <si>
    <t xml:space="preserve"> BFR : Provisions pour démarrage de l'activité3</t>
  </si>
  <si>
    <t>Ressources3</t>
  </si>
  <si>
    <t>Subventions OAPH3</t>
  </si>
  <si>
    <t xml:space="preserve"> Emprunt bancaire3</t>
  </si>
  <si>
    <t>CAF3</t>
  </si>
  <si>
    <t>Trésorerie disponible3</t>
  </si>
  <si>
    <t>Chiffre d'affaire(CA)2</t>
  </si>
  <si>
    <t>Ratio de variation de CA2</t>
  </si>
  <si>
    <t>Résultat2</t>
  </si>
  <si>
    <t>Ratio de rentabilité commerciale RRC2</t>
  </si>
  <si>
    <t>Chiffre d'affaire(CA)3</t>
  </si>
  <si>
    <t>Ratio de variation de CA3</t>
  </si>
  <si>
    <t>Résultat3</t>
  </si>
  <si>
    <t>Ratio de rentabilité commerciale RRC3</t>
  </si>
  <si>
    <t>I. Produits d'exploitation  2</t>
  </si>
  <si>
    <t>Ventes de marchandises2</t>
  </si>
  <si>
    <t>Vente de biens  produits2</t>
  </si>
  <si>
    <t>Vente de services produits2</t>
  </si>
  <si>
    <t>II. Charges d’exploitation (A+B+C+D+E+F)2</t>
  </si>
  <si>
    <t>A. Achats revendus de marchandises2</t>
  </si>
  <si>
    <t>B. Achats consommés de matière et fournitures2</t>
  </si>
  <si>
    <t>C. Autres charges externes2</t>
  </si>
  <si>
    <t>Achats Matière Première  2</t>
  </si>
  <si>
    <t>Achat de fourniture non stockable 3</t>
  </si>
  <si>
    <t>Achat de Fourniture stockable 4</t>
  </si>
  <si>
    <t>Locations et charges locatives2</t>
  </si>
  <si>
    <t>Entretien et réparations2</t>
  </si>
  <si>
    <t>Primes d'assurances2</t>
  </si>
  <si>
    <t>Rémunération du personnel extérieur à l'entreprise2</t>
  </si>
  <si>
    <t>Transports2</t>
  </si>
  <si>
    <t>Déplacement, missions et réception 2</t>
  </si>
  <si>
    <t>Frais postaux et frais de télécommunications2</t>
  </si>
  <si>
    <t>D. Impôts et taxes (TP+TSC+TI+TVA …)2</t>
  </si>
  <si>
    <t>E. Charges de personnel  2</t>
  </si>
  <si>
    <t>F.  Dotations d'exploitation aux amortissements2</t>
  </si>
  <si>
    <t>III. Résultat d'exploitation (I-II)2</t>
  </si>
  <si>
    <t>IV. Produits financiers2</t>
  </si>
  <si>
    <t>V. Charges financières2</t>
  </si>
  <si>
    <t>VI. Résultat financier (IV-V)2</t>
  </si>
  <si>
    <t>VII. Résultat courant (III+VI)2</t>
  </si>
  <si>
    <t>VIII. Produits non courants2</t>
  </si>
  <si>
    <t>IX. Charges non courantes2</t>
  </si>
  <si>
    <t>X. Résultat non courant (VIII-IX)2</t>
  </si>
  <si>
    <t>XI. Résultat avant impôt (VII+X)2</t>
  </si>
  <si>
    <t>XII. Impôt sur le résultat2</t>
  </si>
  <si>
    <t>Résultat net (XI-XII)2</t>
  </si>
  <si>
    <t>I. Produits d'exploitation  3</t>
  </si>
  <si>
    <t>Ventes de marchandises3</t>
  </si>
  <si>
    <t>Vente de biens  produits3</t>
  </si>
  <si>
    <t>Vente de services produits3</t>
  </si>
  <si>
    <t>II. Charges d’exploitation (A+B+C+D+E+F)3</t>
  </si>
  <si>
    <t>A. Achats revendus de marchandises3</t>
  </si>
  <si>
    <t>B. Achats consommés de matière et fournitures3</t>
  </si>
  <si>
    <t>Achats Matière Première  3</t>
  </si>
  <si>
    <t>Achat de fourniture non stockable 4</t>
  </si>
  <si>
    <t>Achat de Fourniture stockable 5</t>
  </si>
  <si>
    <t>C. Autres charges externes3</t>
  </si>
  <si>
    <t>Locations et charges locatives3</t>
  </si>
  <si>
    <t>Entretien et réparations3</t>
  </si>
  <si>
    <t>Primes d'assurances3</t>
  </si>
  <si>
    <t>Rémunération du personnel extérieur à l'entreprise3</t>
  </si>
  <si>
    <t>Transports3</t>
  </si>
  <si>
    <t>Déplacement, missions et réception 3</t>
  </si>
  <si>
    <t>Frais postaux et frais de télécommunications3</t>
  </si>
  <si>
    <t>D. Impôts et taxes (TP+TSC+TI+TVA …)3</t>
  </si>
  <si>
    <t>E. Charges de personnel  3</t>
  </si>
  <si>
    <t>F.  Dotations d'exploitation aux amortissements3</t>
  </si>
  <si>
    <t>III. Résultat d'exploitation (I-II)3</t>
  </si>
  <si>
    <t>IV. Produits financiers3</t>
  </si>
  <si>
    <t>V. Charges financières3</t>
  </si>
  <si>
    <t>VI. Résultat financier (IV-V)3</t>
  </si>
  <si>
    <t>VII. Résultat courant (III+VI)3</t>
  </si>
  <si>
    <t>VIII. Produits non courants3</t>
  </si>
  <si>
    <t>IX. Charges non courantes3</t>
  </si>
  <si>
    <t>X. Résultat non courant (VIII-IX)3</t>
  </si>
  <si>
    <t>XI. Résultat avant impôt (VII+X)3</t>
  </si>
  <si>
    <t>XII. Impôt sur le résultat3</t>
  </si>
  <si>
    <t>Résultat net (XI-XII)3</t>
  </si>
  <si>
    <t>Matériel de bureau 2</t>
  </si>
  <si>
    <t>Montant global</t>
  </si>
  <si>
    <t>Tableau d’Amortissement (Montant global)</t>
  </si>
  <si>
    <t>Frais préliminaires 2</t>
  </si>
  <si>
    <t>Constructions 3</t>
  </si>
  <si>
    <t>Aménagements4</t>
  </si>
  <si>
    <t>Matériel d’exploitation5</t>
  </si>
  <si>
    <t>Matériel informatique6</t>
  </si>
  <si>
    <t>Matériel roulant7</t>
  </si>
  <si>
    <t>Mobilier de bureau8</t>
  </si>
  <si>
    <t>Matériel de bureau 29</t>
  </si>
  <si>
    <t>Tableau d’Amortissement (Dotations Annuelles)</t>
  </si>
  <si>
    <r>
      <t>Valider</t>
    </r>
    <r>
      <rPr>
        <b/>
        <sz val="11"/>
        <color rgb="FFFFFFFF"/>
        <rFont val="Aharoni"/>
        <charset val="177"/>
      </rPr>
      <t xml:space="preserve"> </t>
    </r>
  </si>
  <si>
    <t>Mme</t>
  </si>
  <si>
    <t>Impôts et taxes (TP+TSC+TI+TVA …)</t>
  </si>
  <si>
    <r>
      <rPr>
        <b/>
        <sz val="22"/>
        <color theme="1"/>
        <rFont val="Aharoni"/>
        <charset val="177"/>
      </rPr>
      <t>1-</t>
    </r>
    <r>
      <rPr>
        <b/>
        <sz val="12"/>
        <color theme="1"/>
        <rFont val="Aharoni"/>
        <charset val="177"/>
      </rPr>
      <t>INFORMATIONS DU PORTEUR DU PROJET</t>
    </r>
  </si>
  <si>
    <r>
      <rPr>
        <b/>
        <sz val="24"/>
        <color theme="1"/>
        <rFont val="Aharoni"/>
        <charset val="177"/>
      </rPr>
      <t>2-</t>
    </r>
    <r>
      <rPr>
        <b/>
        <sz val="12"/>
        <color theme="1"/>
        <rFont val="Aharoni"/>
        <charset val="177"/>
      </rPr>
      <t>INFORMATION SUR LE PROJET</t>
    </r>
  </si>
  <si>
    <r>
      <rPr>
        <b/>
        <sz val="22"/>
        <color theme="1"/>
        <rFont val="Aharoni"/>
        <charset val="177"/>
      </rPr>
      <t>3-</t>
    </r>
    <r>
      <rPr>
        <b/>
        <sz val="12"/>
        <color theme="1"/>
        <rFont val="Aharoni"/>
        <charset val="177"/>
      </rPr>
      <t>COMPTE DE PRODUITS ET CHARGES</t>
    </r>
  </si>
  <si>
    <r>
      <rPr>
        <b/>
        <sz val="24"/>
        <color theme="1"/>
        <rFont val="Aharoni"/>
        <charset val="177"/>
      </rPr>
      <t xml:space="preserve">4- </t>
    </r>
    <r>
      <rPr>
        <b/>
        <sz val="12"/>
        <color theme="1"/>
        <rFont val="Aharoni"/>
        <charset val="177"/>
      </rPr>
      <t>EMPLOIS DU BILAN</t>
    </r>
  </si>
</sst>
</file>

<file path=xl/styles.xml><?xml version="1.0" encoding="utf-8"?>
<styleSheet xmlns="http://schemas.openxmlformats.org/spreadsheetml/2006/main">
  <fonts count="3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000000"/>
      <name val="Cambria"/>
      <family val="1"/>
    </font>
    <font>
      <b/>
      <sz val="10"/>
      <color rgb="FF000000"/>
      <name val="Cambria"/>
      <family val="1"/>
    </font>
    <font>
      <b/>
      <sz val="12"/>
      <color rgb="FF000000"/>
      <name val="Times New Roman"/>
      <family val="1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Cambria"/>
      <family val="1"/>
      <scheme val="major"/>
    </font>
    <font>
      <b/>
      <sz val="10"/>
      <color rgb="FF000000"/>
      <name val="Cambria"/>
      <family val="1"/>
      <scheme val="major"/>
    </font>
    <font>
      <b/>
      <sz val="12"/>
      <color theme="1"/>
      <name val="Times New Roman"/>
      <family val="1"/>
    </font>
    <font>
      <sz val="12"/>
      <color rgb="FF000000"/>
      <name val="Times New Roman"/>
      <family val="1"/>
    </font>
    <font>
      <b/>
      <sz val="9"/>
      <color rgb="FF000000"/>
      <name val="Times"/>
      <family val="1"/>
    </font>
    <font>
      <b/>
      <i/>
      <sz val="12"/>
      <color theme="1"/>
      <name val="Times New Roman"/>
      <family val="1"/>
    </font>
    <font>
      <b/>
      <sz val="9"/>
      <color rgb="FF26344D"/>
      <name val="Trebuchet MS"/>
      <family val="2"/>
    </font>
    <font>
      <b/>
      <u/>
      <sz val="12"/>
      <color rgb="FF000000"/>
      <name val="Times New Roman"/>
      <family val="1"/>
    </font>
    <font>
      <sz val="12"/>
      <color theme="1"/>
      <name val="Calibri"/>
      <family val="2"/>
      <scheme val="minor"/>
    </font>
    <font>
      <i/>
      <sz val="12"/>
      <color rgb="FF000000"/>
      <name val="Times New Roman"/>
      <family val="1"/>
    </font>
    <font>
      <b/>
      <sz val="11"/>
      <color theme="1"/>
      <name val="Calibri"/>
      <family val="2"/>
      <scheme val="minor"/>
    </font>
    <font>
      <b/>
      <sz val="12"/>
      <color theme="1"/>
      <name val="Aharoni"/>
      <charset val="177"/>
    </font>
    <font>
      <b/>
      <sz val="12"/>
      <color theme="1"/>
      <name val="Calibri"/>
      <family val="2"/>
      <scheme val="minor"/>
    </font>
    <font>
      <b/>
      <sz val="12"/>
      <name val="Aharoni"/>
      <charset val="177"/>
    </font>
    <font>
      <b/>
      <sz val="12"/>
      <color rgb="FF000000"/>
      <name val="Aharoni"/>
      <charset val="177"/>
    </font>
    <font>
      <b/>
      <sz val="20"/>
      <color theme="1"/>
      <name val="Aharoni"/>
      <charset val="177"/>
    </font>
    <font>
      <b/>
      <sz val="20"/>
      <color rgb="FF000000"/>
      <name val="Aharoni"/>
      <charset val="177"/>
    </font>
    <font>
      <sz val="11"/>
      <color theme="0" tint="-0.499984740745262"/>
      <name val="Calibri"/>
      <family val="2"/>
      <scheme val="minor"/>
    </font>
    <font>
      <b/>
      <sz val="14"/>
      <color rgb="FFFFFFFF"/>
      <name val="Aharoni"/>
      <charset val="177"/>
    </font>
    <font>
      <b/>
      <sz val="11"/>
      <color rgb="FFFFFFFF"/>
      <name val="Aharoni"/>
      <charset val="177"/>
    </font>
    <font>
      <b/>
      <sz val="22"/>
      <color theme="1"/>
      <name val="Aharoni"/>
      <charset val="177"/>
    </font>
    <font>
      <b/>
      <sz val="24"/>
      <color theme="1"/>
      <name val="Aharoni"/>
      <charset val="177"/>
    </font>
  </fonts>
  <fills count="27">
    <fill>
      <patternFill patternType="none"/>
    </fill>
    <fill>
      <patternFill patternType="gray125"/>
    </fill>
    <fill>
      <patternFill patternType="solid">
        <fgColor rgb="FFDFD8E8"/>
        <bgColor indexed="64"/>
      </patternFill>
    </fill>
    <fill>
      <patternFill patternType="solid">
        <fgColor rgb="FFBFB1D0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00B0F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4"/>
        <bgColor theme="4" tint="0.59999389629810485"/>
      </patternFill>
    </fill>
    <fill>
      <patternFill patternType="solid">
        <fgColor theme="4"/>
        <bgColor theme="4" tint="0.79998168889431442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B0F0"/>
        <bgColor theme="4" tint="0.59999389629810485"/>
      </patternFill>
    </fill>
  </fills>
  <borders count="59">
    <border>
      <left/>
      <right/>
      <top/>
      <bottom/>
      <diagonal/>
    </border>
    <border>
      <left style="medium">
        <color rgb="FF9F8AB9"/>
      </left>
      <right style="medium">
        <color rgb="FF9F8AB9"/>
      </right>
      <top/>
      <bottom style="medium">
        <color rgb="FF9F8AB9"/>
      </bottom>
      <diagonal/>
    </border>
    <border>
      <left/>
      <right style="medium">
        <color rgb="FF9F8AB9"/>
      </right>
      <top/>
      <bottom style="medium">
        <color rgb="FF9F8AB9"/>
      </bottom>
      <diagonal/>
    </border>
    <border>
      <left/>
      <right/>
      <top/>
      <bottom style="medium">
        <color rgb="FF9F8AB9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8064A2"/>
      </left>
      <right style="medium">
        <color rgb="FF8064A2"/>
      </right>
      <top/>
      <bottom style="medium">
        <color rgb="FF8064A2"/>
      </bottom>
      <diagonal/>
    </border>
    <border>
      <left/>
      <right style="medium">
        <color rgb="FF8064A2"/>
      </right>
      <top/>
      <bottom style="medium">
        <color rgb="FF8064A2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7" tint="0.39997558519241921"/>
      </left>
      <right style="medium">
        <color theme="7" tint="0.39997558519241921"/>
      </right>
      <top style="medium">
        <color theme="7" tint="0.39997558519241921"/>
      </top>
      <bottom style="medium">
        <color theme="7" tint="0.39997558519241921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theme="7" tint="0.39997558519241921"/>
      </right>
      <top style="medium">
        <color theme="7" tint="0.39997558519241921"/>
      </top>
      <bottom style="medium">
        <color theme="7" tint="0.39997558519241921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theme="7" tint="0.39997558519241921"/>
      </right>
      <top/>
      <bottom style="medium">
        <color theme="7" tint="0.39997558519241921"/>
      </bottom>
      <diagonal/>
    </border>
    <border>
      <left style="medium">
        <color theme="7" tint="0.39997558519241921"/>
      </left>
      <right style="medium">
        <color theme="7" tint="0.39997558519241921"/>
      </right>
      <top/>
      <bottom style="medium">
        <color theme="7" tint="0.39997558519241921"/>
      </bottom>
      <diagonal/>
    </border>
    <border>
      <left/>
      <right style="medium">
        <color theme="7" tint="0.39997558519241921"/>
      </right>
      <top style="medium">
        <color theme="7" tint="0.39997558519241921"/>
      </top>
      <bottom/>
      <diagonal/>
    </border>
    <border>
      <left style="medium">
        <color theme="7" tint="0.39997558519241921"/>
      </left>
      <right style="medium">
        <color theme="7" tint="0.39997558519241921"/>
      </right>
      <top style="medium">
        <color theme="7" tint="0.39997558519241921"/>
      </top>
      <bottom/>
      <diagonal/>
    </border>
    <border>
      <left/>
      <right/>
      <top/>
      <bottom style="medium">
        <color rgb="FF8064A2"/>
      </bottom>
      <diagonal/>
    </border>
    <border>
      <left/>
      <right style="medium">
        <color rgb="FF8064A2"/>
      </right>
      <top/>
      <bottom/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4" tint="0.39997558519241921"/>
      </bottom>
      <diagonal/>
    </border>
    <border>
      <left style="medium">
        <color indexed="64"/>
      </left>
      <right style="medium">
        <color indexed="64"/>
      </right>
      <top/>
      <bottom style="thin">
        <color theme="4" tint="0.3999755851924192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theme="4" tint="0.39997558519241921"/>
      </bottom>
      <diagonal/>
    </border>
    <border>
      <left/>
      <right style="medium">
        <color indexed="64"/>
      </right>
      <top/>
      <bottom style="thin">
        <color theme="4" tint="0.39997558519241921"/>
      </bottom>
      <diagonal/>
    </border>
    <border>
      <left/>
      <right/>
      <top style="medium">
        <color indexed="64"/>
      </top>
      <bottom style="thin">
        <color theme="4" tint="0.39997558519241921"/>
      </bottom>
      <diagonal/>
    </border>
    <border>
      <left style="medium">
        <color indexed="64"/>
      </left>
      <right style="thin">
        <color theme="4" tint="0.39997558519241921"/>
      </right>
      <top style="medium">
        <color indexed="64"/>
      </top>
      <bottom/>
      <diagonal/>
    </border>
    <border>
      <left style="thin">
        <color theme="4" tint="0.39997558519241921"/>
      </left>
      <right/>
      <top style="medium">
        <color indexed="64"/>
      </top>
      <bottom style="thin">
        <color theme="4" tint="0.39997558519241921"/>
      </bottom>
      <diagonal/>
    </border>
    <border>
      <left style="medium">
        <color indexed="64"/>
      </left>
      <right style="thin">
        <color theme="4" tint="0.39997558519241921"/>
      </right>
      <top/>
      <bottom/>
      <diagonal/>
    </border>
    <border>
      <left style="medium">
        <color indexed="64"/>
      </left>
      <right style="thin">
        <color theme="4" tint="0.39997558519241921"/>
      </right>
      <top/>
      <bottom style="medium">
        <color indexed="64"/>
      </bottom>
      <diagonal/>
    </border>
    <border>
      <left style="thin">
        <color theme="4" tint="0.39997558519241921"/>
      </left>
      <right/>
      <top/>
      <bottom style="medium">
        <color indexed="64"/>
      </bottom>
      <diagonal/>
    </border>
    <border>
      <left style="medium">
        <color rgb="FF8064A2"/>
      </left>
      <right/>
      <top/>
      <bottom/>
      <diagonal/>
    </border>
    <border>
      <left/>
      <right/>
      <top/>
      <bottom style="medium">
        <color theme="7" tint="0.39997558519241921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theme="4" tint="0.39997558519241921"/>
      </left>
      <right/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" fillId="0" borderId="0" applyProtection="0"/>
  </cellStyleXfs>
  <cellXfs count="186">
    <xf numFmtId="0" fontId="0" fillId="0" borderId="0" xfId="0"/>
    <xf numFmtId="0" fontId="3" fillId="3" borderId="2" xfId="0" applyFont="1" applyFill="1" applyBorder="1" applyAlignment="1">
      <alignment vertical="top" wrapText="1"/>
    </xf>
    <xf numFmtId="0" fontId="3" fillId="3" borderId="3" xfId="0" applyFont="1" applyFill="1" applyBorder="1" applyAlignment="1">
      <alignment vertical="top" wrapText="1"/>
    </xf>
    <xf numFmtId="0" fontId="4" fillId="5" borderId="7" xfId="0" applyFont="1" applyFill="1" applyBorder="1" applyAlignment="1">
      <alignment horizontal="center" wrapText="1"/>
    </xf>
    <xf numFmtId="9" fontId="5" fillId="0" borderId="7" xfId="0" applyNumberFormat="1" applyFont="1" applyBorder="1" applyAlignment="1">
      <alignment vertical="top" wrapText="1"/>
    </xf>
    <xf numFmtId="0" fontId="2" fillId="2" borderId="2" xfId="0" applyFont="1" applyFill="1" applyBorder="1" applyAlignment="1">
      <alignment vertical="top" wrapText="1"/>
    </xf>
    <xf numFmtId="0" fontId="5" fillId="8" borderId="9" xfId="0" applyFont="1" applyFill="1" applyBorder="1" applyAlignment="1">
      <alignment horizontal="center" vertical="top"/>
    </xf>
    <xf numFmtId="2" fontId="6" fillId="0" borderId="9" xfId="0" applyNumberFormat="1" applyFont="1" applyFill="1" applyBorder="1" applyAlignment="1">
      <alignment horizontal="center" vertical="top"/>
    </xf>
    <xf numFmtId="2" fontId="7" fillId="0" borderId="14" xfId="0" applyNumberFormat="1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vertical="top" wrapText="1"/>
    </xf>
    <xf numFmtId="0" fontId="7" fillId="5" borderId="14" xfId="0" applyFont="1" applyFill="1" applyBorder="1" applyAlignment="1">
      <alignment horizontal="center" vertical="top" wrapText="1"/>
    </xf>
    <xf numFmtId="2" fontId="9" fillId="10" borderId="13" xfId="0" applyNumberFormat="1" applyFont="1" applyFill="1" applyBorder="1" applyAlignment="1">
      <alignment horizontal="center" vertical="top"/>
    </xf>
    <xf numFmtId="9" fontId="8" fillId="0" borderId="14" xfId="1" applyFont="1" applyBorder="1"/>
    <xf numFmtId="2" fontId="9" fillId="11" borderId="13" xfId="0" applyNumberFormat="1" applyFont="1" applyFill="1" applyBorder="1" applyAlignment="1">
      <alignment horizontal="center" vertical="top"/>
    </xf>
    <xf numFmtId="9" fontId="5" fillId="0" borderId="0" xfId="1" applyFont="1" applyBorder="1" applyAlignment="1">
      <alignment vertical="top" wrapText="1"/>
    </xf>
    <xf numFmtId="0" fontId="0" fillId="12" borderId="0" xfId="0" applyFill="1"/>
    <xf numFmtId="0" fontId="5" fillId="0" borderId="15" xfId="0" applyFont="1" applyBorder="1" applyAlignment="1">
      <alignment vertical="top" wrapText="1"/>
    </xf>
    <xf numFmtId="2" fontId="5" fillId="0" borderId="16" xfId="0" applyNumberFormat="1" applyFont="1" applyBorder="1" applyAlignment="1">
      <alignment vertical="top" wrapText="1"/>
    </xf>
    <xf numFmtId="0" fontId="8" fillId="6" borderId="0" xfId="0" applyFont="1" applyFill="1" applyBorder="1" applyAlignment="1"/>
    <xf numFmtId="0" fontId="4" fillId="4" borderId="5" xfId="0" applyFont="1" applyFill="1" applyBorder="1" applyAlignment="1">
      <alignment horizontal="center" vertical="top" wrapText="1"/>
    </xf>
    <xf numFmtId="2" fontId="6" fillId="0" borderId="7" xfId="0" applyNumberFormat="1" applyFont="1" applyBorder="1" applyAlignment="1">
      <alignment vertical="top" wrapText="1"/>
    </xf>
    <xf numFmtId="0" fontId="11" fillId="0" borderId="7" xfId="0" applyFont="1" applyBorder="1" applyAlignment="1">
      <alignment vertical="top" wrapText="1"/>
    </xf>
    <xf numFmtId="0" fontId="4" fillId="5" borderId="16" xfId="0" applyFont="1" applyFill="1" applyBorder="1" applyAlignment="1">
      <alignment horizontal="center" wrapText="1"/>
    </xf>
    <xf numFmtId="0" fontId="4" fillId="5" borderId="7" xfId="0" applyFont="1" applyFill="1" applyBorder="1" applyAlignment="1">
      <alignment wrapText="1"/>
    </xf>
    <xf numFmtId="9" fontId="6" fillId="0" borderId="16" xfId="1" applyFont="1" applyBorder="1" applyAlignment="1">
      <alignment vertical="top" wrapText="1"/>
    </xf>
    <xf numFmtId="0" fontId="5" fillId="0" borderId="18" xfId="0" applyFont="1" applyBorder="1" applyAlignment="1">
      <alignment vertical="top" wrapText="1"/>
    </xf>
    <xf numFmtId="2" fontId="5" fillId="0" borderId="18" xfId="0" applyNumberFormat="1" applyFont="1" applyBorder="1" applyAlignment="1">
      <alignment vertical="top" wrapText="1"/>
    </xf>
    <xf numFmtId="0" fontId="8" fillId="0" borderId="17" xfId="0" applyFont="1" applyBorder="1"/>
    <xf numFmtId="0" fontId="8" fillId="5" borderId="22" xfId="0" applyFont="1" applyFill="1" applyBorder="1" applyAlignment="1">
      <alignment horizontal="center"/>
    </xf>
    <xf numFmtId="0" fontId="8" fillId="5" borderId="23" xfId="0" applyFont="1" applyFill="1" applyBorder="1" applyAlignment="1">
      <alignment horizontal="center"/>
    </xf>
    <xf numFmtId="0" fontId="8" fillId="0" borderId="24" xfId="0" applyFont="1" applyBorder="1"/>
    <xf numFmtId="9" fontId="8" fillId="0" borderId="25" xfId="1" applyFont="1" applyBorder="1" applyAlignment="1"/>
    <xf numFmtId="0" fontId="5" fillId="8" borderId="9" xfId="0" applyFont="1" applyFill="1" applyBorder="1" applyAlignment="1">
      <alignment vertical="top" wrapText="1"/>
    </xf>
    <xf numFmtId="0" fontId="5" fillId="0" borderId="9" xfId="0" applyFont="1" applyFill="1" applyBorder="1" applyAlignment="1">
      <alignment vertical="top" wrapText="1"/>
    </xf>
    <xf numFmtId="0" fontId="5" fillId="8" borderId="26" xfId="0" applyFont="1" applyFill="1" applyBorder="1" applyAlignment="1">
      <alignment horizontal="center" vertical="center"/>
    </xf>
    <xf numFmtId="0" fontId="6" fillId="0" borderId="26" xfId="0" applyFont="1" applyFill="1" applyBorder="1" applyAlignment="1">
      <alignment vertical="top" wrapText="1"/>
    </xf>
    <xf numFmtId="0" fontId="5" fillId="0" borderId="27" xfId="0" applyFont="1" applyFill="1" applyBorder="1" applyAlignment="1">
      <alignment vertical="top" wrapText="1"/>
    </xf>
    <xf numFmtId="2" fontId="6" fillId="0" borderId="27" xfId="0" applyNumberFormat="1" applyFont="1" applyFill="1" applyBorder="1" applyAlignment="1">
      <alignment horizontal="center" vertical="top"/>
    </xf>
    <xf numFmtId="0" fontId="0" fillId="0" borderId="0" xfId="0" applyBorder="1"/>
    <xf numFmtId="0" fontId="12" fillId="3" borderId="2" xfId="0" applyFont="1" applyFill="1" applyBorder="1" applyAlignment="1">
      <alignment vertical="top" wrapText="1"/>
    </xf>
    <xf numFmtId="0" fontId="12" fillId="2" borderId="2" xfId="0" applyFont="1" applyFill="1" applyBorder="1" applyAlignment="1">
      <alignment vertical="top" wrapText="1"/>
    </xf>
    <xf numFmtId="0" fontId="4" fillId="0" borderId="27" xfId="0" applyFont="1" applyFill="1" applyBorder="1" applyAlignment="1">
      <alignment vertical="top" wrapText="1"/>
    </xf>
    <xf numFmtId="2" fontId="4" fillId="0" borderId="27" xfId="0" applyNumberFormat="1" applyFont="1" applyFill="1" applyBorder="1" applyAlignment="1">
      <alignment horizontal="center" vertical="top"/>
    </xf>
    <xf numFmtId="0" fontId="14" fillId="0" borderId="0" xfId="0" applyFont="1"/>
    <xf numFmtId="9" fontId="2" fillId="2" borderId="2" xfId="0" applyNumberFormat="1" applyFont="1" applyFill="1" applyBorder="1" applyAlignment="1">
      <alignment vertical="top" wrapText="1"/>
    </xf>
    <xf numFmtId="2" fontId="10" fillId="17" borderId="14" xfId="0" applyNumberFormat="1" applyFont="1" applyFill="1" applyBorder="1" applyAlignment="1">
      <alignment horizontal="center" vertical="top" wrapText="1"/>
    </xf>
    <xf numFmtId="2" fontId="4" fillId="13" borderId="30" xfId="0" applyNumberFormat="1" applyFont="1" applyFill="1" applyBorder="1" applyAlignment="1">
      <alignment horizontal="center" vertical="top" wrapText="1"/>
    </xf>
    <xf numFmtId="0" fontId="4" fillId="9" borderId="31" xfId="0" applyFont="1" applyFill="1" applyBorder="1" applyAlignment="1">
      <alignment horizontal="center" vertical="top"/>
    </xf>
    <xf numFmtId="2" fontId="4" fillId="16" borderId="31" xfId="0" applyNumberFormat="1" applyFont="1" applyFill="1" applyBorder="1" applyAlignment="1">
      <alignment horizontal="center" vertical="top"/>
    </xf>
    <xf numFmtId="2" fontId="4" fillId="6" borderId="31" xfId="0" applyNumberFormat="1" applyFont="1" applyFill="1" applyBorder="1" applyAlignment="1">
      <alignment horizontal="center" vertical="top"/>
    </xf>
    <xf numFmtId="2" fontId="4" fillId="13" borderId="31" xfId="0" applyNumberFormat="1" applyFont="1" applyFill="1" applyBorder="1" applyAlignment="1">
      <alignment horizontal="center" vertical="top" wrapText="1"/>
    </xf>
    <xf numFmtId="2" fontId="4" fillId="15" borderId="31" xfId="0" applyNumberFormat="1" applyFont="1" applyFill="1" applyBorder="1" applyAlignment="1">
      <alignment horizontal="center" vertical="top"/>
    </xf>
    <xf numFmtId="2" fontId="4" fillId="14" borderId="31" xfId="0" applyNumberFormat="1" applyFont="1" applyFill="1" applyBorder="1" applyAlignment="1">
      <alignment horizontal="center" vertical="top"/>
    </xf>
    <xf numFmtId="2" fontId="10" fillId="11" borderId="31" xfId="0" applyNumberFormat="1" applyFont="1" applyFill="1" applyBorder="1" applyAlignment="1">
      <alignment horizontal="center" vertical="top"/>
    </xf>
    <xf numFmtId="2" fontId="4" fillId="11" borderId="31" xfId="0" applyNumberFormat="1" applyFont="1" applyFill="1" applyBorder="1" applyAlignment="1">
      <alignment horizontal="center" vertical="top"/>
    </xf>
    <xf numFmtId="2" fontId="4" fillId="11" borderId="32" xfId="0" applyNumberFormat="1" applyFont="1" applyFill="1" applyBorder="1" applyAlignment="1">
      <alignment horizontal="center" vertical="top"/>
    </xf>
    <xf numFmtId="0" fontId="4" fillId="9" borderId="34" xfId="0" applyFont="1" applyFill="1" applyBorder="1" applyAlignment="1">
      <alignment horizontal="center" vertical="top"/>
    </xf>
    <xf numFmtId="2" fontId="4" fillId="16" borderId="30" xfId="0" applyNumberFormat="1" applyFont="1" applyFill="1" applyBorder="1" applyAlignment="1">
      <alignment horizontal="center" vertical="top"/>
    </xf>
    <xf numFmtId="2" fontId="4" fillId="6" borderId="30" xfId="0" applyNumberFormat="1" applyFont="1" applyFill="1" applyBorder="1" applyAlignment="1">
      <alignment horizontal="center" vertical="top"/>
    </xf>
    <xf numFmtId="2" fontId="4" fillId="15" borderId="30" xfId="0" applyNumberFormat="1" applyFont="1" applyFill="1" applyBorder="1" applyAlignment="1">
      <alignment horizontal="center" vertical="top"/>
    </xf>
    <xf numFmtId="2" fontId="4" fillId="14" borderId="30" xfId="0" applyNumberFormat="1" applyFont="1" applyFill="1" applyBorder="1" applyAlignment="1">
      <alignment horizontal="center" vertical="top"/>
    </xf>
    <xf numFmtId="2" fontId="10" fillId="11" borderId="30" xfId="0" applyNumberFormat="1" applyFont="1" applyFill="1" applyBorder="1" applyAlignment="1">
      <alignment horizontal="center" vertical="top"/>
    </xf>
    <xf numFmtId="2" fontId="4" fillId="11" borderId="30" xfId="0" applyNumberFormat="1" applyFont="1" applyFill="1" applyBorder="1" applyAlignment="1">
      <alignment horizontal="center" vertical="top"/>
    </xf>
    <xf numFmtId="2" fontId="4" fillId="11" borderId="35" xfId="0" applyNumberFormat="1" applyFont="1" applyFill="1" applyBorder="1" applyAlignment="1">
      <alignment horizontal="center" vertical="top"/>
    </xf>
    <xf numFmtId="0" fontId="4" fillId="9" borderId="36" xfId="0" applyFont="1" applyFill="1" applyBorder="1" applyAlignment="1">
      <alignment horizontal="center" vertical="top"/>
    </xf>
    <xf numFmtId="2" fontId="4" fillId="16" borderId="36" xfId="0" applyNumberFormat="1" applyFont="1" applyFill="1" applyBorder="1" applyAlignment="1">
      <alignment horizontal="center" vertical="top"/>
    </xf>
    <xf numFmtId="2" fontId="4" fillId="6" borderId="36" xfId="0" applyNumberFormat="1" applyFont="1" applyFill="1" applyBorder="1" applyAlignment="1">
      <alignment horizontal="center" vertical="top"/>
    </xf>
    <xf numFmtId="2" fontId="4" fillId="13" borderId="36" xfId="0" applyNumberFormat="1" applyFont="1" applyFill="1" applyBorder="1" applyAlignment="1">
      <alignment horizontal="center" vertical="top" wrapText="1"/>
    </xf>
    <xf numFmtId="2" fontId="4" fillId="15" borderId="36" xfId="0" applyNumberFormat="1" applyFont="1" applyFill="1" applyBorder="1" applyAlignment="1">
      <alignment horizontal="center" vertical="top"/>
    </xf>
    <xf numFmtId="2" fontId="4" fillId="14" borderId="36" xfId="0" applyNumberFormat="1" applyFont="1" applyFill="1" applyBorder="1" applyAlignment="1">
      <alignment horizontal="center" vertical="top"/>
    </xf>
    <xf numFmtId="2" fontId="10" fillId="11" borderId="36" xfId="0" applyNumberFormat="1" applyFont="1" applyFill="1" applyBorder="1" applyAlignment="1">
      <alignment horizontal="center" vertical="top"/>
    </xf>
    <xf numFmtId="2" fontId="4" fillId="11" borderId="36" xfId="0" applyNumberFormat="1" applyFont="1" applyFill="1" applyBorder="1" applyAlignment="1">
      <alignment horizontal="center" vertical="top"/>
    </xf>
    <xf numFmtId="2" fontId="4" fillId="11" borderId="37" xfId="0" applyNumberFormat="1" applyFont="1" applyFill="1" applyBorder="1" applyAlignment="1">
      <alignment horizontal="center" vertical="top"/>
    </xf>
    <xf numFmtId="0" fontId="4" fillId="9" borderId="34" xfId="0" applyFont="1" applyFill="1" applyBorder="1" applyAlignment="1">
      <alignment vertical="top" wrapText="1"/>
    </xf>
    <xf numFmtId="0" fontId="4" fillId="16" borderId="30" xfId="0" applyFont="1" applyFill="1" applyBorder="1" applyAlignment="1">
      <alignment vertical="top" wrapText="1"/>
    </xf>
    <xf numFmtId="0" fontId="13" fillId="6" borderId="30" xfId="0" applyFont="1" applyFill="1" applyBorder="1" applyAlignment="1">
      <alignment vertical="top" wrapText="1"/>
    </xf>
    <xf numFmtId="0" fontId="4" fillId="13" borderId="30" xfId="0" applyFont="1" applyFill="1" applyBorder="1" applyAlignment="1">
      <alignment vertical="top" wrapText="1"/>
    </xf>
    <xf numFmtId="0" fontId="10" fillId="6" borderId="30" xfId="0" applyFont="1" applyFill="1" applyBorder="1" applyAlignment="1">
      <alignment horizontal="left" vertical="top" wrapText="1" indent="1"/>
    </xf>
    <xf numFmtId="0" fontId="10" fillId="15" borderId="30" xfId="0" applyFont="1" applyFill="1" applyBorder="1" applyAlignment="1">
      <alignment horizontal="left" vertical="top" wrapText="1" indent="1"/>
    </xf>
    <xf numFmtId="0" fontId="10" fillId="6" borderId="30" xfId="0" applyFont="1" applyFill="1" applyBorder="1" applyAlignment="1">
      <alignment horizontal="left" vertical="top" wrapText="1" indent="5"/>
    </xf>
    <xf numFmtId="0" fontId="10" fillId="14" borderId="30" xfId="0" applyFont="1" applyFill="1" applyBorder="1" applyAlignment="1">
      <alignment vertical="top" wrapText="1"/>
    </xf>
    <xf numFmtId="0" fontId="10" fillId="6" borderId="30" xfId="0" applyFont="1" applyFill="1" applyBorder="1" applyAlignment="1">
      <alignment wrapText="1"/>
    </xf>
    <xf numFmtId="0" fontId="10" fillId="11" borderId="30" xfId="0" applyFont="1" applyFill="1" applyBorder="1" applyAlignment="1">
      <alignment wrapText="1"/>
    </xf>
    <xf numFmtId="0" fontId="10" fillId="11" borderId="35" xfId="0" applyFont="1" applyFill="1" applyBorder="1" applyAlignment="1">
      <alignment wrapText="1"/>
    </xf>
    <xf numFmtId="0" fontId="4" fillId="0" borderId="1" xfId="0" applyFont="1" applyFill="1" applyBorder="1" applyAlignment="1">
      <alignment vertical="top"/>
    </xf>
    <xf numFmtId="0" fontId="4" fillId="0" borderId="2" xfId="0" applyFont="1" applyFill="1" applyBorder="1" applyAlignment="1">
      <alignment horizontal="center" vertical="top"/>
    </xf>
    <xf numFmtId="0" fontId="15" fillId="0" borderId="1" xfId="0" applyFont="1" applyFill="1" applyBorder="1" applyAlignment="1">
      <alignment vertical="top"/>
    </xf>
    <xf numFmtId="2" fontId="4" fillId="0" borderId="2" xfId="0" applyNumberFormat="1" applyFont="1" applyFill="1" applyBorder="1" applyAlignment="1">
      <alignment horizontal="center" vertical="top"/>
    </xf>
    <xf numFmtId="0" fontId="16" fillId="0" borderId="2" xfId="0" applyFont="1" applyFill="1" applyBorder="1" applyAlignment="1">
      <alignment vertical="top"/>
    </xf>
    <xf numFmtId="2" fontId="16" fillId="0" borderId="2" xfId="0" applyNumberFormat="1" applyFont="1" applyFill="1" applyBorder="1" applyAlignment="1">
      <alignment vertical="top"/>
    </xf>
    <xf numFmtId="0" fontId="4" fillId="0" borderId="1" xfId="0" applyFont="1" applyFill="1" applyBorder="1" applyAlignment="1">
      <alignment vertical="top" wrapText="1"/>
    </xf>
    <xf numFmtId="2" fontId="16" fillId="7" borderId="2" xfId="0" applyNumberFormat="1" applyFont="1" applyFill="1" applyBorder="1" applyAlignment="1">
      <alignment vertical="top"/>
    </xf>
    <xf numFmtId="0" fontId="4" fillId="2" borderId="8" xfId="0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/>
    </xf>
    <xf numFmtId="0" fontId="4" fillId="5" borderId="8" xfId="0" applyFont="1" applyFill="1" applyBorder="1" applyAlignment="1">
      <alignment vertical="top"/>
    </xf>
    <xf numFmtId="2" fontId="11" fillId="5" borderId="9" xfId="0" applyNumberFormat="1" applyFont="1" applyFill="1" applyBorder="1" applyAlignment="1">
      <alignment vertical="top"/>
    </xf>
    <xf numFmtId="9" fontId="11" fillId="5" borderId="9" xfId="0" applyNumberFormat="1" applyFont="1" applyFill="1" applyBorder="1" applyAlignment="1">
      <alignment vertical="top"/>
    </xf>
    <xf numFmtId="0" fontId="11" fillId="6" borderId="8" xfId="0" applyFont="1" applyFill="1" applyBorder="1" applyAlignment="1">
      <alignment vertical="top"/>
    </xf>
    <xf numFmtId="2" fontId="11" fillId="6" borderId="9" xfId="0" applyNumberFormat="1" applyFont="1" applyFill="1" applyBorder="1" applyAlignment="1">
      <alignment vertical="top"/>
    </xf>
    <xf numFmtId="9" fontId="11" fillId="6" borderId="9" xfId="0" applyNumberFormat="1" applyFont="1" applyFill="1" applyBorder="1" applyAlignment="1">
      <alignment vertical="top"/>
    </xf>
    <xf numFmtId="0" fontId="11" fillId="6" borderId="10" xfId="0" applyFont="1" applyFill="1" applyBorder="1" applyAlignment="1">
      <alignment horizontal="justify" vertical="top"/>
    </xf>
    <xf numFmtId="2" fontId="11" fillId="6" borderId="11" xfId="0" applyNumberFormat="1" applyFont="1" applyFill="1" applyBorder="1" applyAlignment="1">
      <alignment vertical="top"/>
    </xf>
    <xf numFmtId="9" fontId="11" fillId="6" borderId="11" xfId="0" applyNumberFormat="1" applyFont="1" applyFill="1" applyBorder="1" applyAlignment="1">
      <alignment vertical="top"/>
    </xf>
    <xf numFmtId="2" fontId="16" fillId="6" borderId="11" xfId="0" applyNumberFormat="1" applyFont="1" applyFill="1" applyBorder="1" applyAlignment="1">
      <alignment vertical="top"/>
    </xf>
    <xf numFmtId="9" fontId="16" fillId="6" borderId="11" xfId="0" applyNumberFormat="1" applyFont="1" applyFill="1" applyBorder="1" applyAlignment="1">
      <alignment vertical="top"/>
    </xf>
    <xf numFmtId="0" fontId="4" fillId="6" borderId="10" xfId="0" applyFont="1" applyFill="1" applyBorder="1" applyAlignment="1">
      <alignment vertical="top"/>
    </xf>
    <xf numFmtId="0" fontId="17" fillId="6" borderId="8" xfId="0" applyFont="1" applyFill="1" applyBorder="1"/>
    <xf numFmtId="2" fontId="11" fillId="7" borderId="9" xfId="0" applyNumberFormat="1" applyFont="1" applyFill="1" applyBorder="1" applyAlignment="1">
      <alignment vertical="top"/>
    </xf>
    <xf numFmtId="0" fontId="11" fillId="6" borderId="12" xfId="0" applyFont="1" applyFill="1" applyBorder="1" applyAlignment="1">
      <alignment horizontal="center" vertical="center" wrapText="1"/>
    </xf>
    <xf numFmtId="2" fontId="11" fillId="7" borderId="13" xfId="0" applyNumberFormat="1" applyFont="1" applyFill="1" applyBorder="1" applyAlignment="1">
      <alignment horizontal="right" vertical="center"/>
    </xf>
    <xf numFmtId="9" fontId="11" fillId="6" borderId="13" xfId="0" applyNumberFormat="1" applyFont="1" applyFill="1" applyBorder="1" applyAlignment="1">
      <alignment horizontal="right" vertical="center"/>
    </xf>
    <xf numFmtId="0" fontId="0" fillId="0" borderId="0" xfId="0" applyNumberFormat="1"/>
    <xf numFmtId="0" fontId="4" fillId="4" borderId="4" xfId="0" applyFont="1" applyFill="1" applyBorder="1" applyAlignment="1">
      <alignment horizontal="center" vertical="top" wrapText="1"/>
    </xf>
    <xf numFmtId="0" fontId="0" fillId="0" borderId="0" xfId="0" applyAlignment="1"/>
    <xf numFmtId="0" fontId="0" fillId="21" borderId="0" xfId="0" applyFill="1" applyAlignment="1"/>
    <xf numFmtId="0" fontId="0" fillId="21" borderId="0" xfId="0" applyFill="1"/>
    <xf numFmtId="0" fontId="20" fillId="18" borderId="47" xfId="0" applyFont="1" applyFill="1" applyBorder="1"/>
    <xf numFmtId="0" fontId="20" fillId="19" borderId="39" xfId="0" applyFont="1" applyFill="1" applyBorder="1"/>
    <xf numFmtId="0" fontId="20" fillId="18" borderId="39" xfId="0" applyFont="1" applyFill="1" applyBorder="1"/>
    <xf numFmtId="0" fontId="20" fillId="19" borderId="12" xfId="0" applyFont="1" applyFill="1" applyBorder="1"/>
    <xf numFmtId="0" fontId="20" fillId="0" borderId="0" xfId="0" applyFont="1"/>
    <xf numFmtId="0" fontId="20" fillId="21" borderId="0" xfId="0" applyFont="1" applyFill="1"/>
    <xf numFmtId="0" fontId="20" fillId="18" borderId="45" xfId="0" applyFont="1" applyFill="1" applyBorder="1"/>
    <xf numFmtId="0" fontId="20" fillId="19" borderId="46" xfId="0" applyFont="1" applyFill="1" applyBorder="1"/>
    <xf numFmtId="0" fontId="20" fillId="18" borderId="46" xfId="0" applyFont="1" applyFill="1" applyBorder="1"/>
    <xf numFmtId="0" fontId="20" fillId="18" borderId="49" xfId="0" applyFont="1" applyFill="1" applyBorder="1"/>
    <xf numFmtId="0" fontId="20" fillId="19" borderId="40" xfId="0" applyFont="1" applyFill="1" applyBorder="1"/>
    <xf numFmtId="0" fontId="20" fillId="18" borderId="40" xfId="0" applyFont="1" applyFill="1" applyBorder="1"/>
    <xf numFmtId="0" fontId="20" fillId="18" borderId="41" xfId="0" applyFont="1" applyFill="1" applyBorder="1"/>
    <xf numFmtId="0" fontId="20" fillId="19" borderId="42" xfId="0" applyFont="1" applyFill="1" applyBorder="1"/>
    <xf numFmtId="0" fontId="20" fillId="18" borderId="42" xfId="0" applyFont="1" applyFill="1" applyBorder="1"/>
    <xf numFmtId="0" fontId="20" fillId="19" borderId="10" xfId="0" applyFont="1" applyFill="1" applyBorder="1"/>
    <xf numFmtId="0" fontId="20" fillId="23" borderId="39" xfId="0" applyFont="1" applyFill="1" applyBorder="1"/>
    <xf numFmtId="0" fontId="20" fillId="22" borderId="39" xfId="0" applyFont="1" applyFill="1" applyBorder="1"/>
    <xf numFmtId="0" fontId="20" fillId="23" borderId="12" xfId="0" applyFont="1" applyFill="1" applyBorder="1"/>
    <xf numFmtId="0" fontId="20" fillId="22" borderId="45" xfId="0" applyFont="1" applyFill="1" applyBorder="1"/>
    <xf numFmtId="0" fontId="20" fillId="23" borderId="46" xfId="0" applyFont="1" applyFill="1" applyBorder="1"/>
    <xf numFmtId="0" fontId="20" fillId="22" borderId="46" xfId="0" applyFont="1" applyFill="1" applyBorder="1"/>
    <xf numFmtId="0" fontId="20" fillId="22" borderId="11" xfId="0" applyFont="1" applyFill="1" applyBorder="1"/>
    <xf numFmtId="0" fontId="18" fillId="0" borderId="0" xfId="0" applyFont="1"/>
    <xf numFmtId="0" fontId="20" fillId="22" borderId="0" xfId="0" applyFont="1" applyFill="1" applyBorder="1"/>
    <xf numFmtId="9" fontId="8" fillId="7" borderId="25" xfId="1" applyFont="1" applyFill="1" applyBorder="1" applyAlignment="1"/>
    <xf numFmtId="0" fontId="8" fillId="7" borderId="14" xfId="0" applyFont="1" applyFill="1" applyBorder="1"/>
    <xf numFmtId="0" fontId="19" fillId="20" borderId="43" xfId="0" applyFont="1" applyFill="1" applyBorder="1" applyAlignment="1">
      <alignment horizontal="center" vertical="center" textRotation="90" wrapText="1"/>
    </xf>
    <xf numFmtId="0" fontId="19" fillId="20" borderId="44" xfId="0" applyFont="1" applyFill="1" applyBorder="1" applyAlignment="1">
      <alignment horizontal="center" vertical="center" textRotation="90" wrapText="1"/>
    </xf>
    <xf numFmtId="0" fontId="19" fillId="20" borderId="10" xfId="0" applyFont="1" applyFill="1" applyBorder="1" applyAlignment="1">
      <alignment horizontal="center" vertical="center" textRotation="90" wrapText="1"/>
    </xf>
    <xf numFmtId="0" fontId="19" fillId="20" borderId="48" xfId="0" applyFont="1" applyFill="1" applyBorder="1" applyAlignment="1">
      <alignment horizontal="center" vertical="center" textRotation="90" wrapText="1"/>
    </xf>
    <xf numFmtId="0" fontId="19" fillId="20" borderId="50" xfId="0" applyFont="1" applyFill="1" applyBorder="1" applyAlignment="1">
      <alignment horizontal="center" vertical="center" textRotation="90" wrapText="1"/>
    </xf>
    <xf numFmtId="0" fontId="19" fillId="20" borderId="51" xfId="0" applyFont="1" applyFill="1" applyBorder="1" applyAlignment="1">
      <alignment horizontal="center" vertical="center" textRotation="90" wrapText="1"/>
    </xf>
    <xf numFmtId="0" fontId="21" fillId="20" borderId="48" xfId="0" applyFont="1" applyFill="1" applyBorder="1" applyAlignment="1">
      <alignment horizontal="center" vertical="center"/>
    </xf>
    <xf numFmtId="0" fontId="21" fillId="20" borderId="51" xfId="0" applyFont="1" applyFill="1" applyBorder="1" applyAlignment="1">
      <alignment horizontal="center" vertical="center"/>
    </xf>
    <xf numFmtId="0" fontId="4" fillId="4" borderId="19" xfId="0" applyFont="1" applyFill="1" applyBorder="1" applyAlignment="1">
      <alignment horizontal="center" vertical="top" wrapText="1"/>
    </xf>
    <xf numFmtId="0" fontId="4" fillId="4" borderId="20" xfId="0" applyFont="1" applyFill="1" applyBorder="1" applyAlignment="1">
      <alignment horizontal="center" vertical="top" wrapText="1"/>
    </xf>
    <xf numFmtId="0" fontId="4" fillId="4" borderId="21" xfId="0" applyFont="1" applyFill="1" applyBorder="1" applyAlignment="1">
      <alignment horizontal="center" vertical="top" wrapText="1"/>
    </xf>
    <xf numFmtId="0" fontId="4" fillId="4" borderId="4" xfId="0" applyFont="1" applyFill="1" applyBorder="1" applyAlignment="1">
      <alignment horizontal="center" vertical="top" wrapText="1"/>
    </xf>
    <xf numFmtId="0" fontId="4" fillId="4" borderId="5" xfId="0" applyFont="1" applyFill="1" applyBorder="1" applyAlignment="1">
      <alignment horizontal="center" vertical="top" wrapText="1"/>
    </xf>
    <xf numFmtId="0" fontId="4" fillId="4" borderId="38" xfId="0" applyFont="1" applyFill="1" applyBorder="1" applyAlignment="1">
      <alignment horizontal="center" vertical="top" wrapText="1"/>
    </xf>
    <xf numFmtId="0" fontId="4" fillId="4" borderId="28" xfId="0" applyFont="1" applyFill="1" applyBorder="1" applyAlignment="1">
      <alignment horizontal="center" vertical="top" wrapText="1"/>
    </xf>
    <xf numFmtId="0" fontId="4" fillId="4" borderId="33" xfId="0" applyFont="1" applyFill="1" applyBorder="1" applyAlignment="1">
      <alignment horizontal="center" vertical="top" wrapText="1"/>
    </xf>
    <xf numFmtId="0" fontId="4" fillId="4" borderId="29" xfId="0" applyFont="1" applyFill="1" applyBorder="1" applyAlignment="1">
      <alignment horizontal="center" vertical="top" wrapText="1"/>
    </xf>
    <xf numFmtId="0" fontId="10" fillId="17" borderId="14" xfId="0" applyFont="1" applyFill="1" applyBorder="1" applyAlignment="1">
      <alignment horizontal="center" vertical="top" wrapText="1"/>
    </xf>
    <xf numFmtId="0" fontId="4" fillId="4" borderId="6" xfId="0" applyFont="1" applyFill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0" fillId="24" borderId="0" xfId="0" applyFill="1" applyAlignment="1">
      <alignment horizontal="center"/>
    </xf>
    <xf numFmtId="0" fontId="0" fillId="25" borderId="0" xfId="0" applyFill="1" applyAlignment="1">
      <alignment horizontal="center"/>
    </xf>
    <xf numFmtId="0" fontId="19" fillId="9" borderId="0" xfId="0" applyFont="1" applyFill="1" applyAlignment="1">
      <alignment horizontal="center"/>
    </xf>
    <xf numFmtId="0" fontId="19" fillId="24" borderId="0" xfId="0" applyFont="1" applyFill="1" applyAlignment="1">
      <alignment horizontal="center"/>
    </xf>
    <xf numFmtId="0" fontId="19" fillId="25" borderId="0" xfId="0" applyFont="1" applyFill="1" applyAlignment="1">
      <alignment horizontal="center"/>
    </xf>
    <xf numFmtId="0" fontId="19" fillId="25" borderId="27" xfId="0" applyFont="1" applyFill="1" applyBorder="1" applyAlignment="1">
      <alignment horizontal="center"/>
    </xf>
    <xf numFmtId="0" fontId="22" fillId="24" borderId="53" xfId="0" applyFont="1" applyFill="1" applyBorder="1" applyAlignment="1">
      <alignment horizontal="center" vertical="top"/>
    </xf>
    <xf numFmtId="0" fontId="11" fillId="24" borderId="0" xfId="0" applyFont="1" applyFill="1" applyBorder="1" applyAlignment="1">
      <alignment horizontal="center" vertical="top"/>
    </xf>
    <xf numFmtId="0" fontId="0" fillId="0" borderId="54" xfId="0" applyBorder="1" applyAlignment="1">
      <alignment horizontal="center"/>
    </xf>
    <xf numFmtId="0" fontId="0" fillId="0" borderId="55" xfId="0" applyBorder="1" applyAlignment="1">
      <alignment horizontal="center"/>
    </xf>
    <xf numFmtId="0" fontId="20" fillId="19" borderId="52" xfId="0" applyFont="1" applyFill="1" applyBorder="1"/>
    <xf numFmtId="0" fontId="19" fillId="20" borderId="38" xfId="0" applyFont="1" applyFill="1" applyBorder="1" applyAlignment="1">
      <alignment horizontal="center" vertical="center" textRotation="90" wrapText="1"/>
    </xf>
    <xf numFmtId="0" fontId="19" fillId="20" borderId="56" xfId="0" applyFont="1" applyFill="1" applyBorder="1" applyAlignment="1">
      <alignment horizontal="center" vertical="center" textRotation="90" wrapText="1"/>
    </xf>
    <xf numFmtId="0" fontId="19" fillId="20" borderId="57" xfId="0" applyFont="1" applyFill="1" applyBorder="1" applyAlignment="1">
      <alignment horizontal="center" vertical="center" textRotation="90" wrapText="1"/>
    </xf>
    <xf numFmtId="0" fontId="20" fillId="19" borderId="11" xfId="0" applyFont="1" applyFill="1" applyBorder="1"/>
    <xf numFmtId="0" fontId="25" fillId="12" borderId="0" xfId="0" applyFont="1" applyFill="1"/>
    <xf numFmtId="0" fontId="26" fillId="0" borderId="0" xfId="0" applyFont="1" applyAlignment="1">
      <alignment horizontal="center"/>
    </xf>
    <xf numFmtId="0" fontId="20" fillId="19" borderId="58" xfId="0" applyFont="1" applyFill="1" applyBorder="1"/>
    <xf numFmtId="0" fontId="20" fillId="19" borderId="44" xfId="0" applyFont="1" applyFill="1" applyBorder="1"/>
    <xf numFmtId="0" fontId="20" fillId="26" borderId="41" xfId="0" applyFont="1" applyFill="1" applyBorder="1"/>
    <xf numFmtId="0" fontId="20" fillId="26" borderId="47" xfId="0" applyFont="1" applyFill="1" applyBorder="1"/>
    <xf numFmtId="49" fontId="2" fillId="20" borderId="2" xfId="0" applyNumberFormat="1" applyFont="1" applyFill="1" applyBorder="1" applyAlignment="1">
      <alignment vertical="top" wrapText="1"/>
    </xf>
  </cellXfs>
  <cellStyles count="3">
    <cellStyle name="Normal" xfId="0" builtinId="0"/>
    <cellStyle name="Pourcentage" xfId="1" builtinId="5"/>
    <cellStyle name="Style 1" xfId="2"/>
  </cellStyles>
  <dxfs count="25">
    <dxf>
      <numFmt numFmtId="0" formatCode="General"/>
    </dxf>
    <dxf>
      <numFmt numFmtId="2" formatCode="0.00"/>
    </dxf>
    <dxf>
      <fill>
        <patternFill patternType="solid">
          <bgColor theme="4"/>
        </patternFill>
      </fill>
    </dxf>
    <dxf>
      <numFmt numFmtId="0" formatCode="General"/>
    </dxf>
    <dxf>
      <numFmt numFmtId="0" formatCode="General"/>
    </dxf>
    <dxf>
      <numFmt numFmtId="0" formatCode="General"/>
    </dxf>
    <dxf>
      <font>
        <b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top" textRotation="0" wrapText="0" indent="0" relativeIndent="0" justifyLastLine="0" shrinkToFit="0" readingOrder="0"/>
      <border diagonalUp="0" diagonalDown="0" outline="0">
        <left/>
        <right style="medium">
          <color rgb="FF8064A2"/>
        </right>
        <top/>
        <bottom style="medium">
          <color rgb="FF8064A2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indent="0" relativeIndent="0" justifyLastLine="0" shrinkToFit="0" readingOrder="0"/>
      <border diagonalUp="0" diagonalDown="0">
        <left/>
        <right style="medium">
          <color rgb="FF8064A2"/>
        </right>
        <top/>
        <bottom style="medium">
          <color rgb="FF8064A2"/>
        </bottom>
        <vertical/>
        <horizontal/>
      </border>
    </dxf>
    <dxf>
      <border outline="0">
        <left style="medium">
          <color rgb="FF8064A2"/>
        </left>
        <right style="medium">
          <color rgb="FF8064A2"/>
        </right>
        <top style="medium">
          <color rgb="FF000000"/>
        </top>
        <bottom style="medium">
          <color rgb="FF8064A2"/>
        </bottom>
      </border>
    </dxf>
    <dxf>
      <border outline="0">
        <bottom style="medium">
          <color rgb="FF8064A2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scheme val="major"/>
      </font>
      <border diagonalUp="0" diagonalDown="0">
        <left/>
        <right style="medium">
          <color theme="7" tint="0.39997558519241921"/>
        </right>
        <top style="medium">
          <color theme="7" tint="0.39997558519241921"/>
        </top>
        <bottom style="medium">
          <color theme="7" tint="0.39997558519241921"/>
        </bottom>
        <vertical/>
        <horizontal/>
      </border>
    </dxf>
    <dxf>
      <border outline="0">
        <left style="medium">
          <color theme="7" tint="0.39997558519241921"/>
        </left>
        <top style="medium">
          <color theme="7" tint="0.39997558519241921"/>
        </top>
        <bottom style="medium">
          <color theme="7" tint="0.39997558519241921"/>
        </bottom>
      </border>
    </dxf>
    <dxf>
      <border outline="0">
        <bottom style="medium">
          <color theme="7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scheme val="major"/>
      </font>
      <fill>
        <patternFill patternType="solid">
          <fgColor indexed="64"/>
          <bgColor rgb="FFFFC000"/>
        </patternFill>
      </fill>
      <alignment horizontal="center" vertical="bottom" textRotation="0" wrapText="0" indent="0" relativeIndent="0" justifyLastLine="0" shrinkToFit="0" readingOrder="0"/>
      <border diagonalUp="0" diagonalDown="0" outline="0">
        <left style="medium">
          <color theme="7" tint="0.39997558519241921"/>
        </left>
        <right style="medium">
          <color theme="7" tint="0.39997558519241921"/>
        </right>
        <top/>
        <bottom/>
      </border>
    </dxf>
    <dxf>
      <border outline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border outline="0">
        <bottom style="medium">
          <color rgb="FF000000"/>
        </bottom>
      </border>
    </dxf>
    <dxf>
      <border outline="0">
        <left style="medium">
          <color rgb="FF9F8AB9"/>
        </left>
      </border>
    </dxf>
    <dxf>
      <font>
        <strike val="0"/>
        <outline val="0"/>
        <shadow val="0"/>
        <u val="none"/>
        <vertAlign val="baseline"/>
        <sz val="9"/>
        <color rgb="FF000000"/>
        <name val="Times"/>
        <scheme val="none"/>
      </font>
    </dxf>
    <dxf>
      <border outline="0">
        <left style="medium">
          <color rgb="FF9F8AB9"/>
        </left>
        <right style="medium">
          <color rgb="FF9F8AB9"/>
        </right>
        <top style="medium">
          <color rgb="FF9F8AB9"/>
        </top>
        <bottom style="medium">
          <color rgb="FF9F8AB9"/>
        </bottom>
      </border>
    </dxf>
    <dxf>
      <border outline="0">
        <bottom style="medium">
          <color rgb="FF9F8AB9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</dxfs>
  <tableStyles count="1" defaultTableStyle="TableStyleMedium9" defaultPivotStyle="PivotStyleLight16">
    <tableStyle name="Style de tableau 1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641350</xdr:colOff>
      <xdr:row>3</xdr:row>
      <xdr:rowOff>146050</xdr:rowOff>
    </xdr:from>
    <xdr:to>
      <xdr:col>5</xdr:col>
      <xdr:colOff>196850</xdr:colOff>
      <xdr:row>5</xdr:row>
      <xdr:rowOff>0</xdr:rowOff>
    </xdr:to>
    <xdr:sp macro="" textlink="">
      <xdr:nvSpPr>
        <xdr:cNvPr id="2" name="Organigramme : Alternative 1"/>
        <xdr:cNvSpPr/>
      </xdr:nvSpPr>
      <xdr:spPr>
        <a:xfrm>
          <a:off x="6832600" y="736600"/>
          <a:ext cx="1079500" cy="247650"/>
        </a:xfrm>
        <a:prstGeom prst="flowChartAlternateProcess">
          <a:avLst/>
        </a:prstGeom>
        <a:solidFill>
          <a:srgbClr val="00B050"/>
        </a:solidFill>
        <a:scene3d>
          <a:camera prst="orthographicFront"/>
          <a:lightRig rig="threePt" dir="t"/>
        </a:scene3d>
        <a:sp3d>
          <a:bevelT w="139700" prst="cross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 b="1">
              <a:latin typeface="Aharoni" pitchFamily="2" charset="-79"/>
              <a:cs typeface="Aharoni" pitchFamily="2" charset="-79"/>
            </a:rPr>
            <a:t>Valider</a:t>
          </a:r>
          <a:endParaRPr lang="fr-FR" sz="1100" b="1">
            <a:latin typeface="Aharoni" pitchFamily="2" charset="-79"/>
            <a:cs typeface="Aharoni" pitchFamily="2" charset="-79"/>
          </a:endParaRPr>
        </a:p>
      </xdr:txBody>
    </xdr:sp>
    <xdr:clientData/>
  </xdr:twoCellAnchor>
  <xdr:twoCellAnchor>
    <xdr:from>
      <xdr:col>3</xdr:col>
      <xdr:colOff>647700</xdr:colOff>
      <xdr:row>6</xdr:row>
      <xdr:rowOff>19050</xdr:rowOff>
    </xdr:from>
    <xdr:to>
      <xdr:col>5</xdr:col>
      <xdr:colOff>203200</xdr:colOff>
      <xdr:row>7</xdr:row>
      <xdr:rowOff>38100</xdr:rowOff>
    </xdr:to>
    <xdr:sp macro="" textlink="">
      <xdr:nvSpPr>
        <xdr:cNvPr id="12" name="Organigramme : Alternative 11"/>
        <xdr:cNvSpPr/>
      </xdr:nvSpPr>
      <xdr:spPr>
        <a:xfrm>
          <a:off x="6838950" y="1200150"/>
          <a:ext cx="1079500" cy="247650"/>
        </a:xfrm>
        <a:prstGeom prst="flowChartAlternateProcess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w="139700" prst="cross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 b="1">
              <a:latin typeface="Aharoni" pitchFamily="2" charset="-79"/>
              <a:cs typeface="Aharoni" pitchFamily="2" charset="-79"/>
            </a:rPr>
            <a:t>Effacer</a:t>
          </a:r>
          <a:endParaRPr lang="fr-FR" sz="1100" b="1">
            <a:latin typeface="Aharoni" pitchFamily="2" charset="-79"/>
            <a:cs typeface="Aharoni" pitchFamily="2" charset="-79"/>
          </a:endParaRPr>
        </a:p>
      </xdr:txBody>
    </xdr:sp>
    <xdr:clientData/>
  </xdr:twoCellAnchor>
  <xdr:twoCellAnchor>
    <xdr:from>
      <xdr:col>3</xdr:col>
      <xdr:colOff>584200</xdr:colOff>
      <xdr:row>17</xdr:row>
      <xdr:rowOff>76200</xdr:rowOff>
    </xdr:from>
    <xdr:to>
      <xdr:col>5</xdr:col>
      <xdr:colOff>139700</xdr:colOff>
      <xdr:row>18</xdr:row>
      <xdr:rowOff>127000</xdr:rowOff>
    </xdr:to>
    <xdr:sp macro="" textlink="">
      <xdr:nvSpPr>
        <xdr:cNvPr id="13" name="Organigramme : Alternative 12"/>
        <xdr:cNvSpPr/>
      </xdr:nvSpPr>
      <xdr:spPr>
        <a:xfrm>
          <a:off x="6775450" y="3467100"/>
          <a:ext cx="1079500" cy="247650"/>
        </a:xfrm>
        <a:prstGeom prst="flowChartAlternateProcess">
          <a:avLst/>
        </a:prstGeom>
        <a:solidFill>
          <a:srgbClr val="00B050"/>
        </a:solidFill>
        <a:scene3d>
          <a:camera prst="orthographicFront"/>
          <a:lightRig rig="threePt" dir="t"/>
        </a:scene3d>
        <a:sp3d>
          <a:bevelT w="139700" prst="cross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 b="1">
              <a:latin typeface="Aharoni" pitchFamily="2" charset="-79"/>
              <a:cs typeface="Aharoni" pitchFamily="2" charset="-79"/>
            </a:rPr>
            <a:t>Valider</a:t>
          </a:r>
          <a:endParaRPr lang="fr-FR" sz="1100" b="1">
            <a:latin typeface="Aharoni" pitchFamily="2" charset="-79"/>
            <a:cs typeface="Aharoni" pitchFamily="2" charset="-79"/>
          </a:endParaRPr>
        </a:p>
      </xdr:txBody>
    </xdr:sp>
    <xdr:clientData/>
  </xdr:twoCellAnchor>
  <xdr:twoCellAnchor>
    <xdr:from>
      <xdr:col>3</xdr:col>
      <xdr:colOff>590550</xdr:colOff>
      <xdr:row>19</xdr:row>
      <xdr:rowOff>146050</xdr:rowOff>
    </xdr:from>
    <xdr:to>
      <xdr:col>5</xdr:col>
      <xdr:colOff>146050</xdr:colOff>
      <xdr:row>21</xdr:row>
      <xdr:rowOff>0</xdr:rowOff>
    </xdr:to>
    <xdr:sp macro="" textlink="">
      <xdr:nvSpPr>
        <xdr:cNvPr id="14" name="Organigramme : Alternative 13"/>
        <xdr:cNvSpPr/>
      </xdr:nvSpPr>
      <xdr:spPr>
        <a:xfrm>
          <a:off x="6781800" y="3930650"/>
          <a:ext cx="1079500" cy="247650"/>
        </a:xfrm>
        <a:prstGeom prst="flowChartAlternateProcess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w="139700" prst="cross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 b="1">
              <a:latin typeface="Aharoni" pitchFamily="2" charset="-79"/>
              <a:cs typeface="Aharoni" pitchFamily="2" charset="-79"/>
            </a:rPr>
            <a:t>Effacer</a:t>
          </a:r>
          <a:endParaRPr lang="fr-FR" sz="1100" b="1">
            <a:latin typeface="Aharoni" pitchFamily="2" charset="-79"/>
            <a:cs typeface="Aharoni" pitchFamily="2" charset="-79"/>
          </a:endParaRPr>
        </a:p>
      </xdr:txBody>
    </xdr:sp>
    <xdr:clientData/>
  </xdr:twoCellAnchor>
  <xdr:twoCellAnchor>
    <xdr:from>
      <xdr:col>3</xdr:col>
      <xdr:colOff>584200</xdr:colOff>
      <xdr:row>41</xdr:row>
      <xdr:rowOff>57150</xdr:rowOff>
    </xdr:from>
    <xdr:to>
      <xdr:col>5</xdr:col>
      <xdr:colOff>273050</xdr:colOff>
      <xdr:row>45</xdr:row>
      <xdr:rowOff>95250</xdr:rowOff>
    </xdr:to>
    <xdr:sp macro="" textlink="">
      <xdr:nvSpPr>
        <xdr:cNvPr id="17" name="Organigramme : Alternative 16"/>
        <xdr:cNvSpPr/>
      </xdr:nvSpPr>
      <xdr:spPr>
        <a:xfrm>
          <a:off x="6858000" y="8185150"/>
          <a:ext cx="1212850" cy="393700"/>
        </a:xfrm>
        <a:prstGeom prst="flowChartAlternateProcess">
          <a:avLst/>
        </a:prstGeom>
        <a:solidFill>
          <a:srgbClr val="00B050"/>
        </a:solidFill>
        <a:scene3d>
          <a:camera prst="orthographicFront"/>
          <a:lightRig rig="threePt" dir="t"/>
        </a:scene3d>
        <a:sp3d>
          <a:bevelT w="139700" prst="cross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800" b="1">
              <a:latin typeface="Aharoni" pitchFamily="2" charset="-79"/>
              <a:cs typeface="Aharoni" pitchFamily="2" charset="-79"/>
            </a:rPr>
            <a:t>Valider</a:t>
          </a:r>
          <a:endParaRPr lang="fr-FR" sz="1400" b="1">
            <a:latin typeface="Aharoni" pitchFamily="2" charset="-79"/>
            <a:cs typeface="Aharoni" pitchFamily="2" charset="-79"/>
          </a:endParaRPr>
        </a:p>
      </xdr:txBody>
    </xdr:sp>
    <xdr:clientData/>
  </xdr:twoCellAnchor>
  <xdr:twoCellAnchor>
    <xdr:from>
      <xdr:col>3</xdr:col>
      <xdr:colOff>590550</xdr:colOff>
      <xdr:row>45</xdr:row>
      <xdr:rowOff>165100</xdr:rowOff>
    </xdr:from>
    <xdr:to>
      <xdr:col>5</xdr:col>
      <xdr:colOff>279400</xdr:colOff>
      <xdr:row>47</xdr:row>
      <xdr:rowOff>165100</xdr:rowOff>
    </xdr:to>
    <xdr:sp macro="" textlink="">
      <xdr:nvSpPr>
        <xdr:cNvPr id="18" name="Organigramme : Alternative 17"/>
        <xdr:cNvSpPr/>
      </xdr:nvSpPr>
      <xdr:spPr>
        <a:xfrm>
          <a:off x="6864350" y="8648700"/>
          <a:ext cx="1212850" cy="393700"/>
        </a:xfrm>
        <a:prstGeom prst="flowChartAlternateProcess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w="139700" prst="cross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800" b="1">
              <a:latin typeface="Aharoni" pitchFamily="2" charset="-79"/>
              <a:cs typeface="Aharoni" pitchFamily="2" charset="-79"/>
            </a:rPr>
            <a:t>Effacer</a:t>
          </a:r>
          <a:endParaRPr lang="fr-FR" sz="1400" b="1">
            <a:latin typeface="Aharoni" pitchFamily="2" charset="-79"/>
            <a:cs typeface="Aharoni" pitchFamily="2" charset="-79"/>
          </a:endParaRPr>
        </a:p>
      </xdr:txBody>
    </xdr:sp>
    <xdr:clientData/>
  </xdr:twoCellAnchor>
  <xdr:twoCellAnchor>
    <xdr:from>
      <xdr:col>3</xdr:col>
      <xdr:colOff>571500</xdr:colOff>
      <xdr:row>38</xdr:row>
      <xdr:rowOff>139700</xdr:rowOff>
    </xdr:from>
    <xdr:to>
      <xdr:col>5</xdr:col>
      <xdr:colOff>260350</xdr:colOff>
      <xdr:row>40</xdr:row>
      <xdr:rowOff>139700</xdr:rowOff>
    </xdr:to>
    <xdr:sp macro="" textlink="">
      <xdr:nvSpPr>
        <xdr:cNvPr id="20" name="Organigramme : Alternative 19"/>
        <xdr:cNvSpPr/>
      </xdr:nvSpPr>
      <xdr:spPr>
        <a:xfrm>
          <a:off x="6845300" y="7677150"/>
          <a:ext cx="1212850" cy="393700"/>
        </a:xfrm>
        <a:prstGeom prst="flowChartAlternateProcess">
          <a:avLst/>
        </a:prstGeom>
        <a:solidFill>
          <a:srgbClr val="0070C0"/>
        </a:solidFill>
        <a:scene3d>
          <a:camera prst="orthographicFront"/>
          <a:lightRig rig="threePt" dir="t"/>
        </a:scene3d>
        <a:sp3d>
          <a:bevelT w="139700" prst="cross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800" b="1">
              <a:latin typeface="Aharoni" pitchFamily="2" charset="-79"/>
              <a:cs typeface="Aharoni" pitchFamily="2" charset="-79"/>
            </a:rPr>
            <a:t>Calculer</a:t>
          </a:r>
          <a:endParaRPr lang="fr-FR" sz="1400" b="1">
            <a:latin typeface="Aharoni" pitchFamily="2" charset="-79"/>
            <a:cs typeface="Aharoni" pitchFamily="2" charset="-79"/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25" name="Tableau25" displayName="Tableau25" ref="B1:C12" headerRowCount="0" totalsRowShown="0" headerRowDxfId="24" tableBorderDxfId="23">
  <tableColumns count="2">
    <tableColumn id="1" name="Colonne1" dataDxfId="22"/>
    <tableColumn id="2" name="Colonne2" dataDxfId="21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26" name="BP_WORD" displayName="BP_WORD" ref="A2:HZ52" totalsRowShown="0" headerRowDxfId="2">
  <autoFilter ref="A2:HZ52">
    <filterColumn colId="19"/>
    <filterColumn colId="20"/>
    <filterColumn colId="21"/>
    <filterColumn colId="22"/>
    <filterColumn colId="23"/>
    <filterColumn colId="24"/>
    <filterColumn colId="52"/>
    <filterColumn colId="53"/>
    <filterColumn colId="54"/>
    <filterColumn colId="55"/>
    <filterColumn colId="56"/>
    <filterColumn colId="57"/>
    <filterColumn colId="58"/>
    <filterColumn colId="59"/>
    <filterColumn colId="60"/>
    <filterColumn colId="61"/>
    <filterColumn colId="62"/>
    <filterColumn colId="63"/>
    <filterColumn colId="64"/>
    <filterColumn colId="65"/>
    <filterColumn colId="66"/>
    <filterColumn colId="67"/>
    <filterColumn colId="68"/>
    <filterColumn colId="69"/>
    <filterColumn colId="70"/>
    <filterColumn colId="71"/>
    <filterColumn colId="72"/>
    <filterColumn colId="73"/>
    <filterColumn colId="74"/>
    <filterColumn colId="75"/>
    <filterColumn colId="76"/>
    <filterColumn colId="77"/>
    <filterColumn colId="78"/>
    <filterColumn colId="79"/>
    <filterColumn colId="80"/>
    <filterColumn colId="81"/>
    <filterColumn colId="82"/>
    <filterColumn colId="83"/>
    <filterColumn colId="84"/>
    <filterColumn colId="85"/>
    <filterColumn colId="86"/>
    <filterColumn colId="87"/>
    <filterColumn colId="88"/>
    <filterColumn colId="89"/>
    <filterColumn colId="90"/>
    <filterColumn colId="91"/>
    <filterColumn colId="92"/>
    <filterColumn colId="93"/>
    <filterColumn colId="94"/>
    <filterColumn colId="95"/>
    <filterColumn colId="96"/>
    <filterColumn colId="97"/>
    <filterColumn colId="98"/>
    <filterColumn colId="99"/>
    <filterColumn colId="100"/>
    <filterColumn colId="101"/>
    <filterColumn colId="102"/>
    <filterColumn colId="103"/>
    <filterColumn colId="104"/>
    <filterColumn colId="105"/>
    <filterColumn colId="106"/>
    <filterColumn colId="107"/>
    <filterColumn colId="108"/>
    <filterColumn colId="109"/>
    <filterColumn colId="110"/>
    <filterColumn colId="111"/>
    <filterColumn colId="112"/>
    <filterColumn colId="113"/>
    <filterColumn colId="114"/>
    <filterColumn colId="115"/>
    <filterColumn colId="116"/>
    <filterColumn colId="117"/>
    <filterColumn colId="118"/>
    <filterColumn colId="119"/>
    <filterColumn colId="120"/>
    <filterColumn colId="121"/>
    <filterColumn colId="122"/>
    <filterColumn colId="123"/>
    <filterColumn colId="124"/>
    <filterColumn colId="125"/>
    <filterColumn colId="126"/>
    <filterColumn colId="127"/>
    <filterColumn colId="128"/>
    <filterColumn colId="129"/>
    <filterColumn colId="130"/>
    <filterColumn colId="131"/>
    <filterColumn colId="132"/>
    <filterColumn colId="133"/>
    <filterColumn colId="134"/>
    <filterColumn colId="135"/>
    <filterColumn colId="136"/>
    <filterColumn colId="137"/>
    <filterColumn colId="138"/>
    <filterColumn colId="139"/>
    <filterColumn colId="140"/>
    <filterColumn colId="141"/>
    <filterColumn colId="142"/>
    <filterColumn colId="143"/>
    <filterColumn colId="144"/>
    <filterColumn colId="145"/>
    <filterColumn colId="146"/>
    <filterColumn colId="147"/>
    <filterColumn colId="148"/>
    <filterColumn colId="149"/>
    <filterColumn colId="150"/>
    <filterColumn colId="151"/>
    <filterColumn colId="152"/>
    <filterColumn colId="153"/>
    <filterColumn colId="154"/>
    <filterColumn colId="155"/>
    <filterColumn colId="156"/>
    <filterColumn colId="157"/>
    <filterColumn colId="158"/>
    <filterColumn colId="159"/>
    <filterColumn colId="160"/>
    <filterColumn colId="161"/>
    <filterColumn colId="162"/>
    <filterColumn colId="163"/>
    <filterColumn colId="164"/>
    <filterColumn colId="165"/>
    <filterColumn colId="166"/>
    <filterColumn colId="167"/>
    <filterColumn colId="168"/>
    <filterColumn colId="169"/>
    <filterColumn colId="170"/>
    <filterColumn colId="171"/>
    <filterColumn colId="172"/>
    <filterColumn colId="173"/>
    <filterColumn colId="174"/>
    <filterColumn colId="175"/>
    <filterColumn colId="176"/>
    <filterColumn colId="177"/>
    <filterColumn colId="178"/>
    <filterColumn colId="179"/>
    <filterColumn colId="180"/>
    <filterColumn colId="181"/>
    <filterColumn colId="182"/>
    <filterColumn colId="183"/>
    <filterColumn colId="184"/>
    <filterColumn colId="185"/>
    <filterColumn colId="186"/>
    <filterColumn colId="187"/>
    <filterColumn colId="188"/>
    <filterColumn colId="189"/>
    <filterColumn colId="190"/>
    <filterColumn colId="191"/>
    <filterColumn colId="192"/>
    <filterColumn colId="193"/>
    <filterColumn colId="194"/>
    <filterColumn colId="195"/>
    <filterColumn colId="196"/>
    <filterColumn colId="197"/>
    <filterColumn colId="198"/>
    <filterColumn colId="199"/>
    <filterColumn colId="200"/>
    <filterColumn colId="201"/>
    <filterColumn colId="202"/>
    <filterColumn colId="203"/>
    <filterColumn colId="204"/>
    <filterColumn colId="205"/>
    <filterColumn colId="206"/>
    <filterColumn colId="207"/>
    <filterColumn colId="208"/>
    <filterColumn colId="209"/>
    <filterColumn colId="210"/>
    <filterColumn colId="211"/>
    <filterColumn colId="212"/>
    <filterColumn colId="213"/>
    <filterColumn colId="214"/>
    <filterColumn colId="215"/>
    <filterColumn colId="216"/>
    <filterColumn colId="217"/>
    <filterColumn colId="218"/>
    <filterColumn colId="219"/>
    <filterColumn colId="220"/>
    <filterColumn colId="221"/>
    <filterColumn colId="222"/>
    <filterColumn colId="223"/>
    <filterColumn colId="224"/>
    <filterColumn colId="225"/>
    <filterColumn colId="226"/>
    <filterColumn colId="227"/>
    <filterColumn colId="228"/>
    <filterColumn colId="229"/>
    <filterColumn colId="230"/>
    <filterColumn colId="231"/>
    <filterColumn colId="232"/>
    <filterColumn colId="233"/>
  </autoFilter>
  <tableColumns count="234">
    <tableColumn id="1" name="Ordre" dataDxfId="6"/>
    <tableColumn id="2" name="Civilité" dataDxfId="0">
      <calculatedColumnFormula>'Données individuelles'!C2</calculatedColumnFormula>
    </tableColumn>
    <tableColumn id="3" name="Nom"/>
    <tableColumn id="4" name="Prénom"/>
    <tableColumn id="5" name="CIN"/>
    <tableColumn id="6" name="Date de naissance"/>
    <tableColumn id="7" name="Lieu de naissance"/>
    <tableColumn id="8" name="Téléphone"/>
    <tableColumn id="9" name="Adresse"/>
    <tableColumn id="10" name="Nature Handicap"/>
    <tableColumn id="11" name="Durée d'expérience"/>
    <tableColumn id="12" name="Formation"/>
    <tableColumn id="13" name="Intitulé du projet"/>
    <tableColumn id="14" name="Taux d'évolution prévu"/>
    <tableColumn id="15" name="Adresse du projet"/>
    <tableColumn id="16" name="Secteur"/>
    <tableColumn id="17" name="Produits/services"/>
    <tableColumn id="18" name="Type de local"/>
    <tableColumn id="19" name="Superficie"/>
    <tableColumn id="60" name="Fonds propres"/>
    <tableColumn id="59" name="Subvention OAPH"/>
    <tableColumn id="58" name="Total Financement"/>
    <tableColumn id="63" name="% Fonds propres"/>
    <tableColumn id="62" name="% Subvention OAPH"/>
    <tableColumn id="61" name="% Total Financement4"/>
    <tableColumn id="20" name="Frais préliminaires"/>
    <tableColumn id="21" name="Frais de constitution"/>
    <tableColumn id="22" name="Frais de prospection"/>
    <tableColumn id="23" name="Frais de publicité de démarrage"/>
    <tableColumn id="24" name="Autres frais préliminaires"/>
    <tableColumn id="25" name=" Immobilisations incorporelles"/>
    <tableColumn id="26" name=" Fonds de commerce"/>
    <tableColumn id="27" name=" Autres immobilisations incorporelles"/>
    <tableColumn id="28" name=" Immobilisations corporelles"/>
    <tableColumn id="29" name="Terrains(Achat)"/>
    <tableColumn id="31" name="Constructions"/>
    <tableColumn id="32" name="Aménagement "/>
    <tableColumn id="33" name="Installations techniques, matériel et outillage"/>
    <tableColumn id="34" name="Matériel de transport "/>
    <tableColumn id="35" name="Matériel informatique "/>
    <tableColumn id="36" name="Mobilier de bureau "/>
    <tableColumn id="37" name="Matériel de bureau "/>
    <tableColumn id="38" name="Autres Immobilisation corporelles "/>
    <tableColumn id="39" name="Divers et imprévus"/>
    <tableColumn id="40" name="(A saisir)"/>
    <tableColumn id="41" name=" Trésorerie"/>
    <tableColumn id="42" name="      -BFR de démarrage Prévisionnel "/>
    <tableColumn id="43" name="Total Investissement"/>
    <tableColumn id="44" name="% Frais préliminaires"/>
    <tableColumn id="45" name="%  Frais de constitution3"/>
    <tableColumn id="46" name="%  Frais de prospection"/>
    <tableColumn id="47" name="Frais de publicité de démarrage5"/>
    <tableColumn id="48" name="%  Autres frais préliminaires " dataDxfId="5"/>
    <tableColumn id="49" name="%  Immobilisations incorporelles " dataDxfId="4"/>
    <tableColumn id="50" name=" %  Fonds de commerce " dataDxfId="3"/>
    <tableColumn id="51" name=" %  Autres immobilisations incorporelles"/>
    <tableColumn id="52" name="%   Immobilisations corporelles"/>
    <tableColumn id="53" name="%  Terrains(Achat)"/>
    <tableColumn id="54" name="% Constructions"/>
    <tableColumn id="55" name="Aménagement 13"/>
    <tableColumn id="56" name="% Installations techniques, matériel et outillage "/>
    <tableColumn id="57" name="% Matériel de transport  "/>
    <tableColumn id="64" name="% Matériel informatique "/>
    <tableColumn id="65" name="% Mobilier de bureau "/>
    <tableColumn id="66" name="% Matériel de bureau "/>
    <tableColumn id="67" name="% Autres Immobilisation corporelles "/>
    <tableColumn id="68" name="% Divers et imprévus"/>
    <tableColumn id="69" name="% (A saisir)"/>
    <tableColumn id="70" name=" % Trésorerie"/>
    <tableColumn id="71" name="     %  -BFR de démarrage Prévisionnel "/>
    <tableColumn id="72" name="% Total Investissement"/>
    <tableColumn id="73" name="Emplois"/>
    <tableColumn id="74" name=" Frais de premier établissement"/>
    <tableColumn id="75" name=" Immobilisations incorporelles2"/>
    <tableColumn id="76" name=" Immobilisation corporelles"/>
    <tableColumn id="77" name=" BFR : Provisions pour démarrage de l'activité"/>
    <tableColumn id="78" name="BRF Annuel "/>
    <tableColumn id="79" name="Ressources"/>
    <tableColumn id="80" name="Subventions OAPH"/>
    <tableColumn id="81" name=" Emprunt bancaire"/>
    <tableColumn id="82" name="Fonds propres3"/>
    <tableColumn id="83" name="CAF"/>
    <tableColumn id="84" name="Trésorerie disponible"/>
    <tableColumn id="85" name="Emplois2"/>
    <tableColumn id="86" name=" Frais de premier établissement2"/>
    <tableColumn id="87" name=" Immobilisations incorporelles3"/>
    <tableColumn id="88" name=" Immobilisation corporelles2"/>
    <tableColumn id="89" name=" BFR : Provisions pour démarrage de l'activité2"/>
    <tableColumn id="90" name="BRF Annuel"/>
    <tableColumn id="91" name="Ressources2"/>
    <tableColumn id="92" name="Subventions OAPH2"/>
    <tableColumn id="93" name=" Emprunt bancaire2"/>
    <tableColumn id="94" name="Fonds propres2"/>
    <tableColumn id="95" name="CAF2"/>
    <tableColumn id="96" name="Trésorerie disponible2"/>
    <tableColumn id="97" name="Emplois3"/>
    <tableColumn id="98" name=" Frais de premier établissement3"/>
    <tableColumn id="99" name=" Immobilisations incorporelles22"/>
    <tableColumn id="100" name=" Immobilisation corporelles3"/>
    <tableColumn id="101" name=" BFR : Provisions pour démarrage de l'activité3"/>
    <tableColumn id="102" name="BRF Annuel 2"/>
    <tableColumn id="103" name="Ressources3"/>
    <tableColumn id="104" name="Subventions OAPH3"/>
    <tableColumn id="105" name=" Emprunt bancaire3"/>
    <tableColumn id="106" name="Fonds propres32"/>
    <tableColumn id="107" name="CAF3"/>
    <tableColumn id="108" name="Trésorerie disponible3"/>
    <tableColumn id="109" name="Marchandises"/>
    <tableColumn id="110" name="Autres charges de démarrage"/>
    <tableColumn id="111" name="Total"/>
    <tableColumn id="112" name="Chiffre d'affaire(CA)"/>
    <tableColumn id="113" name="Ratio de variation de CA"/>
    <tableColumn id="114" name="Résultat"/>
    <tableColumn id="115" name="Ratio de rentabilité commerciale RRC"/>
    <tableColumn id="116" name="Chiffre d'affaire(CA)2"/>
    <tableColumn id="117" name="Ratio de variation de CA2"/>
    <tableColumn id="118" name="Résultat2"/>
    <tableColumn id="119" name="Ratio de rentabilité commerciale RRC2"/>
    <tableColumn id="120" name="Chiffre d'affaire(CA)3"/>
    <tableColumn id="121" name="Ratio de variation de CA3"/>
    <tableColumn id="122" name="Résultat3"/>
    <tableColumn id="123" name="Ratio de rentabilité commerciale RRC3"/>
    <tableColumn id="124" name="I. Produits d'exploitation  "/>
    <tableColumn id="125" name="Ventes de marchandises"/>
    <tableColumn id="126" name="Vente de biens  produits"/>
    <tableColumn id="127" name="Vente de services produits"/>
    <tableColumn id="128" name="II. Charges d’exploitation (A+B+C+D+E+F)"/>
    <tableColumn id="129" name="A. Achats revendus de marchandises"/>
    <tableColumn id="130" name="B. Achats consommés de matière et fournitures"/>
    <tableColumn id="131" name="Achats Matière Première  "/>
    <tableColumn id="132" name="Achat de fourniture non stockable "/>
    <tableColumn id="133" name="Achat de Fourniture stockable "/>
    <tableColumn id="134" name="C. Autres charges externes"/>
    <tableColumn id="135" name="Locations et charges locatives"/>
    <tableColumn id="136" name="Entretien et réparations"/>
    <tableColumn id="137" name="Primes d'assurances"/>
    <tableColumn id="138" name="Rémunération du personnel extérieur à l'entreprise"/>
    <tableColumn id="139" name="Transports"/>
    <tableColumn id="140" name="Déplacement, missions et réception "/>
    <tableColumn id="141" name="Frais postaux et frais de télécommunications"/>
    <tableColumn id="142" name="D. Impôts et taxes (TP+TSC+TI+TVA …)"/>
    <tableColumn id="143" name="E. Charges de personnel  "/>
    <tableColumn id="144" name="F.  Dotations d'exploitation aux amortissements"/>
    <tableColumn id="145" name="III. Résultat d'exploitation (I-II)"/>
    <tableColumn id="146" name="IV. Produits financiers"/>
    <tableColumn id="147" name="V. Charges financières"/>
    <tableColumn id="148" name="VI. Résultat financier (IV-V)"/>
    <tableColumn id="149" name="VII. Résultat courant (III+VI)"/>
    <tableColumn id="150" name="VIII. Produits non courants"/>
    <tableColumn id="151" name="IX. Charges non courantes"/>
    <tableColumn id="152" name="X. Résultat non courant (VIII-IX)"/>
    <tableColumn id="153" name="XI. Résultat avant impôt (VII+X)"/>
    <tableColumn id="154" name="XII. Impôt sur le résultat"/>
    <tableColumn id="155" name="Résultat net (XI-XII)"/>
    <tableColumn id="156" name="I. Produits d'exploitation  2"/>
    <tableColumn id="157" name="Ventes de marchandises2"/>
    <tableColumn id="158" name="Vente de biens  produits2"/>
    <tableColumn id="159" name="Vente de services produits2"/>
    <tableColumn id="160" name="II. Charges d’exploitation (A+B+C+D+E+F)2"/>
    <tableColumn id="161" name="A. Achats revendus de marchandises2"/>
    <tableColumn id="162" name="B. Achats consommés de matière et fournitures2"/>
    <tableColumn id="163" name="Achats Matière Première  2"/>
    <tableColumn id="164" name="Achat de fourniture non stockable 3"/>
    <tableColumn id="165" name="Achat de Fourniture stockable 4"/>
    <tableColumn id="166" name="C. Autres charges externes2"/>
    <tableColumn id="167" name="Locations et charges locatives2"/>
    <tableColumn id="168" name="Entretien et réparations2"/>
    <tableColumn id="169" name="Primes d'assurances2"/>
    <tableColumn id="170" name="Rémunération du personnel extérieur à l'entreprise2"/>
    <tableColumn id="171" name="Transports2"/>
    <tableColumn id="172" name="Déplacement, missions et réception 2"/>
    <tableColumn id="173" name="Frais postaux et frais de télécommunications2"/>
    <tableColumn id="174" name="D. Impôts et taxes (TP+TSC+TI+TVA …)2"/>
    <tableColumn id="175" name="E. Charges de personnel  2"/>
    <tableColumn id="176" name="F.  Dotations d'exploitation aux amortissements2"/>
    <tableColumn id="177" name="III. Résultat d'exploitation (I-II)2"/>
    <tableColumn id="178" name="IV. Produits financiers2"/>
    <tableColumn id="179" name="V. Charges financières2"/>
    <tableColumn id="180" name="VI. Résultat financier (IV-V)2"/>
    <tableColumn id="181" name="VII. Résultat courant (III+VI)2"/>
    <tableColumn id="182" name="VIII. Produits non courants2"/>
    <tableColumn id="183" name="IX. Charges non courantes2"/>
    <tableColumn id="184" name="X. Résultat non courant (VIII-IX)2"/>
    <tableColumn id="185" name="XI. Résultat avant impôt (VII+X)2"/>
    <tableColumn id="186" name="XII. Impôt sur le résultat2"/>
    <tableColumn id="187" name="Résultat net (XI-XII)2"/>
    <tableColumn id="188" name="I. Produits d'exploitation  3"/>
    <tableColumn id="189" name="Ventes de marchandises3"/>
    <tableColumn id="190" name="Vente de biens  produits3"/>
    <tableColumn id="191" name="Vente de services produits3"/>
    <tableColumn id="192" name="II. Charges d’exploitation (A+B+C+D+E+F)3"/>
    <tableColumn id="193" name="A. Achats revendus de marchandises3"/>
    <tableColumn id="194" name="B. Achats consommés de matière et fournitures3"/>
    <tableColumn id="195" name="Achats Matière Première  3"/>
    <tableColumn id="196" name="Achat de fourniture non stockable 4"/>
    <tableColumn id="197" name="Achat de Fourniture stockable 5"/>
    <tableColumn id="198" name="C. Autres charges externes3"/>
    <tableColumn id="199" name="Locations et charges locatives3"/>
    <tableColumn id="200" name="Entretien et réparations3"/>
    <tableColumn id="201" name="Primes d'assurances3"/>
    <tableColumn id="202" name="Rémunération du personnel extérieur à l'entreprise3"/>
    <tableColumn id="203" name="Transports3"/>
    <tableColumn id="204" name="Déplacement, missions et réception 3"/>
    <tableColumn id="205" name="Frais postaux et frais de télécommunications3"/>
    <tableColumn id="206" name="D. Impôts et taxes (TP+TSC+TI+TVA …)3"/>
    <tableColumn id="207" name="E. Charges de personnel  3"/>
    <tableColumn id="208" name="F.  Dotations d'exploitation aux amortissements3"/>
    <tableColumn id="209" name="III. Résultat d'exploitation (I-II)3"/>
    <tableColumn id="210" name="IV. Produits financiers3"/>
    <tableColumn id="211" name="V. Charges financières3"/>
    <tableColumn id="212" name="VI. Résultat financier (IV-V)3"/>
    <tableColumn id="213" name="VII. Résultat courant (III+VI)3"/>
    <tableColumn id="214" name="VIII. Produits non courants3"/>
    <tableColumn id="215" name="IX. Charges non courantes3"/>
    <tableColumn id="216" name="X. Résultat non courant (VIII-IX)3"/>
    <tableColumn id="217" name="XI. Résultat avant impôt (VII+X)3"/>
    <tableColumn id="218" name="XII. Impôt sur le résultat3"/>
    <tableColumn id="219" name="Résultat net (XI-XII)3"/>
    <tableColumn id="220" name="Frais préliminaires "/>
    <tableColumn id="221" name="Constructions "/>
    <tableColumn id="222" name="Aménagements"/>
    <tableColumn id="223" name="Matériel d’exploitation"/>
    <tableColumn id="224" name="Matériel informatique"/>
    <tableColumn id="225" name="Matériel roulant"/>
    <tableColumn id="226" name="Mobilier de bureau"/>
    <tableColumn id="227" name="Matériel de bureau 2"/>
    <tableColumn id="228" name="Frais préliminaires 2"/>
    <tableColumn id="229" name="Constructions 3"/>
    <tableColumn id="230" name="Aménagements4"/>
    <tableColumn id="231" name="Matériel d’exploitation5"/>
    <tableColumn id="232" name="Matériel informatique6"/>
    <tableColumn id="233" name="Matériel roulant7"/>
    <tableColumn id="234" name="Mobilier de bureau8"/>
    <tableColumn id="235" name="Matériel de bureau 29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1" name="Tableau1" displayName="Tableau1" ref="A1:B7" totalsRowShown="0" headerRowBorderDxfId="20" tableBorderDxfId="19">
  <tableColumns count="2">
    <tableColumn id="1" name="ORDRE DU BUSINESS PLAN" dataDxfId="18"/>
    <tableColumn id="2" name="BP1" dataDxfId="17"/>
  </tableColumns>
  <tableStyleInfo name="TableStyleLight19" showFirstColumn="0" showLastColumn="0" showRowStripes="1" showColumnStripes="0"/>
</table>
</file>

<file path=xl/tables/table4.xml><?xml version="1.0" encoding="utf-8"?>
<table xmlns="http://schemas.openxmlformats.org/spreadsheetml/2006/main" id="4" name="Plan_financement" displayName="Plan_financement" ref="A10:C13" totalsRowShown="0" headerRowBorderDxfId="16" tableBorderDxfId="15">
  <autoFilter ref="A10:C13"/>
  <tableColumns count="3">
    <tableColumn id="1" name="Rubrique :"/>
    <tableColumn id="2" name="Montant" dataDxfId="1">
      <calculatedColumnFormula>SUBTOTAL(109,B9:B10)</calculatedColumnFormula>
    </tableColumn>
    <tableColumn id="3" name="%"/>
  </tableColumns>
  <tableStyleInfo name="TableStyleLight10" showFirstColumn="0" showLastColumn="0" showRowStripes="1" showColumnStripes="0"/>
</table>
</file>

<file path=xl/tables/table5.xml><?xml version="1.0" encoding="utf-8"?>
<table xmlns="http://schemas.openxmlformats.org/spreadsheetml/2006/main" id="5" name="Ratio_CA" displayName="Ratio_CA" ref="F10:I14" totalsRowShown="0" headerRowDxfId="14" headerRowBorderDxfId="13" tableBorderDxfId="12">
  <autoFilter ref="F10:I14"/>
  <tableColumns count="4">
    <tableColumn id="1" name="Rubrique" dataDxfId="11"/>
    <tableColumn id="2" name="Année1"/>
    <tableColumn id="3" name="Année2"/>
    <tableColumn id="4" name="Année3"/>
  </tableColumns>
  <tableStyleInfo name="TableStyleLight16" showFirstColumn="0" showLastColumn="0" showRowStripes="1" showColumnStripes="0"/>
</table>
</file>

<file path=xl/tables/table6.xml><?xml version="1.0" encoding="utf-8"?>
<table xmlns="http://schemas.openxmlformats.org/spreadsheetml/2006/main" id="6" name="Provisions_démarrage" displayName="Provisions_démarrage" ref="F3:H6" totalsRowShown="0" headerRowBorderDxfId="10" tableBorderDxfId="9">
  <autoFilter ref="F3:H6"/>
  <tableColumns count="3">
    <tableColumn id="1" name="Charges" dataDxfId="8"/>
    <tableColumn id="2" name="Montant" dataDxfId="7">
      <calculatedColumnFormula>SUM(G3:G3)</calculatedColumnFormula>
    </tableColumn>
    <tableColumn id="3" name="Commentair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61"/>
  <sheetViews>
    <sheetView tabSelected="1" workbookViewId="0">
      <selection activeCell="G9" sqref="G9"/>
    </sheetView>
  </sheetViews>
  <sheetFormatPr baseColWidth="10" defaultRowHeight="15.5"/>
  <cols>
    <col min="1" max="1" width="15.81640625" customWidth="1"/>
    <col min="2" max="2" width="48.1796875" style="121" customWidth="1"/>
    <col min="3" max="3" width="25.81640625" style="121" customWidth="1"/>
    <col min="9" max="9" width="3.81640625" hidden="1" customWidth="1"/>
  </cols>
  <sheetData>
    <row r="1" spans="1:9">
      <c r="A1" s="144" t="s">
        <v>340</v>
      </c>
      <c r="B1" s="117" t="s">
        <v>0</v>
      </c>
      <c r="C1" s="183" t="s">
        <v>9</v>
      </c>
      <c r="I1" t="s">
        <v>9</v>
      </c>
    </row>
    <row r="2" spans="1:9">
      <c r="A2" s="145"/>
      <c r="B2" s="118" t="s">
        <v>4</v>
      </c>
      <c r="C2" s="130" t="s">
        <v>338</v>
      </c>
      <c r="I2" t="s">
        <v>10</v>
      </c>
    </row>
    <row r="3" spans="1:9">
      <c r="A3" s="145"/>
      <c r="B3" s="119" t="s">
        <v>1</v>
      </c>
      <c r="C3" s="131"/>
      <c r="I3" t="s">
        <v>11</v>
      </c>
    </row>
    <row r="4" spans="1:9">
      <c r="A4" s="145"/>
      <c r="B4" s="118" t="s">
        <v>2</v>
      </c>
      <c r="C4" s="130"/>
      <c r="I4" t="s">
        <v>12</v>
      </c>
    </row>
    <row r="5" spans="1:9">
      <c r="A5" s="145"/>
      <c r="B5" s="119" t="s">
        <v>3</v>
      </c>
      <c r="C5" s="131"/>
      <c r="I5" t="s">
        <v>13</v>
      </c>
    </row>
    <row r="6" spans="1:9">
      <c r="A6" s="145"/>
      <c r="B6" s="118" t="s">
        <v>64</v>
      </c>
      <c r="C6" s="130"/>
      <c r="I6" t="s">
        <v>14</v>
      </c>
    </row>
    <row r="7" spans="1:9" ht="18">
      <c r="A7" s="145"/>
      <c r="B7" s="119" t="s">
        <v>65</v>
      </c>
      <c r="C7" s="131"/>
      <c r="E7" s="180" t="s">
        <v>337</v>
      </c>
      <c r="I7" t="s">
        <v>15</v>
      </c>
    </row>
    <row r="8" spans="1:9">
      <c r="A8" s="145"/>
      <c r="B8" s="118" t="s">
        <v>66</v>
      </c>
      <c r="C8" s="130"/>
      <c r="I8" t="s">
        <v>16</v>
      </c>
    </row>
    <row r="9" spans="1:9">
      <c r="A9" s="145"/>
      <c r="B9" s="119" t="s">
        <v>68</v>
      </c>
      <c r="C9" s="131"/>
      <c r="I9" t="s">
        <v>17</v>
      </c>
    </row>
    <row r="10" spans="1:9">
      <c r="A10" s="145"/>
      <c r="B10" s="118" t="s">
        <v>69</v>
      </c>
      <c r="C10" s="130"/>
      <c r="I10" t="s">
        <v>18</v>
      </c>
    </row>
    <row r="11" spans="1:9">
      <c r="A11" s="145"/>
      <c r="B11" s="119" t="s">
        <v>67</v>
      </c>
      <c r="C11" s="131"/>
      <c r="I11" t="s">
        <v>19</v>
      </c>
    </row>
    <row r="12" spans="1:9" ht="16" thickBot="1">
      <c r="A12" s="146"/>
      <c r="B12" s="120" t="s">
        <v>70</v>
      </c>
      <c r="C12" s="132"/>
      <c r="I12" t="s">
        <v>20</v>
      </c>
    </row>
    <row r="13" spans="1:9">
      <c r="A13" s="114"/>
      <c r="I13" t="s">
        <v>21</v>
      </c>
    </row>
    <row r="14" spans="1:9" s="116" customFormat="1">
      <c r="A14" s="115"/>
      <c r="B14" s="122"/>
      <c r="C14" s="122"/>
      <c r="I14" s="116" t="s">
        <v>22</v>
      </c>
    </row>
    <row r="15" spans="1:9" ht="16" thickBot="1">
      <c r="A15" s="114"/>
      <c r="I15" t="s">
        <v>23</v>
      </c>
    </row>
    <row r="16" spans="1:9" ht="15.5" customHeight="1">
      <c r="A16" s="175" t="s">
        <v>341</v>
      </c>
      <c r="B16" s="123" t="s">
        <v>5</v>
      </c>
      <c r="C16" s="129"/>
      <c r="I16" t="s">
        <v>24</v>
      </c>
    </row>
    <row r="17" spans="1:9">
      <c r="A17" s="176"/>
      <c r="B17" s="124" t="s">
        <v>161</v>
      </c>
      <c r="C17" s="130"/>
      <c r="I17" t="s">
        <v>25</v>
      </c>
    </row>
    <row r="18" spans="1:9">
      <c r="A18" s="176"/>
      <c r="B18" s="125" t="s">
        <v>6</v>
      </c>
      <c r="C18" s="131"/>
      <c r="I18" t="s">
        <v>26</v>
      </c>
    </row>
    <row r="19" spans="1:9">
      <c r="A19" s="176"/>
      <c r="B19" s="124" t="s">
        <v>7</v>
      </c>
      <c r="C19" s="130"/>
      <c r="I19" t="s">
        <v>27</v>
      </c>
    </row>
    <row r="20" spans="1:9">
      <c r="A20" s="176"/>
      <c r="B20" s="125" t="s">
        <v>8</v>
      </c>
      <c r="C20" s="131"/>
      <c r="I20" t="s">
        <v>28</v>
      </c>
    </row>
    <row r="21" spans="1:9">
      <c r="A21" s="176"/>
      <c r="B21" s="124" t="s">
        <v>71</v>
      </c>
      <c r="C21" s="130"/>
      <c r="I21" t="s">
        <v>29</v>
      </c>
    </row>
    <row r="22" spans="1:9">
      <c r="A22" s="176"/>
      <c r="B22" s="125" t="s">
        <v>72</v>
      </c>
      <c r="C22" s="131"/>
      <c r="I22" t="s">
        <v>30</v>
      </c>
    </row>
    <row r="23" spans="1:9" ht="16" thickBot="1">
      <c r="A23" s="177"/>
      <c r="B23" s="178" t="s">
        <v>183</v>
      </c>
      <c r="C23" s="132"/>
      <c r="I23" t="s">
        <v>31</v>
      </c>
    </row>
    <row r="24" spans="1:9">
      <c r="I24" t="s">
        <v>32</v>
      </c>
    </row>
    <row r="25" spans="1:9" s="116" customFormat="1">
      <c r="B25" s="122"/>
      <c r="C25" s="122"/>
      <c r="I25" s="116" t="s">
        <v>33</v>
      </c>
    </row>
    <row r="26" spans="1:9" ht="16" thickBot="1">
      <c r="I26" t="s">
        <v>34</v>
      </c>
    </row>
    <row r="27" spans="1:9">
      <c r="A27" s="147" t="s">
        <v>342</v>
      </c>
      <c r="B27" s="126" t="s">
        <v>112</v>
      </c>
      <c r="C27" s="129"/>
      <c r="I27" t="s">
        <v>35</v>
      </c>
    </row>
    <row r="28" spans="1:9">
      <c r="A28" s="148"/>
      <c r="B28" s="127" t="s">
        <v>113</v>
      </c>
      <c r="C28" s="130"/>
      <c r="I28" t="s">
        <v>36</v>
      </c>
    </row>
    <row r="29" spans="1:9">
      <c r="A29" s="148"/>
      <c r="B29" s="128" t="s">
        <v>114</v>
      </c>
      <c r="C29" s="131"/>
      <c r="I29" t="s">
        <v>37</v>
      </c>
    </row>
    <row r="30" spans="1:9">
      <c r="A30" s="148"/>
      <c r="B30" s="127" t="s">
        <v>162</v>
      </c>
      <c r="C30" s="130"/>
      <c r="I30" t="s">
        <v>38</v>
      </c>
    </row>
    <row r="31" spans="1:9">
      <c r="A31" s="148"/>
      <c r="B31" s="128" t="s">
        <v>163</v>
      </c>
      <c r="C31" s="131"/>
      <c r="I31" t="s">
        <v>39</v>
      </c>
    </row>
    <row r="32" spans="1:9">
      <c r="A32" s="148"/>
      <c r="B32" s="127" t="s">
        <v>164</v>
      </c>
      <c r="C32" s="130"/>
      <c r="I32" t="s">
        <v>40</v>
      </c>
    </row>
    <row r="33" spans="1:9">
      <c r="A33" s="148"/>
      <c r="B33" s="128" t="s">
        <v>165</v>
      </c>
      <c r="C33" s="131"/>
      <c r="I33" t="s">
        <v>41</v>
      </c>
    </row>
    <row r="34" spans="1:9">
      <c r="A34" s="148"/>
      <c r="B34" s="127" t="s">
        <v>115</v>
      </c>
      <c r="C34" s="130">
        <f>C23*12</f>
        <v>0</v>
      </c>
      <c r="I34" t="s">
        <v>42</v>
      </c>
    </row>
    <row r="35" spans="1:9">
      <c r="A35" s="148"/>
      <c r="B35" s="128" t="s">
        <v>116</v>
      </c>
      <c r="C35" s="131"/>
      <c r="I35" t="s">
        <v>43</v>
      </c>
    </row>
    <row r="36" spans="1:9">
      <c r="A36" s="148"/>
      <c r="B36" s="127" t="s">
        <v>117</v>
      </c>
      <c r="C36" s="130"/>
      <c r="I36" t="s">
        <v>44</v>
      </c>
    </row>
    <row r="37" spans="1:9">
      <c r="A37" s="148"/>
      <c r="B37" s="128" t="s">
        <v>118</v>
      </c>
      <c r="C37" s="131"/>
      <c r="I37" t="s">
        <v>45</v>
      </c>
    </row>
    <row r="38" spans="1:9">
      <c r="A38" s="148"/>
      <c r="B38" s="127" t="s">
        <v>119</v>
      </c>
      <c r="C38" s="130"/>
      <c r="I38" t="s">
        <v>46</v>
      </c>
    </row>
    <row r="39" spans="1:9">
      <c r="A39" s="148"/>
      <c r="B39" s="128" t="s">
        <v>120</v>
      </c>
      <c r="C39" s="131"/>
      <c r="I39" t="s">
        <v>47</v>
      </c>
    </row>
    <row r="40" spans="1:9">
      <c r="A40" s="148"/>
      <c r="B40" s="127" t="s">
        <v>121</v>
      </c>
      <c r="C40" s="130"/>
      <c r="I40" t="s">
        <v>48</v>
      </c>
    </row>
    <row r="41" spans="1:9">
      <c r="A41" s="148"/>
      <c r="B41" s="128" t="s">
        <v>339</v>
      </c>
      <c r="C41" s="131"/>
      <c r="I41" t="s">
        <v>172</v>
      </c>
    </row>
    <row r="42" spans="1:9" ht="16" thickBot="1">
      <c r="A42" s="149"/>
      <c r="B42" s="127" t="s">
        <v>166</v>
      </c>
      <c r="C42" s="130"/>
      <c r="I42" t="s">
        <v>173</v>
      </c>
    </row>
    <row r="43" spans="1:9" ht="3.5" customHeight="1">
      <c r="I43" t="s">
        <v>174</v>
      </c>
    </row>
    <row r="44" spans="1:9" s="116" customFormat="1" ht="4" customHeight="1">
      <c r="B44" s="122"/>
      <c r="C44" s="122"/>
      <c r="I44" s="116" t="s">
        <v>175</v>
      </c>
    </row>
    <row r="45" spans="1:9" ht="4.5" customHeight="1" thickBot="1">
      <c r="I45" t="s">
        <v>176</v>
      </c>
    </row>
    <row r="46" spans="1:9">
      <c r="A46" s="147" t="s">
        <v>343</v>
      </c>
      <c r="B46" s="126" t="s">
        <v>79</v>
      </c>
      <c r="C46" s="129"/>
      <c r="I46" t="s">
        <v>177</v>
      </c>
    </row>
    <row r="47" spans="1:9">
      <c r="A47" s="148"/>
      <c r="B47" s="127" t="s">
        <v>80</v>
      </c>
      <c r="C47" s="130"/>
      <c r="I47" t="s">
        <v>178</v>
      </c>
    </row>
    <row r="48" spans="1:9">
      <c r="A48" s="148"/>
      <c r="B48" s="128" t="s">
        <v>81</v>
      </c>
      <c r="C48" s="131"/>
      <c r="I48" t="s">
        <v>179</v>
      </c>
    </row>
    <row r="49" spans="1:9">
      <c r="A49" s="148"/>
      <c r="B49" s="127" t="s">
        <v>84</v>
      </c>
      <c r="C49" s="130"/>
      <c r="I49" t="s">
        <v>180</v>
      </c>
    </row>
    <row r="50" spans="1:9">
      <c r="A50" s="148"/>
      <c r="B50" s="128" t="s">
        <v>87</v>
      </c>
      <c r="C50" s="131"/>
      <c r="I50" t="s">
        <v>181</v>
      </c>
    </row>
    <row r="51" spans="1:9">
      <c r="A51" s="148"/>
      <c r="B51" s="127" t="s">
        <v>88</v>
      </c>
      <c r="C51" s="130"/>
      <c r="I51" t="s">
        <v>181</v>
      </c>
    </row>
    <row r="52" spans="1:9">
      <c r="A52" s="148"/>
      <c r="B52" s="128" t="s">
        <v>89</v>
      </c>
      <c r="C52" s="131"/>
    </row>
    <row r="53" spans="1:9">
      <c r="A53" s="148"/>
      <c r="B53" s="127" t="s">
        <v>90</v>
      </c>
      <c r="C53" s="130"/>
    </row>
    <row r="54" spans="1:9">
      <c r="A54" s="148"/>
      <c r="B54" s="128" t="s">
        <v>91</v>
      </c>
      <c r="C54" s="131"/>
    </row>
    <row r="55" spans="1:9">
      <c r="A55" s="148"/>
      <c r="B55" s="127" t="s">
        <v>92</v>
      </c>
      <c r="C55" s="130"/>
    </row>
    <row r="56" spans="1:9">
      <c r="A56" s="148"/>
      <c r="B56" s="128" t="s">
        <v>93</v>
      </c>
      <c r="C56" s="131"/>
    </row>
    <row r="57" spans="1:9" ht="16" thickBot="1">
      <c r="A57" s="148"/>
      <c r="B57" s="181" t="s">
        <v>94</v>
      </c>
      <c r="C57" s="182"/>
    </row>
    <row r="58" spans="1:9">
      <c r="A58" s="150" t="s">
        <v>171</v>
      </c>
      <c r="B58" s="126" t="s">
        <v>57</v>
      </c>
      <c r="C58" s="129"/>
    </row>
    <row r="59" spans="1:9" ht="16" thickBot="1">
      <c r="A59" s="151"/>
      <c r="B59" s="174" t="s">
        <v>58</v>
      </c>
      <c r="C59" s="132"/>
    </row>
    <row r="61" spans="1:9" s="116" customFormat="1">
      <c r="B61" s="122"/>
      <c r="C61" s="122"/>
    </row>
  </sheetData>
  <mergeCells count="5">
    <mergeCell ref="A1:A12"/>
    <mergeCell ref="A27:A42"/>
    <mergeCell ref="A46:A57"/>
    <mergeCell ref="A58:A59"/>
    <mergeCell ref="A16:A23"/>
  </mergeCells>
  <dataValidations count="2">
    <dataValidation type="list" allowBlank="1" showInputMessage="1" showErrorMessage="1" sqref="C2">
      <formula1>"Mlle,Mme,Mr"</formula1>
    </dataValidation>
    <dataValidation type="list" allowBlank="1" showInputMessage="1" showErrorMessage="1" sqref="C1">
      <formula1>$I$1:$I$52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HZ52"/>
  <sheetViews>
    <sheetView workbookViewId="0">
      <selection activeCell="B7" sqref="B7"/>
    </sheetView>
  </sheetViews>
  <sheetFormatPr baseColWidth="10" defaultRowHeight="14.5"/>
  <cols>
    <col min="1" max="1" width="8.1796875" customWidth="1"/>
    <col min="2" max="2" width="9" customWidth="1"/>
    <col min="3" max="3" width="7.26953125" customWidth="1"/>
    <col min="4" max="4" width="10.08984375" customWidth="1"/>
    <col min="5" max="5" width="6" customWidth="1"/>
    <col min="6" max="6" width="19.1796875" customWidth="1"/>
    <col min="7" max="7" width="18.6328125" customWidth="1"/>
    <col min="8" max="8" width="12.453125" customWidth="1"/>
    <col min="9" max="9" width="10.1796875" customWidth="1"/>
    <col min="10" max="10" width="18.1796875" customWidth="1"/>
    <col min="11" max="11" width="20.54296875" customWidth="1"/>
    <col min="12" max="12" width="12.36328125" customWidth="1"/>
    <col min="13" max="13" width="18.1796875" customWidth="1"/>
    <col min="14" max="14" width="23.7265625" customWidth="1"/>
    <col min="15" max="15" width="19" customWidth="1"/>
    <col min="16" max="16" width="9.6328125" customWidth="1"/>
    <col min="17" max="17" width="18.7265625" customWidth="1"/>
    <col min="18" max="18" width="14.6328125" customWidth="1"/>
    <col min="19" max="21" width="11.90625" customWidth="1"/>
    <col min="22" max="22" width="20.08984375" bestFit="1" customWidth="1"/>
    <col min="23" max="24" width="11.90625" customWidth="1"/>
    <col min="25" max="25" width="20.08984375" bestFit="1" customWidth="1"/>
    <col min="26" max="26" width="25" customWidth="1"/>
    <col min="27" max="27" width="24.90625" customWidth="1"/>
    <col min="28" max="28" width="26.81640625" customWidth="1"/>
    <col min="29" max="29" width="33.81640625" customWidth="1"/>
    <col min="30" max="30" width="26.54296875" customWidth="1"/>
    <col min="31" max="31" width="34.36328125" customWidth="1"/>
    <col min="32" max="32" width="30.6328125" customWidth="1"/>
    <col min="33" max="33" width="29.6328125" customWidth="1"/>
    <col min="34" max="34" width="29.26953125" bestFit="1" customWidth="1"/>
    <col min="35" max="35" width="21.453125" customWidth="1"/>
    <col min="36" max="36" width="35.81640625" customWidth="1"/>
    <col min="37" max="37" width="43.54296875" customWidth="1"/>
    <col min="38" max="38" width="42.1796875" customWidth="1"/>
    <col min="39" max="39" width="21.36328125" customWidth="1"/>
    <col min="40" max="40" width="21.26953125" customWidth="1"/>
    <col min="41" max="41" width="31.453125" customWidth="1"/>
    <col min="42" max="42" width="21.54296875" customWidth="1"/>
    <col min="43" max="43" width="16.90625" customWidth="1"/>
    <col min="44" max="44" width="15.453125" customWidth="1"/>
    <col min="45" max="45" width="16.7265625" customWidth="1"/>
    <col min="46" max="46" width="43.81640625" customWidth="1"/>
    <col min="47" max="47" width="22.90625" customWidth="1"/>
    <col min="48" max="48" width="23.6328125" customWidth="1"/>
    <col min="49" max="50" width="20.81640625" customWidth="1"/>
    <col min="51" max="51" width="15.90625" customWidth="1"/>
    <col min="52" max="53" width="18.90625" customWidth="1"/>
    <col min="108" max="108" width="10.1796875" bestFit="1" customWidth="1"/>
    <col min="154" max="154" width="20.54296875" bestFit="1" customWidth="1"/>
    <col min="227" max="227" width="21.7265625" bestFit="1" customWidth="1"/>
  </cols>
  <sheetData>
    <row r="1" spans="1:234" ht="26" thickBot="1">
      <c r="B1" s="166" t="s">
        <v>167</v>
      </c>
      <c r="C1" s="166"/>
      <c r="D1" s="166"/>
      <c r="E1" s="166"/>
      <c r="F1" s="166"/>
      <c r="G1" s="166"/>
      <c r="H1" s="166"/>
      <c r="I1" s="166"/>
      <c r="J1" s="166"/>
      <c r="K1" s="166"/>
      <c r="L1" s="166"/>
      <c r="M1" s="167" t="s">
        <v>184</v>
      </c>
      <c r="N1" s="167"/>
      <c r="O1" s="167"/>
      <c r="P1" s="167"/>
      <c r="Q1" s="167"/>
      <c r="R1" s="167"/>
      <c r="S1" s="167"/>
      <c r="T1" s="168" t="s">
        <v>55</v>
      </c>
      <c r="U1" s="168"/>
      <c r="V1" s="169"/>
      <c r="W1" s="168" t="s">
        <v>188</v>
      </c>
      <c r="X1" s="168"/>
      <c r="Y1" s="169"/>
      <c r="Z1" s="170" t="s">
        <v>187</v>
      </c>
      <c r="AA1" s="171"/>
      <c r="AB1" s="171"/>
      <c r="AC1" s="171"/>
      <c r="AD1" s="171"/>
      <c r="AE1" s="171"/>
      <c r="AF1" s="171"/>
      <c r="AG1" s="171"/>
      <c r="AH1" s="171"/>
      <c r="AI1" s="171"/>
      <c r="AJ1" s="171"/>
      <c r="AK1" s="171"/>
      <c r="AL1" s="171"/>
      <c r="AM1" s="171"/>
      <c r="AN1" s="171"/>
      <c r="AO1" s="171"/>
      <c r="AP1" s="171"/>
      <c r="AQ1" s="171"/>
      <c r="AR1" s="171"/>
      <c r="AS1" s="171"/>
      <c r="AT1" s="171"/>
      <c r="AU1" s="171"/>
      <c r="AV1" s="171"/>
      <c r="AW1" s="170" t="s">
        <v>196</v>
      </c>
      <c r="AX1" s="171"/>
      <c r="AY1" s="171"/>
      <c r="AZ1" s="171"/>
      <c r="BA1" s="171"/>
      <c r="BB1" s="171"/>
      <c r="BC1" s="171"/>
      <c r="BD1" s="171"/>
      <c r="BE1" s="171"/>
      <c r="BF1" s="171"/>
      <c r="BG1" s="171"/>
      <c r="BH1" s="171"/>
      <c r="BI1" s="171"/>
      <c r="BJ1" s="171"/>
      <c r="BK1" s="171"/>
      <c r="BL1" s="171"/>
      <c r="BM1" s="171"/>
      <c r="BN1" s="171"/>
      <c r="BO1" s="171"/>
      <c r="BP1" s="171"/>
      <c r="BQ1" s="171"/>
      <c r="BR1" s="171"/>
      <c r="BS1" s="171"/>
      <c r="BT1" s="165" t="s">
        <v>220</v>
      </c>
      <c r="BU1" s="165"/>
      <c r="BV1" s="165"/>
      <c r="BW1" s="165"/>
      <c r="BX1" s="165"/>
      <c r="BY1" s="165"/>
      <c r="BZ1" s="165"/>
      <c r="CA1" s="165"/>
      <c r="CB1" s="165"/>
      <c r="CC1" s="165"/>
      <c r="CD1" s="165"/>
      <c r="CE1" s="165"/>
      <c r="CF1" s="164" t="s">
        <v>221</v>
      </c>
      <c r="CG1" s="164"/>
      <c r="CH1" s="164"/>
      <c r="CI1" s="164"/>
      <c r="CJ1" s="164"/>
      <c r="CK1" s="164"/>
      <c r="CL1" s="164"/>
      <c r="CM1" s="164"/>
      <c r="CN1" s="164"/>
      <c r="CO1" s="164"/>
      <c r="CP1" s="164"/>
      <c r="CQ1" s="164"/>
      <c r="CR1" s="165" t="s">
        <v>222</v>
      </c>
      <c r="CS1" s="165"/>
      <c r="CT1" s="165"/>
      <c r="CU1" s="165"/>
      <c r="CV1" s="165"/>
      <c r="CW1" s="165"/>
      <c r="CX1" s="165"/>
      <c r="CY1" s="165"/>
      <c r="CZ1" s="165"/>
      <c r="DA1" s="165"/>
      <c r="DB1" s="165"/>
      <c r="DC1" s="165"/>
      <c r="DD1" s="163" t="s">
        <v>168</v>
      </c>
      <c r="DE1" s="163"/>
      <c r="DF1" s="163"/>
      <c r="DG1" s="172" t="s">
        <v>225</v>
      </c>
      <c r="DH1" s="172"/>
      <c r="DI1" s="172"/>
      <c r="DJ1" s="172"/>
      <c r="DK1" s="172" t="s">
        <v>226</v>
      </c>
      <c r="DL1" s="172"/>
      <c r="DM1" s="172"/>
      <c r="DN1" s="172"/>
      <c r="DO1" s="172" t="s">
        <v>227</v>
      </c>
      <c r="DP1" s="172"/>
      <c r="DQ1" s="172"/>
      <c r="DR1" s="172"/>
      <c r="DS1" s="173" t="s">
        <v>230</v>
      </c>
      <c r="DT1" s="173"/>
      <c r="DU1" s="173"/>
      <c r="DV1" s="173"/>
      <c r="DW1" s="173"/>
      <c r="DX1" s="173"/>
      <c r="DY1" s="173"/>
      <c r="DZ1" s="173"/>
      <c r="EA1" s="173"/>
      <c r="EB1" s="173"/>
      <c r="EC1" s="173"/>
      <c r="ED1" s="173"/>
      <c r="EE1" s="173"/>
      <c r="EF1" s="173"/>
      <c r="EG1" s="173"/>
      <c r="EH1" s="173"/>
      <c r="EI1" s="173"/>
      <c r="EJ1" s="173"/>
      <c r="EK1" s="173"/>
      <c r="EL1" s="173"/>
      <c r="EM1" s="173"/>
      <c r="EN1" s="173"/>
      <c r="EO1" s="173"/>
      <c r="EP1" s="173"/>
      <c r="EQ1" s="173"/>
      <c r="ER1" s="173"/>
      <c r="ES1" s="173"/>
      <c r="ET1" s="173"/>
      <c r="EU1" s="173"/>
      <c r="EV1" s="173"/>
      <c r="EW1" s="173"/>
      <c r="EX1" s="173"/>
      <c r="EY1" s="163" t="s">
        <v>229</v>
      </c>
      <c r="EZ1" s="163"/>
      <c r="FA1" s="163"/>
      <c r="FB1" s="163"/>
      <c r="FC1" s="163"/>
      <c r="FD1" s="163"/>
      <c r="FE1" s="163"/>
      <c r="FF1" s="163"/>
      <c r="FG1" s="163"/>
      <c r="FH1" s="163"/>
      <c r="FI1" s="163"/>
      <c r="FJ1" s="163"/>
      <c r="FK1" s="163"/>
      <c r="FL1" s="163"/>
      <c r="FM1" s="163"/>
      <c r="FN1" s="163"/>
      <c r="FO1" s="163"/>
      <c r="FP1" s="163"/>
      <c r="FQ1" s="163"/>
      <c r="FR1" s="163"/>
      <c r="FS1" s="163"/>
      <c r="FT1" s="163"/>
      <c r="FU1" s="163"/>
      <c r="FV1" s="163"/>
      <c r="FW1" s="163"/>
      <c r="FX1" s="163"/>
      <c r="FY1" s="163"/>
      <c r="FZ1" s="163"/>
      <c r="GA1" s="163"/>
      <c r="GB1" s="163"/>
      <c r="GC1" s="163"/>
      <c r="GD1" s="163"/>
      <c r="GE1" s="173" t="s">
        <v>228</v>
      </c>
      <c r="GF1" s="173"/>
      <c r="GG1" s="173"/>
      <c r="GH1" s="173"/>
      <c r="GI1" s="173"/>
      <c r="GJ1" s="173"/>
      <c r="GK1" s="173"/>
      <c r="GL1" s="173"/>
      <c r="GM1" s="173"/>
      <c r="GN1" s="173"/>
      <c r="GO1" s="173"/>
      <c r="GP1" s="173"/>
      <c r="GQ1" s="173"/>
      <c r="GR1" s="173"/>
      <c r="GS1" s="173"/>
      <c r="GT1" s="173"/>
      <c r="GU1" s="173"/>
      <c r="GV1" s="173"/>
      <c r="GW1" s="173"/>
      <c r="GX1" s="173"/>
      <c r="GY1" s="173"/>
      <c r="GZ1" s="173"/>
      <c r="HA1" s="173"/>
      <c r="HB1" s="173"/>
      <c r="HC1" s="173"/>
      <c r="HD1" s="173"/>
      <c r="HE1" s="173"/>
      <c r="HF1" s="173"/>
      <c r="HG1" s="173"/>
      <c r="HH1" s="173"/>
      <c r="HI1" s="173"/>
      <c r="HJ1" s="173"/>
      <c r="HK1" s="163" t="s">
        <v>327</v>
      </c>
      <c r="HL1" s="163"/>
      <c r="HM1" s="163"/>
      <c r="HN1" s="163"/>
      <c r="HO1" s="163"/>
      <c r="HP1" s="163"/>
      <c r="HQ1" s="163"/>
      <c r="HR1" s="163"/>
      <c r="HS1" s="163" t="s">
        <v>336</v>
      </c>
      <c r="HT1" s="163"/>
      <c r="HU1" s="163"/>
      <c r="HV1" s="163"/>
      <c r="HW1" s="163"/>
      <c r="HX1" s="163"/>
      <c r="HY1" s="163"/>
      <c r="HZ1" s="163"/>
    </row>
    <row r="2" spans="1:234" ht="16" thickBot="1">
      <c r="A2" s="184" t="s">
        <v>0</v>
      </c>
      <c r="B2" s="133" t="s">
        <v>4</v>
      </c>
      <c r="C2" s="134" t="s">
        <v>1</v>
      </c>
      <c r="D2" s="133" t="s">
        <v>2</v>
      </c>
      <c r="E2" s="134" t="s">
        <v>3</v>
      </c>
      <c r="F2" s="133" t="s">
        <v>64</v>
      </c>
      <c r="G2" s="134" t="s">
        <v>65</v>
      </c>
      <c r="H2" s="133" t="s">
        <v>66</v>
      </c>
      <c r="I2" s="134" t="s">
        <v>68</v>
      </c>
      <c r="J2" s="133" t="s">
        <v>69</v>
      </c>
      <c r="K2" s="134" t="s">
        <v>67</v>
      </c>
      <c r="L2" s="135" t="s">
        <v>70</v>
      </c>
      <c r="M2" s="136" t="s">
        <v>5</v>
      </c>
      <c r="N2" s="137" t="s">
        <v>161</v>
      </c>
      <c r="O2" s="138" t="s">
        <v>6</v>
      </c>
      <c r="P2" s="137" t="s">
        <v>7</v>
      </c>
      <c r="Q2" s="138" t="s">
        <v>8</v>
      </c>
      <c r="R2" s="137" t="s">
        <v>71</v>
      </c>
      <c r="S2" s="139" t="s">
        <v>72</v>
      </c>
      <c r="T2" s="141" t="s">
        <v>57</v>
      </c>
      <c r="U2" s="141" t="s">
        <v>58</v>
      </c>
      <c r="V2" s="141" t="s">
        <v>59</v>
      </c>
      <c r="W2" s="141" t="s">
        <v>189</v>
      </c>
      <c r="X2" s="141" t="s">
        <v>190</v>
      </c>
      <c r="Y2" s="141" t="s">
        <v>191</v>
      </c>
      <c r="Z2" s="141" t="s">
        <v>52</v>
      </c>
      <c r="AA2" s="141" t="s">
        <v>79</v>
      </c>
      <c r="AB2" s="141" t="s">
        <v>80</v>
      </c>
      <c r="AC2" s="141" t="s">
        <v>81</v>
      </c>
      <c r="AD2" s="141" t="s">
        <v>82</v>
      </c>
      <c r="AE2" s="141" t="s">
        <v>83</v>
      </c>
      <c r="AF2" s="141" t="s">
        <v>84</v>
      </c>
      <c r="AG2" s="141" t="s">
        <v>85</v>
      </c>
      <c r="AH2" s="141" t="s">
        <v>86</v>
      </c>
      <c r="AI2" s="141" t="s">
        <v>87</v>
      </c>
      <c r="AJ2" s="141" t="s">
        <v>88</v>
      </c>
      <c r="AK2" s="141" t="s">
        <v>89</v>
      </c>
      <c r="AL2" s="141" t="s">
        <v>90</v>
      </c>
      <c r="AM2" s="141" t="s">
        <v>91</v>
      </c>
      <c r="AN2" s="141" t="s">
        <v>92</v>
      </c>
      <c r="AO2" s="141" t="s">
        <v>93</v>
      </c>
      <c r="AP2" s="141" t="s">
        <v>94</v>
      </c>
      <c r="AQ2" s="141" t="s">
        <v>95</v>
      </c>
      <c r="AR2" s="141" t="s">
        <v>53</v>
      </c>
      <c r="AS2" s="141" t="s">
        <v>96</v>
      </c>
      <c r="AT2" s="141" t="s">
        <v>97</v>
      </c>
      <c r="AU2" s="141" t="s">
        <v>182</v>
      </c>
      <c r="AV2" s="141" t="s">
        <v>54</v>
      </c>
      <c r="AW2" s="141" t="s">
        <v>194</v>
      </c>
      <c r="AX2" s="141" t="s">
        <v>195</v>
      </c>
      <c r="AY2" s="141" t="s">
        <v>197</v>
      </c>
      <c r="AZ2" s="141" t="s">
        <v>192</v>
      </c>
      <c r="BA2" s="141" t="s">
        <v>198</v>
      </c>
      <c r="BB2" s="141" t="s">
        <v>199</v>
      </c>
      <c r="BC2" s="141" t="s">
        <v>200</v>
      </c>
      <c r="BD2" s="141" t="s">
        <v>202</v>
      </c>
      <c r="BE2" s="141" t="s">
        <v>201</v>
      </c>
      <c r="BF2" s="141" t="s">
        <v>203</v>
      </c>
      <c r="BG2" s="141" t="s">
        <v>204</v>
      </c>
      <c r="BH2" s="141" t="s">
        <v>193</v>
      </c>
      <c r="BI2" s="141" t="s">
        <v>205</v>
      </c>
      <c r="BJ2" s="141" t="s">
        <v>206</v>
      </c>
      <c r="BK2" s="141" t="s">
        <v>207</v>
      </c>
      <c r="BL2" s="141" t="s">
        <v>208</v>
      </c>
      <c r="BM2" s="141" t="s">
        <v>209</v>
      </c>
      <c r="BN2" s="141" t="s">
        <v>210</v>
      </c>
      <c r="BO2" s="141" t="s">
        <v>211</v>
      </c>
      <c r="BP2" s="141" t="s">
        <v>212</v>
      </c>
      <c r="BQ2" s="141" t="s">
        <v>213</v>
      </c>
      <c r="BR2" s="141" t="s">
        <v>214</v>
      </c>
      <c r="BS2" s="141" t="s">
        <v>215</v>
      </c>
      <c r="BT2" s="141" t="s">
        <v>101</v>
      </c>
      <c r="BU2" s="141" t="s">
        <v>102</v>
      </c>
      <c r="BV2" s="141" t="s">
        <v>216</v>
      </c>
      <c r="BW2" s="141" t="s">
        <v>103</v>
      </c>
      <c r="BX2" s="141" t="s">
        <v>104</v>
      </c>
      <c r="BY2" s="141" t="s">
        <v>218</v>
      </c>
      <c r="BZ2" s="141" t="s">
        <v>106</v>
      </c>
      <c r="CA2" s="141" t="s">
        <v>107</v>
      </c>
      <c r="CB2" s="141" t="s">
        <v>108</v>
      </c>
      <c r="CC2" s="141" t="s">
        <v>217</v>
      </c>
      <c r="CD2" s="141" t="s">
        <v>109</v>
      </c>
      <c r="CE2" s="141" t="s">
        <v>219</v>
      </c>
      <c r="CF2" s="141" t="s">
        <v>223</v>
      </c>
      <c r="CG2" s="133" t="s">
        <v>231</v>
      </c>
      <c r="CH2" s="133" t="s">
        <v>243</v>
      </c>
      <c r="CI2" s="133" t="s">
        <v>233</v>
      </c>
      <c r="CJ2" s="133" t="s">
        <v>234</v>
      </c>
      <c r="CK2" s="133" t="s">
        <v>242</v>
      </c>
      <c r="CL2" s="133" t="s">
        <v>236</v>
      </c>
      <c r="CM2" s="133" t="s">
        <v>237</v>
      </c>
      <c r="CN2" s="133" t="s">
        <v>238</v>
      </c>
      <c r="CO2" s="133" t="s">
        <v>186</v>
      </c>
      <c r="CP2" s="133" t="s">
        <v>240</v>
      </c>
      <c r="CQ2" s="133" t="s">
        <v>241</v>
      </c>
      <c r="CR2" s="133" t="s">
        <v>244</v>
      </c>
      <c r="CS2" s="133" t="s">
        <v>245</v>
      </c>
      <c r="CT2" s="133" t="s">
        <v>232</v>
      </c>
      <c r="CU2" s="133" t="s">
        <v>246</v>
      </c>
      <c r="CV2" s="133" t="s">
        <v>247</v>
      </c>
      <c r="CW2" s="133" t="s">
        <v>235</v>
      </c>
      <c r="CX2" s="133" t="s">
        <v>248</v>
      </c>
      <c r="CY2" s="133" t="s">
        <v>249</v>
      </c>
      <c r="CZ2" s="133" t="s">
        <v>250</v>
      </c>
      <c r="DA2" s="133" t="s">
        <v>239</v>
      </c>
      <c r="DB2" s="133" t="s">
        <v>251</v>
      </c>
      <c r="DC2" s="133" t="s">
        <v>252</v>
      </c>
      <c r="DD2" s="133" t="s">
        <v>99</v>
      </c>
      <c r="DE2" s="133" t="s">
        <v>150</v>
      </c>
      <c r="DF2" s="133" t="s">
        <v>76</v>
      </c>
      <c r="DG2" s="133" t="s">
        <v>144</v>
      </c>
      <c r="DH2" s="133" t="s">
        <v>145</v>
      </c>
      <c r="DI2" s="133" t="s">
        <v>146</v>
      </c>
      <c r="DJ2" s="133" t="s">
        <v>147</v>
      </c>
      <c r="DK2" s="133" t="s">
        <v>253</v>
      </c>
      <c r="DL2" s="133" t="s">
        <v>254</v>
      </c>
      <c r="DM2" s="133" t="s">
        <v>255</v>
      </c>
      <c r="DN2" s="133" t="s">
        <v>256</v>
      </c>
      <c r="DO2" s="133" t="s">
        <v>257</v>
      </c>
      <c r="DP2" s="133" t="s">
        <v>258</v>
      </c>
      <c r="DQ2" s="133" t="s">
        <v>259</v>
      </c>
      <c r="DR2" s="133" t="s">
        <v>260</v>
      </c>
      <c r="DS2" s="133" t="s">
        <v>152</v>
      </c>
      <c r="DT2" s="133" t="s">
        <v>112</v>
      </c>
      <c r="DU2" s="133" t="s">
        <v>113</v>
      </c>
      <c r="DV2" s="133" t="s">
        <v>114</v>
      </c>
      <c r="DW2" s="133" t="s">
        <v>151</v>
      </c>
      <c r="DX2" s="133" t="s">
        <v>153</v>
      </c>
      <c r="DY2" s="133" t="s">
        <v>154</v>
      </c>
      <c r="DZ2" s="133" t="s">
        <v>163</v>
      </c>
      <c r="EA2" s="133" t="s">
        <v>164</v>
      </c>
      <c r="EB2" s="133" t="s">
        <v>165</v>
      </c>
      <c r="EC2" s="133" t="s">
        <v>155</v>
      </c>
      <c r="ED2" s="133" t="s">
        <v>115</v>
      </c>
      <c r="EE2" s="133" t="s">
        <v>116</v>
      </c>
      <c r="EF2" s="133" t="s">
        <v>117</v>
      </c>
      <c r="EG2" s="133" t="s">
        <v>118</v>
      </c>
      <c r="EH2" s="133" t="s">
        <v>119</v>
      </c>
      <c r="EI2" s="133" t="s">
        <v>120</v>
      </c>
      <c r="EJ2" s="133" t="s">
        <v>121</v>
      </c>
      <c r="EK2" s="133" t="s">
        <v>122</v>
      </c>
      <c r="EL2" s="133" t="s">
        <v>156</v>
      </c>
      <c r="EM2" s="133" t="s">
        <v>157</v>
      </c>
      <c r="EN2" s="133" t="s">
        <v>123</v>
      </c>
      <c r="EO2" s="133" t="s">
        <v>124</v>
      </c>
      <c r="EP2" s="133" t="s">
        <v>125</v>
      </c>
      <c r="EQ2" s="133" t="s">
        <v>126</v>
      </c>
      <c r="ER2" s="133" t="s">
        <v>127</v>
      </c>
      <c r="ES2" s="133" t="s">
        <v>128</v>
      </c>
      <c r="ET2" s="133" t="s">
        <v>129</v>
      </c>
      <c r="EU2" s="133" t="s">
        <v>130</v>
      </c>
      <c r="EV2" s="133" t="s">
        <v>131</v>
      </c>
      <c r="EW2" s="133" t="s">
        <v>132</v>
      </c>
      <c r="EX2" s="133" t="s">
        <v>133</v>
      </c>
      <c r="EY2" s="133" t="s">
        <v>261</v>
      </c>
      <c r="EZ2" s="133" t="s">
        <v>262</v>
      </c>
      <c r="FA2" s="133" t="s">
        <v>263</v>
      </c>
      <c r="FB2" s="133" t="s">
        <v>264</v>
      </c>
      <c r="FC2" s="133" t="s">
        <v>265</v>
      </c>
      <c r="FD2" s="133" t="s">
        <v>266</v>
      </c>
      <c r="FE2" s="133" t="s">
        <v>267</v>
      </c>
      <c r="FF2" s="133" t="s">
        <v>269</v>
      </c>
      <c r="FG2" s="133" t="s">
        <v>270</v>
      </c>
      <c r="FH2" s="133" t="s">
        <v>271</v>
      </c>
      <c r="FI2" s="133" t="s">
        <v>268</v>
      </c>
      <c r="FJ2" s="133" t="s">
        <v>272</v>
      </c>
      <c r="FK2" s="133" t="s">
        <v>273</v>
      </c>
      <c r="FL2" s="133" t="s">
        <v>274</v>
      </c>
      <c r="FM2" s="133" t="s">
        <v>275</v>
      </c>
      <c r="FN2" s="133" t="s">
        <v>276</v>
      </c>
      <c r="FO2" s="133" t="s">
        <v>277</v>
      </c>
      <c r="FP2" s="133" t="s">
        <v>278</v>
      </c>
      <c r="FQ2" s="133" t="s">
        <v>279</v>
      </c>
      <c r="FR2" s="133" t="s">
        <v>280</v>
      </c>
      <c r="FS2" s="133" t="s">
        <v>281</v>
      </c>
      <c r="FT2" s="133" t="s">
        <v>282</v>
      </c>
      <c r="FU2" s="133" t="s">
        <v>283</v>
      </c>
      <c r="FV2" s="133" t="s">
        <v>284</v>
      </c>
      <c r="FW2" s="133" t="s">
        <v>285</v>
      </c>
      <c r="FX2" s="133" t="s">
        <v>286</v>
      </c>
      <c r="FY2" s="133" t="s">
        <v>287</v>
      </c>
      <c r="FZ2" s="133" t="s">
        <v>288</v>
      </c>
      <c r="GA2" s="133" t="s">
        <v>289</v>
      </c>
      <c r="GB2" s="133" t="s">
        <v>290</v>
      </c>
      <c r="GC2" s="133" t="s">
        <v>291</v>
      </c>
      <c r="GD2" s="133" t="s">
        <v>292</v>
      </c>
      <c r="GE2" s="133" t="s">
        <v>293</v>
      </c>
      <c r="GF2" s="133" t="s">
        <v>294</v>
      </c>
      <c r="GG2" s="133" t="s">
        <v>295</v>
      </c>
      <c r="GH2" s="133" t="s">
        <v>296</v>
      </c>
      <c r="GI2" s="133" t="s">
        <v>297</v>
      </c>
      <c r="GJ2" s="133" t="s">
        <v>298</v>
      </c>
      <c r="GK2" s="133" t="s">
        <v>299</v>
      </c>
      <c r="GL2" s="133" t="s">
        <v>300</v>
      </c>
      <c r="GM2" s="133" t="s">
        <v>301</v>
      </c>
      <c r="GN2" s="133" t="s">
        <v>302</v>
      </c>
      <c r="GO2" s="133" t="s">
        <v>303</v>
      </c>
      <c r="GP2" s="133" t="s">
        <v>304</v>
      </c>
      <c r="GQ2" s="133" t="s">
        <v>305</v>
      </c>
      <c r="GR2" s="133" t="s">
        <v>306</v>
      </c>
      <c r="GS2" s="133" t="s">
        <v>307</v>
      </c>
      <c r="GT2" s="133" t="s">
        <v>308</v>
      </c>
      <c r="GU2" s="133" t="s">
        <v>309</v>
      </c>
      <c r="GV2" s="133" t="s">
        <v>310</v>
      </c>
      <c r="GW2" s="133" t="s">
        <v>311</v>
      </c>
      <c r="GX2" s="133" t="s">
        <v>312</v>
      </c>
      <c r="GY2" s="133" t="s">
        <v>313</v>
      </c>
      <c r="GZ2" s="133" t="s">
        <v>314</v>
      </c>
      <c r="HA2" s="133" t="s">
        <v>315</v>
      </c>
      <c r="HB2" s="133" t="s">
        <v>316</v>
      </c>
      <c r="HC2" s="133" t="s">
        <v>317</v>
      </c>
      <c r="HD2" s="133" t="s">
        <v>318</v>
      </c>
      <c r="HE2" s="133" t="s">
        <v>319</v>
      </c>
      <c r="HF2" s="133" t="s">
        <v>320</v>
      </c>
      <c r="HG2" s="133" t="s">
        <v>321</v>
      </c>
      <c r="HH2" s="133" t="s">
        <v>322</v>
      </c>
      <c r="HI2" s="133" t="s">
        <v>323</v>
      </c>
      <c r="HJ2" s="133" t="s">
        <v>324</v>
      </c>
      <c r="HK2" s="133" t="s">
        <v>140</v>
      </c>
      <c r="HL2" s="133" t="s">
        <v>139</v>
      </c>
      <c r="HM2" s="133" t="s">
        <v>138</v>
      </c>
      <c r="HN2" s="133" t="s">
        <v>137</v>
      </c>
      <c r="HO2" s="133" t="s">
        <v>136</v>
      </c>
      <c r="HP2" s="133" t="s">
        <v>135</v>
      </c>
      <c r="HQ2" s="133" t="s">
        <v>134</v>
      </c>
      <c r="HR2" s="133" t="s">
        <v>325</v>
      </c>
      <c r="HS2" s="133" t="s">
        <v>328</v>
      </c>
      <c r="HT2" s="133" t="s">
        <v>329</v>
      </c>
      <c r="HU2" s="133" t="s">
        <v>330</v>
      </c>
      <c r="HV2" s="133" t="s">
        <v>331</v>
      </c>
      <c r="HW2" s="133" t="s">
        <v>332</v>
      </c>
      <c r="HX2" s="133" t="s">
        <v>333</v>
      </c>
      <c r="HY2" s="133" t="s">
        <v>334</v>
      </c>
      <c r="HZ2" s="133" t="s">
        <v>335</v>
      </c>
    </row>
    <row r="3" spans="1:234">
      <c r="A3" s="140" t="s">
        <v>9</v>
      </c>
      <c r="B3" s="112"/>
    </row>
    <row r="4" spans="1:234">
      <c r="A4" s="140" t="s">
        <v>10</v>
      </c>
      <c r="BA4" s="112"/>
      <c r="BB4" s="112"/>
      <c r="BC4" s="112"/>
    </row>
    <row r="5" spans="1:234">
      <c r="A5" s="140" t="s">
        <v>11</v>
      </c>
      <c r="BA5" s="112"/>
      <c r="BB5" s="112"/>
      <c r="BC5" s="112"/>
    </row>
    <row r="6" spans="1:234">
      <c r="A6" s="140" t="s">
        <v>12</v>
      </c>
      <c r="BA6" s="112"/>
      <c r="BB6" s="112"/>
      <c r="BC6" s="112"/>
    </row>
    <row r="7" spans="1:234">
      <c r="A7" s="140" t="s">
        <v>13</v>
      </c>
      <c r="BA7" s="112"/>
      <c r="BB7" s="112"/>
      <c r="BC7" s="112"/>
    </row>
    <row r="8" spans="1:234">
      <c r="A8" s="140" t="s">
        <v>14</v>
      </c>
      <c r="BA8" s="112"/>
      <c r="BB8" s="112"/>
      <c r="BC8" s="112"/>
    </row>
    <row r="9" spans="1:234">
      <c r="A9" s="140" t="s">
        <v>15</v>
      </c>
      <c r="BA9" s="112"/>
      <c r="BB9" s="112"/>
      <c r="BC9" s="112"/>
    </row>
    <row r="10" spans="1:234">
      <c r="A10" s="140" t="s">
        <v>16</v>
      </c>
      <c r="BA10" s="112"/>
      <c r="BB10" s="112"/>
      <c r="BC10" s="112"/>
    </row>
    <row r="11" spans="1:234">
      <c r="A11" s="140" t="s">
        <v>17</v>
      </c>
      <c r="BA11" s="112"/>
      <c r="BB11" s="112"/>
      <c r="BC11" s="112"/>
    </row>
    <row r="12" spans="1:234">
      <c r="A12" s="140" t="s">
        <v>18</v>
      </c>
      <c r="BA12" s="112"/>
      <c r="BB12" s="112"/>
      <c r="BC12" s="112"/>
    </row>
    <row r="13" spans="1:234">
      <c r="A13" s="140" t="s">
        <v>19</v>
      </c>
      <c r="BA13" s="112"/>
      <c r="BB13" s="112"/>
      <c r="BC13" s="112"/>
    </row>
    <row r="14" spans="1:234">
      <c r="A14" s="140" t="s">
        <v>20</v>
      </c>
      <c r="BA14" s="112"/>
      <c r="BB14" s="112"/>
      <c r="BC14" s="112"/>
    </row>
    <row r="15" spans="1:234">
      <c r="A15" s="140" t="s">
        <v>21</v>
      </c>
      <c r="BA15" s="112"/>
      <c r="BB15" s="112"/>
      <c r="BC15" s="112"/>
    </row>
    <row r="16" spans="1:234">
      <c r="A16" s="140" t="s">
        <v>22</v>
      </c>
      <c r="BA16" s="112"/>
      <c r="BB16" s="112"/>
      <c r="BC16" s="112"/>
    </row>
    <row r="17" spans="1:55">
      <c r="A17" s="140" t="s">
        <v>23</v>
      </c>
      <c r="BA17" s="112"/>
      <c r="BB17" s="112"/>
      <c r="BC17" s="112"/>
    </row>
    <row r="18" spans="1:55">
      <c r="A18" s="140" t="s">
        <v>24</v>
      </c>
      <c r="BA18" s="112"/>
      <c r="BB18" s="112"/>
      <c r="BC18" s="112"/>
    </row>
    <row r="19" spans="1:55">
      <c r="A19" s="140" t="s">
        <v>25</v>
      </c>
      <c r="BA19" s="112"/>
      <c r="BB19" s="112"/>
      <c r="BC19" s="112"/>
    </row>
    <row r="20" spans="1:55">
      <c r="A20" s="140" t="s">
        <v>26</v>
      </c>
      <c r="BA20" s="112"/>
      <c r="BB20" s="112"/>
      <c r="BC20" s="112"/>
    </row>
    <row r="21" spans="1:55">
      <c r="A21" s="140" t="s">
        <v>27</v>
      </c>
      <c r="BA21" s="112"/>
      <c r="BB21" s="112"/>
      <c r="BC21" s="112"/>
    </row>
    <row r="22" spans="1:55">
      <c r="A22" s="140" t="s">
        <v>28</v>
      </c>
      <c r="BA22" s="112"/>
      <c r="BB22" s="112"/>
      <c r="BC22" s="112"/>
    </row>
    <row r="23" spans="1:55">
      <c r="A23" s="140" t="s">
        <v>29</v>
      </c>
      <c r="BA23" s="112"/>
      <c r="BB23" s="112"/>
      <c r="BC23" s="112"/>
    </row>
    <row r="24" spans="1:55">
      <c r="A24" s="140" t="s">
        <v>30</v>
      </c>
      <c r="BA24" s="112"/>
      <c r="BB24" s="112"/>
      <c r="BC24" s="112"/>
    </row>
    <row r="25" spans="1:55">
      <c r="A25" s="140" t="s">
        <v>31</v>
      </c>
      <c r="BA25" s="112"/>
      <c r="BB25" s="112"/>
      <c r="BC25" s="112"/>
    </row>
    <row r="26" spans="1:55">
      <c r="A26" s="140" t="s">
        <v>32</v>
      </c>
      <c r="BA26" s="112"/>
      <c r="BB26" s="112"/>
      <c r="BC26" s="112"/>
    </row>
    <row r="27" spans="1:55">
      <c r="A27" s="140" t="s">
        <v>33</v>
      </c>
      <c r="BA27" s="112"/>
      <c r="BB27" s="112"/>
      <c r="BC27" s="112"/>
    </row>
    <row r="28" spans="1:55">
      <c r="A28" s="140" t="s">
        <v>34</v>
      </c>
      <c r="BA28" s="112"/>
      <c r="BB28" s="112"/>
      <c r="BC28" s="112"/>
    </row>
    <row r="29" spans="1:55">
      <c r="A29" s="140" t="s">
        <v>35</v>
      </c>
      <c r="BA29" s="112"/>
      <c r="BB29" s="112"/>
      <c r="BC29" s="112"/>
    </row>
    <row r="30" spans="1:55">
      <c r="A30" s="140" t="s">
        <v>36</v>
      </c>
      <c r="BA30" s="112"/>
      <c r="BB30" s="112"/>
      <c r="BC30" s="112"/>
    </row>
    <row r="31" spans="1:55">
      <c r="A31" s="140" t="s">
        <v>37</v>
      </c>
      <c r="BA31" s="112"/>
      <c r="BB31" s="112"/>
      <c r="BC31" s="112"/>
    </row>
    <row r="32" spans="1:55">
      <c r="A32" s="140" t="s">
        <v>38</v>
      </c>
      <c r="BA32" s="112"/>
      <c r="BB32" s="112"/>
      <c r="BC32" s="112"/>
    </row>
    <row r="33" spans="1:55">
      <c r="A33" s="140" t="s">
        <v>39</v>
      </c>
      <c r="BA33" s="112"/>
      <c r="BB33" s="112"/>
      <c r="BC33" s="112"/>
    </row>
    <row r="34" spans="1:55">
      <c r="A34" s="140" t="s">
        <v>40</v>
      </c>
      <c r="BA34" s="112"/>
      <c r="BB34" s="112"/>
      <c r="BC34" s="112"/>
    </row>
    <row r="35" spans="1:55">
      <c r="A35" s="140" t="s">
        <v>41</v>
      </c>
      <c r="BA35" s="112"/>
      <c r="BB35" s="112"/>
      <c r="BC35" s="112"/>
    </row>
    <row r="36" spans="1:55">
      <c r="A36" s="140" t="s">
        <v>42</v>
      </c>
      <c r="BA36" s="112"/>
      <c r="BB36" s="112"/>
      <c r="BC36" s="112"/>
    </row>
    <row r="37" spans="1:55">
      <c r="A37" s="140" t="s">
        <v>43</v>
      </c>
      <c r="BA37" s="112"/>
      <c r="BB37" s="112"/>
      <c r="BC37" s="112"/>
    </row>
    <row r="38" spans="1:55">
      <c r="A38" s="140" t="s">
        <v>44</v>
      </c>
      <c r="BA38" s="112"/>
      <c r="BB38" s="112"/>
      <c r="BC38" s="112"/>
    </row>
    <row r="39" spans="1:55">
      <c r="A39" s="140" t="s">
        <v>45</v>
      </c>
      <c r="BA39" s="112"/>
      <c r="BB39" s="112"/>
      <c r="BC39" s="112"/>
    </row>
    <row r="40" spans="1:55">
      <c r="A40" s="140" t="s">
        <v>46</v>
      </c>
      <c r="BA40" s="112"/>
      <c r="BB40" s="112"/>
      <c r="BC40" s="112"/>
    </row>
    <row r="41" spans="1:55">
      <c r="A41" s="140" t="s">
        <v>47</v>
      </c>
      <c r="BA41" s="112"/>
      <c r="BB41" s="112"/>
      <c r="BC41" s="112"/>
    </row>
    <row r="42" spans="1:55">
      <c r="A42" s="140" t="s">
        <v>48</v>
      </c>
      <c r="BA42" s="112"/>
      <c r="BB42" s="112"/>
      <c r="BC42" s="112"/>
    </row>
    <row r="43" spans="1:55">
      <c r="A43" s="140" t="s">
        <v>172</v>
      </c>
      <c r="BA43" s="112"/>
      <c r="BB43" s="112"/>
      <c r="BC43" s="112"/>
    </row>
    <row r="44" spans="1:55">
      <c r="A44" s="140" t="s">
        <v>173</v>
      </c>
      <c r="BA44" s="112"/>
      <c r="BB44" s="112"/>
      <c r="BC44" s="112"/>
    </row>
    <row r="45" spans="1:55">
      <c r="A45" s="140" t="s">
        <v>174</v>
      </c>
      <c r="BA45" s="112"/>
      <c r="BB45" s="112"/>
      <c r="BC45" s="112"/>
    </row>
    <row r="46" spans="1:55">
      <c r="A46" s="140" t="s">
        <v>175</v>
      </c>
      <c r="BA46" s="112"/>
      <c r="BB46" s="112"/>
      <c r="BC46" s="112"/>
    </row>
    <row r="47" spans="1:55">
      <c r="A47" s="140" t="s">
        <v>176</v>
      </c>
      <c r="BA47" s="112"/>
      <c r="BB47" s="112"/>
      <c r="BC47" s="112"/>
    </row>
    <row r="48" spans="1:55">
      <c r="A48" s="140" t="s">
        <v>177</v>
      </c>
      <c r="BA48" s="112"/>
      <c r="BB48" s="112"/>
      <c r="BC48" s="112"/>
    </row>
    <row r="49" spans="1:55">
      <c r="A49" s="140" t="s">
        <v>178</v>
      </c>
      <c r="BA49" s="112"/>
      <c r="BB49" s="112"/>
      <c r="BC49" s="112"/>
    </row>
    <row r="50" spans="1:55">
      <c r="A50" s="140" t="s">
        <v>179</v>
      </c>
      <c r="BA50" s="112"/>
      <c r="BB50" s="112"/>
      <c r="BC50" s="112"/>
    </row>
    <row r="51" spans="1:55">
      <c r="A51" s="140" t="s">
        <v>180</v>
      </c>
      <c r="BA51" s="112"/>
      <c r="BB51" s="112"/>
      <c r="BC51" s="112"/>
    </row>
    <row r="52" spans="1:55">
      <c r="A52" s="140" t="s">
        <v>181</v>
      </c>
      <c r="BA52" s="112"/>
      <c r="BB52" s="112"/>
      <c r="BC52" s="112"/>
    </row>
  </sheetData>
  <mergeCells count="18">
    <mergeCell ref="DO1:DR1"/>
    <mergeCell ref="GE1:HJ1"/>
    <mergeCell ref="EY1:GD1"/>
    <mergeCell ref="DS1:EX1"/>
    <mergeCell ref="HK1:HR1"/>
    <mergeCell ref="HS1:HZ1"/>
    <mergeCell ref="BT1:CE1"/>
    <mergeCell ref="CF1:CQ1"/>
    <mergeCell ref="CR1:DC1"/>
    <mergeCell ref="DD1:DF1"/>
    <mergeCell ref="DG1:DJ1"/>
    <mergeCell ref="DK1:DN1"/>
    <mergeCell ref="B1:L1"/>
    <mergeCell ref="M1:S1"/>
    <mergeCell ref="T1:V1"/>
    <mergeCell ref="Z1:AV1"/>
    <mergeCell ref="W1:Y1"/>
    <mergeCell ref="AW1:BS1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dimension ref="A1:K62"/>
  <sheetViews>
    <sheetView workbookViewId="0">
      <selection activeCell="B47" sqref="B47"/>
    </sheetView>
  </sheetViews>
  <sheetFormatPr baseColWidth="10" defaultRowHeight="14.5"/>
  <cols>
    <col min="1" max="1" width="42.6328125" customWidth="1"/>
    <col min="2" max="2" width="20.453125" customWidth="1"/>
    <col min="3" max="3" width="9.453125" bestFit="1" customWidth="1"/>
    <col min="4" max="4" width="10.08984375" bestFit="1" customWidth="1"/>
    <col min="5" max="5" width="3.54296875" style="16" customWidth="1"/>
    <col min="6" max="6" width="50.26953125" customWidth="1"/>
    <col min="7" max="7" width="11.54296875" bestFit="1" customWidth="1"/>
    <col min="8" max="8" width="15.26953125" customWidth="1"/>
    <col min="9" max="9" width="11.7265625" bestFit="1" customWidth="1"/>
    <col min="10" max="11" width="7.90625" bestFit="1" customWidth="1"/>
  </cols>
  <sheetData>
    <row r="1" spans="1:11" ht="15.5" thickBot="1">
      <c r="A1" s="41" t="s">
        <v>185</v>
      </c>
      <c r="B1" s="185" t="s">
        <v>9</v>
      </c>
      <c r="E1" s="179" t="s">
        <v>9</v>
      </c>
    </row>
    <row r="2" spans="1:11" ht="15.5" thickBot="1">
      <c r="A2" s="40" t="s">
        <v>148</v>
      </c>
      <c r="B2" s="2"/>
      <c r="E2" s="179" t="s">
        <v>10</v>
      </c>
      <c r="F2" s="152" t="s">
        <v>168</v>
      </c>
      <c r="G2" s="153"/>
      <c r="H2" s="154"/>
    </row>
    <row r="3" spans="1:11" ht="15.5" thickBot="1">
      <c r="A3" s="41" t="s">
        <v>149</v>
      </c>
      <c r="B3" s="5"/>
      <c r="E3" s="179" t="s">
        <v>11</v>
      </c>
      <c r="F3" s="33" t="s">
        <v>63</v>
      </c>
      <c r="G3" s="6" t="s">
        <v>50</v>
      </c>
      <c r="H3" s="35" t="s">
        <v>98</v>
      </c>
    </row>
    <row r="4" spans="1:11" ht="15" thickBot="1">
      <c r="A4" s="40" t="s">
        <v>169</v>
      </c>
      <c r="B4" s="1"/>
      <c r="E4" s="179" t="s">
        <v>12</v>
      </c>
      <c r="F4" s="34" t="s">
        <v>99</v>
      </c>
      <c r="G4" s="7">
        <f>G24/2</f>
        <v>0</v>
      </c>
      <c r="H4" s="36"/>
    </row>
    <row r="5" spans="1:11" ht="15.5" thickBot="1">
      <c r="A5" s="41" t="s">
        <v>7</v>
      </c>
      <c r="B5" s="5"/>
      <c r="E5" s="179" t="s">
        <v>13</v>
      </c>
      <c r="F5" s="37" t="s">
        <v>150</v>
      </c>
      <c r="G5" s="38">
        <f>(G25+G29+G38+G39)/2</f>
        <v>0</v>
      </c>
      <c r="H5" s="39"/>
    </row>
    <row r="6" spans="1:11" ht="15.5" thickBot="1">
      <c r="A6" s="40" t="s">
        <v>170</v>
      </c>
      <c r="B6" s="1"/>
      <c r="E6" s="179" t="s">
        <v>14</v>
      </c>
      <c r="F6" s="42" t="s">
        <v>76</v>
      </c>
      <c r="G6" s="43">
        <f>SUM(G4:G5)</f>
        <v>0</v>
      </c>
      <c r="H6" s="39"/>
    </row>
    <row r="7" spans="1:11" ht="15.5" thickBot="1">
      <c r="A7" s="41" t="s">
        <v>159</v>
      </c>
      <c r="B7" s="45"/>
      <c r="E7" s="179" t="s">
        <v>15</v>
      </c>
    </row>
    <row r="8" spans="1:11" ht="15" thickBot="1">
      <c r="A8" s="17"/>
      <c r="B8" s="18"/>
      <c r="C8" s="4"/>
      <c r="E8" s="179" t="s">
        <v>16</v>
      </c>
    </row>
    <row r="9" spans="1:11" ht="15.5" thickBot="1">
      <c r="A9" s="152" t="s">
        <v>55</v>
      </c>
      <c r="B9" s="153"/>
      <c r="C9" s="154"/>
      <c r="E9" s="179" t="s">
        <v>17</v>
      </c>
      <c r="F9" s="155" t="s">
        <v>224</v>
      </c>
      <c r="G9" s="156"/>
      <c r="H9" s="156"/>
      <c r="I9" s="156"/>
    </row>
    <row r="10" spans="1:11" ht="16" thickBot="1">
      <c r="A10" s="24" t="s">
        <v>56</v>
      </c>
      <c r="B10" s="3" t="s">
        <v>50</v>
      </c>
      <c r="C10" s="23" t="s">
        <v>51</v>
      </c>
      <c r="E10" s="179" t="s">
        <v>18</v>
      </c>
      <c r="F10" s="29" t="s">
        <v>49</v>
      </c>
      <c r="G10" s="30" t="s">
        <v>73</v>
      </c>
      <c r="H10" s="30" t="s">
        <v>74</v>
      </c>
      <c r="I10" s="30" t="s">
        <v>75</v>
      </c>
    </row>
    <row r="11" spans="1:11" ht="16" thickBot="1">
      <c r="A11" s="22" t="s">
        <v>57</v>
      </c>
      <c r="B11" s="21">
        <f>'Données individuelles'!C58</f>
        <v>0</v>
      </c>
      <c r="C11" s="25" t="e">
        <f>B11/B13</f>
        <v>#DIV/0!</v>
      </c>
      <c r="E11" s="179" t="s">
        <v>19</v>
      </c>
      <c r="F11" s="28" t="s">
        <v>144</v>
      </c>
      <c r="G11" s="12">
        <f>G19</f>
        <v>0</v>
      </c>
      <c r="H11" s="12">
        <f t="shared" ref="H11:I11" si="0">H19</f>
        <v>0</v>
      </c>
      <c r="I11" s="12">
        <f t="shared" si="0"/>
        <v>0</v>
      </c>
    </row>
    <row r="12" spans="1:11" ht="16" thickBot="1">
      <c r="A12" s="22" t="s">
        <v>58</v>
      </c>
      <c r="B12" s="21">
        <f>'Données individuelles'!C59</f>
        <v>0</v>
      </c>
      <c r="C12" s="25" t="e">
        <f>B12/B13</f>
        <v>#DIV/0!</v>
      </c>
      <c r="D12" s="15"/>
      <c r="E12" s="179" t="s">
        <v>20</v>
      </c>
      <c r="F12" s="28" t="s">
        <v>145</v>
      </c>
      <c r="G12" s="143">
        <v>0</v>
      </c>
      <c r="H12" s="13" t="e">
        <f>(H11-G11)/G11</f>
        <v>#DIV/0!</v>
      </c>
      <c r="I12" s="13" t="e">
        <f>(I11-H11)/H11</f>
        <v>#DIV/0!</v>
      </c>
    </row>
    <row r="13" spans="1:11" ht="15" thickBot="1">
      <c r="A13" s="26" t="s">
        <v>59</v>
      </c>
      <c r="B13" s="27">
        <f>B11+B12</f>
        <v>0</v>
      </c>
      <c r="C13" s="15" t="e">
        <f>B13/B13</f>
        <v>#DIV/0!</v>
      </c>
      <c r="D13" s="15"/>
      <c r="E13" s="179" t="s">
        <v>21</v>
      </c>
      <c r="F13" s="28" t="s">
        <v>146</v>
      </c>
      <c r="G13" s="14">
        <f>G50</f>
        <v>0</v>
      </c>
      <c r="H13" s="14">
        <f t="shared" ref="H13:I13" si="1">H50</f>
        <v>0</v>
      </c>
      <c r="I13" s="14">
        <f t="shared" si="1"/>
        <v>0</v>
      </c>
    </row>
    <row r="14" spans="1:11">
      <c r="E14" s="179" t="s">
        <v>22</v>
      </c>
      <c r="F14" s="31" t="s">
        <v>147</v>
      </c>
      <c r="G14" s="142" t="e">
        <f t="shared" ref="G14:I14" si="2">G13/G11</f>
        <v>#DIV/0!</v>
      </c>
      <c r="H14" s="32" t="e">
        <f t="shared" si="2"/>
        <v>#DIV/0!</v>
      </c>
      <c r="I14" s="32" t="e">
        <f t="shared" si="2"/>
        <v>#DIV/0!</v>
      </c>
      <c r="K14" s="19"/>
    </row>
    <row r="15" spans="1:11">
      <c r="E15" s="179" t="s">
        <v>23</v>
      </c>
    </row>
    <row r="16" spans="1:11" ht="15" thickBot="1">
      <c r="E16" s="179" t="s">
        <v>24</v>
      </c>
    </row>
    <row r="17" spans="1:9" ht="15.5" thickBot="1">
      <c r="A17" s="155" t="s">
        <v>77</v>
      </c>
      <c r="B17" s="156"/>
      <c r="C17" s="162"/>
      <c r="E17" s="179" t="s">
        <v>25</v>
      </c>
      <c r="F17" s="157" t="s">
        <v>110</v>
      </c>
      <c r="G17" s="158"/>
      <c r="H17" s="159"/>
      <c r="I17" s="160"/>
    </row>
    <row r="18" spans="1:9" ht="16" thickBot="1">
      <c r="A18" s="93" t="s">
        <v>78</v>
      </c>
      <c r="B18" s="94" t="s">
        <v>50</v>
      </c>
      <c r="C18" s="94" t="s">
        <v>51</v>
      </c>
      <c r="E18" s="179" t="s">
        <v>26</v>
      </c>
      <c r="F18" s="74" t="s">
        <v>111</v>
      </c>
      <c r="G18" s="65" t="s">
        <v>60</v>
      </c>
      <c r="H18" s="57" t="s">
        <v>61</v>
      </c>
      <c r="I18" s="48" t="s">
        <v>62</v>
      </c>
    </row>
    <row r="19" spans="1:9" ht="16" thickBot="1">
      <c r="A19" s="95" t="s">
        <v>52</v>
      </c>
      <c r="B19" s="96">
        <f>SUM(B20:B23)</f>
        <v>0</v>
      </c>
      <c r="C19" s="97" t="e">
        <f>B19/$B$41</f>
        <v>#DIV/0!</v>
      </c>
      <c r="E19" s="179" t="s">
        <v>27</v>
      </c>
      <c r="F19" s="75" t="s">
        <v>152</v>
      </c>
      <c r="G19" s="66">
        <f>G20+G21+G22</f>
        <v>0</v>
      </c>
      <c r="H19" s="58">
        <f t="shared" ref="H19:I19" si="3">H20+H21+H22</f>
        <v>0</v>
      </c>
      <c r="I19" s="49">
        <f t="shared" si="3"/>
        <v>0</v>
      </c>
    </row>
    <row r="20" spans="1:9" ht="16" thickBot="1">
      <c r="A20" s="98" t="s">
        <v>79</v>
      </c>
      <c r="B20" s="99">
        <f>'Données individuelles'!C46</f>
        <v>0</v>
      </c>
      <c r="C20" s="100" t="e">
        <f t="shared" ref="C20:C41" si="4">B20/$B$41</f>
        <v>#DIV/0!</v>
      </c>
      <c r="E20" s="179" t="s">
        <v>28</v>
      </c>
      <c r="F20" s="76" t="s">
        <v>112</v>
      </c>
      <c r="G20" s="67">
        <f>'Données individuelles'!C27</f>
        <v>0</v>
      </c>
      <c r="H20" s="59">
        <f>G20*$B$7+G20</f>
        <v>0</v>
      </c>
      <c r="I20" s="50">
        <f>H20*$B$7+H20</f>
        <v>0</v>
      </c>
    </row>
    <row r="21" spans="1:9" ht="16" thickBot="1">
      <c r="A21" s="98" t="s">
        <v>80</v>
      </c>
      <c r="B21" s="99">
        <f>'Données individuelles'!C47</f>
        <v>0</v>
      </c>
      <c r="C21" s="100" t="e">
        <f t="shared" si="4"/>
        <v>#DIV/0!</v>
      </c>
      <c r="E21" s="179" t="s">
        <v>29</v>
      </c>
      <c r="F21" s="76" t="s">
        <v>113</v>
      </c>
      <c r="G21" s="67">
        <f>'Données individuelles'!C28</f>
        <v>0</v>
      </c>
      <c r="H21" s="59">
        <f t="shared" ref="H21:I21" si="5">G21*$B$7+G21</f>
        <v>0</v>
      </c>
      <c r="I21" s="50">
        <f t="shared" si="5"/>
        <v>0</v>
      </c>
    </row>
    <row r="22" spans="1:9" ht="16" thickBot="1">
      <c r="A22" s="98" t="s">
        <v>81</v>
      </c>
      <c r="B22" s="99">
        <f>'Données individuelles'!C48</f>
        <v>0</v>
      </c>
      <c r="C22" s="100" t="e">
        <f t="shared" si="4"/>
        <v>#DIV/0!</v>
      </c>
      <c r="E22" s="179" t="s">
        <v>30</v>
      </c>
      <c r="F22" s="76" t="s">
        <v>114</v>
      </c>
      <c r="G22" s="67">
        <f>'Données individuelles'!C29</f>
        <v>0</v>
      </c>
      <c r="H22" s="59">
        <f t="shared" ref="H22:I24" si="6">G22*$B$7+G22</f>
        <v>0</v>
      </c>
      <c r="I22" s="50">
        <f t="shared" si="6"/>
        <v>0</v>
      </c>
    </row>
    <row r="23" spans="1:9" ht="16" thickBot="1">
      <c r="A23" s="98" t="s">
        <v>82</v>
      </c>
      <c r="B23" s="99">
        <v>0</v>
      </c>
      <c r="C23" s="100" t="e">
        <f t="shared" si="4"/>
        <v>#DIV/0!</v>
      </c>
      <c r="E23" s="179" t="s">
        <v>31</v>
      </c>
      <c r="F23" s="77" t="s">
        <v>151</v>
      </c>
      <c r="G23" s="68">
        <f>G24+G25+G29+G37+G38+G39</f>
        <v>0</v>
      </c>
      <c r="H23" s="47">
        <f t="shared" ref="H23:I23" si="7">H24+H25+H29+H37+H38+H39</f>
        <v>0</v>
      </c>
      <c r="I23" s="51">
        <f t="shared" si="7"/>
        <v>0</v>
      </c>
    </row>
    <row r="24" spans="1:9" ht="16" thickBot="1">
      <c r="A24" s="95" t="s">
        <v>83</v>
      </c>
      <c r="B24" s="96">
        <f>SUM(B25:B26)</f>
        <v>0</v>
      </c>
      <c r="C24" s="97" t="e">
        <f t="shared" si="4"/>
        <v>#DIV/0!</v>
      </c>
      <c r="E24" s="179" t="s">
        <v>32</v>
      </c>
      <c r="F24" s="78" t="s">
        <v>153</v>
      </c>
      <c r="G24" s="67">
        <f>'Données individuelles'!C30</f>
        <v>0</v>
      </c>
      <c r="H24" s="59">
        <f t="shared" si="6"/>
        <v>0</v>
      </c>
      <c r="I24" s="50">
        <f t="shared" si="6"/>
        <v>0</v>
      </c>
    </row>
    <row r="25" spans="1:9" ht="16" thickBot="1">
      <c r="A25" s="98" t="s">
        <v>84</v>
      </c>
      <c r="B25" s="99">
        <f>'Données individuelles'!C49</f>
        <v>0</v>
      </c>
      <c r="C25" s="100" t="e">
        <f t="shared" si="4"/>
        <v>#DIV/0!</v>
      </c>
      <c r="E25" s="179" t="s">
        <v>33</v>
      </c>
      <c r="F25" s="79" t="s">
        <v>154</v>
      </c>
      <c r="G25" s="69">
        <f>G26+G27+G28</f>
        <v>0</v>
      </c>
      <c r="H25" s="60">
        <f>H26+H27+H28</f>
        <v>0</v>
      </c>
      <c r="I25" s="52">
        <f>I26+I27+I28</f>
        <v>0</v>
      </c>
    </row>
    <row r="26" spans="1:9" ht="16" thickBot="1">
      <c r="A26" s="98" t="s">
        <v>85</v>
      </c>
      <c r="B26" s="99">
        <v>0</v>
      </c>
      <c r="C26" s="100" t="e">
        <f t="shared" si="4"/>
        <v>#DIV/0!</v>
      </c>
      <c r="E26" s="179" t="s">
        <v>34</v>
      </c>
      <c r="F26" s="80" t="s">
        <v>163</v>
      </c>
      <c r="G26" s="67">
        <f>'Données individuelles'!C31</f>
        <v>0</v>
      </c>
      <c r="H26" s="59">
        <f t="shared" ref="H26:I26" si="8">G26*$B$7+G26</f>
        <v>0</v>
      </c>
      <c r="I26" s="50">
        <f t="shared" si="8"/>
        <v>0</v>
      </c>
    </row>
    <row r="27" spans="1:9" ht="16" thickBot="1">
      <c r="A27" s="95" t="s">
        <v>86</v>
      </c>
      <c r="B27" s="96">
        <f>SUM(B28:B38)</f>
        <v>0</v>
      </c>
      <c r="C27" s="97" t="e">
        <f t="shared" si="4"/>
        <v>#DIV/0!</v>
      </c>
      <c r="E27" s="179" t="s">
        <v>35</v>
      </c>
      <c r="F27" s="80" t="s">
        <v>164</v>
      </c>
      <c r="G27" s="67">
        <f>'Données individuelles'!C32</f>
        <v>0</v>
      </c>
      <c r="H27" s="59">
        <f t="shared" ref="H27:I27" si="9">G27*$B$7+G27</f>
        <v>0</v>
      </c>
      <c r="I27" s="50">
        <f t="shared" si="9"/>
        <v>0</v>
      </c>
    </row>
    <row r="28" spans="1:9" ht="16" thickBot="1">
      <c r="A28" s="101" t="s">
        <v>87</v>
      </c>
      <c r="B28" s="102">
        <f>'Données individuelles'!C50</f>
        <v>0</v>
      </c>
      <c r="C28" s="103" t="e">
        <f t="shared" si="4"/>
        <v>#DIV/0!</v>
      </c>
      <c r="E28" s="179" t="s">
        <v>36</v>
      </c>
      <c r="F28" s="80" t="s">
        <v>165</v>
      </c>
      <c r="G28" s="67">
        <f>'Données individuelles'!C33</f>
        <v>0</v>
      </c>
      <c r="H28" s="59">
        <f t="shared" ref="H28:I28" si="10">G28*$B$7+G28</f>
        <v>0</v>
      </c>
      <c r="I28" s="50">
        <f t="shared" si="10"/>
        <v>0</v>
      </c>
    </row>
    <row r="29" spans="1:9" ht="16" thickBot="1">
      <c r="A29" s="101" t="s">
        <v>88</v>
      </c>
      <c r="B29" s="104">
        <f>'Données individuelles'!C51</f>
        <v>0</v>
      </c>
      <c r="C29" s="105" t="e">
        <f t="shared" si="4"/>
        <v>#DIV/0!</v>
      </c>
      <c r="E29" s="179" t="s">
        <v>37</v>
      </c>
      <c r="F29" s="79" t="s">
        <v>155</v>
      </c>
      <c r="G29" s="69">
        <f>SUM(G30:G36)</f>
        <v>0</v>
      </c>
      <c r="H29" s="60">
        <f>SUM(H30:H36)</f>
        <v>0</v>
      </c>
      <c r="I29" s="52">
        <f>SUM(I30:I36)</f>
        <v>0</v>
      </c>
    </row>
    <row r="30" spans="1:9" ht="16" thickBot="1">
      <c r="A30" s="101" t="s">
        <v>89</v>
      </c>
      <c r="B30" s="102">
        <f>'Données individuelles'!C52</f>
        <v>0</v>
      </c>
      <c r="C30" s="103" t="e">
        <f t="shared" si="4"/>
        <v>#DIV/0!</v>
      </c>
      <c r="E30" s="179" t="s">
        <v>38</v>
      </c>
      <c r="F30" s="76" t="s">
        <v>115</v>
      </c>
      <c r="G30" s="67">
        <f>'Données individuelles'!C34</f>
        <v>0</v>
      </c>
      <c r="H30" s="59">
        <f t="shared" ref="H30:I30" si="11">G30*$B$7+G30</f>
        <v>0</v>
      </c>
      <c r="I30" s="50">
        <f t="shared" si="11"/>
        <v>0</v>
      </c>
    </row>
    <row r="31" spans="1:9" ht="16" thickBot="1">
      <c r="A31" s="101" t="s">
        <v>90</v>
      </c>
      <c r="B31" s="102">
        <f>'Données individuelles'!C53</f>
        <v>0</v>
      </c>
      <c r="C31" s="103" t="e">
        <f t="shared" si="4"/>
        <v>#DIV/0!</v>
      </c>
      <c r="E31" s="179" t="s">
        <v>39</v>
      </c>
      <c r="F31" s="76" t="s">
        <v>116</v>
      </c>
      <c r="G31" s="67">
        <f>'Données individuelles'!C35</f>
        <v>0</v>
      </c>
      <c r="H31" s="59">
        <f t="shared" ref="H31:I31" si="12">G31*$B$7+G31</f>
        <v>0</v>
      </c>
      <c r="I31" s="50">
        <f t="shared" si="12"/>
        <v>0</v>
      </c>
    </row>
    <row r="32" spans="1:9" ht="16" thickBot="1">
      <c r="A32" s="101" t="s">
        <v>91</v>
      </c>
      <c r="B32" s="102">
        <f>'Données individuelles'!C54</f>
        <v>0</v>
      </c>
      <c r="C32" s="103" t="e">
        <f t="shared" si="4"/>
        <v>#DIV/0!</v>
      </c>
      <c r="E32" s="179" t="s">
        <v>40</v>
      </c>
      <c r="F32" s="76" t="s">
        <v>117</v>
      </c>
      <c r="G32" s="67">
        <f>'Données individuelles'!C36</f>
        <v>0</v>
      </c>
      <c r="H32" s="59">
        <f t="shared" ref="H32:I32" si="13">G32*$B$7+G32</f>
        <v>0</v>
      </c>
      <c r="I32" s="50">
        <f t="shared" si="13"/>
        <v>0</v>
      </c>
    </row>
    <row r="33" spans="1:9" ht="18" customHeight="1" thickBot="1">
      <c r="A33" s="101" t="s">
        <v>92</v>
      </c>
      <c r="B33" s="102">
        <f>'Données individuelles'!C55</f>
        <v>0</v>
      </c>
      <c r="C33" s="103" t="e">
        <f t="shared" si="4"/>
        <v>#DIV/0!</v>
      </c>
      <c r="E33" s="179" t="s">
        <v>41</v>
      </c>
      <c r="F33" s="76" t="s">
        <v>118</v>
      </c>
      <c r="G33" s="67">
        <f>'Données individuelles'!C37</f>
        <v>0</v>
      </c>
      <c r="H33" s="59">
        <f t="shared" ref="H33:I33" si="14">G33*$B$7+G33</f>
        <v>0</v>
      </c>
      <c r="I33" s="50">
        <f t="shared" si="14"/>
        <v>0</v>
      </c>
    </row>
    <row r="34" spans="1:9" ht="16" thickBot="1">
      <c r="A34" s="101" t="s">
        <v>93</v>
      </c>
      <c r="B34" s="104">
        <f>'Données individuelles'!C56</f>
        <v>0</v>
      </c>
      <c r="C34" s="105" t="e">
        <f t="shared" si="4"/>
        <v>#DIV/0!</v>
      </c>
      <c r="E34" s="179" t="s">
        <v>42</v>
      </c>
      <c r="F34" s="76" t="s">
        <v>119</v>
      </c>
      <c r="G34" s="67">
        <f>'Données individuelles'!C38</f>
        <v>0</v>
      </c>
      <c r="H34" s="59">
        <f t="shared" ref="H34:I34" si="15">G34*$B$7+G34</f>
        <v>0</v>
      </c>
      <c r="I34" s="50">
        <f t="shared" si="15"/>
        <v>0</v>
      </c>
    </row>
    <row r="35" spans="1:9" ht="16" thickBot="1">
      <c r="A35" s="101" t="s">
        <v>94</v>
      </c>
      <c r="B35" s="102">
        <f>'Données individuelles'!C57</f>
        <v>0</v>
      </c>
      <c r="C35" s="103" t="e">
        <f t="shared" si="4"/>
        <v>#DIV/0!</v>
      </c>
      <c r="E35" s="179" t="s">
        <v>43</v>
      </c>
      <c r="F35" s="76" t="s">
        <v>120</v>
      </c>
      <c r="G35" s="67">
        <f>'Données individuelles'!C39</f>
        <v>0</v>
      </c>
      <c r="H35" s="59">
        <f t="shared" ref="H35:I35" si="16">G35*$B$7+G35</f>
        <v>0</v>
      </c>
      <c r="I35" s="50">
        <f t="shared" si="16"/>
        <v>0</v>
      </c>
    </row>
    <row r="36" spans="1:9" ht="16" thickBot="1">
      <c r="A36" s="101" t="s">
        <v>95</v>
      </c>
      <c r="B36" s="102">
        <v>0</v>
      </c>
      <c r="C36" s="103" t="e">
        <f t="shared" si="4"/>
        <v>#DIV/0!</v>
      </c>
      <c r="E36" s="179" t="s">
        <v>44</v>
      </c>
      <c r="F36" s="76" t="s">
        <v>121</v>
      </c>
      <c r="G36" s="67">
        <f>'Données individuelles'!C40</f>
        <v>0</v>
      </c>
      <c r="H36" s="59">
        <f t="shared" ref="H36:I38" si="17">G36*$B$7+G36</f>
        <v>0</v>
      </c>
      <c r="I36" s="50">
        <f t="shared" si="17"/>
        <v>0</v>
      </c>
    </row>
    <row r="37" spans="1:9" ht="16" thickBot="1">
      <c r="A37" s="106" t="s">
        <v>53</v>
      </c>
      <c r="B37" s="102">
        <v>0</v>
      </c>
      <c r="C37" s="103" t="e">
        <f t="shared" si="4"/>
        <v>#DIV/0!</v>
      </c>
      <c r="E37" s="179" t="s">
        <v>45</v>
      </c>
      <c r="F37" s="79" t="s">
        <v>122</v>
      </c>
      <c r="G37" s="69">
        <f>'Données individuelles'!C41</f>
        <v>0</v>
      </c>
      <c r="H37" s="60">
        <f t="shared" si="17"/>
        <v>0</v>
      </c>
      <c r="I37" s="52">
        <f t="shared" si="17"/>
        <v>0</v>
      </c>
    </row>
    <row r="38" spans="1:9" ht="16" thickBot="1">
      <c r="A38" s="107" t="s">
        <v>96</v>
      </c>
      <c r="B38" s="99">
        <v>0</v>
      </c>
      <c r="C38" s="100" t="e">
        <f t="shared" si="4"/>
        <v>#DIV/0!</v>
      </c>
      <c r="E38" s="179" t="s">
        <v>46</v>
      </c>
      <c r="F38" s="79" t="s">
        <v>156</v>
      </c>
      <c r="G38" s="69">
        <f>'Données individuelles'!C42</f>
        <v>0</v>
      </c>
      <c r="H38" s="60">
        <f t="shared" si="17"/>
        <v>0</v>
      </c>
      <c r="I38" s="52">
        <f t="shared" si="17"/>
        <v>0</v>
      </c>
    </row>
    <row r="39" spans="1:9" ht="16" thickBot="1">
      <c r="A39" s="95" t="s">
        <v>97</v>
      </c>
      <c r="B39" s="108">
        <f>(G24+G25)/2</f>
        <v>0</v>
      </c>
      <c r="C39" s="97" t="e">
        <f t="shared" si="4"/>
        <v>#DIV/0!</v>
      </c>
      <c r="E39" s="179" t="s">
        <v>47</v>
      </c>
      <c r="F39" s="79" t="s">
        <v>157</v>
      </c>
      <c r="G39" s="69">
        <f>I62</f>
        <v>0</v>
      </c>
      <c r="H39" s="60">
        <f t="shared" ref="H39" si="18">J62</f>
        <v>0</v>
      </c>
      <c r="I39" s="52">
        <f>K62</f>
        <v>0</v>
      </c>
    </row>
    <row r="40" spans="1:9" ht="16" thickBot="1">
      <c r="A40" s="109" t="s">
        <v>182</v>
      </c>
      <c r="B40" s="110">
        <f>(G29+G37+G38)/2</f>
        <v>0</v>
      </c>
      <c r="C40" s="111" t="e">
        <f t="shared" si="4"/>
        <v>#DIV/0!</v>
      </c>
      <c r="E40" s="179" t="s">
        <v>48</v>
      </c>
      <c r="F40" s="81" t="s">
        <v>123</v>
      </c>
      <c r="G40" s="70">
        <f>G19-G23</f>
        <v>0</v>
      </c>
      <c r="H40" s="61">
        <f>H19-H23</f>
        <v>0</v>
      </c>
      <c r="I40" s="53">
        <f>I19-I23</f>
        <v>0</v>
      </c>
    </row>
    <row r="41" spans="1:9" ht="16" thickBot="1">
      <c r="A41" s="95" t="s">
        <v>54</v>
      </c>
      <c r="B41" s="96">
        <f>B13</f>
        <v>0</v>
      </c>
      <c r="C41" s="97" t="e">
        <f t="shared" si="4"/>
        <v>#DIV/0!</v>
      </c>
      <c r="E41" s="179" t="s">
        <v>172</v>
      </c>
      <c r="F41" s="82" t="s">
        <v>124</v>
      </c>
      <c r="G41" s="67">
        <v>0</v>
      </c>
      <c r="H41" s="59">
        <f t="shared" ref="H41:I41" si="19">G41*$B$7+G41</f>
        <v>0</v>
      </c>
      <c r="I41" s="50">
        <f t="shared" si="19"/>
        <v>0</v>
      </c>
    </row>
    <row r="42" spans="1:9" ht="15.5">
      <c r="E42" s="179" t="s">
        <v>173</v>
      </c>
      <c r="F42" s="82" t="s">
        <v>125</v>
      </c>
      <c r="G42" s="67">
        <v>0</v>
      </c>
      <c r="H42" s="59">
        <f t="shared" ref="H42:I42" si="20">G42*$B$7+G42</f>
        <v>0</v>
      </c>
      <c r="I42" s="50">
        <f t="shared" si="20"/>
        <v>0</v>
      </c>
    </row>
    <row r="43" spans="1:9" ht="16" thickBot="1">
      <c r="E43" s="179" t="s">
        <v>174</v>
      </c>
      <c r="F43" s="82" t="s">
        <v>126</v>
      </c>
      <c r="G43" s="67">
        <f>G41-G42</f>
        <v>0</v>
      </c>
      <c r="H43" s="59">
        <f t="shared" ref="H43:I43" si="21">H41-H42</f>
        <v>0</v>
      </c>
      <c r="I43" s="50">
        <f t="shared" si="21"/>
        <v>0</v>
      </c>
    </row>
    <row r="44" spans="1:9" ht="16" thickBot="1">
      <c r="A44" s="155" t="s">
        <v>100</v>
      </c>
      <c r="B44" s="156"/>
      <c r="C44" s="156"/>
      <c r="D44" s="156"/>
      <c r="E44" s="179" t="s">
        <v>175</v>
      </c>
      <c r="F44" s="83" t="s">
        <v>127</v>
      </c>
      <c r="G44" s="71">
        <f>G40+G43</f>
        <v>0</v>
      </c>
      <c r="H44" s="62">
        <f t="shared" ref="H44:I44" si="22">H40+H43</f>
        <v>0</v>
      </c>
      <c r="I44" s="54">
        <f t="shared" si="22"/>
        <v>0</v>
      </c>
    </row>
    <row r="45" spans="1:9" ht="16" thickBot="1">
      <c r="A45" s="85" t="s">
        <v>49</v>
      </c>
      <c r="B45" s="86" t="s">
        <v>60</v>
      </c>
      <c r="C45" s="86" t="s">
        <v>61</v>
      </c>
      <c r="D45" s="86" t="s">
        <v>62</v>
      </c>
      <c r="E45" s="179" t="s">
        <v>176</v>
      </c>
      <c r="F45" s="82" t="s">
        <v>128</v>
      </c>
      <c r="G45" s="67">
        <v>0</v>
      </c>
      <c r="H45" s="59">
        <v>0</v>
      </c>
      <c r="I45" s="50">
        <v>0</v>
      </c>
    </row>
    <row r="46" spans="1:9" ht="16" thickBot="1">
      <c r="A46" s="87" t="s">
        <v>101</v>
      </c>
      <c r="B46" s="88">
        <f>SUM(B47:B51)</f>
        <v>0</v>
      </c>
      <c r="C46" s="88">
        <f t="shared" ref="C46:D46" si="23">SUM(C47:C51)</f>
        <v>0</v>
      </c>
      <c r="D46" s="88">
        <f t="shared" si="23"/>
        <v>0</v>
      </c>
      <c r="E46" s="179" t="s">
        <v>177</v>
      </c>
      <c r="F46" s="76" t="s">
        <v>129</v>
      </c>
      <c r="G46" s="67">
        <v>0</v>
      </c>
      <c r="H46" s="59">
        <v>0</v>
      </c>
      <c r="I46" s="50">
        <v>0</v>
      </c>
    </row>
    <row r="47" spans="1:9" ht="16" thickBot="1">
      <c r="A47" s="89" t="s">
        <v>102</v>
      </c>
      <c r="B47" s="90">
        <f>B19</f>
        <v>0</v>
      </c>
      <c r="C47" s="90">
        <v>0</v>
      </c>
      <c r="D47" s="90">
        <v>0</v>
      </c>
      <c r="E47" s="179" t="s">
        <v>178</v>
      </c>
      <c r="F47" s="82" t="s">
        <v>130</v>
      </c>
      <c r="G47" s="67">
        <f>G45-G46</f>
        <v>0</v>
      </c>
      <c r="H47" s="59">
        <f t="shared" ref="H47:I47" si="24">H45-H46</f>
        <v>0</v>
      </c>
      <c r="I47" s="50">
        <f t="shared" si="24"/>
        <v>0</v>
      </c>
    </row>
    <row r="48" spans="1:9" ht="16" thickBot="1">
      <c r="A48" s="89" t="s">
        <v>83</v>
      </c>
      <c r="B48" s="90">
        <f>B24</f>
        <v>0</v>
      </c>
      <c r="C48" s="90">
        <v>0</v>
      </c>
      <c r="D48" s="90">
        <v>0</v>
      </c>
      <c r="E48" s="179" t="s">
        <v>179</v>
      </c>
      <c r="F48" s="83" t="s">
        <v>131</v>
      </c>
      <c r="G48" s="72">
        <f>G44+G47</f>
        <v>0</v>
      </c>
      <c r="H48" s="63">
        <f t="shared" ref="H48:I48" si="25">H44+H47</f>
        <v>0</v>
      </c>
      <c r="I48" s="55">
        <f t="shared" si="25"/>
        <v>0</v>
      </c>
    </row>
    <row r="49" spans="1:11" ht="16" thickBot="1">
      <c r="A49" s="89" t="s">
        <v>103</v>
      </c>
      <c r="B49" s="90">
        <f>B27</f>
        <v>0</v>
      </c>
      <c r="C49" s="90">
        <v>0</v>
      </c>
      <c r="D49" s="90">
        <v>0</v>
      </c>
      <c r="E49" s="179" t="s">
        <v>180</v>
      </c>
      <c r="F49" s="76" t="s">
        <v>132</v>
      </c>
      <c r="G49" s="67"/>
      <c r="H49" s="59"/>
      <c r="I49" s="50"/>
    </row>
    <row r="50" spans="1:11" ht="16" thickBot="1">
      <c r="A50" s="89" t="s">
        <v>104</v>
      </c>
      <c r="B50" s="90">
        <f>G6</f>
        <v>0</v>
      </c>
      <c r="C50" s="90">
        <v>0</v>
      </c>
      <c r="D50" s="90">
        <v>0</v>
      </c>
      <c r="E50" s="179" t="s">
        <v>181</v>
      </c>
      <c r="F50" s="84" t="s">
        <v>133</v>
      </c>
      <c r="G50" s="73">
        <f>G48-G49</f>
        <v>0</v>
      </c>
      <c r="H50" s="64">
        <f t="shared" ref="H50:I50" si="26">H48-H49</f>
        <v>0</v>
      </c>
      <c r="I50" s="56">
        <f t="shared" si="26"/>
        <v>0</v>
      </c>
    </row>
    <row r="51" spans="1:11" ht="30.5" thickBot="1">
      <c r="A51" s="91" t="s">
        <v>105</v>
      </c>
      <c r="B51" s="92">
        <f>(G19+G24+G25)-$B$39</f>
        <v>0</v>
      </c>
      <c r="C51" s="92">
        <f t="shared" ref="C51:D51" si="27">(H19+H24+H25)-$B$39</f>
        <v>0</v>
      </c>
      <c r="D51" s="92">
        <f t="shared" si="27"/>
        <v>0</v>
      </c>
    </row>
    <row r="52" spans="1:11" ht="15.5" thickBot="1">
      <c r="A52" s="87" t="s">
        <v>106</v>
      </c>
      <c r="B52" s="88">
        <f>B46</f>
        <v>0</v>
      </c>
      <c r="C52" s="88">
        <f>C56+C54+C53</f>
        <v>0</v>
      </c>
      <c r="D52" s="88">
        <f>D56+D54+D53</f>
        <v>0</v>
      </c>
      <c r="F52" s="113" t="s">
        <v>143</v>
      </c>
      <c r="G52" s="20"/>
      <c r="H52" s="20"/>
      <c r="I52" s="20"/>
      <c r="J52" s="20"/>
      <c r="K52" s="20"/>
    </row>
    <row r="53" spans="1:11" ht="16" thickBot="1">
      <c r="A53" s="85" t="s">
        <v>107</v>
      </c>
      <c r="B53" s="90">
        <f>B12</f>
        <v>0</v>
      </c>
      <c r="C53" s="90">
        <v>0</v>
      </c>
      <c r="D53" s="90">
        <v>0</v>
      </c>
      <c r="F53" s="11" t="s">
        <v>142</v>
      </c>
      <c r="G53" s="11" t="s">
        <v>141</v>
      </c>
      <c r="H53" s="11" t="s">
        <v>326</v>
      </c>
      <c r="I53" s="11" t="s">
        <v>73</v>
      </c>
      <c r="J53" s="11" t="s">
        <v>74</v>
      </c>
      <c r="K53" s="11" t="s">
        <v>75</v>
      </c>
    </row>
    <row r="54" spans="1:11" ht="16" thickBot="1">
      <c r="A54" s="89" t="s">
        <v>108</v>
      </c>
      <c r="B54" s="90">
        <v>0</v>
      </c>
      <c r="C54" s="90">
        <v>0</v>
      </c>
      <c r="D54" s="90">
        <v>0</v>
      </c>
      <c r="F54" s="10" t="s">
        <v>140</v>
      </c>
      <c r="G54" s="9">
        <v>5</v>
      </c>
      <c r="H54" s="8">
        <f>B19</f>
        <v>0</v>
      </c>
      <c r="I54" s="8">
        <f>H54/G54</f>
        <v>0</v>
      </c>
      <c r="J54" s="8">
        <f t="shared" ref="J54:J61" si="28">H54/G54</f>
        <v>0</v>
      </c>
      <c r="K54" s="8">
        <f t="shared" ref="K54:K61" si="29">H54/G54</f>
        <v>0</v>
      </c>
    </row>
    <row r="55" spans="1:11" ht="16" thickBot="1">
      <c r="A55" s="89" t="s">
        <v>57</v>
      </c>
      <c r="B55" s="90">
        <f>B11</f>
        <v>0</v>
      </c>
      <c r="C55" s="90">
        <v>0</v>
      </c>
      <c r="D55" s="90">
        <v>0</v>
      </c>
      <c r="F55" s="10" t="s">
        <v>139</v>
      </c>
      <c r="G55" s="9">
        <v>20</v>
      </c>
      <c r="H55" s="8">
        <f>B29</f>
        <v>0</v>
      </c>
      <c r="I55" s="8">
        <f>H55/G55</f>
        <v>0</v>
      </c>
      <c r="J55" s="8">
        <f t="shared" si="28"/>
        <v>0</v>
      </c>
      <c r="K55" s="8">
        <f t="shared" si="29"/>
        <v>0</v>
      </c>
    </row>
    <row r="56" spans="1:11" ht="16" thickBot="1">
      <c r="A56" s="89" t="s">
        <v>109</v>
      </c>
      <c r="B56" s="90">
        <f>G50+I62</f>
        <v>0</v>
      </c>
      <c r="C56" s="90">
        <f>H50+J62</f>
        <v>0</v>
      </c>
      <c r="D56" s="90">
        <f>I50+K55</f>
        <v>0</v>
      </c>
      <c r="F56" s="10" t="s">
        <v>138</v>
      </c>
      <c r="G56" s="9">
        <v>10</v>
      </c>
      <c r="H56" s="8">
        <f>B30</f>
        <v>0</v>
      </c>
      <c r="I56" s="8">
        <f>H56/G56</f>
        <v>0</v>
      </c>
      <c r="J56" s="8">
        <f t="shared" si="28"/>
        <v>0</v>
      </c>
      <c r="K56" s="8">
        <f t="shared" si="29"/>
        <v>0</v>
      </c>
    </row>
    <row r="57" spans="1:11" ht="16" thickBot="1">
      <c r="A57" s="87" t="s">
        <v>160</v>
      </c>
      <c r="B57" s="90">
        <f>B52-B46</f>
        <v>0</v>
      </c>
      <c r="C57" s="90">
        <f>C52-C46</f>
        <v>0</v>
      </c>
      <c r="D57" s="90">
        <f>D52-D46</f>
        <v>0</v>
      </c>
      <c r="F57" s="10" t="s">
        <v>137</v>
      </c>
      <c r="G57" s="9">
        <v>10</v>
      </c>
      <c r="H57" s="8">
        <f>B31</f>
        <v>0</v>
      </c>
      <c r="I57" s="8">
        <f>H57/G57</f>
        <v>0</v>
      </c>
      <c r="J57" s="8">
        <f t="shared" si="28"/>
        <v>0</v>
      </c>
      <c r="K57" s="8">
        <f t="shared" si="29"/>
        <v>0</v>
      </c>
    </row>
    <row r="58" spans="1:11" ht="15" thickBot="1">
      <c r="F58" s="10" t="s">
        <v>136</v>
      </c>
      <c r="G58" s="9">
        <v>5</v>
      </c>
      <c r="H58" s="8">
        <f>B33</f>
        <v>0</v>
      </c>
      <c r="I58" s="8">
        <f>H58/G58</f>
        <v>0</v>
      </c>
      <c r="J58" s="8">
        <f t="shared" si="28"/>
        <v>0</v>
      </c>
      <c r="K58" s="8">
        <f t="shared" si="29"/>
        <v>0</v>
      </c>
    </row>
    <row r="59" spans="1:11" ht="15" thickBot="1">
      <c r="A59" s="44" t="s">
        <v>158</v>
      </c>
      <c r="F59" s="10" t="s">
        <v>135</v>
      </c>
      <c r="G59" s="9">
        <v>5</v>
      </c>
      <c r="H59" s="8">
        <f>B32</f>
        <v>0</v>
      </c>
      <c r="I59" s="8">
        <v>0</v>
      </c>
      <c r="J59" s="8">
        <f t="shared" si="28"/>
        <v>0</v>
      </c>
      <c r="K59" s="8">
        <f t="shared" si="29"/>
        <v>0</v>
      </c>
    </row>
    <row r="60" spans="1:11" ht="15" thickBot="1">
      <c r="F60" s="10" t="s">
        <v>134</v>
      </c>
      <c r="G60" s="9">
        <v>5</v>
      </c>
      <c r="H60" s="8">
        <f>B34</f>
        <v>0</v>
      </c>
      <c r="I60" s="8">
        <f>H60/G60</f>
        <v>0</v>
      </c>
      <c r="J60" s="8">
        <f t="shared" si="28"/>
        <v>0</v>
      </c>
      <c r="K60" s="8">
        <f t="shared" si="29"/>
        <v>0</v>
      </c>
    </row>
    <row r="61" spans="1:11" ht="15" thickBot="1">
      <c r="F61" s="10" t="s">
        <v>94</v>
      </c>
      <c r="G61" s="9">
        <v>5</v>
      </c>
      <c r="H61" s="8">
        <f>B35</f>
        <v>0</v>
      </c>
      <c r="I61" s="8">
        <f>H61/G61</f>
        <v>0</v>
      </c>
      <c r="J61" s="8">
        <f t="shared" si="28"/>
        <v>0</v>
      </c>
      <c r="K61" s="8">
        <f t="shared" si="29"/>
        <v>0</v>
      </c>
    </row>
    <row r="62" spans="1:11" ht="15.5" thickBot="1">
      <c r="F62" s="161" t="s">
        <v>76</v>
      </c>
      <c r="G62" s="161"/>
      <c r="H62" s="46">
        <f>SUM(H54:H61)</f>
        <v>0</v>
      </c>
      <c r="I62" s="46">
        <f>SUM(I54:I61)</f>
        <v>0</v>
      </c>
      <c r="J62" s="46">
        <f>SUM(J54:J61)</f>
        <v>0</v>
      </c>
      <c r="K62" s="46">
        <f>SUM(K54:K61)</f>
        <v>0</v>
      </c>
    </row>
  </sheetData>
  <mergeCells count="7">
    <mergeCell ref="F2:H2"/>
    <mergeCell ref="A44:D44"/>
    <mergeCell ref="F17:I17"/>
    <mergeCell ref="F62:G62"/>
    <mergeCell ref="A9:C9"/>
    <mergeCell ref="A17:C17"/>
    <mergeCell ref="F9:I9"/>
  </mergeCells>
  <dataValidations count="1">
    <dataValidation type="list" allowBlank="1" showInputMessage="1" showErrorMessage="1" sqref="B1">
      <formula1>$E$1:$E$50</formula1>
    </dataValidation>
  </dataValidations>
  <pageMargins left="0.7" right="0.7" top="0.75" bottom="0.75" header="0.3" footer="0.3"/>
  <pageSetup paperSize="9" orientation="portrait" r:id="rId1"/>
  <tableParts count="4">
    <tablePart r:id="rId2"/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 individuelles</vt:lpstr>
      <vt:lpstr>BP Word</vt:lpstr>
      <vt:lpstr>étude financière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2019-10-14T01:08:35Z</dcterms:modified>
</cp:coreProperties>
</file>