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pivotTables/pivotTable1.xml" ContentType="application/vnd.openxmlformats-officedocument.spreadsheetml.pivotTable+xml"/>
  <Override PartName="/xl/drawings/drawing3.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pivotTables/pivotTable2.xml" ContentType="application/vnd.openxmlformats-officedocument.spreadsheetml.pivotTable+xml"/>
  <Override PartName="/xl/drawings/drawing4.xml" ContentType="application/vnd.openxmlformats-officedocument.drawing+xml"/>
  <Override PartName="/xl/ctrlProps/ctrlProp5.xml" ContentType="application/vnd.ms-excel.controlproperties+xml"/>
  <Override PartName="/xl/ctrlProps/ctrlProp6.xml" ContentType="application/vnd.ms-excel.controlproperties+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filterPrivacy="1" codeName="ThisWorkbook" defaultThemeVersion="124226"/>
  <bookViews>
    <workbookView xWindow="240" yWindow="105" windowWidth="14805" windowHeight="8010" firstSheet="4" activeTab="6"/>
  </bookViews>
  <sheets>
    <sheet name="1_Prealable" sheetId="1" r:id="rId1"/>
    <sheet name="2_Donnees_entree" sheetId="2" r:id="rId2"/>
    <sheet name="3_Export_brut_BDN" sheetId="5" r:id="rId3"/>
    <sheet name="4_Changement_de_nom" sheetId="4" r:id="rId4"/>
    <sheet name="4bis_Changement_de_nom_points" sheetId="10" r:id="rId5"/>
    <sheet name="5_Les_indices" sheetId="7" r:id="rId6"/>
    <sheet name="6_Export_BDN_digere" sheetId="11" r:id="rId7"/>
    <sheet name="7_Synthese_des_obs" sheetId="12" r:id="rId8"/>
  </sheets>
  <calcPr calcId="152511"/>
  <pivotCaches>
    <pivotCache cacheId="8" r:id="rId9"/>
  </pivotCaches>
</workbook>
</file>

<file path=xl/calcChain.xml><?xml version="1.0" encoding="utf-8"?>
<calcChain xmlns="http://schemas.openxmlformats.org/spreadsheetml/2006/main">
  <c r="BT3" i="11" l="1"/>
  <c r="BT4" i="11"/>
  <c r="BT5" i="11"/>
  <c r="BT6" i="11"/>
  <c r="BT7" i="11"/>
  <c r="BT8" i="11"/>
  <c r="BT9" i="11"/>
  <c r="BT10" i="11"/>
  <c r="BT11" i="11"/>
  <c r="BT12" i="11"/>
  <c r="BT13" i="11"/>
  <c r="BT14" i="11"/>
  <c r="BT15" i="11"/>
  <c r="BT16" i="11"/>
  <c r="BT17" i="11"/>
  <c r="BT18" i="11"/>
  <c r="BT19" i="11"/>
  <c r="BT20" i="11"/>
  <c r="BT21" i="11"/>
  <c r="BT22" i="11"/>
  <c r="BT23" i="11"/>
  <c r="BT24" i="11"/>
  <c r="BT25" i="11"/>
  <c r="BT26" i="11"/>
  <c r="BT27" i="11"/>
  <c r="BT28" i="11"/>
  <c r="BT29" i="11"/>
  <c r="BT30" i="11"/>
  <c r="BT31" i="11"/>
  <c r="BT32" i="11"/>
  <c r="BT33" i="11"/>
  <c r="BT34" i="11"/>
  <c r="BT35" i="11"/>
  <c r="BT36" i="11"/>
  <c r="BT37" i="11"/>
  <c r="BT38" i="11"/>
  <c r="BT39" i="11"/>
  <c r="BT40" i="11"/>
  <c r="BT41" i="11"/>
  <c r="BT42" i="11"/>
  <c r="BT43" i="11"/>
  <c r="BT44" i="11"/>
  <c r="BT45" i="11"/>
  <c r="BT46" i="11"/>
  <c r="BT47" i="11"/>
  <c r="BT48" i="11"/>
  <c r="BT49" i="11"/>
  <c r="BT50" i="11"/>
  <c r="BT51" i="11"/>
  <c r="BT52" i="11"/>
  <c r="BT53" i="11"/>
  <c r="BT54" i="11"/>
  <c r="BT55" i="11"/>
  <c r="BT56" i="11"/>
  <c r="BT57" i="11"/>
  <c r="BT58" i="11"/>
  <c r="BT59" i="11"/>
  <c r="BT60" i="11"/>
  <c r="BT61" i="11"/>
  <c r="BT62" i="11"/>
  <c r="BT63" i="11"/>
  <c r="BT64" i="11"/>
  <c r="BT65" i="11"/>
  <c r="BT66" i="11"/>
  <c r="BT67" i="11"/>
  <c r="BT68" i="11"/>
  <c r="BT69" i="11"/>
  <c r="BT70" i="11"/>
  <c r="BT71" i="11"/>
  <c r="BT72" i="11"/>
  <c r="BT73" i="11"/>
  <c r="BT74" i="11"/>
  <c r="BT75" i="11"/>
  <c r="BT76" i="11"/>
  <c r="BT77" i="11"/>
  <c r="BT78" i="11"/>
  <c r="BT79" i="11"/>
  <c r="BT80" i="11"/>
  <c r="BT81" i="11"/>
  <c r="BT82" i="11"/>
  <c r="BT83" i="11"/>
  <c r="BT84" i="11"/>
  <c r="BT85" i="11"/>
  <c r="BT86" i="11"/>
  <c r="BT87" i="11"/>
  <c r="BT88" i="11"/>
  <c r="BT89" i="11"/>
  <c r="BT90" i="11"/>
  <c r="BT91" i="11"/>
  <c r="BT92" i="11"/>
  <c r="BT93" i="11"/>
  <c r="BT94" i="11"/>
  <c r="BT95" i="11"/>
  <c r="BT96" i="11"/>
  <c r="BT97" i="11"/>
  <c r="BT98" i="11"/>
  <c r="BT99" i="11"/>
  <c r="BT100" i="11"/>
  <c r="BT101" i="11"/>
  <c r="BT102" i="11"/>
  <c r="BT103" i="11"/>
  <c r="BT104" i="11"/>
  <c r="BT105" i="11"/>
  <c r="BT106" i="11"/>
  <c r="BT107" i="11"/>
  <c r="BT108" i="11"/>
  <c r="BT109" i="11"/>
  <c r="BT110" i="11"/>
  <c r="BT111" i="11"/>
  <c r="BT112" i="11"/>
  <c r="BT113" i="11"/>
  <c r="BT114" i="11"/>
  <c r="BT115" i="11"/>
  <c r="BT116" i="11"/>
  <c r="BT117" i="11"/>
  <c r="BT118" i="11"/>
  <c r="BT119" i="11"/>
  <c r="BT120" i="11"/>
  <c r="BT121" i="11"/>
  <c r="BT122" i="11"/>
  <c r="BT123" i="11"/>
  <c r="BT124" i="11"/>
  <c r="BT125" i="11"/>
  <c r="BT126" i="11"/>
  <c r="BT127" i="11"/>
  <c r="BT128" i="11"/>
  <c r="BT129" i="11"/>
  <c r="BT130" i="11"/>
  <c r="BT131" i="11"/>
  <c r="BT132" i="11"/>
  <c r="BT133" i="11"/>
  <c r="BT134" i="11"/>
  <c r="BT135" i="11"/>
  <c r="BT136" i="11"/>
  <c r="BT137" i="11"/>
  <c r="BT138" i="11"/>
  <c r="BT139" i="11"/>
  <c r="BT140" i="11"/>
  <c r="BT141" i="11"/>
  <c r="BT142" i="11"/>
  <c r="BT143" i="11"/>
  <c r="BT144" i="11"/>
  <c r="BT145" i="11"/>
  <c r="BT146" i="11"/>
  <c r="BT147" i="11"/>
  <c r="BT148" i="11"/>
  <c r="BT149" i="11"/>
  <c r="BT150" i="11"/>
  <c r="BT151" i="11"/>
  <c r="BT152" i="11"/>
  <c r="BT153" i="11"/>
  <c r="BT154" i="11"/>
  <c r="BT155" i="11"/>
  <c r="BT156" i="11"/>
  <c r="BT157" i="11"/>
  <c r="BT158" i="11"/>
  <c r="BT159" i="11"/>
  <c r="BT160" i="11"/>
  <c r="BT161" i="11"/>
  <c r="BT162" i="11"/>
  <c r="BT163" i="11"/>
  <c r="BT164" i="11"/>
  <c r="BT165" i="11"/>
  <c r="BT166" i="11"/>
  <c r="BT167" i="11"/>
  <c r="BT168" i="11"/>
  <c r="BT169" i="11"/>
  <c r="BT170" i="11"/>
  <c r="BT171" i="11"/>
  <c r="BT172" i="11"/>
  <c r="BT173" i="11"/>
  <c r="BT174" i="11"/>
  <c r="BT175" i="11"/>
  <c r="BT176" i="11"/>
  <c r="BT177" i="11"/>
  <c r="BT178" i="11"/>
  <c r="BT179" i="11"/>
  <c r="BT180" i="11"/>
  <c r="BT181" i="11"/>
  <c r="BT182" i="11"/>
  <c r="BT183" i="11"/>
  <c r="BT184" i="11"/>
  <c r="BT185" i="11"/>
  <c r="BT186" i="11"/>
  <c r="BT187" i="11"/>
  <c r="BT188" i="11"/>
  <c r="BT189" i="11"/>
  <c r="BT190" i="11"/>
  <c r="BT191" i="11"/>
  <c r="BT192" i="11"/>
  <c r="BT193" i="11"/>
  <c r="BT194" i="11"/>
  <c r="BT195" i="11"/>
  <c r="BT196" i="11"/>
  <c r="BT197" i="11"/>
  <c r="BT198" i="11"/>
  <c r="BT199" i="11"/>
  <c r="BT200" i="11"/>
  <c r="BT201" i="11"/>
  <c r="BT202" i="11"/>
  <c r="BT203" i="11"/>
  <c r="BT204" i="11"/>
  <c r="BT205" i="11"/>
  <c r="BT206" i="11"/>
  <c r="BT207" i="11"/>
  <c r="BT208" i="11"/>
  <c r="BT209" i="11"/>
  <c r="BT210" i="11"/>
  <c r="BT211" i="11"/>
  <c r="BT212" i="11"/>
  <c r="BT213" i="11"/>
  <c r="BT214" i="11"/>
  <c r="BT215" i="11"/>
  <c r="BT216" i="11"/>
  <c r="BT217" i="11"/>
  <c r="BT218" i="11"/>
  <c r="BT219" i="11"/>
  <c r="BT220" i="11"/>
  <c r="BT221" i="11"/>
  <c r="BT222" i="11"/>
  <c r="BT223" i="11"/>
  <c r="BT224" i="11"/>
  <c r="BT225" i="11"/>
  <c r="BT226" i="11"/>
  <c r="BT227" i="11"/>
  <c r="BT228" i="11"/>
  <c r="BT229" i="11"/>
  <c r="BT230" i="11"/>
  <c r="BT231" i="11"/>
  <c r="BT232" i="11"/>
  <c r="BT233" i="11"/>
  <c r="BT234" i="11"/>
  <c r="BT235" i="11"/>
  <c r="BT236" i="11"/>
  <c r="BT2" i="11"/>
  <c r="BR3" i="11"/>
  <c r="BR4" i="11"/>
  <c r="BR5" i="11"/>
  <c r="BR6" i="11"/>
  <c r="BR7" i="11"/>
  <c r="BR8" i="11"/>
  <c r="BR9" i="11"/>
  <c r="BR10" i="11"/>
  <c r="BR11" i="11"/>
  <c r="BR12" i="11"/>
  <c r="BR13" i="11"/>
  <c r="BR14" i="11"/>
  <c r="BR15" i="11"/>
  <c r="BR16" i="11"/>
  <c r="BR17" i="11"/>
  <c r="BR18" i="11"/>
  <c r="BR19" i="11"/>
  <c r="BR20" i="11"/>
  <c r="BR21" i="11"/>
  <c r="BR22" i="11"/>
  <c r="BR23" i="11"/>
  <c r="BR24" i="11"/>
  <c r="BR25" i="11"/>
  <c r="BR26" i="11"/>
  <c r="BR27" i="11"/>
  <c r="BR28" i="11"/>
  <c r="BR29" i="11"/>
  <c r="BR30" i="11"/>
  <c r="BR31" i="11"/>
  <c r="BR32" i="11"/>
  <c r="BR33" i="11"/>
  <c r="BR34" i="11"/>
  <c r="BR35" i="11"/>
  <c r="BR36" i="11"/>
  <c r="BR37" i="11"/>
  <c r="BR38" i="11"/>
  <c r="BR39" i="11"/>
  <c r="BR40" i="11"/>
  <c r="BR41" i="11"/>
  <c r="BR42" i="11"/>
  <c r="BR43" i="11"/>
  <c r="BR44" i="11"/>
  <c r="BR45" i="11"/>
  <c r="BR46" i="11"/>
  <c r="BR47" i="11"/>
  <c r="BR48" i="11"/>
  <c r="BR49" i="11"/>
  <c r="BR50" i="11"/>
  <c r="BR51" i="11"/>
  <c r="BR52" i="11"/>
  <c r="BR53" i="11"/>
  <c r="BR54" i="11"/>
  <c r="BR55" i="11"/>
  <c r="BR56" i="11"/>
  <c r="BR57" i="11"/>
  <c r="BR58" i="11"/>
  <c r="BR59" i="11"/>
  <c r="BR60" i="11"/>
  <c r="BR61" i="11"/>
  <c r="BR62" i="11"/>
  <c r="BR63" i="11"/>
  <c r="BR64" i="11"/>
  <c r="BR65" i="11"/>
  <c r="BR66" i="11"/>
  <c r="BR67" i="11"/>
  <c r="BR68" i="11"/>
  <c r="BR69" i="11"/>
  <c r="BR70" i="11"/>
  <c r="BR71" i="11"/>
  <c r="BR72" i="11"/>
  <c r="BR73" i="11"/>
  <c r="BR74" i="11"/>
  <c r="BR75" i="11"/>
  <c r="BR76" i="11"/>
  <c r="BR77" i="11"/>
  <c r="BR78" i="11"/>
  <c r="BR79" i="11"/>
  <c r="BR80" i="11"/>
  <c r="BR81" i="11"/>
  <c r="BR82" i="11"/>
  <c r="BR83" i="11"/>
  <c r="BR84" i="11"/>
  <c r="BR85" i="11"/>
  <c r="BR86" i="11"/>
  <c r="BR87" i="11"/>
  <c r="BR88" i="11"/>
  <c r="BR89" i="11"/>
  <c r="BR90" i="11"/>
  <c r="BR91" i="11"/>
  <c r="BR92" i="11"/>
  <c r="BR93" i="11"/>
  <c r="BR94" i="11"/>
  <c r="BR95" i="11"/>
  <c r="BR96" i="11"/>
  <c r="BR97" i="11"/>
  <c r="BR98" i="11"/>
  <c r="BR99" i="11"/>
  <c r="BR100" i="11"/>
  <c r="BR101" i="11"/>
  <c r="BR102" i="11"/>
  <c r="BR103" i="11"/>
  <c r="BR104" i="11"/>
  <c r="BR105" i="11"/>
  <c r="BR106" i="11"/>
  <c r="BR107" i="11"/>
  <c r="BR108" i="11"/>
  <c r="BR109" i="11"/>
  <c r="BR110" i="11"/>
  <c r="BR111" i="11"/>
  <c r="BR112" i="11"/>
  <c r="BR113" i="11"/>
  <c r="BR114" i="11"/>
  <c r="BR115" i="11"/>
  <c r="BR116" i="11"/>
  <c r="BR117" i="11"/>
  <c r="BR118" i="11"/>
  <c r="BR119" i="11"/>
  <c r="BR120" i="11"/>
  <c r="BR121" i="11"/>
  <c r="BR122" i="11"/>
  <c r="BR123" i="11"/>
  <c r="BR124" i="11"/>
  <c r="BR125" i="11"/>
  <c r="BR126" i="11"/>
  <c r="BR127" i="11"/>
  <c r="BR128" i="11"/>
  <c r="BR129" i="11"/>
  <c r="BR130" i="11"/>
  <c r="BR131" i="11"/>
  <c r="BR132" i="11"/>
  <c r="BR133" i="11"/>
  <c r="BR134" i="11"/>
  <c r="BR135" i="11"/>
  <c r="BR136" i="11"/>
  <c r="BR137" i="11"/>
  <c r="BR138" i="11"/>
  <c r="BR139" i="11"/>
  <c r="BR140" i="11"/>
  <c r="BR141" i="11"/>
  <c r="BR142" i="11"/>
  <c r="BR143" i="11"/>
  <c r="BR144" i="11"/>
  <c r="BR145" i="11"/>
  <c r="BR146" i="11"/>
  <c r="BR147" i="11"/>
  <c r="BR148" i="11"/>
  <c r="BR149" i="11"/>
  <c r="BR150" i="11"/>
  <c r="BR151" i="11"/>
  <c r="BR152" i="11"/>
  <c r="BR153" i="11"/>
  <c r="BR154" i="11"/>
  <c r="BR155" i="11"/>
  <c r="BR156" i="11"/>
  <c r="BR157" i="11"/>
  <c r="BR158" i="11"/>
  <c r="BR159" i="11"/>
  <c r="BR160" i="11"/>
  <c r="BR161" i="11"/>
  <c r="BR162" i="11"/>
  <c r="BR163" i="11"/>
  <c r="BR164" i="11"/>
  <c r="BR165" i="11"/>
  <c r="BR166" i="11"/>
  <c r="BR167" i="11"/>
  <c r="BR168" i="11"/>
  <c r="BR169" i="11"/>
  <c r="BR170" i="11"/>
  <c r="BR171" i="11"/>
  <c r="BR172" i="11"/>
  <c r="BR173" i="11"/>
  <c r="BR174" i="11"/>
  <c r="BR175" i="11"/>
  <c r="BR176" i="11"/>
  <c r="BR177" i="11"/>
  <c r="BR178" i="11"/>
  <c r="BR179" i="11"/>
  <c r="BR180" i="11"/>
  <c r="BR181" i="11"/>
  <c r="BR182" i="11"/>
  <c r="BR183" i="11"/>
  <c r="BR184" i="11"/>
  <c r="BR185" i="11"/>
  <c r="BR186" i="11"/>
  <c r="BR187" i="11"/>
  <c r="BR188" i="11"/>
  <c r="BR189" i="11"/>
  <c r="BR190" i="11"/>
  <c r="BR191" i="11"/>
  <c r="BR192" i="11"/>
  <c r="BR193" i="11"/>
  <c r="BR194" i="11"/>
  <c r="BR195" i="11"/>
  <c r="BR196" i="11"/>
  <c r="BR197" i="11"/>
  <c r="BR198" i="11"/>
  <c r="BR199" i="11"/>
  <c r="BR200" i="11"/>
  <c r="BR201" i="11"/>
  <c r="BR202" i="11"/>
  <c r="BR203" i="11"/>
  <c r="BR204" i="11"/>
  <c r="BR205" i="11"/>
  <c r="BR206" i="11"/>
  <c r="BR207" i="11"/>
  <c r="BR208" i="11"/>
  <c r="BR209" i="11"/>
  <c r="BR210" i="11"/>
  <c r="BR211" i="11"/>
  <c r="BR212" i="11"/>
  <c r="BR213" i="11"/>
  <c r="BR214" i="11"/>
  <c r="BR215" i="11"/>
  <c r="BR216" i="11"/>
  <c r="BR217" i="11"/>
  <c r="BR218" i="11"/>
  <c r="BR219" i="11"/>
  <c r="BR220" i="11"/>
  <c r="BR221" i="11"/>
  <c r="BR222" i="11"/>
  <c r="BR223" i="11"/>
  <c r="BR224" i="11"/>
  <c r="BR225" i="11"/>
  <c r="BR226" i="11"/>
  <c r="BR227" i="11"/>
  <c r="BR228" i="11"/>
  <c r="BR229" i="11"/>
  <c r="BR230" i="11"/>
  <c r="BR231" i="11"/>
  <c r="BR232" i="11"/>
  <c r="BR233" i="11"/>
  <c r="BR234" i="11"/>
  <c r="BR235" i="11"/>
  <c r="BR236" i="11"/>
  <c r="BR2" i="11"/>
  <c r="BQ3" i="11"/>
  <c r="BS3" i="11" s="1"/>
  <c r="BQ4" i="11"/>
  <c r="BQ5" i="11"/>
  <c r="BQ6" i="11"/>
  <c r="BQ7" i="11"/>
  <c r="BS7" i="11" s="1"/>
  <c r="BQ8" i="11"/>
  <c r="BQ9" i="11"/>
  <c r="BQ10" i="11"/>
  <c r="BQ11" i="11"/>
  <c r="BS11" i="11" s="1"/>
  <c r="BQ12" i="11"/>
  <c r="BQ13" i="11"/>
  <c r="BQ14" i="11"/>
  <c r="BQ15" i="11"/>
  <c r="BS15" i="11" s="1"/>
  <c r="BQ16" i="11"/>
  <c r="BQ17" i="11"/>
  <c r="BQ18" i="11"/>
  <c r="BQ19" i="11"/>
  <c r="BS19" i="11" s="1"/>
  <c r="BQ20" i="11"/>
  <c r="BQ21" i="11"/>
  <c r="BQ22" i="11"/>
  <c r="BQ23" i="11"/>
  <c r="BS23" i="11" s="1"/>
  <c r="BQ24" i="11"/>
  <c r="BQ25" i="11"/>
  <c r="BQ26" i="11"/>
  <c r="BQ27" i="11"/>
  <c r="BS27" i="11" s="1"/>
  <c r="BQ28" i="11"/>
  <c r="BQ29" i="11"/>
  <c r="BQ30" i="11"/>
  <c r="BQ31" i="11"/>
  <c r="BS31" i="11" s="1"/>
  <c r="BQ32" i="11"/>
  <c r="BQ33" i="11"/>
  <c r="BQ34" i="11"/>
  <c r="BQ35" i="11"/>
  <c r="BS35" i="11" s="1"/>
  <c r="BQ36" i="11"/>
  <c r="BQ37" i="11"/>
  <c r="BQ38" i="11"/>
  <c r="BQ39" i="11"/>
  <c r="BS39" i="11" s="1"/>
  <c r="BQ40" i="11"/>
  <c r="BQ41" i="11"/>
  <c r="BQ42" i="11"/>
  <c r="BQ43" i="11"/>
  <c r="BS43" i="11" s="1"/>
  <c r="BQ44" i="11"/>
  <c r="BQ45" i="11"/>
  <c r="BQ46" i="11"/>
  <c r="BQ47" i="11"/>
  <c r="BS47" i="11" s="1"/>
  <c r="BQ48" i="11"/>
  <c r="BQ49" i="11"/>
  <c r="BQ50" i="11"/>
  <c r="BQ51" i="11"/>
  <c r="BS51" i="11" s="1"/>
  <c r="BQ52" i="11"/>
  <c r="BQ53" i="11"/>
  <c r="BQ54" i="11"/>
  <c r="BQ55" i="11"/>
  <c r="BS55" i="11" s="1"/>
  <c r="BQ56" i="11"/>
  <c r="BQ57" i="11"/>
  <c r="BQ58" i="11"/>
  <c r="BQ59" i="11"/>
  <c r="BS59" i="11" s="1"/>
  <c r="BQ60" i="11"/>
  <c r="BQ61" i="11"/>
  <c r="BQ62" i="11"/>
  <c r="BQ63" i="11"/>
  <c r="BS63" i="11" s="1"/>
  <c r="BQ64" i="11"/>
  <c r="BQ65" i="11"/>
  <c r="BQ66" i="11"/>
  <c r="BQ67" i="11"/>
  <c r="BS67" i="11" s="1"/>
  <c r="BQ68" i="11"/>
  <c r="BQ69" i="11"/>
  <c r="BQ70" i="11"/>
  <c r="BQ71" i="11"/>
  <c r="BS71" i="11" s="1"/>
  <c r="BQ72" i="11"/>
  <c r="BQ73" i="11"/>
  <c r="BQ74" i="11"/>
  <c r="BQ75" i="11"/>
  <c r="BS75" i="11" s="1"/>
  <c r="BQ76" i="11"/>
  <c r="BQ77" i="11"/>
  <c r="BQ78" i="11"/>
  <c r="BQ79" i="11"/>
  <c r="BS79" i="11" s="1"/>
  <c r="BQ80" i="11"/>
  <c r="BQ81" i="11"/>
  <c r="BQ82" i="11"/>
  <c r="BQ83" i="11"/>
  <c r="BS83" i="11" s="1"/>
  <c r="BQ84" i="11"/>
  <c r="BQ85" i="11"/>
  <c r="BQ86" i="11"/>
  <c r="BQ87" i="11"/>
  <c r="BS87" i="11" s="1"/>
  <c r="BQ88" i="11"/>
  <c r="BQ89" i="11"/>
  <c r="BQ90" i="11"/>
  <c r="BQ91" i="11"/>
  <c r="BS91" i="11" s="1"/>
  <c r="BQ92" i="11"/>
  <c r="BQ93" i="11"/>
  <c r="BQ94" i="11"/>
  <c r="BQ95" i="11"/>
  <c r="BS95" i="11" s="1"/>
  <c r="BQ96" i="11"/>
  <c r="BQ97" i="11"/>
  <c r="BQ98" i="11"/>
  <c r="BQ99" i="11"/>
  <c r="BS99" i="11" s="1"/>
  <c r="BQ100" i="11"/>
  <c r="BQ101" i="11"/>
  <c r="BQ102" i="11"/>
  <c r="BQ103" i="11"/>
  <c r="BS103" i="11" s="1"/>
  <c r="BQ104" i="11"/>
  <c r="BQ105" i="11"/>
  <c r="BQ106" i="11"/>
  <c r="BQ107" i="11"/>
  <c r="BS107" i="11" s="1"/>
  <c r="BQ108" i="11"/>
  <c r="BQ109" i="11"/>
  <c r="BQ110" i="11"/>
  <c r="BQ111" i="11"/>
  <c r="BS111" i="11" s="1"/>
  <c r="BQ112" i="11"/>
  <c r="BQ113" i="11"/>
  <c r="BQ114" i="11"/>
  <c r="BQ115" i="11"/>
  <c r="BS115" i="11" s="1"/>
  <c r="BQ116" i="11"/>
  <c r="BQ117" i="11"/>
  <c r="BQ118" i="11"/>
  <c r="BQ119" i="11"/>
  <c r="BS119" i="11" s="1"/>
  <c r="BQ120" i="11"/>
  <c r="BQ121" i="11"/>
  <c r="BQ122" i="11"/>
  <c r="BQ123" i="11"/>
  <c r="BS123" i="11" s="1"/>
  <c r="BQ124" i="11"/>
  <c r="BQ125" i="11"/>
  <c r="BQ126" i="11"/>
  <c r="BQ127" i="11"/>
  <c r="BS127" i="11" s="1"/>
  <c r="BQ128" i="11"/>
  <c r="BQ129" i="11"/>
  <c r="BQ130" i="11"/>
  <c r="BQ131" i="11"/>
  <c r="BS131" i="11" s="1"/>
  <c r="BQ132" i="11"/>
  <c r="BQ133" i="11"/>
  <c r="BQ134" i="11"/>
  <c r="BQ135" i="11"/>
  <c r="BS135" i="11" s="1"/>
  <c r="BQ136" i="11"/>
  <c r="BQ137" i="11"/>
  <c r="BQ138" i="11"/>
  <c r="BQ139" i="11"/>
  <c r="BS139" i="11" s="1"/>
  <c r="BQ140" i="11"/>
  <c r="BQ141" i="11"/>
  <c r="BQ142" i="11"/>
  <c r="BQ143" i="11"/>
  <c r="BS143" i="11" s="1"/>
  <c r="BQ144" i="11"/>
  <c r="BQ145" i="11"/>
  <c r="BQ146" i="11"/>
  <c r="BQ147" i="11"/>
  <c r="BS147" i="11" s="1"/>
  <c r="BQ148" i="11"/>
  <c r="BQ149" i="11"/>
  <c r="BQ150" i="11"/>
  <c r="BQ151" i="11"/>
  <c r="BS151" i="11" s="1"/>
  <c r="BQ152" i="11"/>
  <c r="BQ153" i="11"/>
  <c r="BQ154" i="11"/>
  <c r="BQ155" i="11"/>
  <c r="BS155" i="11" s="1"/>
  <c r="BQ156" i="11"/>
  <c r="BQ157" i="11"/>
  <c r="BQ158" i="11"/>
  <c r="BQ159" i="11"/>
  <c r="BS159" i="11" s="1"/>
  <c r="BQ160" i="11"/>
  <c r="BQ161" i="11"/>
  <c r="BQ162" i="11"/>
  <c r="BQ163" i="11"/>
  <c r="BS163" i="11" s="1"/>
  <c r="BQ164" i="11"/>
  <c r="BQ165" i="11"/>
  <c r="BQ166" i="11"/>
  <c r="BQ167" i="11"/>
  <c r="BS167" i="11" s="1"/>
  <c r="BQ168" i="11"/>
  <c r="BQ169" i="11"/>
  <c r="BQ170" i="11"/>
  <c r="BQ171" i="11"/>
  <c r="BS171" i="11" s="1"/>
  <c r="BQ172" i="11"/>
  <c r="BQ173" i="11"/>
  <c r="BQ174" i="11"/>
  <c r="BQ175" i="11"/>
  <c r="BS175" i="11" s="1"/>
  <c r="BQ176" i="11"/>
  <c r="BQ177" i="11"/>
  <c r="BQ178" i="11"/>
  <c r="BQ179" i="11"/>
  <c r="BS179" i="11" s="1"/>
  <c r="BQ180" i="11"/>
  <c r="BQ181" i="11"/>
  <c r="BQ182" i="11"/>
  <c r="BQ183" i="11"/>
  <c r="BS183" i="11" s="1"/>
  <c r="BQ184" i="11"/>
  <c r="BQ185" i="11"/>
  <c r="BQ186" i="11"/>
  <c r="BQ187" i="11"/>
  <c r="BS187" i="11" s="1"/>
  <c r="BQ188" i="11"/>
  <c r="BQ189" i="11"/>
  <c r="BQ190" i="11"/>
  <c r="BQ191" i="11"/>
  <c r="BS191" i="11" s="1"/>
  <c r="BQ192" i="11"/>
  <c r="BQ193" i="11"/>
  <c r="BQ194" i="11"/>
  <c r="BQ195" i="11"/>
  <c r="BS195" i="11" s="1"/>
  <c r="BQ196" i="11"/>
  <c r="BQ197" i="11"/>
  <c r="BQ198" i="11"/>
  <c r="BQ199" i="11"/>
  <c r="BS199" i="11" s="1"/>
  <c r="BQ200" i="11"/>
  <c r="BQ201" i="11"/>
  <c r="BQ202" i="11"/>
  <c r="BQ203" i="11"/>
  <c r="BS203" i="11" s="1"/>
  <c r="BQ204" i="11"/>
  <c r="BQ205" i="11"/>
  <c r="BQ206" i="11"/>
  <c r="BQ207" i="11"/>
  <c r="BS207" i="11" s="1"/>
  <c r="BQ208" i="11"/>
  <c r="BQ209" i="11"/>
  <c r="BQ210" i="11"/>
  <c r="BQ211" i="11"/>
  <c r="BS211" i="11" s="1"/>
  <c r="BQ212" i="11"/>
  <c r="BQ213" i="11"/>
  <c r="BQ214" i="11"/>
  <c r="BQ215" i="11"/>
  <c r="BS215" i="11" s="1"/>
  <c r="BQ216" i="11"/>
  <c r="BQ217" i="11"/>
  <c r="BQ218" i="11"/>
  <c r="BQ219" i="11"/>
  <c r="BS219" i="11" s="1"/>
  <c r="BQ220" i="11"/>
  <c r="BQ221" i="11"/>
  <c r="BQ222" i="11"/>
  <c r="BS222" i="11" s="1"/>
  <c r="BQ223" i="11"/>
  <c r="BS223" i="11" s="1"/>
  <c r="BQ224" i="11"/>
  <c r="BQ225" i="11"/>
  <c r="BQ226" i="11"/>
  <c r="BQ227" i="11"/>
  <c r="BS227" i="11" s="1"/>
  <c r="BQ228" i="11"/>
  <c r="BQ229" i="11"/>
  <c r="BQ230" i="11"/>
  <c r="BS230" i="11" s="1"/>
  <c r="BQ231" i="11"/>
  <c r="BS231" i="11" s="1"/>
  <c r="BQ232" i="11"/>
  <c r="BQ233" i="11"/>
  <c r="BQ234" i="11"/>
  <c r="BQ235" i="11"/>
  <c r="BS235" i="11" s="1"/>
  <c r="BQ236" i="11"/>
  <c r="BQ2" i="11"/>
  <c r="BP3" i="11"/>
  <c r="BP4" i="11"/>
  <c r="BP5" i="11"/>
  <c r="BP6" i="11"/>
  <c r="BP7" i="11"/>
  <c r="BP8" i="11"/>
  <c r="BP9" i="11"/>
  <c r="BP10" i="11"/>
  <c r="BP11" i="11"/>
  <c r="BP12" i="11"/>
  <c r="BP13" i="11"/>
  <c r="BP14" i="11"/>
  <c r="BP15" i="11"/>
  <c r="BP16" i="11"/>
  <c r="BP17" i="11"/>
  <c r="BP18" i="11"/>
  <c r="BP19" i="11"/>
  <c r="BP20" i="11"/>
  <c r="BP21" i="11"/>
  <c r="BP22" i="11"/>
  <c r="BP23" i="11"/>
  <c r="BP24" i="11"/>
  <c r="BP25" i="11"/>
  <c r="BP26" i="11"/>
  <c r="BP27" i="11"/>
  <c r="BP28" i="11"/>
  <c r="BP29" i="11"/>
  <c r="BP30" i="11"/>
  <c r="BP31" i="11"/>
  <c r="BP32" i="11"/>
  <c r="BP33" i="11"/>
  <c r="BP34" i="11"/>
  <c r="BP35" i="11"/>
  <c r="BP36" i="11"/>
  <c r="BP37" i="11"/>
  <c r="BP38" i="11"/>
  <c r="BP39" i="11"/>
  <c r="BP40" i="11"/>
  <c r="BP41" i="11"/>
  <c r="BP42" i="11"/>
  <c r="BP43" i="11"/>
  <c r="BP44" i="11"/>
  <c r="BP45" i="11"/>
  <c r="BP46" i="11"/>
  <c r="BP47" i="11"/>
  <c r="BP48" i="11"/>
  <c r="BP49" i="11"/>
  <c r="BP50" i="11"/>
  <c r="BP51" i="11"/>
  <c r="BP52" i="11"/>
  <c r="BP53" i="11"/>
  <c r="BP54" i="11"/>
  <c r="BP55" i="11"/>
  <c r="BP56" i="11"/>
  <c r="BP57" i="11"/>
  <c r="BP58" i="11"/>
  <c r="BP59" i="11"/>
  <c r="BP60" i="11"/>
  <c r="BP61" i="11"/>
  <c r="BP62" i="11"/>
  <c r="BP63" i="11"/>
  <c r="BP64" i="11"/>
  <c r="BP65" i="11"/>
  <c r="BP66" i="11"/>
  <c r="BP67" i="11"/>
  <c r="BP68" i="11"/>
  <c r="BP69" i="11"/>
  <c r="BP70" i="11"/>
  <c r="BP71" i="11"/>
  <c r="BP72" i="11"/>
  <c r="BP73" i="11"/>
  <c r="BP74" i="11"/>
  <c r="BP75" i="11"/>
  <c r="BP76" i="11"/>
  <c r="BP77" i="11"/>
  <c r="BP78" i="11"/>
  <c r="BP79" i="11"/>
  <c r="BP80" i="11"/>
  <c r="BP81" i="11"/>
  <c r="BP82" i="11"/>
  <c r="BP83" i="11"/>
  <c r="BP84" i="11"/>
  <c r="BP85" i="11"/>
  <c r="BP86" i="11"/>
  <c r="BP87" i="11"/>
  <c r="BP88" i="11"/>
  <c r="BP89" i="11"/>
  <c r="BP90" i="11"/>
  <c r="BP91" i="11"/>
  <c r="BP92" i="11"/>
  <c r="BP93" i="11"/>
  <c r="BP94" i="11"/>
  <c r="BP95" i="11"/>
  <c r="BP96" i="11"/>
  <c r="BP97" i="11"/>
  <c r="BP98" i="11"/>
  <c r="BP99" i="11"/>
  <c r="BP100" i="11"/>
  <c r="BP101" i="11"/>
  <c r="BP102" i="11"/>
  <c r="BP103" i="11"/>
  <c r="BP104" i="11"/>
  <c r="BP105" i="11"/>
  <c r="BP106" i="11"/>
  <c r="BP107" i="11"/>
  <c r="BP108" i="11"/>
  <c r="BP109" i="11"/>
  <c r="BP110" i="11"/>
  <c r="BP111" i="11"/>
  <c r="BP112" i="11"/>
  <c r="BP113" i="11"/>
  <c r="BP114" i="11"/>
  <c r="BP115" i="11"/>
  <c r="BP116" i="11"/>
  <c r="BP117" i="11"/>
  <c r="BP118" i="11"/>
  <c r="BP119" i="11"/>
  <c r="BP120" i="11"/>
  <c r="BP121" i="11"/>
  <c r="BP122" i="11"/>
  <c r="BP123" i="11"/>
  <c r="BP124" i="11"/>
  <c r="BP125" i="11"/>
  <c r="BP126" i="11"/>
  <c r="BP127" i="11"/>
  <c r="BP128" i="11"/>
  <c r="BP129" i="11"/>
  <c r="BP130" i="11"/>
  <c r="BP131" i="11"/>
  <c r="BP132" i="11"/>
  <c r="BP133" i="11"/>
  <c r="BP134" i="11"/>
  <c r="BP135" i="11"/>
  <c r="BP136" i="11"/>
  <c r="BP137" i="11"/>
  <c r="BP138" i="11"/>
  <c r="BP139" i="11"/>
  <c r="BP140" i="11"/>
  <c r="BP141" i="11"/>
  <c r="BP142" i="11"/>
  <c r="BP143" i="11"/>
  <c r="BP144" i="11"/>
  <c r="BP145" i="11"/>
  <c r="BP146" i="11"/>
  <c r="BP147" i="11"/>
  <c r="BP148" i="11"/>
  <c r="BP149" i="11"/>
  <c r="BP150" i="11"/>
  <c r="BP151" i="11"/>
  <c r="BP152" i="11"/>
  <c r="BP153" i="11"/>
  <c r="BP154" i="11"/>
  <c r="BP155" i="11"/>
  <c r="BP156" i="11"/>
  <c r="BP157" i="11"/>
  <c r="BP158" i="11"/>
  <c r="BP159" i="11"/>
  <c r="BP160" i="11"/>
  <c r="BP161" i="11"/>
  <c r="BP162" i="11"/>
  <c r="BP163" i="11"/>
  <c r="BP164" i="11"/>
  <c r="BP165" i="11"/>
  <c r="BP166" i="11"/>
  <c r="BP167" i="11"/>
  <c r="BP168" i="11"/>
  <c r="BP169" i="11"/>
  <c r="BP170" i="11"/>
  <c r="BP171" i="11"/>
  <c r="BP172" i="11"/>
  <c r="BP173" i="11"/>
  <c r="BP174" i="11"/>
  <c r="BP175" i="11"/>
  <c r="BP176" i="11"/>
  <c r="BP177" i="11"/>
  <c r="BP178" i="11"/>
  <c r="BP179" i="11"/>
  <c r="BP180" i="11"/>
  <c r="BP181" i="11"/>
  <c r="BP182" i="11"/>
  <c r="BP183" i="11"/>
  <c r="BP184" i="11"/>
  <c r="BP185" i="11"/>
  <c r="BP186" i="11"/>
  <c r="BP187" i="11"/>
  <c r="BP188" i="11"/>
  <c r="BP189" i="11"/>
  <c r="BP190" i="11"/>
  <c r="BP191" i="11"/>
  <c r="BP192" i="11"/>
  <c r="BP193" i="11"/>
  <c r="BP194" i="11"/>
  <c r="BP195" i="11"/>
  <c r="BP196" i="11"/>
  <c r="BP197" i="11"/>
  <c r="BP198" i="11"/>
  <c r="BP199" i="11"/>
  <c r="BP200" i="11"/>
  <c r="BP201" i="11"/>
  <c r="BP202" i="11"/>
  <c r="BP203" i="11"/>
  <c r="BP204" i="11"/>
  <c r="BP205" i="11"/>
  <c r="BP206" i="11"/>
  <c r="BP207" i="11"/>
  <c r="BP208" i="11"/>
  <c r="BP209" i="11"/>
  <c r="BP210" i="11"/>
  <c r="BP211" i="11"/>
  <c r="BP212" i="11"/>
  <c r="BP213" i="11"/>
  <c r="BP214" i="11"/>
  <c r="BP215" i="11"/>
  <c r="BP216" i="11"/>
  <c r="BP217" i="11"/>
  <c r="BP218" i="11"/>
  <c r="BP219" i="11"/>
  <c r="BP220" i="11"/>
  <c r="BP221" i="11"/>
  <c r="BP222" i="11"/>
  <c r="BP223" i="11"/>
  <c r="BP224" i="11"/>
  <c r="BP225" i="11"/>
  <c r="BP226" i="11"/>
  <c r="BP227" i="11"/>
  <c r="BP228" i="11"/>
  <c r="BP229" i="11"/>
  <c r="BP230" i="11"/>
  <c r="BP231" i="11"/>
  <c r="BP232" i="11"/>
  <c r="BP233" i="11"/>
  <c r="BP234" i="11"/>
  <c r="BP235" i="11"/>
  <c r="BP236" i="11"/>
  <c r="BP2" i="11"/>
  <c r="BO3" i="11"/>
  <c r="BO4" i="11"/>
  <c r="BO5" i="11"/>
  <c r="BO6" i="11"/>
  <c r="BO7" i="11"/>
  <c r="BO8" i="11"/>
  <c r="BO9" i="11"/>
  <c r="BO10" i="11"/>
  <c r="BO11" i="11"/>
  <c r="BO12" i="11"/>
  <c r="BO13" i="11"/>
  <c r="BO14" i="11"/>
  <c r="BO15" i="11"/>
  <c r="BO16" i="11"/>
  <c r="BO17" i="11"/>
  <c r="BO18" i="11"/>
  <c r="BO19" i="11"/>
  <c r="BO20" i="11"/>
  <c r="BO21" i="11"/>
  <c r="BO22" i="11"/>
  <c r="BO23" i="11"/>
  <c r="BO24" i="11"/>
  <c r="BO25" i="11"/>
  <c r="BO26" i="11"/>
  <c r="BO27" i="11"/>
  <c r="BO28" i="11"/>
  <c r="BO29" i="11"/>
  <c r="BO30" i="11"/>
  <c r="BO31" i="11"/>
  <c r="BO32" i="11"/>
  <c r="BO33" i="11"/>
  <c r="BO34" i="11"/>
  <c r="BO35" i="11"/>
  <c r="BO36" i="11"/>
  <c r="BO37" i="11"/>
  <c r="BO38" i="11"/>
  <c r="BO39" i="11"/>
  <c r="BO40" i="11"/>
  <c r="BO41" i="11"/>
  <c r="BO42" i="11"/>
  <c r="BO43" i="11"/>
  <c r="BO44" i="11"/>
  <c r="BO45" i="11"/>
  <c r="BO46" i="11"/>
  <c r="BO47" i="11"/>
  <c r="BO48" i="11"/>
  <c r="BO49" i="11"/>
  <c r="BO50" i="11"/>
  <c r="BO51" i="11"/>
  <c r="BO52" i="11"/>
  <c r="BO53" i="11"/>
  <c r="BO54" i="11"/>
  <c r="BO55" i="11"/>
  <c r="BO56" i="11"/>
  <c r="BO57" i="11"/>
  <c r="BO58" i="11"/>
  <c r="BO59" i="11"/>
  <c r="BO60" i="11"/>
  <c r="BO61" i="11"/>
  <c r="BO62" i="11"/>
  <c r="BO63" i="11"/>
  <c r="BO64" i="11"/>
  <c r="BO65" i="11"/>
  <c r="BO66" i="11"/>
  <c r="BO67" i="11"/>
  <c r="BO68" i="11"/>
  <c r="BO69" i="11"/>
  <c r="BO70" i="11"/>
  <c r="BO71" i="11"/>
  <c r="BO72" i="11"/>
  <c r="BO73" i="11"/>
  <c r="BO74" i="11"/>
  <c r="BO75" i="11"/>
  <c r="BO76" i="11"/>
  <c r="BO77" i="11"/>
  <c r="BO78" i="11"/>
  <c r="BO79" i="11"/>
  <c r="BO80" i="11"/>
  <c r="BO81" i="11"/>
  <c r="BO82" i="11"/>
  <c r="BO83" i="11"/>
  <c r="BO84" i="11"/>
  <c r="BO85" i="11"/>
  <c r="BO86" i="11"/>
  <c r="BO87" i="11"/>
  <c r="BO88" i="11"/>
  <c r="BO89" i="11"/>
  <c r="BO90" i="11"/>
  <c r="BO91" i="11"/>
  <c r="BO92" i="11"/>
  <c r="BO93" i="11"/>
  <c r="BO94" i="11"/>
  <c r="BO95" i="11"/>
  <c r="BO96" i="11"/>
  <c r="BO97" i="11"/>
  <c r="BO98" i="11"/>
  <c r="BO99" i="11"/>
  <c r="BO100" i="11"/>
  <c r="BO101" i="11"/>
  <c r="BO102" i="11"/>
  <c r="BO103" i="11"/>
  <c r="BO104" i="11"/>
  <c r="BO105" i="11"/>
  <c r="BO106" i="11"/>
  <c r="BO107" i="11"/>
  <c r="BO108" i="11"/>
  <c r="BO109" i="11"/>
  <c r="BO110" i="11"/>
  <c r="BO111" i="11"/>
  <c r="BO112" i="11"/>
  <c r="BO113" i="11"/>
  <c r="BO114" i="11"/>
  <c r="BO115" i="11"/>
  <c r="BO116" i="11"/>
  <c r="BO117" i="11"/>
  <c r="BO118" i="11"/>
  <c r="BO119" i="11"/>
  <c r="BO120" i="11"/>
  <c r="BO121" i="11"/>
  <c r="BO122" i="11"/>
  <c r="BO123" i="11"/>
  <c r="BO124" i="11"/>
  <c r="BO125" i="11"/>
  <c r="BO126" i="11"/>
  <c r="BO127" i="11"/>
  <c r="BO128" i="11"/>
  <c r="BO129" i="11"/>
  <c r="BO130" i="11"/>
  <c r="BO131" i="11"/>
  <c r="BO132" i="11"/>
  <c r="BO133" i="11"/>
  <c r="BO134" i="11"/>
  <c r="BO135" i="11"/>
  <c r="BO136" i="11"/>
  <c r="BO137" i="11"/>
  <c r="BO138" i="11"/>
  <c r="BO139" i="11"/>
  <c r="BO140" i="11"/>
  <c r="BO141" i="11"/>
  <c r="BO142" i="11"/>
  <c r="BO143" i="11"/>
  <c r="BO144" i="11"/>
  <c r="BO145" i="11"/>
  <c r="BO146" i="11"/>
  <c r="BO147" i="11"/>
  <c r="BO148" i="11"/>
  <c r="BO149" i="11"/>
  <c r="BO150" i="11"/>
  <c r="BO151" i="11"/>
  <c r="BO152" i="11"/>
  <c r="BO153" i="11"/>
  <c r="BO154" i="11"/>
  <c r="BO155" i="11"/>
  <c r="BO156" i="11"/>
  <c r="BO157" i="11"/>
  <c r="BO158" i="11"/>
  <c r="BO159" i="11"/>
  <c r="BO160" i="11"/>
  <c r="BO161" i="11"/>
  <c r="BO162" i="11"/>
  <c r="BO163" i="11"/>
  <c r="BO164" i="11"/>
  <c r="BO165" i="11"/>
  <c r="BO166" i="11"/>
  <c r="BO167" i="11"/>
  <c r="BO168" i="11"/>
  <c r="BO169" i="11"/>
  <c r="BO170" i="11"/>
  <c r="BO171" i="11"/>
  <c r="BO172" i="11"/>
  <c r="BO173" i="11"/>
  <c r="BO174" i="11"/>
  <c r="BO175" i="11"/>
  <c r="BO176" i="11"/>
  <c r="BO177" i="11"/>
  <c r="BO178" i="11"/>
  <c r="BO179" i="11"/>
  <c r="BO180" i="11"/>
  <c r="BO181" i="11"/>
  <c r="BO182" i="11"/>
  <c r="BO183" i="11"/>
  <c r="BO184" i="11"/>
  <c r="BO185" i="11"/>
  <c r="BO186" i="11"/>
  <c r="BO187" i="11"/>
  <c r="BO188" i="11"/>
  <c r="BO189" i="11"/>
  <c r="BO190" i="11"/>
  <c r="BO191" i="11"/>
  <c r="BO192" i="11"/>
  <c r="BO193" i="11"/>
  <c r="BO194" i="11"/>
  <c r="BO195" i="11"/>
  <c r="BO196" i="11"/>
  <c r="BO197" i="11"/>
  <c r="BO198" i="11"/>
  <c r="BO199" i="11"/>
  <c r="BO200" i="11"/>
  <c r="BO201" i="11"/>
  <c r="BO202" i="11"/>
  <c r="BO203" i="11"/>
  <c r="BO204" i="11"/>
  <c r="BO205" i="11"/>
  <c r="BO206" i="11"/>
  <c r="BO207" i="11"/>
  <c r="BO208" i="11"/>
  <c r="BO209" i="11"/>
  <c r="BO210" i="11"/>
  <c r="BO211" i="11"/>
  <c r="BO212" i="11"/>
  <c r="BO213" i="11"/>
  <c r="BO214" i="11"/>
  <c r="BO215" i="11"/>
  <c r="BO216" i="11"/>
  <c r="BO217" i="11"/>
  <c r="BO218" i="11"/>
  <c r="BO219" i="11"/>
  <c r="BO220" i="11"/>
  <c r="BO221" i="11"/>
  <c r="BO222" i="11"/>
  <c r="BO223" i="11"/>
  <c r="BO224" i="11"/>
  <c r="BO225" i="11"/>
  <c r="BO226" i="11"/>
  <c r="BO227" i="11"/>
  <c r="BO228" i="11"/>
  <c r="BO229" i="11"/>
  <c r="BO230" i="11"/>
  <c r="BO231" i="11"/>
  <c r="BO232" i="11"/>
  <c r="BO233" i="11"/>
  <c r="BO234" i="11"/>
  <c r="BO235" i="11"/>
  <c r="BO236" i="11"/>
  <c r="BO2" i="11"/>
  <c r="BN3" i="11"/>
  <c r="BN4" i="11"/>
  <c r="BN5" i="11"/>
  <c r="BN6" i="11"/>
  <c r="BN7" i="11"/>
  <c r="BN8" i="11"/>
  <c r="BN9" i="11"/>
  <c r="BN10" i="11"/>
  <c r="BN11" i="11"/>
  <c r="BN12" i="11"/>
  <c r="BN13" i="11"/>
  <c r="BN14" i="11"/>
  <c r="BN15" i="11"/>
  <c r="BN16" i="11"/>
  <c r="BN17" i="11"/>
  <c r="BN18" i="11"/>
  <c r="BN19" i="11"/>
  <c r="BN20" i="11"/>
  <c r="BN21" i="11"/>
  <c r="BN22" i="11"/>
  <c r="BN23" i="11"/>
  <c r="BN24" i="11"/>
  <c r="BN25" i="11"/>
  <c r="BN26" i="11"/>
  <c r="BN27" i="11"/>
  <c r="BN28" i="11"/>
  <c r="BN29" i="11"/>
  <c r="BN30" i="11"/>
  <c r="BN31" i="11"/>
  <c r="BN32" i="11"/>
  <c r="BN33" i="11"/>
  <c r="BN34" i="11"/>
  <c r="BN35" i="11"/>
  <c r="BN36" i="11"/>
  <c r="BN37" i="11"/>
  <c r="BN38" i="11"/>
  <c r="BN39" i="11"/>
  <c r="BN40" i="11"/>
  <c r="BN41" i="11"/>
  <c r="BN42" i="11"/>
  <c r="BN43" i="11"/>
  <c r="BN44" i="11"/>
  <c r="BN45" i="11"/>
  <c r="BN46" i="11"/>
  <c r="BN47" i="11"/>
  <c r="BN48" i="11"/>
  <c r="BN49" i="11"/>
  <c r="BN50" i="11"/>
  <c r="BN51" i="11"/>
  <c r="BN52" i="11"/>
  <c r="BN53" i="11"/>
  <c r="BN54" i="11"/>
  <c r="BN55" i="11"/>
  <c r="BN56" i="11"/>
  <c r="BN57" i="11"/>
  <c r="BN58" i="11"/>
  <c r="BN59" i="11"/>
  <c r="BN60" i="11"/>
  <c r="BN61" i="11"/>
  <c r="BN62" i="11"/>
  <c r="BN63" i="11"/>
  <c r="BN64" i="11"/>
  <c r="BN65" i="11"/>
  <c r="BN66" i="11"/>
  <c r="BN67" i="11"/>
  <c r="BN68" i="11"/>
  <c r="BN69" i="11"/>
  <c r="BN70" i="11"/>
  <c r="BN71" i="11"/>
  <c r="BN72" i="11"/>
  <c r="BN73" i="11"/>
  <c r="BN74" i="11"/>
  <c r="BN75" i="11"/>
  <c r="BN76" i="11"/>
  <c r="BN77" i="11"/>
  <c r="BN78" i="11"/>
  <c r="BN79" i="11"/>
  <c r="BN80" i="11"/>
  <c r="BN81" i="11"/>
  <c r="BN82" i="11"/>
  <c r="BN83" i="11"/>
  <c r="BN84" i="11"/>
  <c r="BN85" i="11"/>
  <c r="BN86" i="11"/>
  <c r="BN87" i="11"/>
  <c r="BN88" i="11"/>
  <c r="BN89" i="11"/>
  <c r="BN90" i="11"/>
  <c r="BN91" i="11"/>
  <c r="BN92" i="11"/>
  <c r="BN93" i="11"/>
  <c r="BN94" i="11"/>
  <c r="BN95" i="11"/>
  <c r="BN96" i="11"/>
  <c r="BN97" i="11"/>
  <c r="BN98" i="11"/>
  <c r="BN99" i="11"/>
  <c r="BN100" i="11"/>
  <c r="BN101" i="11"/>
  <c r="BN102" i="11"/>
  <c r="BN103" i="11"/>
  <c r="BN104" i="11"/>
  <c r="BN105" i="11"/>
  <c r="BN106" i="11"/>
  <c r="BN107" i="11"/>
  <c r="BN108" i="11"/>
  <c r="BN109" i="11"/>
  <c r="BN110" i="11"/>
  <c r="BN111" i="11"/>
  <c r="BN112" i="11"/>
  <c r="BN113" i="11"/>
  <c r="BN114" i="11"/>
  <c r="BN115" i="11"/>
  <c r="BN116" i="11"/>
  <c r="BN117" i="11"/>
  <c r="BN118" i="11"/>
  <c r="BN119" i="11"/>
  <c r="BN120" i="11"/>
  <c r="BN121" i="11"/>
  <c r="BN122" i="11"/>
  <c r="BN123" i="11"/>
  <c r="BN124" i="11"/>
  <c r="BN125" i="11"/>
  <c r="BN126" i="11"/>
  <c r="BN127" i="11"/>
  <c r="BN128" i="11"/>
  <c r="BN129" i="11"/>
  <c r="BN130" i="11"/>
  <c r="BN131" i="11"/>
  <c r="BN132" i="11"/>
  <c r="BN133" i="11"/>
  <c r="BN134" i="11"/>
  <c r="BN135" i="11"/>
  <c r="BN136" i="11"/>
  <c r="BN137" i="11"/>
  <c r="BN138" i="11"/>
  <c r="BN139" i="11"/>
  <c r="BN140" i="11"/>
  <c r="BN141" i="11"/>
  <c r="BN142" i="11"/>
  <c r="BN143" i="11"/>
  <c r="BN144" i="11"/>
  <c r="BN145" i="11"/>
  <c r="BN146" i="11"/>
  <c r="BN147" i="11"/>
  <c r="BN148" i="11"/>
  <c r="BN149" i="11"/>
  <c r="BN150" i="11"/>
  <c r="BN151" i="11"/>
  <c r="BN152" i="11"/>
  <c r="BN153" i="11"/>
  <c r="BN154" i="11"/>
  <c r="BN155" i="11"/>
  <c r="BN156" i="11"/>
  <c r="BN157" i="11"/>
  <c r="BN158" i="11"/>
  <c r="BN159" i="11"/>
  <c r="BN160" i="11"/>
  <c r="BN161" i="11"/>
  <c r="BN162" i="11"/>
  <c r="BN163" i="11"/>
  <c r="BN164" i="11"/>
  <c r="BN165" i="11"/>
  <c r="BN166" i="11"/>
  <c r="BN167" i="11"/>
  <c r="BN168" i="11"/>
  <c r="BN169" i="11"/>
  <c r="BN170" i="11"/>
  <c r="BN171" i="11"/>
  <c r="BN172" i="11"/>
  <c r="BN173" i="11"/>
  <c r="BN174" i="11"/>
  <c r="BN175" i="11"/>
  <c r="BN176" i="11"/>
  <c r="BN177" i="11"/>
  <c r="BN178" i="11"/>
  <c r="BN179" i="11"/>
  <c r="BN180" i="11"/>
  <c r="BN181" i="11"/>
  <c r="BN182" i="11"/>
  <c r="BN183" i="11"/>
  <c r="BN184" i="11"/>
  <c r="BN185" i="11"/>
  <c r="BN186" i="11"/>
  <c r="BN187" i="11"/>
  <c r="BN188" i="11"/>
  <c r="BN189" i="11"/>
  <c r="BN190" i="11"/>
  <c r="BN191" i="11"/>
  <c r="BN192" i="11"/>
  <c r="BN193" i="11"/>
  <c r="BN194" i="11"/>
  <c r="BN195" i="11"/>
  <c r="BN196" i="11"/>
  <c r="BN197" i="11"/>
  <c r="BN198" i="11"/>
  <c r="BN199" i="11"/>
  <c r="BN200" i="11"/>
  <c r="BN201" i="11"/>
  <c r="BN202" i="11"/>
  <c r="BN203" i="11"/>
  <c r="BN204" i="11"/>
  <c r="BN205" i="11"/>
  <c r="BN206" i="11"/>
  <c r="BN207" i="11"/>
  <c r="BN208" i="11"/>
  <c r="BN209" i="11"/>
  <c r="BN210" i="11"/>
  <c r="BN211" i="11"/>
  <c r="BN212" i="11"/>
  <c r="BN213" i="11"/>
  <c r="BN214" i="11"/>
  <c r="BN215" i="11"/>
  <c r="BN216" i="11"/>
  <c r="BN217" i="11"/>
  <c r="BN218" i="11"/>
  <c r="BN219" i="11"/>
  <c r="BN220" i="11"/>
  <c r="BN221" i="11"/>
  <c r="BN222" i="11"/>
  <c r="BN223" i="11"/>
  <c r="BN224" i="11"/>
  <c r="BN225" i="11"/>
  <c r="BN226" i="11"/>
  <c r="BN227" i="11"/>
  <c r="BN228" i="11"/>
  <c r="BN229" i="11"/>
  <c r="BN230" i="11"/>
  <c r="BN231" i="11"/>
  <c r="BN232" i="11"/>
  <c r="BN233" i="11"/>
  <c r="BN234" i="11"/>
  <c r="BN235" i="11"/>
  <c r="BN236" i="11"/>
  <c r="BN2" i="11"/>
  <c r="BM3" i="11"/>
  <c r="BM4" i="11"/>
  <c r="BM5" i="11"/>
  <c r="BM6" i="11"/>
  <c r="BM7" i="11"/>
  <c r="BM8" i="11"/>
  <c r="BM9" i="11"/>
  <c r="BM10" i="11"/>
  <c r="BM11" i="11"/>
  <c r="BM12" i="11"/>
  <c r="BM13" i="11"/>
  <c r="BM14" i="11"/>
  <c r="BM15" i="11"/>
  <c r="BM16" i="11"/>
  <c r="BM17" i="11"/>
  <c r="BM18" i="11"/>
  <c r="BM19" i="11"/>
  <c r="BM20" i="11"/>
  <c r="BM21" i="11"/>
  <c r="BM22" i="11"/>
  <c r="BM23" i="11"/>
  <c r="BM24" i="11"/>
  <c r="BM25" i="11"/>
  <c r="BM26" i="11"/>
  <c r="BM27" i="11"/>
  <c r="BM28" i="11"/>
  <c r="BM29" i="11"/>
  <c r="BM30" i="11"/>
  <c r="BM31" i="11"/>
  <c r="BM32" i="11"/>
  <c r="BM33" i="11"/>
  <c r="BM34" i="11"/>
  <c r="BM35" i="11"/>
  <c r="BM36" i="11"/>
  <c r="BM37" i="11"/>
  <c r="BM38" i="11"/>
  <c r="BM39" i="11"/>
  <c r="BM40" i="11"/>
  <c r="BM41" i="11"/>
  <c r="BM42" i="11"/>
  <c r="BM43" i="11"/>
  <c r="BM44" i="11"/>
  <c r="BM45" i="11"/>
  <c r="BM46" i="11"/>
  <c r="BM47" i="11"/>
  <c r="BM48" i="11"/>
  <c r="BM49" i="11"/>
  <c r="BM50" i="11"/>
  <c r="BM51" i="11"/>
  <c r="BM52" i="11"/>
  <c r="BM53" i="11"/>
  <c r="BM54" i="11"/>
  <c r="BM55" i="11"/>
  <c r="BM56" i="11"/>
  <c r="BM57" i="11"/>
  <c r="BM58" i="11"/>
  <c r="BM59" i="11"/>
  <c r="BM60" i="11"/>
  <c r="BM61" i="11"/>
  <c r="BM62" i="11"/>
  <c r="BM63" i="11"/>
  <c r="BM64" i="11"/>
  <c r="BM65" i="11"/>
  <c r="BM66" i="11"/>
  <c r="BM67" i="11"/>
  <c r="BM68" i="11"/>
  <c r="BM69" i="11"/>
  <c r="BM70" i="11"/>
  <c r="BM71" i="11"/>
  <c r="BM72" i="11"/>
  <c r="BM73" i="11"/>
  <c r="BM74" i="11"/>
  <c r="BM75" i="11"/>
  <c r="BM76" i="11"/>
  <c r="BM77" i="11"/>
  <c r="BM78" i="11"/>
  <c r="BM79" i="11"/>
  <c r="BM80" i="11"/>
  <c r="BM81" i="11"/>
  <c r="BM82" i="11"/>
  <c r="BM83" i="11"/>
  <c r="BM84" i="11"/>
  <c r="BM85" i="11"/>
  <c r="BM86" i="11"/>
  <c r="BM87" i="11"/>
  <c r="BM88" i="11"/>
  <c r="BM89" i="11"/>
  <c r="BM90" i="11"/>
  <c r="BM91" i="11"/>
  <c r="BM92" i="11"/>
  <c r="BM93" i="11"/>
  <c r="BM94" i="11"/>
  <c r="BM95" i="11"/>
  <c r="BM96" i="11"/>
  <c r="BM97" i="11"/>
  <c r="BM98" i="11"/>
  <c r="BM99" i="11"/>
  <c r="BM100" i="11"/>
  <c r="BM101" i="11"/>
  <c r="BM102" i="11"/>
  <c r="BM103" i="11"/>
  <c r="BM104" i="11"/>
  <c r="BM105" i="11"/>
  <c r="BM106" i="11"/>
  <c r="BM107" i="11"/>
  <c r="BM108" i="11"/>
  <c r="BM109" i="11"/>
  <c r="BM110" i="11"/>
  <c r="BM111" i="11"/>
  <c r="BM112" i="11"/>
  <c r="BM113" i="11"/>
  <c r="BM114" i="11"/>
  <c r="BM115" i="11"/>
  <c r="BM116" i="11"/>
  <c r="BM117" i="11"/>
  <c r="BM118" i="11"/>
  <c r="BM119" i="11"/>
  <c r="BM120" i="11"/>
  <c r="BM121" i="11"/>
  <c r="BM122" i="11"/>
  <c r="BM123" i="11"/>
  <c r="BM124" i="11"/>
  <c r="BM125" i="11"/>
  <c r="BM126" i="11"/>
  <c r="BM127" i="11"/>
  <c r="BM128" i="11"/>
  <c r="BM129" i="11"/>
  <c r="BM130" i="11"/>
  <c r="BM131" i="11"/>
  <c r="BM132" i="11"/>
  <c r="BM133" i="11"/>
  <c r="BM134" i="11"/>
  <c r="BM135" i="11"/>
  <c r="BM136" i="11"/>
  <c r="BM137" i="11"/>
  <c r="BM138" i="11"/>
  <c r="BM139" i="11"/>
  <c r="BM140" i="11"/>
  <c r="BM141" i="11"/>
  <c r="BM142" i="11"/>
  <c r="BM143" i="11"/>
  <c r="BM144" i="11"/>
  <c r="BM145" i="11"/>
  <c r="BM146" i="11"/>
  <c r="BM147" i="11"/>
  <c r="BM148" i="11"/>
  <c r="BM149" i="11"/>
  <c r="BM150" i="11"/>
  <c r="BM151" i="11"/>
  <c r="BM152" i="11"/>
  <c r="BM153" i="11"/>
  <c r="BM154" i="11"/>
  <c r="BM155" i="11"/>
  <c r="BM156" i="11"/>
  <c r="BM157" i="11"/>
  <c r="BM158" i="11"/>
  <c r="BM159" i="11"/>
  <c r="BM160" i="11"/>
  <c r="BM161" i="11"/>
  <c r="BM162" i="11"/>
  <c r="BM163" i="11"/>
  <c r="BM164" i="11"/>
  <c r="BM165" i="11"/>
  <c r="BM166" i="11"/>
  <c r="BM167" i="11"/>
  <c r="BM168" i="11"/>
  <c r="BM169" i="11"/>
  <c r="BM170" i="11"/>
  <c r="BM171" i="11"/>
  <c r="BM172" i="11"/>
  <c r="BM173" i="11"/>
  <c r="BM174" i="11"/>
  <c r="BM175" i="11"/>
  <c r="BM176" i="11"/>
  <c r="BM177" i="11"/>
  <c r="BM178" i="11"/>
  <c r="BM179" i="11"/>
  <c r="BM180" i="11"/>
  <c r="BM181" i="11"/>
  <c r="BM182" i="11"/>
  <c r="BM183" i="11"/>
  <c r="BM184" i="11"/>
  <c r="BM185" i="11"/>
  <c r="BM186" i="11"/>
  <c r="BM187" i="11"/>
  <c r="BM188" i="11"/>
  <c r="BM189" i="11"/>
  <c r="BM190" i="11"/>
  <c r="BM191" i="11"/>
  <c r="BM192" i="11"/>
  <c r="BM193" i="11"/>
  <c r="BM194" i="11"/>
  <c r="BM195" i="11"/>
  <c r="BM196" i="11"/>
  <c r="BM197" i="11"/>
  <c r="BM198" i="11"/>
  <c r="BM199" i="11"/>
  <c r="BM200" i="11"/>
  <c r="BM201" i="11"/>
  <c r="BM202" i="11"/>
  <c r="BM203" i="11"/>
  <c r="BM204" i="11"/>
  <c r="BM205" i="11"/>
  <c r="BM206" i="11"/>
  <c r="BM207" i="11"/>
  <c r="BM208" i="11"/>
  <c r="BM209" i="11"/>
  <c r="BM210" i="11"/>
  <c r="BM211" i="11"/>
  <c r="BM212" i="11"/>
  <c r="BM213" i="11"/>
  <c r="BM214" i="11"/>
  <c r="BM215" i="11"/>
  <c r="BM216" i="11"/>
  <c r="BM217" i="11"/>
  <c r="BM218" i="11"/>
  <c r="BM219" i="11"/>
  <c r="BM220" i="11"/>
  <c r="BM221" i="11"/>
  <c r="BM222" i="11"/>
  <c r="BM223" i="11"/>
  <c r="BM224" i="11"/>
  <c r="BM225" i="11"/>
  <c r="BM226" i="11"/>
  <c r="BM227" i="11"/>
  <c r="BM228" i="11"/>
  <c r="BM229" i="11"/>
  <c r="BM230" i="11"/>
  <c r="BM231" i="11"/>
  <c r="BM232" i="11"/>
  <c r="BM233" i="11"/>
  <c r="BM234" i="11"/>
  <c r="BM235" i="11"/>
  <c r="BM236" i="11"/>
  <c r="BM2" i="11"/>
  <c r="BS234" i="11" l="1"/>
  <c r="BS226" i="11"/>
  <c r="BS218" i="11"/>
  <c r="BS214" i="11"/>
  <c r="BS210" i="11"/>
  <c r="BS206" i="11"/>
  <c r="BS202" i="11"/>
  <c r="BS198" i="11"/>
  <c r="BS194" i="11"/>
  <c r="BS190" i="11"/>
  <c r="BS186" i="11"/>
  <c r="BS182" i="11"/>
  <c r="BS178" i="11"/>
  <c r="BS174" i="11"/>
  <c r="BS170" i="11"/>
  <c r="BS166" i="11"/>
  <c r="BS162" i="11"/>
  <c r="BS158" i="11"/>
  <c r="BS154" i="11"/>
  <c r="BS150" i="11"/>
  <c r="BS146" i="11"/>
  <c r="BS142" i="11"/>
  <c r="BS138" i="11"/>
  <c r="BS134" i="11"/>
  <c r="BS130" i="11"/>
  <c r="BS126" i="11"/>
  <c r="BS122" i="11"/>
  <c r="BS118" i="11"/>
  <c r="BS114" i="11"/>
  <c r="BS110" i="11"/>
  <c r="BS106" i="11"/>
  <c r="BS102" i="11"/>
  <c r="BS98" i="11"/>
  <c r="BS94" i="11"/>
  <c r="BS90" i="11"/>
  <c r="BS86" i="11"/>
  <c r="BS82" i="11"/>
  <c r="BS78" i="11"/>
  <c r="BS74" i="11"/>
  <c r="BS70" i="11"/>
  <c r="BS66" i="11"/>
  <c r="BS62" i="11"/>
  <c r="BS58" i="11"/>
  <c r="BS54" i="11"/>
  <c r="BS50" i="11"/>
  <c r="BS46" i="11"/>
  <c r="BS42" i="11"/>
  <c r="BS38" i="11"/>
  <c r="BS34" i="11"/>
  <c r="BS30" i="11"/>
  <c r="BS26" i="11"/>
  <c r="BS22" i="11"/>
  <c r="BS18" i="11"/>
  <c r="BS14" i="11"/>
  <c r="BS10" i="11"/>
  <c r="BS6" i="11"/>
  <c r="BS2" i="11"/>
  <c r="BS233" i="11"/>
  <c r="BS229" i="11"/>
  <c r="BS225" i="11"/>
  <c r="BS221" i="11"/>
  <c r="BS217" i="11"/>
  <c r="BS213" i="11"/>
  <c r="BS209" i="11"/>
  <c r="BS205" i="11"/>
  <c r="BS201" i="11"/>
  <c r="BS197" i="11"/>
  <c r="BS193" i="11"/>
  <c r="BS189" i="11"/>
  <c r="BS185" i="11"/>
  <c r="BS181" i="11"/>
  <c r="BS177" i="11"/>
  <c r="BS173" i="11"/>
  <c r="BS169" i="11"/>
  <c r="BS165" i="11"/>
  <c r="BS161" i="11"/>
  <c r="BS157" i="11"/>
  <c r="BS153" i="11"/>
  <c r="BS149" i="11"/>
  <c r="BS145" i="11"/>
  <c r="BS141" i="11"/>
  <c r="BS137" i="11"/>
  <c r="BS133" i="11"/>
  <c r="BS129" i="11"/>
  <c r="BS125" i="11"/>
  <c r="BS121" i="11"/>
  <c r="BS117" i="11"/>
  <c r="BS113" i="11"/>
  <c r="BS109" i="11"/>
  <c r="BS105" i="11"/>
  <c r="BS101" i="11"/>
  <c r="BS97" i="11"/>
  <c r="BS93" i="11"/>
  <c r="BS89" i="11"/>
  <c r="BS85" i="11"/>
  <c r="BS81" i="11"/>
  <c r="BS77" i="11"/>
  <c r="BS73" i="11"/>
  <c r="BS69" i="11"/>
  <c r="BS65" i="11"/>
  <c r="BS61" i="11"/>
  <c r="BS57" i="11"/>
  <c r="BS53" i="11"/>
  <c r="BS49" i="11"/>
  <c r="BS45" i="11"/>
  <c r="BS41" i="11"/>
  <c r="BS37" i="11"/>
  <c r="BS33" i="11"/>
  <c r="BS29" i="11"/>
  <c r="BS25" i="11"/>
  <c r="BS21" i="11"/>
  <c r="BS17" i="11"/>
  <c r="BS13" i="11"/>
  <c r="BS9" i="11"/>
  <c r="BS5" i="11"/>
  <c r="BS236" i="11"/>
  <c r="BS232" i="11"/>
  <c r="BS228" i="11"/>
  <c r="BS224" i="11"/>
  <c r="BS220" i="11"/>
  <c r="BS216" i="11"/>
  <c r="BS212" i="11"/>
  <c r="BS208" i="11"/>
  <c r="BS204" i="11"/>
  <c r="BS200" i="11"/>
  <c r="BS196" i="11"/>
  <c r="BS192" i="11"/>
  <c r="BS188" i="11"/>
  <c r="BS184" i="11"/>
  <c r="BS180" i="11"/>
  <c r="BS176" i="11"/>
  <c r="BS172" i="11"/>
  <c r="BS168" i="11"/>
  <c r="BS164" i="11"/>
  <c r="BS160" i="11"/>
  <c r="BS156" i="11"/>
  <c r="BS152" i="11"/>
  <c r="BS148" i="11"/>
  <c r="BS144" i="11"/>
  <c r="BS140" i="11"/>
  <c r="BS136" i="11"/>
  <c r="BS132" i="11"/>
  <c r="BS128" i="11"/>
  <c r="BS124" i="11"/>
  <c r="BS120" i="11"/>
  <c r="BS116" i="11"/>
  <c r="BS112" i="11"/>
  <c r="BS108" i="11"/>
  <c r="BS104" i="11"/>
  <c r="BS100" i="11"/>
  <c r="BS96" i="11"/>
  <c r="BS92" i="11"/>
  <c r="BS88" i="11"/>
  <c r="BS84" i="11"/>
  <c r="BS80" i="11"/>
  <c r="BS76" i="11"/>
  <c r="BS72" i="11"/>
  <c r="BS68" i="11"/>
  <c r="BS64" i="11"/>
  <c r="BS60" i="11"/>
  <c r="BS56" i="11"/>
  <c r="BS52" i="11"/>
  <c r="BS48" i="11"/>
  <c r="BS44" i="11"/>
  <c r="BS40" i="11"/>
  <c r="BS36" i="11"/>
  <c r="BS32" i="11"/>
  <c r="BS28" i="11"/>
  <c r="BS24" i="11"/>
  <c r="BS20" i="11"/>
  <c r="BS16" i="11"/>
  <c r="BS12" i="11"/>
  <c r="BS8" i="11"/>
  <c r="BS4" i="11"/>
  <c r="D20" i="4"/>
  <c r="E15" i="4"/>
  <c r="E16" i="4"/>
  <c r="E17" i="4"/>
  <c r="E18" i="4"/>
  <c r="E20" i="4"/>
  <c r="E21" i="4"/>
  <c r="E22" i="4"/>
  <c r="E23" i="4"/>
  <c r="E24" i="4"/>
  <c r="E25" i="4"/>
  <c r="E26" i="4"/>
  <c r="E27" i="4"/>
  <c r="E28" i="4"/>
  <c r="E29" i="4"/>
  <c r="E30" i="4"/>
  <c r="E31" i="4"/>
  <c r="E32" i="4"/>
  <c r="E33" i="4"/>
  <c r="E34" i="4"/>
  <c r="E35" i="4"/>
  <c r="E36" i="4"/>
  <c r="E37" i="4"/>
  <c r="E38" i="4"/>
  <c r="E39" i="4"/>
  <c r="E40" i="4"/>
  <c r="E41" i="4"/>
  <c r="E42" i="4"/>
  <c r="E43" i="4"/>
  <c r="E44" i="4"/>
  <c r="E45" i="4"/>
  <c r="D15" i="4"/>
  <c r="D16" i="4"/>
  <c r="D17" i="4"/>
  <c r="D18" i="4"/>
  <c r="D21" i="4"/>
  <c r="D22" i="4"/>
  <c r="D23" i="4"/>
  <c r="D24" i="4"/>
  <c r="D25" i="4"/>
  <c r="D26" i="4"/>
  <c r="D27" i="4"/>
  <c r="D28" i="4"/>
  <c r="D29" i="4"/>
  <c r="D30" i="4"/>
  <c r="D31" i="4"/>
  <c r="D32" i="4"/>
  <c r="D33" i="4"/>
  <c r="D34" i="4"/>
  <c r="D35" i="4"/>
  <c r="D36" i="4"/>
  <c r="D37" i="4"/>
  <c r="D38" i="4"/>
  <c r="D39" i="4"/>
  <c r="D40" i="4"/>
  <c r="D41" i="4"/>
  <c r="D42" i="4"/>
  <c r="D43" i="4"/>
  <c r="D44" i="4"/>
  <c r="D45" i="4"/>
  <c r="E14" i="4"/>
  <c r="C15" i="4"/>
  <c r="C16" i="4"/>
  <c r="C17" i="4"/>
  <c r="C18" i="4"/>
  <c r="C20" i="4"/>
  <c r="C21" i="4"/>
  <c r="C22" i="4"/>
  <c r="C23" i="4"/>
  <c r="C24" i="4"/>
  <c r="C25" i="4"/>
  <c r="C26" i="4"/>
  <c r="C27" i="4"/>
  <c r="C28" i="4"/>
  <c r="C29" i="4"/>
  <c r="C30" i="4"/>
  <c r="C31" i="4"/>
  <c r="C32" i="4"/>
  <c r="C33" i="4"/>
  <c r="C34" i="4"/>
  <c r="C35" i="4"/>
  <c r="C36" i="4"/>
  <c r="C37" i="4"/>
  <c r="C38" i="4"/>
  <c r="C39" i="4"/>
  <c r="C40" i="4"/>
  <c r="C41" i="4"/>
  <c r="C42" i="4"/>
  <c r="C43" i="4"/>
  <c r="C44" i="4"/>
  <c r="C45" i="4"/>
  <c r="C14" i="4"/>
  <c r="D14" i="4"/>
  <c r="B15" i="4"/>
  <c r="B16" i="4"/>
  <c r="B18" i="4"/>
  <c r="B21" i="4"/>
  <c r="B22" i="4"/>
  <c r="B26" i="4"/>
  <c r="B30" i="4"/>
  <c r="B34" i="4"/>
  <c r="B35" i="4"/>
  <c r="B36" i="4"/>
  <c r="B37" i="4"/>
  <c r="B39" i="4"/>
  <c r="B42" i="4"/>
  <c r="B43" i="4"/>
  <c r="B44" i="4"/>
  <c r="B14" i="4"/>
  <c r="AA2" i="10" l="1"/>
  <c r="AA1" i="10"/>
  <c r="AA2" i="4" l="1"/>
  <c r="AA1" i="4"/>
</calcChain>
</file>

<file path=xl/sharedStrings.xml><?xml version="1.0" encoding="utf-8"?>
<sst xmlns="http://schemas.openxmlformats.org/spreadsheetml/2006/main" count="16728" uniqueCount="373">
  <si>
    <t>Objectifs :</t>
  </si>
  <si>
    <t>Données d'entrée :</t>
  </si>
  <si>
    <t>Explications sur les analyses et résultats :</t>
  </si>
  <si>
    <t>Données d'entrée que chaque rapporteur doit saisir :</t>
  </si>
  <si>
    <t>Informations à saisir au préalable par l'opérateur :</t>
  </si>
  <si>
    <t>Caractéristiques du site :</t>
  </si>
  <si>
    <t>Nom du site d'étude :</t>
  </si>
  <si>
    <t>Réserve biologique intégrale de Kleinhammer</t>
  </si>
  <si>
    <t>Nom de la forêt (le cas échéant) :</t>
  </si>
  <si>
    <t>Forêt domaniale de Niederbronn</t>
  </si>
  <si>
    <t>Département (code) :</t>
  </si>
  <si>
    <t>Région administrative :</t>
  </si>
  <si>
    <t>Grand Est</t>
  </si>
  <si>
    <t>Aire biogéographique :</t>
  </si>
  <si>
    <t>Continental</t>
  </si>
  <si>
    <t>L'inventaire :</t>
  </si>
  <si>
    <t>Protocole :</t>
  </si>
  <si>
    <t>MCD30</t>
  </si>
  <si>
    <t>Année d'inventaire terrain :</t>
  </si>
  <si>
    <t>Nombre de points d'écoute :</t>
  </si>
  <si>
    <t>Durée totale d'écoute cumulée (h) (ex : 1,5 pour 1h et 1/2)</t>
  </si>
  <si>
    <t>Fichier de synthèse automatique pour les études de Chiroptères - MCD30 et MCD45 :
Préalables</t>
  </si>
  <si>
    <t>Surface du site d'étude (ha):</t>
  </si>
  <si>
    <t>Surface de la forêt (si différent du site d'étude) (ha):</t>
  </si>
  <si>
    <t>Date début</t>
  </si>
  <si>
    <t>Identifiant du relevé</t>
  </si>
  <si>
    <t>Date de fin</t>
  </si>
  <si>
    <t>Menace(s)</t>
  </si>
  <si>
    <t>Commentaire du relevé</t>
  </si>
  <si>
    <t>Fichier joint (relevé)</t>
  </si>
  <si>
    <t>Numéro du point</t>
  </si>
  <si>
    <t>Température (°C)</t>
  </si>
  <si>
    <t>Vent</t>
  </si>
  <si>
    <t>Hygrométrie (%)</t>
  </si>
  <si>
    <t>Météo</t>
  </si>
  <si>
    <t>Type de détecteur</t>
  </si>
  <si>
    <t>Heure début (hh:mm)</t>
  </si>
  <si>
    <t>Encombrement horizontal 0 - 5m</t>
  </si>
  <si>
    <t>Encombrement horizontal 0 - 25m</t>
  </si>
  <si>
    <t>Encombrement horizontal 0 - &gt;25m</t>
  </si>
  <si>
    <t>Encombrement vertical 0 - 5m</t>
  </si>
  <si>
    <t>Encombrement vertical 0 - 25m</t>
  </si>
  <si>
    <t>Encombrement vertical 0 - &gt;25m</t>
  </si>
  <si>
    <t>Temps total de présence sur le point (minutes)</t>
  </si>
  <si>
    <t>Méthodologie utilisée</t>
  </si>
  <si>
    <t>Identifiant du contexte</t>
  </si>
  <si>
    <t>Identifiant de la localisation</t>
  </si>
  <si>
    <t>Nom de la localisation</t>
  </si>
  <si>
    <t>Coordonnée 1</t>
  </si>
  <si>
    <t>Coordonnée 2</t>
  </si>
  <si>
    <t>Polygone, transect ou point</t>
  </si>
  <si>
    <t>Altitude</t>
  </si>
  <si>
    <t>Commentaire de la localisation</t>
  </si>
  <si>
    <t>Fichier joint (localisation)</t>
  </si>
  <si>
    <t>Surface de la géométrie</t>
  </si>
  <si>
    <t>Longueur de la géométrie</t>
  </si>
  <si>
    <t>Identifiant du projet</t>
  </si>
  <si>
    <t>Nom du projet</t>
  </si>
  <si>
    <t>Maître d'ouvrage</t>
  </si>
  <si>
    <t>Contrat</t>
  </si>
  <si>
    <t>Commentaire du projet</t>
  </si>
  <si>
    <t>Méthode d'observation</t>
  </si>
  <si>
    <t>Numéro de minute</t>
  </si>
  <si>
    <t>Espèce</t>
  </si>
  <si>
    <t>Enjeu</t>
  </si>
  <si>
    <t>Liste sensible</t>
  </si>
  <si>
    <t>Liste rouge</t>
  </si>
  <si>
    <t>Statut de protection</t>
  </si>
  <si>
    <t>Intérêt patrimonial</t>
  </si>
  <si>
    <t>L'opérateur de saisie de l'observation</t>
  </si>
  <si>
    <t>Commentaire de l'observation</t>
  </si>
  <si>
    <t>Date d'insertion</t>
  </si>
  <si>
    <t>Identifiant de l'observation</t>
  </si>
  <si>
    <t>Code taxon (cd_nom)</t>
  </si>
  <si>
    <t>Taxon</t>
  </si>
  <si>
    <t>Nombre de contacts</t>
  </si>
  <si>
    <t>Observateur(s)</t>
  </si>
  <si>
    <t>Région</t>
  </si>
  <si>
    <t>Département</t>
  </si>
  <si>
    <t>Commune</t>
  </si>
  <si>
    <t>Forêt</t>
  </si>
  <si>
    <t>Parcelle de forêt</t>
  </si>
  <si>
    <t>Réserve biologique</t>
  </si>
  <si>
    <t>Système de coordonnées</t>
  </si>
  <si>
    <t>Précision de la localisation</t>
  </si>
  <si>
    <t>Source des données géographiques</t>
  </si>
  <si>
    <t>Statut juridique</t>
  </si>
  <si>
    <t>Fiabilité de l'observation</t>
  </si>
  <si>
    <t>Non</t>
  </si>
  <si>
    <t>Nul</t>
  </si>
  <si>
    <t>ONF</t>
  </si>
  <si>
    <t>Protocole MCD30 Chiroptères</t>
  </si>
  <si>
    <t>Pipistrelle commune</t>
  </si>
  <si>
    <t>Oui</t>
  </si>
  <si>
    <t>communautaire, international, national</t>
  </si>
  <si>
    <t>Pipistrellus pipistrellus (Schreber, 1774)</t>
  </si>
  <si>
    <t>WGS84 - Degrés décimaux</t>
  </si>
  <si>
    <t>Public</t>
  </si>
  <si>
    <t>Validé</t>
  </si>
  <si>
    <t>Murin de Natterer, Vespertilion de Natterer</t>
  </si>
  <si>
    <t>Myotis nattereri (Kuhl, 1817)</t>
  </si>
  <si>
    <t>Murin à oreilles échancrées, Vespertilion à oreilles échancrées</t>
  </si>
  <si>
    <t>60400, 195005</t>
  </si>
  <si>
    <t>Myotis Kaup, 1829, Myotis emarginatus (É. Geoffroy Saint-Hilaire, 1806)</t>
  </si>
  <si>
    <t>Murin de Daubenton, Murin à oreilles échancrées, Vespertilion à oreilles échancrées</t>
  </si>
  <si>
    <t>Noctule de Leisler</t>
  </si>
  <si>
    <t>Noctule commune</t>
  </si>
  <si>
    <t>Nyctalus noctula (Schreber, 1774)</t>
  </si>
  <si>
    <t>communautaire, international</t>
  </si>
  <si>
    <t>Myotis Kaup, 1829</t>
  </si>
  <si>
    <t>Barbastella barbastellus (Schreber, 1774)</t>
  </si>
  <si>
    <t>Myotis emarginatus (É. Geoffroy Saint-Hilaire, 1806)</t>
  </si>
  <si>
    <t>Grand Murin</t>
  </si>
  <si>
    <t>Myotis myotis (Borkhausen, 1797)</t>
  </si>
  <si>
    <t>Sandrine MILANO</t>
  </si>
  <si>
    <t>Murin de Daubenton</t>
  </si>
  <si>
    <t>200118, 195005</t>
  </si>
  <si>
    <t>Myotis Kaup, 1829, Myotis daubentonii (Kuhl, 1817)</t>
  </si>
  <si>
    <t>200118, 60400</t>
  </si>
  <si>
    <t>Myotis emarginatus (É. Geoffroy Saint-Hilaire, 1806), Myotis daubentonii (Kuhl, 1817)</t>
  </si>
  <si>
    <t>Murin de Daubenton, Murin à moustaches, Vespertilion à moustaches</t>
  </si>
  <si>
    <t>200118, 60383</t>
  </si>
  <si>
    <t>Myotis mystacinus (Kuhl, 1817), Myotis daubentonii (Kuhl, 1817)</t>
  </si>
  <si>
    <t>Myotis mystacinus (Kuhl, 1817)</t>
  </si>
  <si>
    <t>192256, 195295</t>
  </si>
  <si>
    <t>Nyctalus Bowdich, 1825, Eptesicus Rafinesque, 1820</t>
  </si>
  <si>
    <t>Nyctalus leisleri (Kuhl, 1817)</t>
  </si>
  <si>
    <t>Faible</t>
  </si>
  <si>
    <t>60418, 195005</t>
  </si>
  <si>
    <t>Myotis Kaup, 1829, Myotis myotis (Borkhausen, 1797)</t>
  </si>
  <si>
    <t>Myotis bechsteinii (Kuhl, 1817)</t>
  </si>
  <si>
    <t>Murin de Brandt</t>
  </si>
  <si>
    <t>Myotis brandtii (Eversmann, 1845)</t>
  </si>
  <si>
    <t>Sérotine commune</t>
  </si>
  <si>
    <t>Sérotine commune, Noctule de Leisler</t>
  </si>
  <si>
    <t>60360, 60461</t>
  </si>
  <si>
    <t>Nyctalus leisleri (Kuhl, 1817), Eptesicus serotinus (Schreber, 1774)</t>
  </si>
  <si>
    <t>19.4</t>
  </si>
  <si>
    <t>14.5</t>
  </si>
  <si>
    <t>Chiropteres : Aucune observation</t>
  </si>
  <si>
    <t>Murin de Daubenton, Murin de Brandt</t>
  </si>
  <si>
    <t>200118, 79300</t>
  </si>
  <si>
    <t>Myotis brandtii (Eversmann, 1845), Myotis daubentonii (Kuhl, 1817)</t>
  </si>
  <si>
    <t>Modéré</t>
  </si>
  <si>
    <t>Sérotine commune, Noctule commune</t>
  </si>
  <si>
    <t>60360, 60468</t>
  </si>
  <si>
    <t>Nyctalus noctula (Schreber, 1774), Eptesicus serotinus (Schreber, 1774)</t>
  </si>
  <si>
    <t>Pluie</t>
  </si>
  <si>
    <t>14.9</t>
  </si>
  <si>
    <t>Murin de Bechstein, Grand Murin, Murin de Brandt</t>
  </si>
  <si>
    <t>79301, 60418, 79300</t>
  </si>
  <si>
    <t>Myotis brandtii (Eversmann, 1845), Myotis myotis (Borkhausen, 1797), Myotis bechsteinii (Kuhl, 1817)</t>
  </si>
  <si>
    <t>Sérotine commune, Noctule de Leisler, Noctule commune</t>
  </si>
  <si>
    <t>60360, 60461, 60468</t>
  </si>
  <si>
    <t>Nyctalus noctula (Schreber, 1774), Nyctalus leisleri (Kuhl, 1817), Eptesicus serotinus (Schreber, 1774)</t>
  </si>
  <si>
    <t>Eptesicus serotinus (Schreber, 1774)</t>
  </si>
  <si>
    <t>Pipistrellus Kaup, 1829</t>
  </si>
  <si>
    <t>Plecotus austriacus (J.B. Fischer, 1829)</t>
  </si>
  <si>
    <t>Pipistrellus nathusii (Keyserling &amp; Blasius, 1839)</t>
  </si>
  <si>
    <t>Étiquettes de lignes</t>
  </si>
  <si>
    <t>Coquibus_10</t>
  </si>
  <si>
    <t>7.5</t>
  </si>
  <si>
    <t>D240</t>
  </si>
  <si>
    <t>2.485912</t>
  </si>
  <si>
    <t>48.423809</t>
  </si>
  <si>
    <t>MULTIPOINT(2.48591193797684 48.4238093006681)</t>
  </si>
  <si>
    <t>Inventaire chiroptères RBD Coquibus</t>
  </si>
  <si>
    <t>Projet créé par importation de la base Ecoutes chiroptères Fontainebleau 2015 transmise par L. Tillon</t>
  </si>
  <si>
    <t>IMPORTATION Chiroptères Ecoutes Fontainebleau 2015</t>
  </si>
  <si>
    <t>Sandrine MILANO, Sylvain LANDOUR</t>
  </si>
  <si>
    <t>ILE-DE-FRANCE</t>
  </si>
  <si>
    <t>ESSONNE</t>
  </si>
  <si>
    <t>MILLY-LA-FORET</t>
  </si>
  <si>
    <t>FD TROIS PIGNONS (8515_TPIG)</t>
  </si>
  <si>
    <t>Décamétrique</t>
  </si>
  <si>
    <t>Source inconnue</t>
  </si>
  <si>
    <t>Coquibus_1</t>
  </si>
  <si>
    <t>5.9</t>
  </si>
  <si>
    <t>2.497572</t>
  </si>
  <si>
    <t>48.420453</t>
  </si>
  <si>
    <t>MULTIPOINT(2.49757238424592 48.4204525950615)</t>
  </si>
  <si>
    <t xml:space="preserve">RB X7706 - RBD DE COQUIBUS </t>
  </si>
  <si>
    <t>Coquibus_2</t>
  </si>
  <si>
    <t>8.5</t>
  </si>
  <si>
    <t>2.497983</t>
  </si>
  <si>
    <t>48.421519</t>
  </si>
  <si>
    <t>MULTIPOINT(2.49798260120653 48.4215192215893)</t>
  </si>
  <si>
    <t>Coquibus_6</t>
  </si>
  <si>
    <t>3.2</t>
  </si>
  <si>
    <t>2.500868</t>
  </si>
  <si>
    <t>48.418066</t>
  </si>
  <si>
    <t>MULTIPOINT(2.50086842466568 48.4180656387446)</t>
  </si>
  <si>
    <t>HSA02</t>
  </si>
  <si>
    <t>Coquibus_5</t>
  </si>
  <si>
    <t>2.500927</t>
  </si>
  <si>
    <t>48.420243</t>
  </si>
  <si>
    <t>MULTIPOINT(2.50092740139278 48.4202426328626)</t>
  </si>
  <si>
    <t>Coquibus_9</t>
  </si>
  <si>
    <t>10.9</t>
  </si>
  <si>
    <t>2.478122</t>
  </si>
  <si>
    <t>48.420374</t>
  </si>
  <si>
    <t>MULTIPOINT(2.47812153728114 48.4203736759586)</t>
  </si>
  <si>
    <t>Coquibus_8</t>
  </si>
  <si>
    <t>13.1</t>
  </si>
  <si>
    <t>2.478707</t>
  </si>
  <si>
    <t>48.421812</t>
  </si>
  <si>
    <t>MULTIPOINT(2.47870729704808 48.4218123841553)</t>
  </si>
  <si>
    <t>Coquibus_4</t>
  </si>
  <si>
    <t>15.4</t>
  </si>
  <si>
    <t>2.486518</t>
  </si>
  <si>
    <t>48.421172</t>
  </si>
  <si>
    <t>MULTIPOINT(2.48651833397391 48.4211724716656)</t>
  </si>
  <si>
    <t>Pipistrelle de Kuhl, Vespère de Savi</t>
  </si>
  <si>
    <t>192256, 195295, 79303, 60506</t>
  </si>
  <si>
    <t>Hypsugo savii (Bonaparte, 1837), Pipistrellus kuhlii (Kuhl, 1817), Nyctalus Bowdich, 1825, Eptesicus Rafinesque, 1820</t>
  </si>
  <si>
    <t>Coquibus_7</t>
  </si>
  <si>
    <t>9.8</t>
  </si>
  <si>
    <t>2.490805</t>
  </si>
  <si>
    <t>48.418977</t>
  </si>
  <si>
    <t>MULTIPOINT(2.49080537422324 48.4189765250986)</t>
  </si>
  <si>
    <t>Coquibus_3</t>
  </si>
  <si>
    <t>12.4</t>
  </si>
  <si>
    <t>2.492502</t>
  </si>
  <si>
    <t>48.420627</t>
  </si>
  <si>
    <t>MULTIPOINT(2.49250236287648 48.4206265389114)</t>
  </si>
  <si>
    <t>Murin d'Alcathoe, Murin de Brandt, Murin à moustaches, Vespertilion à moustaches, Murin à oreilles échancrées, Vespertilion à oreilles échancrées</t>
  </si>
  <si>
    <t>79299, 79300, 60383, 60400</t>
  </si>
  <si>
    <t>Myotis emarginatus (É. Geoffroy Saint-Hilaire, 1806), Myotis mystacinus (Kuhl, 1817), Myotis brandtii (Eversmann, 1845), Myotis alcathoe Helversen &amp; Heller, 2001</t>
  </si>
  <si>
    <t>Myotis daubentonii (Kuhl, 1817)</t>
  </si>
  <si>
    <t>Oreillard roux, Oreillard septentrional, Oreillard gris, Oreillard méridional</t>
  </si>
  <si>
    <t>60518, 60527</t>
  </si>
  <si>
    <t>Plecotus auritus (Linnaeus, 1758), Plecotus austriacus (J.B. Fischer, 1829)</t>
  </si>
  <si>
    <t>Murin de Natterer, Vespertilion de Natterer, Grand Murin</t>
  </si>
  <si>
    <t>60408, 60418</t>
  </si>
  <si>
    <t>Myotis myotis (Borkhausen, 1797), Myotis nattereri (Kuhl, 1817)</t>
  </si>
  <si>
    <t>19.8</t>
  </si>
  <si>
    <t>22.3</t>
  </si>
  <si>
    <t>20.9</t>
  </si>
  <si>
    <t>22.9</t>
  </si>
  <si>
    <t>23.9</t>
  </si>
  <si>
    <t>20.4</t>
  </si>
  <si>
    <t>Chiroptera Blumenbach, 1779</t>
  </si>
  <si>
    <t>Oreillard gris, Oreillard méridional, Oreillard roux, Oreillard septentrional</t>
  </si>
  <si>
    <t>60527, 60518</t>
  </si>
  <si>
    <t>20.8</t>
  </si>
  <si>
    <t>Sandrine MILANO, Jean-Francois ASSINARE</t>
  </si>
  <si>
    <t>12.8</t>
  </si>
  <si>
    <t>Sérotine commune, Grand Murin</t>
  </si>
  <si>
    <t>60360, 60418</t>
  </si>
  <si>
    <t>Myotis myotis (Borkhausen, 1797), Eptesicus serotinus (Schreber, 1774)</t>
  </si>
  <si>
    <t>14.7</t>
  </si>
  <si>
    <t>Alexandre BUTIN, Jean-Francois ASSINARE</t>
  </si>
  <si>
    <t>13.6</t>
  </si>
  <si>
    <t>14.3</t>
  </si>
  <si>
    <t>Nyctalus Bowdich, 1825</t>
  </si>
  <si>
    <t>Murin d'Alcathoe, Murin à moustaches, Vespertilion à moustaches, Murin à oreilles échancrées, Vespertilion à oreilles échancrées</t>
  </si>
  <si>
    <t>79299, 60383, 60400</t>
  </si>
  <si>
    <t>Myotis emarginatus (É. Geoffroy Saint-Hilaire, 1806), Myotis mystacinus (Kuhl, 1817), Myotis alcathoe Helversen &amp; Heller, 2001</t>
  </si>
  <si>
    <t>Oreillard roux, Oreillard septentrional</t>
  </si>
  <si>
    <t>Plecotus auritus (Linnaeus, 1758)</t>
  </si>
  <si>
    <t>Eptesicus nilssonii (Keyserling &amp; Blasius, 1839)</t>
  </si>
  <si>
    <t>Hypsugo savii (Bonaparte, 1837)</t>
  </si>
  <si>
    <t>Miniopterus schreibersii (Kuhl, 1817)</t>
  </si>
  <si>
    <t>Myotis alcathoe Helversen &amp; Heller, 2001</t>
  </si>
  <si>
    <t>Myotis capaccinii (Bonaparte, 1837)</t>
  </si>
  <si>
    <t>Myotis dasycneme (Boie, 1825)</t>
  </si>
  <si>
    <t>Nyctalus lasiopterus (Schreber, 1780)</t>
  </si>
  <si>
    <t>Nyctalus sp., Eptesicus sp.</t>
  </si>
  <si>
    <t>Pipistrellus kuhlii (Kuhl, 1817)</t>
  </si>
  <si>
    <t>Pipistrellus pygmaeus (Leach, 1825)</t>
  </si>
  <si>
    <t>Plecotus macrobullaris (Kuzjakin, 1965)</t>
  </si>
  <si>
    <t>Rhinolophus euryale Blasius, 1853</t>
  </si>
  <si>
    <t>Rhinolophus ferrumequinum (Schreber, 1774)</t>
  </si>
  <si>
    <t>Rhinolophus hipposideros (Bechstein, 1800)</t>
  </si>
  <si>
    <t>Rhinolophus mehelyi (Matschie, 1901)</t>
  </si>
  <si>
    <t>Tadarida teniotis (Rafinesque, 1814)</t>
  </si>
  <si>
    <t>Vespertilio murinus Linnaeus, 1758</t>
  </si>
  <si>
    <t>pour une autre esp /grp d'esp : renseigner les coeff de détectabilité</t>
  </si>
  <si>
    <t>Nom BDN (champ TAXON)</t>
  </si>
  <si>
    <t>Taxon nom latin</t>
  </si>
  <si>
    <t>Taxon nom vernaculaire</t>
  </si>
  <si>
    <t>Indice DETECT milieu ferme</t>
  </si>
  <si>
    <t>Indice DETECT milieu ouvert</t>
  </si>
  <si>
    <t>Barbastelle d'Europe</t>
  </si>
  <si>
    <t>Chauve-souris non déterminée</t>
  </si>
  <si>
    <t>moyenne de tous les chiroptères dont l'indice est connu</t>
  </si>
  <si>
    <t>Zéro observation</t>
  </si>
  <si>
    <t>Aucune observation</t>
  </si>
  <si>
    <t>Sérotine de Nilsson</t>
  </si>
  <si>
    <t>Eptesicus Rafinesque, 1820</t>
  </si>
  <si>
    <t>Sérotine (espèce indéterminée)</t>
  </si>
  <si>
    <t>moyenne</t>
  </si>
  <si>
    <t>Vespère de Savi</t>
  </si>
  <si>
    <t>Minioptère de Schreibers</t>
  </si>
  <si>
    <t>Myotis alcathoe (Helversen &amp; Heller, 2001)</t>
  </si>
  <si>
    <t>Murin d'Alcathoe</t>
  </si>
  <si>
    <t>Murin de Bechstein</t>
  </si>
  <si>
    <t>Myotis blythii (Tomes, 1857)</t>
  </si>
  <si>
    <t>Petit Murin</t>
  </si>
  <si>
    <t>Murin de Capaccini</t>
  </si>
  <si>
    <t>n'apparait pas dans le tableau MAJ en date du 24/9/19 =&gt; j'ai attribué l'indice moyen des Myotis</t>
  </si>
  <si>
    <t>Murin des marais</t>
  </si>
  <si>
    <t>Murin à oreilles échancrées</t>
  </si>
  <si>
    <t>Myotis escalerai Cabrera, 1904</t>
  </si>
  <si>
    <t>Myotis escalerai (Cabrera, 1904)</t>
  </si>
  <si>
    <t>Murin d'Escalera</t>
  </si>
  <si>
    <t>n'apparait pas dans le tableau MAJ en date du 24/9/19</t>
  </si>
  <si>
    <t>Murin (espèce indéterminée)</t>
  </si>
  <si>
    <t>Murin à moustaches</t>
  </si>
  <si>
    <t>Murin de Natterer</t>
  </si>
  <si>
    <t>Myotis punicus Felten, Spitzenberger &amp; Storch, 1977</t>
  </si>
  <si>
    <t>Myotis punicus (Felten, Spitzenberger &amp; Storch, 1977)</t>
  </si>
  <si>
    <t>Murin du Maghreb</t>
  </si>
  <si>
    <t>Noctule (espèce indéterminée)</t>
  </si>
  <si>
    <t>Noctule ou Sérotine (espèce indéterminée)</t>
  </si>
  <si>
    <t>Grande Noctule</t>
  </si>
  <si>
    <t>Pipistrelle (espèce indéterminée)</t>
  </si>
  <si>
    <t>Pipistrelle de Kuhl</t>
  </si>
  <si>
    <t>Pipistrelle de Nathusius</t>
  </si>
  <si>
    <t>Pipistrelle pygmée</t>
  </si>
  <si>
    <t>Oreillard roux</t>
  </si>
  <si>
    <t>Oreillard gris</t>
  </si>
  <si>
    <t>Plecotus É. Geoffroy Saint-Hilaire, 1818</t>
  </si>
  <si>
    <t>Plecotus (É. Geoffroy Saint-Hilaire, 1818)</t>
  </si>
  <si>
    <t>Oreillard (espèce indéterminée)</t>
  </si>
  <si>
    <t>Plecotus macrobullaris Kuzjakin, 1965</t>
  </si>
  <si>
    <t>Oreillard montagnard</t>
  </si>
  <si>
    <t>Rhinolophus euryale (Blasius, 1853)</t>
  </si>
  <si>
    <t>Rhinolophe euryale</t>
  </si>
  <si>
    <t>Grand Rhinolophe</t>
  </si>
  <si>
    <t>Petit Rhinolophe</t>
  </si>
  <si>
    <t>Rhinolophus Lacépède, 1799</t>
  </si>
  <si>
    <t>Rhinolophe (espèce indéterminée)</t>
  </si>
  <si>
    <t>Rhinolophus mehelyi Matschie, 1901</t>
  </si>
  <si>
    <t>Rhinolophe de Méhely</t>
  </si>
  <si>
    <t>Molosse de Cestoni</t>
  </si>
  <si>
    <t>Vespertilio murinus (Linnaeus, 1758)</t>
  </si>
  <si>
    <t>Sérotine bicolore</t>
  </si>
  <si>
    <t>Attention si Plecotus en milieu ouvert avec durée cri &gt;6ms : changer le coeff détectabilité et mettre 0,63 à la place de 1,25 (MAJ M Barataud sept2019)
 Et si Plecotus en milieu fermé avec durée cri &gt;4ms : changer le coeff détectabilité et mettre 1,25 à la place de 5</t>
  </si>
  <si>
    <t>Indices de détectabilité mis à jour 24/09/2019 (M Barataud)</t>
  </si>
  <si>
    <t>Presence Oreillard :</t>
  </si>
  <si>
    <t>oui Oreillard</t>
  </si>
  <si>
    <t>ne pas toucher :</t>
  </si>
  <si>
    <t>Cet onglet vous permet d'adapter le nom des taxons et préciser au besoin les coefficients de détectabilité</t>
  </si>
  <si>
    <t>Changements de nom des taxons :</t>
  </si>
  <si>
    <t>Changements de nom des points :</t>
  </si>
  <si>
    <t>Cet onglet vous permet d'adapter le nom des points si vous le souhaitez (pour leur donner un nom plus court ou régler le problème des points en doublon).</t>
  </si>
  <si>
    <t>Nouveau nom du point</t>
  </si>
  <si>
    <t>Limites :</t>
  </si>
  <si>
    <t>Ce fichier ne permet d'analyser que les données de détection MCD30 et 45 (exclure les données de capture ou SM2/4 de l'export BDN).</t>
  </si>
  <si>
    <t xml:space="preserve">En suivant les instructions, l'opérateur saisira manuellement certaines informations relatives au site. </t>
  </si>
  <si>
    <t>xxxxxxxxxxx</t>
  </si>
  <si>
    <t>Interpréter les données de détection MCD30 et MCD45 obtenues sur un site donné par une série de tableaux et graphiques générés de façon automatique.</t>
  </si>
  <si>
    <t xml:space="preserve">Et dans l'onglet 3 "export BDN brut" : il copiera l'export BDN des données de son étude. </t>
  </si>
  <si>
    <t>Murin de Brandt, Murin de Daubenton</t>
  </si>
  <si>
    <t>Suggestion : appeler les points "Point 1", "Point 2" etc.</t>
  </si>
  <si>
    <t>Point 1</t>
  </si>
  <si>
    <t>Point 10</t>
  </si>
  <si>
    <t>Point 2</t>
  </si>
  <si>
    <t>Point 3</t>
  </si>
  <si>
    <t>Point 4</t>
  </si>
  <si>
    <t>Point 5</t>
  </si>
  <si>
    <t>Point 6</t>
  </si>
  <si>
    <t>Point 7</t>
  </si>
  <si>
    <t>Point 8</t>
  </si>
  <si>
    <t>Point 9</t>
  </si>
  <si>
    <t>Résultat des différentes sessions de détection ultra-sonore :</t>
  </si>
  <si>
    <t>Total nb de contacts /h</t>
  </si>
  <si>
    <t>Total nb de contacts pondérés/h</t>
  </si>
  <si>
    <t>Milieu ouvert ferme</t>
  </si>
  <si>
    <t>Nb contacts/h</t>
  </si>
  <si>
    <t>Nb contacts ponderes/h</t>
  </si>
  <si>
    <t>Nom du point</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</si>
</sst>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1"/>
      <color theme="1"/>
      <name val="Calibri"/>
      <family val="2"/>
      <scheme val="minor"/>
    </font>
    <font>
      <b/>
      <sz val="11"/>
      <color theme="1"/>
      <name val="Calibri"/>
      <family val="2"/>
      <scheme val="minor"/>
    </font>
    <font>
      <b/>
      <sz val="11"/>
      <name val="Arial"/>
      <family val="2"/>
    </font>
    <font>
      <sz val="11"/>
      <color theme="1"/>
      <name val="Arial"/>
      <family val="2"/>
    </font>
    <font>
      <b/>
      <sz val="11"/>
      <color rgb="FF0066FF"/>
      <name val="Arial"/>
      <family val="2"/>
    </font>
    <font>
      <b/>
      <sz val="10"/>
      <color theme="1"/>
      <name val="Arial"/>
      <family val="2"/>
    </font>
    <font>
      <b/>
      <sz val="10"/>
      <color theme="0"/>
      <name val="Arial"/>
      <family val="2"/>
    </font>
    <font>
      <sz val="11"/>
      <color theme="0"/>
      <name val="Arial"/>
      <family val="2"/>
    </font>
    <font>
      <b/>
      <sz val="10"/>
      <color rgb="FF7030A0"/>
      <name val="Arial"/>
      <family val="2"/>
    </font>
    <font>
      <sz val="10"/>
      <color theme="1"/>
      <name val="Arial"/>
      <family val="2"/>
    </font>
    <font>
      <sz val="11"/>
      <name val="Calibri"/>
      <family val="2"/>
      <scheme val="minor"/>
    </font>
    <font>
      <sz val="11"/>
      <color rgb="FF000000"/>
      <name val="Calibri"/>
      <family val="2"/>
    </font>
    <font>
      <i/>
      <sz val="10"/>
      <color theme="1"/>
      <name val="Calibri"/>
      <family val="2"/>
      <scheme val="minor"/>
    </font>
    <font>
      <sz val="10"/>
      <color theme="1"/>
      <name val="Calibri"/>
      <family val="2"/>
      <scheme val="minor"/>
    </font>
    <font>
      <sz val="11"/>
      <color theme="4"/>
      <name val="Calibri"/>
      <family val="2"/>
      <scheme val="minor"/>
    </font>
    <font>
      <b/>
      <sz val="10"/>
      <color theme="0"/>
      <name val="Calibri"/>
      <family val="2"/>
      <scheme val="minor"/>
    </font>
    <font>
      <sz val="11"/>
      <color theme="1"/>
      <name val="Calibri"/>
      <family val="2"/>
    </font>
    <font>
      <b/>
      <sz val="11"/>
      <color theme="0"/>
      <name val="Calibri"/>
      <family val="2"/>
      <scheme val="minor"/>
    </font>
    <font>
      <sz val="9"/>
      <color rgb="FF000000"/>
      <name val="Calibri"/>
      <family val="2"/>
    </font>
    <font>
      <i/>
      <sz val="9"/>
      <color rgb="FFFF3399"/>
      <name val="Calibri"/>
      <family val="2"/>
      <scheme val="minor"/>
    </font>
  </fonts>
  <fills count="11">
    <fill>
      <patternFill patternType="none"/>
    </fill>
    <fill>
      <patternFill patternType="gray125"/>
    </fill>
    <fill>
      <patternFill patternType="solid">
        <fgColor theme="9" tint="0.39997558519241921"/>
        <bgColor indexed="64"/>
      </patternFill>
    </fill>
    <fill>
      <patternFill patternType="solid">
        <fgColor rgb="FF7030A0"/>
        <bgColor indexed="64"/>
      </patternFill>
    </fill>
    <fill>
      <patternFill patternType="solid">
        <fgColor rgb="FFFFC000"/>
        <bgColor indexed="64"/>
      </patternFill>
    </fill>
    <fill>
      <patternFill patternType="solid">
        <fgColor theme="0"/>
        <bgColor indexed="64"/>
      </patternFill>
    </fill>
    <fill>
      <patternFill patternType="solid">
        <fgColor rgb="FFFABF8F"/>
        <bgColor indexed="64"/>
      </patternFill>
    </fill>
    <fill>
      <patternFill patternType="solid">
        <fgColor theme="6" tint="0.39997558519241921"/>
        <bgColor indexed="64"/>
      </patternFill>
    </fill>
    <fill>
      <patternFill patternType="solid">
        <fgColor theme="4" tint="0.39997558519241921"/>
        <bgColor indexed="64"/>
      </patternFill>
    </fill>
    <fill>
      <patternFill patternType="solid">
        <fgColor rgb="FFFFFF00"/>
        <bgColor indexed="64"/>
      </patternFill>
    </fill>
    <fill>
      <patternFill patternType="solid">
        <fgColor theme="4"/>
        <bgColor theme="4"/>
      </patternFill>
    </fill>
  </fills>
  <borders count="19">
    <border>
      <left/>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thin">
        <color theme="0"/>
      </left>
      <right style="thin">
        <color theme="0"/>
      </right>
      <top style="thin">
        <color theme="0"/>
      </top>
      <bottom style="thin">
        <color theme="0"/>
      </bottom>
      <diagonal/>
    </border>
  </borders>
  <cellStyleXfs count="1">
    <xf numFmtId="0" fontId="0" fillId="0" borderId="0"/>
  </cellStyleXfs>
  <cellXfs count="69">
    <xf numFmtId="0" fontId="0" fillId="0" borderId="0" xfId="0"/>
    <xf numFmtId="0" fontId="3" fillId="0" borderId="0" xfId="0" applyFont="1"/>
    <xf numFmtId="0" fontId="4" fillId="0" borderId="0" xfId="0" applyFont="1"/>
    <xf numFmtId="0" fontId="5" fillId="0" borderId="0" xfId="0" applyFont="1"/>
    <xf numFmtId="0" fontId="5" fillId="0" borderId="0" xfId="0" quotePrefix="1" applyFont="1"/>
    <xf numFmtId="0" fontId="6" fillId="3" borderId="1" xfId="0" applyFont="1" applyFill="1" applyBorder="1"/>
    <xf numFmtId="0" fontId="7" fillId="3" borderId="2" xfId="0" applyFont="1" applyFill="1" applyBorder="1"/>
    <xf numFmtId="0" fontId="8" fillId="0" borderId="3" xfId="0" applyFont="1" applyBorder="1"/>
    <xf numFmtId="0" fontId="9" fillId="0" borderId="4" xfId="0" applyFont="1" applyBorder="1"/>
    <xf numFmtId="0" fontId="5" fillId="0" borderId="5" xfId="0" applyFont="1" applyBorder="1"/>
    <xf numFmtId="0" fontId="9" fillId="4" borderId="5" xfId="0" applyFont="1" applyFill="1" applyBorder="1" applyAlignment="1">
      <alignment horizontal="left"/>
    </xf>
    <xf numFmtId="2" fontId="9" fillId="4" borderId="5" xfId="0" applyNumberFormat="1" applyFont="1" applyFill="1" applyBorder="1" applyAlignment="1">
      <alignment horizontal="left"/>
    </xf>
    <xf numFmtId="1" fontId="9" fillId="4" borderId="5" xfId="0" applyNumberFormat="1" applyFont="1" applyFill="1" applyBorder="1" applyAlignment="1">
      <alignment horizontal="left"/>
    </xf>
    <xf numFmtId="0" fontId="5" fillId="0" borderId="0" xfId="0" applyFont="1" applyBorder="1"/>
    <xf numFmtId="0" fontId="9" fillId="5" borderId="0" xfId="0" applyFont="1" applyFill="1" applyBorder="1" applyAlignment="1">
      <alignment horizontal="left"/>
    </xf>
    <xf numFmtId="0" fontId="0" fillId="0" borderId="0" xfId="0" applyBorder="1"/>
    <xf numFmtId="0" fontId="6" fillId="3" borderId="5" xfId="0" applyFont="1" applyFill="1" applyBorder="1"/>
    <xf numFmtId="0" fontId="9" fillId="4" borderId="5" xfId="0" applyNumberFormat="1" applyFont="1" applyFill="1" applyBorder="1" applyAlignment="1">
      <alignment horizontal="left"/>
    </xf>
    <xf numFmtId="14" fontId="0" fillId="0" borderId="0" xfId="0" applyNumberFormat="1"/>
    <xf numFmtId="20" fontId="0" fillId="0" borderId="0" xfId="0" applyNumberFormat="1"/>
    <xf numFmtId="16" fontId="0" fillId="0" borderId="0" xfId="0" applyNumberFormat="1"/>
    <xf numFmtId="0" fontId="2" fillId="6" borderId="0" xfId="0" applyFont="1" applyFill="1" applyAlignment="1">
      <alignment vertical="center"/>
    </xf>
    <xf numFmtId="0" fontId="0" fillId="6" borderId="0" xfId="0" applyFill="1"/>
    <xf numFmtId="0" fontId="2" fillId="2" borderId="0" xfId="0" applyFont="1" applyFill="1" applyAlignment="1">
      <alignment horizontal="center" vertical="center"/>
    </xf>
    <xf numFmtId="0" fontId="2" fillId="2" borderId="0" xfId="0" applyFont="1" applyFill="1" applyAlignment="1">
      <alignment horizontal="left" vertical="center"/>
    </xf>
    <xf numFmtId="0" fontId="1" fillId="0" borderId="0" xfId="0" applyFont="1"/>
    <xf numFmtId="0" fontId="5" fillId="0" borderId="0" xfId="0" applyFont="1" applyFill="1" applyBorder="1"/>
    <xf numFmtId="0" fontId="0" fillId="0" borderId="5" xfId="0" applyBorder="1"/>
    <xf numFmtId="0" fontId="0" fillId="0" borderId="7" xfId="0" applyBorder="1"/>
    <xf numFmtId="0" fontId="0" fillId="0" borderId="0" xfId="0" applyAlignment="1">
      <alignment horizontal="left" wrapText="1"/>
    </xf>
    <xf numFmtId="0" fontId="0" fillId="9" borderId="5" xfId="0" applyFill="1" applyBorder="1"/>
    <xf numFmtId="0" fontId="12" fillId="0" borderId="9" xfId="0" applyFont="1" applyFill="1" applyBorder="1"/>
    <xf numFmtId="0" fontId="10" fillId="0" borderId="5" xfId="0" applyFont="1" applyBorder="1"/>
    <xf numFmtId="0" fontId="10" fillId="5" borderId="5" xfId="0" applyFont="1" applyFill="1" applyBorder="1"/>
    <xf numFmtId="0" fontId="0" fillId="5" borderId="5" xfId="0" applyFill="1" applyBorder="1"/>
    <xf numFmtId="0" fontId="12" fillId="9" borderId="9" xfId="0" applyFont="1" applyFill="1" applyBorder="1"/>
    <xf numFmtId="0" fontId="0" fillId="9" borderId="0" xfId="0" applyFill="1"/>
    <xf numFmtId="0" fontId="14" fillId="0" borderId="8" xfId="0" applyFont="1" applyFill="1" applyBorder="1"/>
    <xf numFmtId="0" fontId="0" fillId="0" borderId="11" xfId="0" applyBorder="1"/>
    <xf numFmtId="0" fontId="0" fillId="0" borderId="0" xfId="0" applyFill="1" applyBorder="1"/>
    <xf numFmtId="0" fontId="0" fillId="0" borderId="6" xfId="0" applyBorder="1"/>
    <xf numFmtId="0" fontId="0" fillId="9" borderId="7" xfId="0" applyFill="1" applyBorder="1"/>
    <xf numFmtId="0" fontId="0" fillId="5" borderId="7" xfId="0" applyFill="1" applyBorder="1"/>
    <xf numFmtId="0" fontId="0" fillId="7" borderId="12" xfId="0" applyFill="1" applyBorder="1"/>
    <xf numFmtId="0" fontId="0" fillId="7" borderId="10" xfId="0" applyFill="1" applyBorder="1"/>
    <xf numFmtId="0" fontId="0" fillId="8" borderId="10" xfId="0" applyFill="1" applyBorder="1"/>
    <xf numFmtId="0" fontId="0" fillId="8" borderId="13" xfId="0" applyFill="1" applyBorder="1"/>
    <xf numFmtId="0" fontId="0" fillId="0" borderId="14" xfId="0" applyBorder="1"/>
    <xf numFmtId="0" fontId="0" fillId="0" borderId="15" xfId="0" applyBorder="1"/>
    <xf numFmtId="0" fontId="0" fillId="0" borderId="0" xfId="0" applyBorder="1" applyAlignment="1">
      <alignment wrapText="1"/>
    </xf>
    <xf numFmtId="0" fontId="16" fillId="0" borderId="0" xfId="0" applyFont="1"/>
    <xf numFmtId="0" fontId="0" fillId="6" borderId="1" xfId="0" applyFill="1" applyBorder="1"/>
    <xf numFmtId="0" fontId="0" fillId="6" borderId="2" xfId="0" applyFill="1" applyBorder="1"/>
    <xf numFmtId="0" fontId="0" fillId="6" borderId="16" xfId="0" applyFill="1" applyBorder="1"/>
    <xf numFmtId="0" fontId="0" fillId="9" borderId="17" xfId="0" applyFill="1" applyBorder="1"/>
    <xf numFmtId="0" fontId="13" fillId="0" borderId="5" xfId="0" pivotButton="1" applyFont="1" applyBorder="1" applyAlignment="1">
      <alignment wrapText="1"/>
    </xf>
    <xf numFmtId="0" fontId="13" fillId="0" borderId="5" xfId="0" applyFont="1" applyBorder="1" applyAlignment="1">
      <alignment wrapText="1"/>
    </xf>
    <xf numFmtId="0" fontId="13" fillId="0" borderId="5" xfId="0" applyFont="1" applyBorder="1" applyAlignment="1">
      <alignment horizontal="left" wrapText="1"/>
    </xf>
    <xf numFmtId="0" fontId="15" fillId="10" borderId="5" xfId="0" applyFont="1" applyFill="1" applyBorder="1" applyAlignment="1">
      <alignment wrapText="1"/>
    </xf>
    <xf numFmtId="0" fontId="0" fillId="0" borderId="5" xfId="0" pivotButton="1" applyBorder="1"/>
    <xf numFmtId="0" fontId="17" fillId="10" borderId="5" xfId="0" applyFont="1" applyFill="1" applyBorder="1"/>
    <xf numFmtId="0" fontId="0" fillId="0" borderId="5" xfId="0" applyBorder="1" applyAlignment="1">
      <alignment horizontal="left"/>
    </xf>
    <xf numFmtId="0" fontId="2" fillId="2" borderId="0" xfId="0" applyFont="1" applyFill="1" applyAlignment="1">
      <alignment horizontal="center" vertical="center" wrapText="1"/>
    </xf>
    <xf numFmtId="0" fontId="19" fillId="0" borderId="0" xfId="0" applyFont="1"/>
    <xf numFmtId="0" fontId="2" fillId="2" borderId="0" xfId="0" applyFont="1" applyFill="1" applyAlignment="1">
      <alignment horizontal="center" vertical="center" wrapText="1"/>
    </xf>
    <xf numFmtId="0" fontId="2" fillId="2" borderId="0" xfId="0" applyFont="1" applyFill="1" applyAlignment="1">
      <alignment horizontal="center" vertical="center"/>
    </xf>
    <xf numFmtId="0" fontId="17" fillId="10" borderId="18" xfId="0" applyFont="1" applyFill="1" applyBorder="1" applyAlignment="1">
      <alignment horizontal="center" vertical="center" wrapText="1"/>
    </xf>
    <xf numFmtId="0" fontId="0" fillId="0" borderId="0" xfId="0" applyAlignment="1">
      <alignment wrapText="1"/>
    </xf>
    <xf numFmtId="0" fontId="0" fillId="0" borderId="0" xfId="0" applyNumberFormat="1"/>
  </cellXfs>
  <cellStyles count="1">
    <cellStyle name="Normal" xfId="0" builtinId="0"/>
  </cellStyles>
  <dxfs count="95">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9" formatCode="dd/mm/yyyy"/>
    </dxf>
    <dxf>
      <numFmt numFmtId="19" formatCode="dd/mm/yyyy"/>
    </dxf>
    <dxf>
      <numFmt numFmtId="21" formatCode="dd\-mmm"/>
    </dxf>
    <dxf>
      <numFmt numFmtId="21" formatCode="dd\-mmm"/>
    </dxf>
    <dxf>
      <numFmt numFmtId="21" formatCode="dd\-mmm"/>
    </dxf>
    <dxf>
      <numFmt numFmtId="21" formatCode="dd\-mmm"/>
    </dxf>
    <dxf>
      <numFmt numFmtId="21" formatCode="dd\-mmm"/>
    </dxf>
    <dxf>
      <numFmt numFmtId="21" formatCode="dd\-mmm"/>
    </dxf>
    <dxf>
      <numFmt numFmtId="25" formatCode="hh:mm"/>
    </dxf>
    <dxf>
      <numFmt numFmtId="19" formatCode="dd/mm/yyyy"/>
    </dxf>
    <dxf>
      <numFmt numFmtId="19" formatCode="dd/mm/yyyy"/>
    </dxf>
    <dxf>
      <border diagonalUp="0" diagonalDown="0">
        <left style="thin">
          <color indexed="64"/>
        </left>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ill>
        <patternFill patternType="solid">
          <fgColor indexed="64"/>
          <bgColor theme="6" tint="0.39997558519241921"/>
        </patternFill>
      </fill>
      <border diagonalUp="0" diagonalDown="0" outline="0">
        <left style="thin">
          <color indexed="64"/>
        </left>
        <right style="thin">
          <color indexed="64"/>
        </right>
        <top/>
        <bottom/>
      </border>
    </dxf>
    <dxf>
      <border>
        <horizontal style="thin">
          <color indexed="64"/>
        </horizontal>
      </border>
    </dxf>
    <dxf>
      <border>
        <horizontal style="thin">
          <color indexed="64"/>
        </horizontal>
      </border>
    </dxf>
    <dxf>
      <border>
        <vertical style="thin">
          <color indexed="64"/>
        </vertical>
      </border>
    </dxf>
    <dxf>
      <border>
        <vertical style="thin">
          <color indexed="64"/>
        </vertical>
      </border>
    </dxf>
    <dxf>
      <border>
        <right style="thin">
          <color indexed="64"/>
        </right>
      </border>
    </dxf>
    <dxf>
      <border>
        <right style="thin">
          <color indexed="64"/>
        </right>
      </border>
    </dxf>
    <dxf>
      <border>
        <bottom style="thin">
          <color indexed="64"/>
        </bottom>
      </border>
    </dxf>
    <dxf>
      <border>
        <bottom style="thin">
          <color indexed="64"/>
        </bottom>
      </border>
    </dxf>
    <dxf>
      <border>
        <top style="thin">
          <color indexed="64"/>
        </top>
      </border>
    </dxf>
    <dxf>
      <border>
        <top style="thin">
          <color indexed="64"/>
        </top>
      </border>
    </dxf>
    <dxf>
      <border>
        <top style="thin">
          <color auto="1"/>
        </top>
      </border>
    </dxf>
    <dxf>
      <border>
        <top style="thin">
          <color auto="1"/>
        </top>
      </border>
    </dxf>
    <dxf>
      <border>
        <left style="thin">
          <color indexed="64"/>
        </left>
      </border>
    </dxf>
    <dxf>
      <border>
        <left style="thin">
          <color indexed="64"/>
        </left>
      </border>
    </dxf>
    <dxf>
      <font>
        <name val="Calibri"/>
        <scheme val="minor"/>
      </font>
    </dxf>
    <dxf>
      <font>
        <name val="Calibri"/>
        <scheme val="minor"/>
      </font>
    </dxf>
    <dxf>
      <font>
        <name val="Calibri"/>
        <scheme val="minor"/>
      </font>
    </dxf>
    <dxf>
      <font>
        <color theme="1"/>
      </font>
    </dxf>
    <dxf>
      <font>
        <color theme="1"/>
      </font>
    </dxf>
    <dxf>
      <font>
        <color theme="1"/>
      </font>
    </dxf>
    <dxf>
      <font>
        <color theme="1"/>
      </font>
    </dxf>
    <dxf>
      <font>
        <color theme="1"/>
      </font>
    </dxf>
    <dxf>
      <font>
        <color theme="1"/>
      </font>
    </dxf>
    <dxf>
      <alignment wrapText="1" readingOrder="0"/>
    </dxf>
    <dxf>
      <alignment wrapText="1" readingOrder="0"/>
    </dxf>
    <dxf>
      <alignment wrapText="1" readingOrder="0"/>
    </dxf>
    <dxf>
      <border>
        <horizontal style="thin">
          <color indexed="64"/>
        </horizontal>
      </border>
    </dxf>
    <dxf>
      <border>
        <horizontal style="thin">
          <color indexed="64"/>
        </horizontal>
      </border>
    </dxf>
    <dxf>
      <border>
        <horizontal style="thin">
          <color indexed="64"/>
        </horizontal>
      </border>
    </dxf>
    <dxf>
      <border>
        <vertical style="thin">
          <color indexed="64"/>
        </vertical>
      </border>
    </dxf>
    <dxf>
      <border>
        <vertical style="thin">
          <color indexed="64"/>
        </vertical>
      </border>
    </dxf>
    <dxf>
      <border>
        <vertical style="thin">
          <color indexed="64"/>
        </vertical>
      </border>
    </dxf>
    <dxf>
      <border>
        <right style="thin">
          <color indexed="64"/>
        </right>
      </border>
    </dxf>
    <dxf>
      <border>
        <right style="thin">
          <color indexed="64"/>
        </right>
      </border>
    </dxf>
    <dxf>
      <border>
        <right style="thin">
          <color indexed="64"/>
        </right>
      </border>
    </dxf>
    <dxf>
      <border>
        <bottom style="thin">
          <color indexed="64"/>
        </bottom>
      </border>
    </dxf>
    <dxf>
      <border>
        <bottom style="thin">
          <color indexed="64"/>
        </bottom>
      </border>
    </dxf>
    <dxf>
      <border>
        <bottom style="thin">
          <color indexed="64"/>
        </bottom>
      </border>
    </dxf>
    <dxf>
      <border>
        <top style="thin">
          <color indexed="64"/>
        </top>
      </border>
    </dxf>
    <dxf>
      <border>
        <top style="thin">
          <color indexed="64"/>
        </top>
      </border>
    </dxf>
    <dxf>
      <border>
        <top style="thin">
          <color indexed="64"/>
        </top>
      </border>
    </dxf>
    <dxf>
      <border>
        <left style="thin">
          <color indexed="64"/>
        </left>
      </border>
    </dxf>
    <dxf>
      <border>
        <left style="thin">
          <color indexed="64"/>
        </left>
      </border>
    </dxf>
    <dxf>
      <border>
        <left style="thin">
          <color indexed="64"/>
        </left>
      </border>
    </dxf>
    <dxf>
      <font>
        <name val="Calibri"/>
        <scheme val="minor"/>
      </font>
    </dxf>
    <dxf>
      <font>
        <name val="Calibri"/>
        <scheme val="minor"/>
      </font>
    </dxf>
    <dxf>
      <font>
        <name val="Calibri"/>
        <scheme val="minor"/>
      </font>
    </dxf>
    <dxf>
      <font>
        <color theme="1"/>
      </font>
    </dxf>
    <dxf>
      <font>
        <color theme="1"/>
      </font>
    </dxf>
    <dxf>
      <font>
        <color theme="1"/>
      </font>
    </dxf>
    <dxf>
      <font>
        <color theme="1"/>
      </font>
    </dxf>
    <dxf>
      <font>
        <color theme="1"/>
      </font>
    </dxf>
    <dxf>
      <font>
        <color theme="1"/>
      </font>
    </dxf>
    <dxf>
      <font>
        <sz val="10"/>
      </font>
    </dxf>
    <dxf>
      <font>
        <sz val="10"/>
      </font>
    </dxf>
    <dxf>
      <font>
        <sz val="10"/>
      </font>
    </dxf>
    <dxf>
      <numFmt numFmtId="19" formatCode="dd/mm/yyyy"/>
    </dxf>
    <dxf>
      <numFmt numFmtId="19" formatCode="dd/mm/yyyy"/>
    </dxf>
    <dxf>
      <numFmt numFmtId="21" formatCode="dd\-mmm"/>
    </dxf>
    <dxf>
      <numFmt numFmtId="21" formatCode="dd\-mmm"/>
    </dxf>
    <dxf>
      <numFmt numFmtId="21" formatCode="dd\-mmm"/>
    </dxf>
    <dxf>
      <numFmt numFmtId="21" formatCode="dd\-mmm"/>
    </dxf>
    <dxf>
      <numFmt numFmtId="21" formatCode="dd\-mmm"/>
    </dxf>
    <dxf>
      <numFmt numFmtId="21" formatCode="dd\-mmm"/>
    </dxf>
    <dxf>
      <numFmt numFmtId="25" formatCode="hh:mm"/>
    </dxf>
    <dxf>
      <numFmt numFmtId="19" formatCode="dd/mm/yyyy"/>
    </dxf>
    <dxf>
      <numFmt numFmtId="19" formatCode="dd/mm/yyyy"/>
    </dxf>
  </dxfs>
  <tableStyles count="0" defaultTableStyle="TableStyleMedium2" defaultPivotStyle="PivotStyleMedium9"/>
  <colors>
    <mruColors>
      <color rgb="FFFF3399"/>
      <color rgb="FFFABF8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pivotCacheDefinition" Target="pivotCache/pivotCacheDefinition1.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xdr:col>
      <xdr:colOff>2352675</xdr:colOff>
      <xdr:row>16</xdr:row>
      <xdr:rowOff>0</xdr:rowOff>
    </xdr:from>
    <xdr:to>
      <xdr:col>2</xdr:col>
      <xdr:colOff>1562100</xdr:colOff>
      <xdr:row>19</xdr:row>
      <xdr:rowOff>57150</xdr:rowOff>
    </xdr:to>
    <xdr:sp macro="[0]!Macro0_Passage_Feuille2_Donnees_entree" textlink="">
      <xdr:nvSpPr>
        <xdr:cNvPr id="3" name="Pentagone 2"/>
        <xdr:cNvSpPr/>
      </xdr:nvSpPr>
      <xdr:spPr>
        <a:xfrm>
          <a:off x="2752725" y="3714750"/>
          <a:ext cx="2343150" cy="628650"/>
        </a:xfrm>
        <a:prstGeom prst="homePlate">
          <a:avLst/>
        </a:prstGeom>
        <a:ln/>
      </xdr:spPr>
      <xdr:style>
        <a:lnRef idx="1">
          <a:schemeClr val="accent4"/>
        </a:lnRef>
        <a:fillRef idx="3">
          <a:schemeClr val="accent4"/>
        </a:fillRef>
        <a:effectRef idx="2">
          <a:schemeClr val="accent4"/>
        </a:effectRef>
        <a:fontRef idx="minor">
          <a:schemeClr val="lt1"/>
        </a:fontRef>
      </xdr:style>
      <xdr:txBody>
        <a:bodyPr vertOverflow="clip" horzOverflow="clip" rtlCol="0" anchor="ctr" anchorCtr="0"/>
        <a:lstStyle/>
        <a:p>
          <a:pPr algn="ctr"/>
          <a:r>
            <a:rPr lang="fr-FR" sz="1400" b="1"/>
            <a:t>Etape suivante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1590674</xdr:colOff>
      <xdr:row>22</xdr:row>
      <xdr:rowOff>190499</xdr:rowOff>
    </xdr:from>
    <xdr:to>
      <xdr:col>3</xdr:col>
      <xdr:colOff>723899</xdr:colOff>
      <xdr:row>27</xdr:row>
      <xdr:rowOff>180974</xdr:rowOff>
    </xdr:to>
    <xdr:sp macro="[0]!Macro0bis_Passage_feuille3_ExportbrutBDN" textlink="">
      <xdr:nvSpPr>
        <xdr:cNvPr id="7" name="Pentagone 6"/>
        <xdr:cNvSpPr/>
      </xdr:nvSpPr>
      <xdr:spPr>
        <a:xfrm>
          <a:off x="1590674" y="4400549"/>
          <a:ext cx="5648325" cy="942975"/>
        </a:xfrm>
        <a:prstGeom prst="homePlate">
          <a:avLst/>
        </a:prstGeom>
        <a:gradFill rotWithShape="1">
          <a:gsLst>
            <a:gs pos="0">
              <a:srgbClr val="8064A2">
                <a:shade val="51000"/>
                <a:satMod val="130000"/>
              </a:srgbClr>
            </a:gs>
            <a:gs pos="80000">
              <a:srgbClr val="8064A2">
                <a:shade val="93000"/>
                <a:satMod val="130000"/>
              </a:srgbClr>
            </a:gs>
            <a:gs pos="100000">
              <a:srgbClr val="8064A2">
                <a:shade val="94000"/>
                <a:satMod val="135000"/>
              </a:srgbClr>
            </a:gs>
          </a:gsLst>
          <a:lin ang="16200000" scaled="0"/>
        </a:gradFill>
        <a:ln w="9525" cap="flat" cmpd="sng" algn="ctr">
          <a:solidFill>
            <a:srgbClr val="8064A2">
              <a:shade val="95000"/>
              <a:satMod val="105000"/>
            </a:srgbClr>
          </a:solidFill>
          <a:prstDash val="solid"/>
        </a:ln>
        <a:effectLst>
          <a:outerShdw blurRad="40000" dist="23000" dir="5400000" rotWithShape="0">
            <a:srgbClr val="000000">
              <a:alpha val="35000"/>
            </a:srgbClr>
          </a:outerShdw>
        </a:effectLst>
      </xdr:spPr>
      <xdr:txBody>
        <a:bodyPr vertOverflow="clip" horzOverflow="clip" rtlCol="0" anchor="ctr" anchorCtr="0"/>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400" b="1" i="0" u="none" strike="noStrike" kern="0" cap="none" spc="0" normalizeH="0" baseline="0" noProof="0" smtClean="0">
              <a:ln>
                <a:noFill/>
              </a:ln>
              <a:solidFill>
                <a:sysClr val="window" lastClr="FFFFFF"/>
              </a:solidFill>
              <a:effectLst/>
              <a:uLnTx/>
              <a:uFillTx/>
              <a:latin typeface="Calibri" panose="020F0502020204030204"/>
              <a:ea typeface="+mn-ea"/>
              <a:cs typeface="+mn-cs"/>
            </a:rPr>
            <a:t>Une fois saisies ces infos, préparer votre export BDN en respectant les instructions ci-dessous. Puis cliquez ici pour passer à l'onglet 3 où vous copierez les données en faisant CTRL C/CTRL V dans la case A1</a:t>
          </a:r>
        </a:p>
      </xdr:txBody>
    </xdr:sp>
    <xdr:clientData/>
  </xdr:twoCellAnchor>
  <xdr:twoCellAnchor>
    <xdr:from>
      <xdr:col>0</xdr:col>
      <xdr:colOff>0</xdr:colOff>
      <xdr:row>29</xdr:row>
      <xdr:rowOff>190499</xdr:rowOff>
    </xdr:from>
    <xdr:to>
      <xdr:col>4</xdr:col>
      <xdr:colOff>9524</xdr:colOff>
      <xdr:row>43</xdr:row>
      <xdr:rowOff>142874</xdr:rowOff>
    </xdr:to>
    <xdr:sp macro="" textlink="">
      <xdr:nvSpPr>
        <xdr:cNvPr id="8" name="ZoneTexte 7"/>
        <xdr:cNvSpPr txBox="1"/>
      </xdr:nvSpPr>
      <xdr:spPr>
        <a:xfrm>
          <a:off x="0" y="5734049"/>
          <a:ext cx="7286624" cy="2619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u="sng">
              <a:solidFill>
                <a:srgbClr val="7030A0"/>
              </a:solidFill>
            </a:rPr>
            <a:t>Instructions pour l'export BDN :</a:t>
          </a:r>
        </a:p>
        <a:p>
          <a:r>
            <a:rPr lang="fr-FR" sz="1100"/>
            <a:t>Dans BDN : consultation/consultation avancée</a:t>
          </a:r>
        </a:p>
        <a:p>
          <a:r>
            <a:rPr lang="fr-FR" sz="1100" u="sng"/>
            <a:t>A sélectionner :</a:t>
          </a:r>
        </a:p>
        <a:p>
          <a:r>
            <a:rPr lang="fr-FR" sz="1100"/>
            <a:t>- Dans Projet : critère/sélectionner le nom du projet</a:t>
          </a:r>
        </a:p>
        <a:p>
          <a:r>
            <a:rPr lang="fr-FR" sz="1100"/>
            <a:t>- Dans Groupe</a:t>
          </a:r>
          <a:r>
            <a:rPr lang="fr-FR" sz="1100" baseline="0"/>
            <a:t> taxonomique : faune</a:t>
          </a:r>
        </a:p>
        <a:p>
          <a:r>
            <a:rPr lang="fr-FR" sz="1100" baseline="0"/>
            <a:t>- Dans Méthode d'observation : protocole MCD30 Chiroptères</a:t>
          </a:r>
        </a:p>
        <a:p>
          <a:r>
            <a:rPr lang="fr-FR" sz="1100" u="sng" baseline="0"/>
            <a:t>A afficher </a:t>
          </a:r>
          <a:r>
            <a:rPr lang="fr-FR" sz="1100" baseline="0"/>
            <a:t>: Afficher tous les champs de toutes les rubriques</a:t>
          </a:r>
        </a:p>
        <a:p>
          <a:r>
            <a:rPr lang="fr-FR" sz="1100" baseline="0"/>
            <a:t>Cliquer sur lancer la requête / cliquer sur export csv</a:t>
          </a:r>
        </a:p>
        <a:p>
          <a:r>
            <a:rPr lang="fr-FR" sz="1100" baseline="0"/>
            <a:t>"MonexportBDN.csv" s'affiche / cliquer dessus / ouvrir </a:t>
          </a:r>
        </a:p>
        <a:p>
          <a:r>
            <a:rPr lang="fr-FR" sz="1100" baseline="0"/>
            <a:t>Le fichier s'ouvre avec excel. Vérifier que la dernière colonne est "BL" </a:t>
          </a:r>
          <a:r>
            <a:rPr lang="fr-FR" sz="1100">
              <a:solidFill>
                <a:schemeClr val="dk1"/>
              </a:solidFill>
              <a:effectLst/>
              <a:latin typeface="+mn-lt"/>
              <a:ea typeface="+mn-ea"/>
              <a:cs typeface="+mn-cs"/>
            </a:rPr>
            <a:t>(sans quoi, c’est que tous les critères n’ont pas été affichés et alors il faut recommencer l’export BDN). Ensuite, pour</a:t>
          </a:r>
          <a:r>
            <a:rPr lang="fr-FR" sz="1100" baseline="0">
              <a:solidFill>
                <a:schemeClr val="dk1"/>
              </a:solidFill>
              <a:effectLst/>
              <a:latin typeface="+mn-lt"/>
              <a:ea typeface="+mn-ea"/>
              <a:cs typeface="+mn-cs"/>
            </a:rPr>
            <a:t> copier le tableau de données, procédez comme suit : </a:t>
          </a:r>
          <a:r>
            <a:rPr lang="fr-FR" sz="1100" baseline="0"/>
            <a:t>Cliquez sur la case A12. Faire Ctrl* pour sélectionner tout le tableau (sans les lignes d'entête et sans les lignes vides précédant les données). Puis Ctrl C .</a:t>
          </a:r>
        </a:p>
        <a:p>
          <a:r>
            <a:rPr lang="fr-FR" sz="1100" baseline="0"/>
            <a:t>Dans le présent fichier, dans l'onglet 3_Export_brut_BDN, se positionner sur la case A1 et faire Ctrl V.</a:t>
          </a:r>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9525</xdr:colOff>
          <xdr:row>4</xdr:row>
          <xdr:rowOff>0</xdr:rowOff>
        </xdr:from>
        <xdr:to>
          <xdr:col>1</xdr:col>
          <xdr:colOff>704850</xdr:colOff>
          <xdr:row>7</xdr:row>
          <xdr:rowOff>0</xdr:rowOff>
        </xdr:to>
        <xdr:sp macro="" textlink="">
          <xdr:nvSpPr>
            <xdr:cNvPr id="4099" name="Button 3" hidden="1">
              <a:extLst>
                <a:ext uri="{63B3BB69-23CF-44E3-9099-C40C66FF867C}">
                  <a14:compatExt spid="_x0000_s409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Etape 1 : Commencez par cliquer sur ce bouton qui génèrera automatiquement la liste des taxons que vous avez saisi dans BDN.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1000125</xdr:colOff>
          <xdr:row>4</xdr:row>
          <xdr:rowOff>0</xdr:rowOff>
        </xdr:from>
        <xdr:to>
          <xdr:col>3</xdr:col>
          <xdr:colOff>581025</xdr:colOff>
          <xdr:row>6</xdr:row>
          <xdr:rowOff>180975</xdr:rowOff>
        </xdr:to>
        <xdr:sp macro="" textlink="">
          <xdr:nvSpPr>
            <xdr:cNvPr id="4116" name="Button 20" hidden="1">
              <a:extLst>
                <a:ext uri="{63B3BB69-23CF-44E3-9099-C40C66FF867C}">
                  <a14:compatExt spid="_x0000_s411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Etape 3 : Quand vous avez complété tout le tableau (il ne doit pas rester de case N/A), cliquez ici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19050</xdr:colOff>
          <xdr:row>7</xdr:row>
          <xdr:rowOff>114300</xdr:rowOff>
        </xdr:from>
        <xdr:to>
          <xdr:col>1</xdr:col>
          <xdr:colOff>704850</xdr:colOff>
          <xdr:row>11</xdr:row>
          <xdr:rowOff>238125</xdr:rowOff>
        </xdr:to>
        <xdr:sp macro="" textlink="">
          <xdr:nvSpPr>
            <xdr:cNvPr id="4117" name="Button 21" hidden="1">
              <a:extLst>
                <a:ext uri="{63B3BB69-23CF-44E3-9099-C40C66FF867C}">
                  <a14:compatExt spid="_x0000_s411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Etape 2 : Puis cliquez ici et saisissez dans les colonnes qui vont apparaître à la place de N/A le nouveau nom de taxon </a:t>
              </a:r>
              <a:r>
                <a:rPr lang="fr-FR" sz="900" b="0" i="0" u="none" strike="noStrike" baseline="0">
                  <a:solidFill>
                    <a:srgbClr val="000000"/>
                  </a:solidFill>
                  <a:latin typeface="Calibri"/>
                </a:rPr>
                <a:t>(c'est lui qui apparaîtra dans vos tableaux de restitution, vous pouvez conserver celui rentré dans BDN en faisant un copier coller du nom de la 1e colonne ou bien attribuer un nom générique à l'aide de la liste déroulante)</a:t>
              </a:r>
              <a:r>
                <a:rPr lang="fr-FR" sz="1100" b="0" i="0" u="none" strike="noStrike" baseline="0">
                  <a:solidFill>
                    <a:srgbClr val="000000"/>
                  </a:solidFill>
                  <a:latin typeface="Calibri"/>
                </a:rPr>
                <a:t> ainsi que les coefficients de détectabilité.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1000125</xdr:colOff>
          <xdr:row>7</xdr:row>
          <xdr:rowOff>133350</xdr:rowOff>
        </xdr:from>
        <xdr:to>
          <xdr:col>3</xdr:col>
          <xdr:colOff>561975</xdr:colOff>
          <xdr:row>11</xdr:row>
          <xdr:rowOff>219075</xdr:rowOff>
        </xdr:to>
        <xdr:sp macro="" textlink="">
          <xdr:nvSpPr>
            <xdr:cNvPr id="4119" name="Button 23" hidden="1">
              <a:extLst>
                <a:ext uri="{63B3BB69-23CF-44E3-9099-C40C66FF867C}">
                  <a14:compatExt spid="_x0000_s411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Etape 4 : Si vous n'avez pas eu de message d'erreur, vous pouvez passer à la suite en cliquant ici</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0</xdr:colOff>
          <xdr:row>3</xdr:row>
          <xdr:rowOff>180975</xdr:rowOff>
        </xdr:from>
        <xdr:to>
          <xdr:col>3</xdr:col>
          <xdr:colOff>238125</xdr:colOff>
          <xdr:row>7</xdr:row>
          <xdr:rowOff>66675</xdr:rowOff>
        </xdr:to>
        <xdr:sp macro="" textlink="">
          <xdr:nvSpPr>
            <xdr:cNvPr id="5121" name="Button 1" hidden="1">
              <a:extLst>
                <a:ext uri="{63B3BB69-23CF-44E3-9099-C40C66FF867C}">
                  <a14:compatExt spid="_x0000_s512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Etape 1 : commencez par cliquer ici pour générer la liste des noms de points saisis dans BDN. Renommez les points si vous le souhaitez (sinon faites un copier coller des noms par défaut)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428625</xdr:colOff>
          <xdr:row>3</xdr:row>
          <xdr:rowOff>171450</xdr:rowOff>
        </xdr:from>
        <xdr:to>
          <xdr:col>9</xdr:col>
          <xdr:colOff>133350</xdr:colOff>
          <xdr:row>7</xdr:row>
          <xdr:rowOff>66675</xdr:rowOff>
        </xdr:to>
        <xdr:sp macro="" textlink="">
          <xdr:nvSpPr>
            <xdr:cNvPr id="5122" name="Button 2" hidden="1">
              <a:extLst>
                <a:ext uri="{63B3BB69-23CF-44E3-9099-C40C66FF867C}">
                  <a14:compatExt spid="_x0000_s512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Etape 2 : Quand vous avez rempli la colonne "nouveau nom du point", vous pouvez cliquez ici pour lancer le traitement des données</a:t>
              </a:r>
            </a:p>
          </xdr:txBody>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2" Type="http://schemas.microsoft.com/office/2006/relationships/xlExternalLinkPath/xlPathMissing" Target="2_SYNTHESE_AUTOMATIQUE_CHIROPTERES_MCD30_45_macros.xlsm"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uteur" refreshedDate="43754.001198495367" createdVersion="5" refreshedVersion="5" minRefreshableVersion="3" recordCount="235">
  <cacheSource type="worksheet">
    <worksheetSource name="T_Tableau_export_BDN" r:id="rId2"/>
  </cacheSource>
  <cacheFields count="64">
    <cacheField name="Date début" numFmtId="14">
      <sharedItems containsSemiMixedTypes="0" containsNonDate="0" containsDate="1" containsString="0" minDate="2014-04-16T00:00:00" maxDate="2014-08-20T00:00:00"/>
    </cacheField>
    <cacheField name="Identifiant du relevé" numFmtId="0">
      <sharedItems containsSemiMixedTypes="0" containsString="0" containsNumber="1" containsInteger="1" minValue="939532" maxValue="939567"/>
    </cacheField>
    <cacheField name="Date de fin" numFmtId="14">
      <sharedItems containsSemiMixedTypes="0" containsNonDate="0" containsDate="1" containsString="0" minDate="2014-04-16T00:00:00" maxDate="2014-08-20T00:00:00"/>
    </cacheField>
    <cacheField name="Menace(s)" numFmtId="0">
      <sharedItems/>
    </cacheField>
    <cacheField name="Commentaire du relevé" numFmtId="0">
      <sharedItems containsNonDate="0" containsString="0" containsBlank="1"/>
    </cacheField>
    <cacheField name="Fichier joint (relevé)" numFmtId="0">
      <sharedItems/>
    </cacheField>
    <cacheField name="Numéro du point" numFmtId="0">
      <sharedItems count="10">
        <s v="Coquibus_10"/>
        <s v="Coquibus_1"/>
        <s v="Coquibus_2"/>
        <s v="Coquibus_6"/>
        <s v="Coquibus_5"/>
        <s v="Coquibus_9"/>
        <s v="Coquibus_8"/>
        <s v="Coquibus_4"/>
        <s v="Coquibus_7"/>
        <s v="Coquibus_3"/>
      </sharedItems>
    </cacheField>
    <cacheField name="Température (°C)" numFmtId="0">
      <sharedItems containsMixedTypes="1" containsNumber="1" containsInteger="1" minValue="7" maxValue="20"/>
    </cacheField>
    <cacheField name="Vent" numFmtId="0">
      <sharedItems/>
    </cacheField>
    <cacheField name="Hygrométrie (%)" numFmtId="0">
      <sharedItems containsSemiMixedTypes="0" containsString="0" containsNumber="1" containsInteger="1" minValue="0" maxValue="93"/>
    </cacheField>
    <cacheField name="Météo" numFmtId="0">
      <sharedItems containsBlank="1"/>
    </cacheField>
    <cacheField name="Type de détecteur" numFmtId="0">
      <sharedItems/>
    </cacheField>
    <cacheField name="Heure début (hh:mm)" numFmtId="20">
      <sharedItems containsSemiMixedTypes="0" containsNonDate="0" containsDate="1" containsString="0" minDate="1899-12-30T00:10:00" maxDate="1899-12-30T23:57:00"/>
    </cacheField>
    <cacheField name="Encombrement horizontal 0 - 5m" numFmtId="16">
      <sharedItems containsSemiMixedTypes="0" containsNonDate="0" containsDate="1" containsString="0" minDate="2019-03-01T00:00:00" maxDate="2019-03-03T00:00:00"/>
    </cacheField>
    <cacheField name="Encombrement horizontal 0 - 25m" numFmtId="16">
      <sharedItems containsSemiMixedTypes="0" containsNonDate="0" containsDate="1" containsString="0" minDate="2019-03-01T00:00:00" maxDate="2019-03-04T00:00:00"/>
    </cacheField>
    <cacheField name="Encombrement horizontal 0 - &gt;25m" numFmtId="16">
      <sharedItems containsSemiMixedTypes="0" containsNonDate="0" containsDate="1" containsString="0" minDate="2019-03-01T00:00:00" maxDate="2019-03-04T00:00:00"/>
    </cacheField>
    <cacheField name="Encombrement vertical 0 - 5m" numFmtId="16">
      <sharedItems containsSemiMixedTypes="0" containsNonDate="0" containsDate="1" containsString="0" minDate="2019-03-01T00:00:00" maxDate="2019-03-03T00:00:00"/>
    </cacheField>
    <cacheField name="Encombrement vertical 0 - 25m" numFmtId="16">
      <sharedItems containsSemiMixedTypes="0" containsNonDate="0" containsDate="1" containsString="0" minDate="2019-03-01T00:00:00" maxDate="2019-03-04T00:00:00"/>
    </cacheField>
    <cacheField name="Encombrement vertical 0 - &gt;25m" numFmtId="16">
      <sharedItems containsSemiMixedTypes="0" containsNonDate="0" containsDate="1" containsString="0" minDate="2019-03-01T00:00:00" maxDate="2019-03-04T00:00:00"/>
    </cacheField>
    <cacheField name="Temps total de présence sur le point (minutes)" numFmtId="0">
      <sharedItems containsNonDate="0" containsString="0" containsBlank="1"/>
    </cacheField>
    <cacheField name="Méthodologie utilisée" numFmtId="0">
      <sharedItems containsNonDate="0" containsString="0" containsBlank="1"/>
    </cacheField>
    <cacheField name="Identifiant du contexte" numFmtId="0">
      <sharedItems containsSemiMixedTypes="0" containsString="0" containsNumber="1" containsInteger="1" minValue="917599" maxValue="920357"/>
    </cacheField>
    <cacheField name="Identifiant de la localisation" numFmtId="0">
      <sharedItems containsSemiMixedTypes="0" containsString="0" containsNumber="1" containsInteger="1" minValue="354689" maxValue="354700"/>
    </cacheField>
    <cacheField name="Nom de la localisation" numFmtId="0">
      <sharedItems/>
    </cacheField>
    <cacheField name="Coordonnée 1" numFmtId="0">
      <sharedItems/>
    </cacheField>
    <cacheField name="Coordonnée 2" numFmtId="0">
      <sharedItems/>
    </cacheField>
    <cacheField name="Polygone, transect ou point" numFmtId="0">
      <sharedItems/>
    </cacheField>
    <cacheField name="Altitude" numFmtId="0">
      <sharedItems containsNonDate="0" containsString="0" containsBlank="1"/>
    </cacheField>
    <cacheField name="Commentaire de la localisation" numFmtId="0">
      <sharedItems containsNonDate="0" containsString="0" containsBlank="1"/>
    </cacheField>
    <cacheField name="Fichier joint (localisation)" numFmtId="0">
      <sharedItems/>
    </cacheField>
    <cacheField name="Surface de la géométrie" numFmtId="0">
      <sharedItems containsSemiMixedTypes="0" containsString="0" containsNumber="1" containsInteger="1" minValue="0" maxValue="0"/>
    </cacheField>
    <cacheField name="Longueur de la géométrie" numFmtId="0">
      <sharedItems containsSemiMixedTypes="0" containsString="0" containsNumber="1" containsInteger="1" minValue="0" maxValue="0"/>
    </cacheField>
    <cacheField name="Identifiant du projet" numFmtId="0">
      <sharedItems containsSemiMixedTypes="0" containsString="0" containsNumber="1" containsInteger="1" minValue="1496" maxValue="1496"/>
    </cacheField>
    <cacheField name="Nom du projet" numFmtId="0">
      <sharedItems/>
    </cacheField>
    <cacheField name="Maître d'ouvrage" numFmtId="0">
      <sharedItems/>
    </cacheField>
    <cacheField name="Contrat" numFmtId="0">
      <sharedItems/>
    </cacheField>
    <cacheField name="Commentaire du projet" numFmtId="0">
      <sharedItems/>
    </cacheField>
    <cacheField name="Méthode d'observation" numFmtId="0">
      <sharedItems/>
    </cacheField>
    <cacheField name="Numéro de minute" numFmtId="0">
      <sharedItems containsSemiMixedTypes="0" containsString="0" containsNumber="1" containsInteger="1" minValue="0" maxValue="30"/>
    </cacheField>
    <cacheField name="Espèce" numFmtId="0">
      <sharedItems containsBlank="1"/>
    </cacheField>
    <cacheField name="Enjeu" numFmtId="0">
      <sharedItems/>
    </cacheField>
    <cacheField name="Liste sensible" numFmtId="0">
      <sharedItems/>
    </cacheField>
    <cacheField name="Liste rouge" numFmtId="0">
      <sharedItems/>
    </cacheField>
    <cacheField name="Statut de protection" numFmtId="0">
      <sharedItems containsBlank="1"/>
    </cacheField>
    <cacheField name="Intérêt patrimonial" numFmtId="0">
      <sharedItems/>
    </cacheField>
    <cacheField name="L'opérateur de saisie de l'observation" numFmtId="0">
      <sharedItems/>
    </cacheField>
    <cacheField name="Commentaire de l'observation" numFmtId="0">
      <sharedItems containsNonDate="0" containsString="0" containsBlank="1"/>
    </cacheField>
    <cacheField name="Date d'insertion" numFmtId="14">
      <sharedItems containsSemiMixedTypes="0" containsNonDate="0" containsDate="1" containsString="0" minDate="2015-11-10T00:00:00" maxDate="2015-11-11T00:00:00"/>
    </cacheField>
    <cacheField name="Identifiant de l'observation" numFmtId="0">
      <sharedItems containsSemiMixedTypes="0" containsString="0" containsNumber="1" containsInteger="1" minValue="3312354" maxValue="3315324"/>
    </cacheField>
    <cacheField name="Code taxon (cd_nom)" numFmtId="0">
      <sharedItems containsMixedTypes="1" containsNumber="1" containsInteger="1" minValue="60360" maxValue="1862330"/>
    </cacheField>
    <cacheField name="Taxon" numFmtId="0">
      <sharedItems count="32">
        <s v="Myotis Kaup, 1829, Myotis daubentonii (Kuhl, 1817)"/>
        <s v="Pipistrellus pipistrellus (Schreber, 1774)"/>
        <s v="Myotis nattereri (Kuhl, 1817)"/>
        <s v="Myotis emarginatus (É. Geoffroy Saint-Hilaire, 1806), Myotis daubentonii (Kuhl, 1817)"/>
        <s v="Myotis Kaup, 1829, Myotis emarginatus (É. Geoffroy Saint-Hilaire, 1806)"/>
        <s v="Nyctalus noctula (Schreber, 1774), Nyctalus leisleri (Kuhl, 1817), Eptesicus serotinus (Schreber, 1774)"/>
        <s v="Nyctalus leisleri (Kuhl, 1817), Eptesicus serotinus (Schreber, 1774)"/>
        <s v="Myotis brandtii (Eversmann, 1845)"/>
        <s v="Nyctalus leisleri (Kuhl, 1817)"/>
        <s v="Nyctalus noctula (Schreber, 1774)"/>
        <s v="Hypsugo savii (Bonaparte, 1837), Pipistrellus kuhlii (Kuhl, 1817), Nyctalus Bowdich, 1825, Eptesicus Rafinesque, 1820"/>
        <s v="Eptesicus serotinus (Schreber, 1774)"/>
        <s v="Myotis emarginatus (É. Geoffroy Saint-Hilaire, 1806)"/>
        <s v="Myotis emarginatus (É. Geoffroy Saint-Hilaire, 1806), Myotis mystacinus (Kuhl, 1817), Myotis brandtii (Eversmann, 1845), Myotis alcathoe Helversen &amp; Heller, 2001"/>
        <s v="Myotis myotis (Borkhausen, 1797)"/>
        <s v="Myotis daubentonii (Kuhl, 1817)"/>
        <s v="Plecotus auritus (Linnaeus, 1758), Plecotus austriacus (J.B. Fischer, 1829)"/>
        <s v="Nyctalus Bowdich, 1825, Eptesicus Rafinesque, 1820"/>
        <s v="Myotis myotis (Borkhausen, 1797), Myotis nattereri (Kuhl, 1817)"/>
        <s v="Pipistrellus Kaup, 1829"/>
        <s v="Myotis Kaup, 1829"/>
        <s v="Chiropteres : Aucune observation"/>
        <s v="Myotis mystacinus (Kuhl, 1817), Myotis daubentonii (Kuhl, 1817)"/>
        <s v="Nyctalus noctula (Schreber, 1774), Eptesicus serotinus (Schreber, 1774)"/>
        <s v="Myotis brandtii (Eversmann, 1845), Myotis myotis (Borkhausen, 1797), Myotis bechsteinii (Kuhl, 1817)"/>
        <s v="Chiroptera Blumenbach, 1779"/>
        <s v="Myotis myotis (Borkhausen, 1797), Eptesicus serotinus (Schreber, 1774)"/>
        <s v="Myotis brandtii (Eversmann, 1845), Myotis daubentonii (Kuhl, 1817)"/>
        <s v="Nyctalus Bowdich, 1825"/>
        <s v="Myotis emarginatus (É. Geoffroy Saint-Hilaire, 1806), Myotis mystacinus (Kuhl, 1817), Myotis alcathoe Helversen &amp; Heller, 2001"/>
        <s v="Plecotus auritus (Linnaeus, 1758)"/>
        <s v="Myotis Kaup, 1829, Myotis myotis (Borkhausen, 1797)"/>
      </sharedItems>
    </cacheField>
    <cacheField name="Nombre de contacts" numFmtId="0">
      <sharedItems containsSemiMixedTypes="0" containsString="0" containsNumber="1" containsInteger="1" minValue="0" maxValue="12"/>
    </cacheField>
    <cacheField name="Observateur(s)" numFmtId="0">
      <sharedItems/>
    </cacheField>
    <cacheField name="Région" numFmtId="0">
      <sharedItems/>
    </cacheField>
    <cacheField name="Département" numFmtId="0">
      <sharedItems/>
    </cacheField>
    <cacheField name="Commune" numFmtId="0">
      <sharedItems/>
    </cacheField>
    <cacheField name="Forêt" numFmtId="0">
      <sharedItems/>
    </cacheField>
    <cacheField name="Parcelle de forêt" numFmtId="0">
      <sharedItems containsMixedTypes="1" containsNumber="1" containsInteger="1" minValue="7" maxValue="10"/>
    </cacheField>
    <cacheField name="Réserve biologique" numFmtId="0">
      <sharedItems containsBlank="1"/>
    </cacheField>
    <cacheField name="Système de coordonnées" numFmtId="0">
      <sharedItems/>
    </cacheField>
    <cacheField name="Précision de la localisation" numFmtId="0">
      <sharedItems/>
    </cacheField>
    <cacheField name="Source des données géographiques" numFmtId="0">
      <sharedItems/>
    </cacheField>
    <cacheField name="Statut juridique" numFmtId="0">
      <sharedItems/>
    </cacheField>
    <cacheField name="Fiabilité de l'observation"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35">
  <r>
    <d v="2014-04-16T00:00:00"/>
    <n v="939538"/>
    <d v="2014-04-16T00:00:00"/>
    <s v="Non"/>
    <m/>
    <s v="Non"/>
    <x v="0"/>
    <s v="7.5"/>
    <s v="Nul"/>
    <n v="67"/>
    <m/>
    <s v="D240"/>
    <d v="1899-12-30T21:11:00"/>
    <d v="2019-03-01T00:00:00"/>
    <d v="2019-03-01T00:00:00"/>
    <d v="2019-03-02T00:00:00"/>
    <d v="2019-03-01T00:00:00"/>
    <d v="2019-03-01T00:00:00"/>
    <d v="2019-03-01T00:00:00"/>
    <m/>
    <m/>
    <n v="917599"/>
    <n v="354691"/>
    <s v="Coquibus_10"/>
    <s v="2.485912"/>
    <s v="48.423809"/>
    <s v="MULTIPOINT(2.48591193797684 48.4238093006681)"/>
    <m/>
    <m/>
    <s v="Non"/>
    <n v="0"/>
    <n v="0"/>
    <n v="1496"/>
    <s v="Inventaire chiroptères RBD Coquibus"/>
    <s v="ONF"/>
    <s v="Non"/>
    <s v="Projet créé par importation de la base Ecoutes chiroptères Fontainebleau 2015 transmise par L. Tillon"/>
    <s v="Protocole MCD30 Chiroptères"/>
    <n v="23"/>
    <s v="Murin de Daubenton"/>
    <s v="Oui"/>
    <s v="Non"/>
    <s v="Oui"/>
    <s v="communautaire, international, national"/>
    <s v="Oui"/>
    <s v="IMPORTATION Chiroptères Ecoutes Fontainebleau 2015"/>
    <m/>
    <d v="2015-11-10T00:00:00"/>
    <n v="3313262"/>
    <s v="200118, 195005"/>
    <x v="0"/>
    <n v="1"/>
    <s v="Sandrine MILANO, Sylvain LANDOUR"/>
    <s v="ILE-DE-FRANCE"/>
    <s v="ESSONNE"/>
    <s v="MILLY-LA-FORET"/>
    <s v="FD TROIS PIGNONS (8515_TPIG)"/>
    <n v="9"/>
    <m/>
    <s v="WGS84 - Degrés décimaux"/>
    <s v="Décamétrique"/>
    <s v="Source inconnue"/>
    <s v="Public"/>
    <s v="Validé"/>
  </r>
  <r>
    <d v="2014-04-16T00:00:00"/>
    <n v="939538"/>
    <d v="2014-04-16T00:00:00"/>
    <s v="Non"/>
    <m/>
    <s v="Non"/>
    <x v="0"/>
    <s v="7.5"/>
    <s v="Nul"/>
    <n v="67"/>
    <m/>
    <s v="D240"/>
    <d v="1899-12-30T21:11:00"/>
    <d v="2019-03-01T00:00:00"/>
    <d v="2019-03-01T00:00:00"/>
    <d v="2019-03-02T00:00:00"/>
    <d v="2019-03-01T00:00:00"/>
    <d v="2019-03-01T00:00:00"/>
    <d v="2019-03-01T00:00:00"/>
    <m/>
    <m/>
    <n v="918115"/>
    <n v="354691"/>
    <s v="Coquibus_10"/>
    <s v="2.485912"/>
    <s v="48.423809"/>
    <s v="MULTIPOINT(2.48591193797684 48.4238093006681)"/>
    <m/>
    <m/>
    <s v="Non"/>
    <n v="0"/>
    <n v="0"/>
    <n v="1496"/>
    <s v="Inventaire chiroptères RBD Coquibus"/>
    <s v="ONF"/>
    <s v="Non"/>
    <s v="Projet créé par importation de la base Ecoutes chiroptères Fontainebleau 2015 transmise par L. Tillon"/>
    <s v="Protocole MCD30 Chiroptères"/>
    <n v="26"/>
    <s v="Pipistrelle commune"/>
    <s v="Oui"/>
    <s v="Non"/>
    <s v="Oui"/>
    <s v="communautaire, international, national"/>
    <s v="Oui"/>
    <s v="IMPORTATION Chiroptères Ecoutes Fontainebleau 2015"/>
    <m/>
    <d v="2015-11-10T00:00:00"/>
    <n v="3312847"/>
    <n v="60479"/>
    <x v="1"/>
    <n v="1"/>
    <s v="Sandrine MILANO, Sylvain LANDOUR"/>
    <s v="ILE-DE-FRANCE"/>
    <s v="ESSONNE"/>
    <s v="MILLY-LA-FORET"/>
    <s v="FD TROIS PIGNONS (8515_TPIG)"/>
    <n v="9"/>
    <m/>
    <s v="WGS84 - Degrés décimaux"/>
    <s v="Décamétrique"/>
    <s v="Source inconnue"/>
    <s v="Public"/>
    <s v="Validé"/>
  </r>
  <r>
    <d v="2014-04-16T00:00:00"/>
    <n v="939538"/>
    <d v="2014-04-16T00:00:00"/>
    <s v="Non"/>
    <m/>
    <s v="Non"/>
    <x v="0"/>
    <s v="7.5"/>
    <s v="Nul"/>
    <n v="67"/>
    <m/>
    <s v="D240"/>
    <d v="1899-12-30T21:11:00"/>
    <d v="2019-03-01T00:00:00"/>
    <d v="2019-03-01T00:00:00"/>
    <d v="2019-03-02T00:00:00"/>
    <d v="2019-03-01T00:00:00"/>
    <d v="2019-03-01T00:00:00"/>
    <d v="2019-03-01T00:00:00"/>
    <m/>
    <m/>
    <n v="919221"/>
    <n v="354691"/>
    <s v="Coquibus_10"/>
    <s v="2.485912"/>
    <s v="48.423809"/>
    <s v="MULTIPOINT(2.48591193797684 48.4238093006681)"/>
    <m/>
    <m/>
    <s v="Non"/>
    <n v="0"/>
    <n v="0"/>
    <n v="1496"/>
    <s v="Inventaire chiroptères RBD Coquibus"/>
    <s v="ONF"/>
    <s v="Non"/>
    <s v="Projet créé par importation de la base Ecoutes chiroptères Fontainebleau 2015 transmise par L. Tillon"/>
    <s v="Protocole MCD30 Chiroptères"/>
    <n v="13"/>
    <s v="Pipistrelle commune"/>
    <s v="Oui"/>
    <s v="Non"/>
    <s v="Oui"/>
    <s v="communautaire, international, national"/>
    <s v="Oui"/>
    <s v="IMPORTATION Chiroptères Ecoutes Fontainebleau 2015"/>
    <m/>
    <d v="2015-11-10T00:00:00"/>
    <n v="3313858"/>
    <n v="60479"/>
    <x v="1"/>
    <n v="1"/>
    <s v="Sandrine MILANO, Sylvain LANDOUR"/>
    <s v="ILE-DE-FRANCE"/>
    <s v="ESSONNE"/>
    <s v="MILLY-LA-FORET"/>
    <s v="FD TROIS PIGNONS (8515_TPIG)"/>
    <n v="9"/>
    <m/>
    <s v="WGS84 - Degrés décimaux"/>
    <s v="Décamétrique"/>
    <s v="Source inconnue"/>
    <s v="Public"/>
    <s v="Validé"/>
  </r>
  <r>
    <d v="2014-04-16T00:00:00"/>
    <n v="939538"/>
    <d v="2014-04-16T00:00:00"/>
    <s v="Non"/>
    <m/>
    <s v="Non"/>
    <x v="0"/>
    <s v="7.5"/>
    <s v="Nul"/>
    <n v="67"/>
    <m/>
    <s v="D240"/>
    <d v="1899-12-30T21:11:00"/>
    <d v="2019-03-01T00:00:00"/>
    <d v="2019-03-01T00:00:00"/>
    <d v="2019-03-02T00:00:00"/>
    <d v="2019-03-01T00:00:00"/>
    <d v="2019-03-01T00:00:00"/>
    <d v="2019-03-01T00:00:00"/>
    <m/>
    <m/>
    <n v="919612"/>
    <n v="354691"/>
    <s v="Coquibus_10"/>
    <s v="2.485912"/>
    <s v="48.423809"/>
    <s v="MULTIPOINT(2.48591193797684 48.4238093006681)"/>
    <m/>
    <m/>
    <s v="Non"/>
    <n v="0"/>
    <n v="0"/>
    <n v="1496"/>
    <s v="Inventaire chiroptères RBD Coquibus"/>
    <s v="ONF"/>
    <s v="Non"/>
    <s v="Projet créé par importation de la base Ecoutes chiroptères Fontainebleau 2015 transmise par L. Tillon"/>
    <s v="Protocole MCD30 Chiroptères"/>
    <n v="20"/>
    <s v="Pipistrelle commune"/>
    <s v="Oui"/>
    <s v="Non"/>
    <s v="Oui"/>
    <s v="communautaire, international, national"/>
    <s v="Oui"/>
    <s v="IMPORTATION Chiroptères Ecoutes Fontainebleau 2015"/>
    <m/>
    <d v="2015-11-10T00:00:00"/>
    <n v="3312521"/>
    <n v="60479"/>
    <x v="1"/>
    <n v="1"/>
    <s v="Sandrine MILANO, Sylvain LANDOUR"/>
    <s v="ILE-DE-FRANCE"/>
    <s v="ESSONNE"/>
    <s v="MILLY-LA-FORET"/>
    <s v="FD TROIS PIGNONS (8515_TPIG)"/>
    <n v="9"/>
    <m/>
    <s v="WGS84 - Degrés décimaux"/>
    <s v="Décamétrique"/>
    <s v="Source inconnue"/>
    <s v="Public"/>
    <s v="Validé"/>
  </r>
  <r>
    <d v="2014-04-16T00:00:00"/>
    <n v="939538"/>
    <d v="2014-04-16T00:00:00"/>
    <s v="Non"/>
    <m/>
    <s v="Non"/>
    <x v="0"/>
    <s v="7.5"/>
    <s v="Nul"/>
    <n v="67"/>
    <m/>
    <s v="D240"/>
    <d v="1899-12-30T21:11:00"/>
    <d v="2019-03-01T00:00:00"/>
    <d v="2019-03-01T00:00:00"/>
    <d v="2019-03-02T00:00:00"/>
    <d v="2019-03-01T00:00:00"/>
    <d v="2019-03-01T00:00:00"/>
    <d v="2019-03-01T00:00:00"/>
    <m/>
    <m/>
    <n v="919721"/>
    <n v="354691"/>
    <s v="Coquibus_10"/>
    <s v="2.485912"/>
    <s v="48.423809"/>
    <s v="MULTIPOINT(2.48591193797684 48.4238093006681)"/>
    <m/>
    <m/>
    <s v="Non"/>
    <n v="0"/>
    <n v="0"/>
    <n v="1496"/>
    <s v="Inventaire chiroptères RBD Coquibus"/>
    <s v="ONF"/>
    <s v="Non"/>
    <s v="Projet créé par importation de la base Ecoutes chiroptères Fontainebleau 2015 transmise par L. Tillon"/>
    <s v="Protocole MCD30 Chiroptères"/>
    <n v="18"/>
    <s v="Pipistrelle commune"/>
    <s v="Oui"/>
    <s v="Non"/>
    <s v="Oui"/>
    <s v="communautaire, international, national"/>
    <s v="Oui"/>
    <s v="IMPORTATION Chiroptères Ecoutes Fontainebleau 2015"/>
    <m/>
    <d v="2015-11-10T00:00:00"/>
    <n v="3314064"/>
    <n v="60479"/>
    <x v="1"/>
    <n v="1"/>
    <s v="Sandrine MILANO, Sylvain LANDOUR"/>
    <s v="ILE-DE-FRANCE"/>
    <s v="ESSONNE"/>
    <s v="MILLY-LA-FORET"/>
    <s v="FD TROIS PIGNONS (8515_TPIG)"/>
    <n v="9"/>
    <m/>
    <s v="WGS84 - Degrés décimaux"/>
    <s v="Décamétrique"/>
    <s v="Source inconnue"/>
    <s v="Public"/>
    <s v="Validé"/>
  </r>
  <r>
    <d v="2014-04-16T00:00:00"/>
    <n v="939538"/>
    <d v="2014-04-16T00:00:00"/>
    <s v="Non"/>
    <m/>
    <s v="Non"/>
    <x v="0"/>
    <s v="7.5"/>
    <s v="Nul"/>
    <n v="67"/>
    <m/>
    <s v="D240"/>
    <d v="1899-12-30T21:11:00"/>
    <d v="2019-03-01T00:00:00"/>
    <d v="2019-03-01T00:00:00"/>
    <d v="2019-03-02T00:00:00"/>
    <d v="2019-03-01T00:00:00"/>
    <d v="2019-03-01T00:00:00"/>
    <d v="2019-03-01T00:00:00"/>
    <m/>
    <m/>
    <n v="919798"/>
    <n v="354691"/>
    <s v="Coquibus_10"/>
    <s v="2.485912"/>
    <s v="48.423809"/>
    <s v="MULTIPOINT(2.48591193797684 48.4238093006681)"/>
    <m/>
    <m/>
    <s v="Non"/>
    <n v="0"/>
    <n v="0"/>
    <n v="1496"/>
    <s v="Inventaire chiroptères RBD Coquibus"/>
    <s v="ONF"/>
    <s v="Non"/>
    <s v="Projet créé par importation de la base Ecoutes chiroptères Fontainebleau 2015 transmise par L. Tillon"/>
    <s v="Protocole MCD30 Chiroptères"/>
    <n v="11"/>
    <s v="Pipistrelle commune"/>
    <s v="Oui"/>
    <s v="Non"/>
    <s v="Oui"/>
    <s v="communautaire, international, national"/>
    <s v="Oui"/>
    <s v="IMPORTATION Chiroptères Ecoutes Fontainebleau 2015"/>
    <m/>
    <d v="2015-11-10T00:00:00"/>
    <n v="3313743"/>
    <n v="60479"/>
    <x v="1"/>
    <n v="1"/>
    <s v="Sandrine MILANO, Sylvain LANDOUR"/>
    <s v="ILE-DE-FRANCE"/>
    <s v="ESSONNE"/>
    <s v="MILLY-LA-FORET"/>
    <s v="FD TROIS PIGNONS (8515_TPIG)"/>
    <n v="9"/>
    <m/>
    <s v="WGS84 - Degrés décimaux"/>
    <s v="Décamétrique"/>
    <s v="Source inconnue"/>
    <s v="Public"/>
    <s v="Validé"/>
  </r>
  <r>
    <d v="2014-04-16T00:00:00"/>
    <n v="939538"/>
    <d v="2014-04-16T00:00:00"/>
    <s v="Non"/>
    <m/>
    <s v="Non"/>
    <x v="0"/>
    <s v="7.5"/>
    <s v="Nul"/>
    <n v="67"/>
    <m/>
    <s v="D240"/>
    <d v="1899-12-30T21:11:00"/>
    <d v="2019-03-01T00:00:00"/>
    <d v="2019-03-01T00:00:00"/>
    <d v="2019-03-02T00:00:00"/>
    <d v="2019-03-01T00:00:00"/>
    <d v="2019-03-01T00:00:00"/>
    <d v="2019-03-01T00:00:00"/>
    <m/>
    <m/>
    <n v="920232"/>
    <n v="354691"/>
    <s v="Coquibus_10"/>
    <s v="2.485912"/>
    <s v="48.423809"/>
    <s v="MULTIPOINT(2.48591193797684 48.4238093006681)"/>
    <m/>
    <m/>
    <s v="Non"/>
    <n v="0"/>
    <n v="0"/>
    <n v="1496"/>
    <s v="Inventaire chiroptères RBD Coquibus"/>
    <s v="ONF"/>
    <s v="Non"/>
    <s v="Projet créé par importation de la base Ecoutes chiroptères Fontainebleau 2015 transmise par L. Tillon"/>
    <s v="Protocole MCD30 Chiroptères"/>
    <n v="15"/>
    <s v="Pipistrelle commune"/>
    <s v="Oui"/>
    <s v="Non"/>
    <s v="Oui"/>
    <s v="communautaire, international, national"/>
    <s v="Oui"/>
    <s v="IMPORTATION Chiroptères Ecoutes Fontainebleau 2015"/>
    <m/>
    <d v="2015-11-10T00:00:00"/>
    <n v="3314988"/>
    <n v="60479"/>
    <x v="1"/>
    <n v="1"/>
    <s v="Sandrine MILANO, Sylvain LANDOUR"/>
    <s v="ILE-DE-FRANCE"/>
    <s v="ESSONNE"/>
    <s v="MILLY-LA-FORET"/>
    <s v="FD TROIS PIGNONS (8515_TPIG)"/>
    <n v="9"/>
    <m/>
    <s v="WGS84 - Degrés décimaux"/>
    <s v="Décamétrique"/>
    <s v="Source inconnue"/>
    <s v="Public"/>
    <s v="Validé"/>
  </r>
  <r>
    <d v="2014-04-16T00:00:00"/>
    <n v="939556"/>
    <d v="2014-04-16T00:00:00"/>
    <s v="Non"/>
    <m/>
    <s v="Non"/>
    <x v="1"/>
    <s v="5.9"/>
    <s v="Nul"/>
    <n v="78"/>
    <m/>
    <s v="D240"/>
    <d v="1899-12-30T22:30:00"/>
    <d v="2019-03-01T00:00:00"/>
    <d v="2019-03-02T00:00:00"/>
    <d v="2019-03-02T00:00:00"/>
    <d v="2019-03-01T00:00:00"/>
    <d v="2019-03-01T00:00:00"/>
    <d v="2019-03-01T00:00:00"/>
    <m/>
    <m/>
    <n v="918001"/>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0"/>
    <s v="Murin de Natterer, Vespertilion de Natterer"/>
    <s v="Oui"/>
    <s v="Non"/>
    <s v="Non"/>
    <s v="communautaire, international, national"/>
    <s v="Oui"/>
    <s v="IMPORTATION Chiroptères Ecoutes Fontainebleau 2015"/>
    <m/>
    <d v="2015-11-10T00:00:00"/>
    <n v="3313131"/>
    <n v="60408"/>
    <x v="2"/>
    <n v="1"/>
    <s v="Sandrine MILANO, Sylvain LANDOUR"/>
    <s v="ILE-DE-FRANCE"/>
    <s v="ESSONNE"/>
    <s v="MILLY-LA-FORET"/>
    <s v="FD TROIS PIGNONS (8515_TPIG)"/>
    <n v="7"/>
    <s v="RB X7706 - RBD DE COQUIBUS "/>
    <s v="WGS84 - Degrés décimaux"/>
    <s v="Décamétrique"/>
    <s v="Source inconnue"/>
    <s v="Public"/>
    <s v="Validé"/>
  </r>
  <r>
    <d v="2014-04-16T00:00:00"/>
    <n v="939556"/>
    <d v="2014-04-16T00:00:00"/>
    <s v="Non"/>
    <m/>
    <s v="Non"/>
    <x v="1"/>
    <s v="5.9"/>
    <s v="Nul"/>
    <n v="78"/>
    <m/>
    <s v="D240"/>
    <d v="1899-12-30T22:30:00"/>
    <d v="2019-03-01T00:00:00"/>
    <d v="2019-03-02T00:00:00"/>
    <d v="2019-03-02T00:00:00"/>
    <d v="2019-03-01T00:00:00"/>
    <d v="2019-03-01T00:00:00"/>
    <d v="2019-03-01T00:00:00"/>
    <m/>
    <m/>
    <n v="918598"/>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6"/>
    <s v="Murin de Daubenton, Murin à oreilles échancrées, Vespertilion à oreilles échancrées"/>
    <s v="Oui"/>
    <s v="Non"/>
    <s v="Oui"/>
    <s v="communautaire, international, national"/>
    <s v="Oui"/>
    <s v="IMPORTATION Chiroptères Ecoutes Fontainebleau 2015"/>
    <m/>
    <d v="2015-11-10T00:00:00"/>
    <n v="3312788"/>
    <s v="200118, 60400"/>
    <x v="3"/>
    <n v="1"/>
    <s v="Sandrine MILANO, Sylvain LANDOUR"/>
    <s v="ILE-DE-FRANCE"/>
    <s v="ESSONNE"/>
    <s v="MILLY-LA-FORET"/>
    <s v="FD TROIS PIGNONS (8515_TPIG)"/>
    <n v="7"/>
    <s v="RB X7706 - RBD DE COQUIBUS "/>
    <s v="WGS84 - Degrés décimaux"/>
    <s v="Décamétrique"/>
    <s v="Source inconnue"/>
    <s v="Public"/>
    <s v="Validé"/>
  </r>
  <r>
    <d v="2014-04-16T00:00:00"/>
    <n v="939556"/>
    <d v="2014-04-16T00:00:00"/>
    <s v="Non"/>
    <m/>
    <s v="Non"/>
    <x v="1"/>
    <s v="5.9"/>
    <s v="Nul"/>
    <n v="78"/>
    <m/>
    <s v="D240"/>
    <d v="1899-12-30T22:30:00"/>
    <d v="2019-03-01T00:00:00"/>
    <d v="2019-03-02T00:00:00"/>
    <d v="2019-03-02T00:00:00"/>
    <d v="2019-03-01T00:00:00"/>
    <d v="2019-03-01T00:00:00"/>
    <d v="2019-03-01T00:00:00"/>
    <m/>
    <m/>
    <n v="918692"/>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30"/>
    <s v="Murin de Natterer, Vespertilion de Natterer"/>
    <s v="Oui"/>
    <s v="Non"/>
    <s v="Non"/>
    <s v="communautaire, international, national"/>
    <s v="Oui"/>
    <s v="IMPORTATION Chiroptères Ecoutes Fontainebleau 2015"/>
    <m/>
    <d v="2015-11-10T00:00:00"/>
    <n v="3314864"/>
    <n v="60408"/>
    <x v="2"/>
    <n v="1"/>
    <s v="Sandrine MILANO, Sylvain LANDOUR"/>
    <s v="ILE-DE-FRANCE"/>
    <s v="ESSONNE"/>
    <s v="MILLY-LA-FORET"/>
    <s v="FD TROIS PIGNONS (8515_TPIG)"/>
    <n v="7"/>
    <s v="RB X7706 - RBD DE COQUIBUS "/>
    <s v="WGS84 - Degrés décimaux"/>
    <s v="Décamétrique"/>
    <s v="Source inconnue"/>
    <s v="Public"/>
    <s v="Validé"/>
  </r>
  <r>
    <d v="2014-04-16T00:00:00"/>
    <n v="939556"/>
    <d v="2014-04-16T00:00:00"/>
    <s v="Non"/>
    <m/>
    <s v="Non"/>
    <x v="1"/>
    <s v="5.9"/>
    <s v="Nul"/>
    <n v="78"/>
    <m/>
    <s v="D240"/>
    <d v="1899-12-30T22:30:00"/>
    <d v="2019-03-01T00:00:00"/>
    <d v="2019-03-02T00:00:00"/>
    <d v="2019-03-02T00:00:00"/>
    <d v="2019-03-01T00:00:00"/>
    <d v="2019-03-01T00:00:00"/>
    <d v="2019-03-01T00:00:00"/>
    <m/>
    <m/>
    <n v="919227"/>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7"/>
    <s v="Murin de Daubenton, Murin à oreilles échancrées, Vespertilion à oreilles échancrées"/>
    <s v="Oui"/>
    <s v="Non"/>
    <s v="Oui"/>
    <s v="communautaire, international, national"/>
    <s v="Oui"/>
    <s v="IMPORTATION Chiroptères Ecoutes Fontainebleau 2015"/>
    <m/>
    <d v="2015-11-10T00:00:00"/>
    <n v="3312985"/>
    <s v="200118, 60400"/>
    <x v="3"/>
    <n v="1"/>
    <s v="Sandrine MILANO, Sylvain LANDOUR"/>
    <s v="ILE-DE-FRANCE"/>
    <s v="ESSONNE"/>
    <s v="MILLY-LA-FORET"/>
    <s v="FD TROIS PIGNONS (8515_TPIG)"/>
    <n v="7"/>
    <s v="RB X7706 - RBD DE COQUIBUS "/>
    <s v="WGS84 - Degrés décimaux"/>
    <s v="Décamétrique"/>
    <s v="Source inconnue"/>
    <s v="Public"/>
    <s v="Validé"/>
  </r>
  <r>
    <d v="2014-04-16T00:00:00"/>
    <n v="939556"/>
    <d v="2014-04-16T00:00:00"/>
    <s v="Non"/>
    <m/>
    <s v="Non"/>
    <x v="1"/>
    <s v="5.9"/>
    <s v="Nul"/>
    <n v="78"/>
    <m/>
    <s v="D240"/>
    <d v="1899-12-30T22:30:00"/>
    <d v="2019-03-01T00:00:00"/>
    <d v="2019-03-02T00:00:00"/>
    <d v="2019-03-02T00:00:00"/>
    <d v="2019-03-01T00:00:00"/>
    <d v="2019-03-01T00:00:00"/>
    <d v="2019-03-01T00:00:00"/>
    <m/>
    <m/>
    <n v="919261"/>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0"/>
    <s v="Murin de Daubenton, Murin à oreilles échancrées, Vespertilion à oreilles échancrées"/>
    <s v="Oui"/>
    <s v="Non"/>
    <s v="Oui"/>
    <s v="communautaire, international, national"/>
    <s v="Oui"/>
    <s v="IMPORTATION Chiroptères Ecoutes Fontainebleau 2015"/>
    <m/>
    <d v="2015-11-10T00:00:00"/>
    <n v="3314726"/>
    <s v="200118, 60400"/>
    <x v="3"/>
    <n v="1"/>
    <s v="Sandrine MILANO, Sylvain LANDOUR"/>
    <s v="ILE-DE-FRANCE"/>
    <s v="ESSONNE"/>
    <s v="MILLY-LA-FORET"/>
    <s v="FD TROIS PIGNONS (8515_TPIG)"/>
    <n v="7"/>
    <s v="RB X7706 - RBD DE COQUIBUS "/>
    <s v="WGS84 - Degrés décimaux"/>
    <s v="Décamétrique"/>
    <s v="Source inconnue"/>
    <s v="Public"/>
    <s v="Validé"/>
  </r>
  <r>
    <d v="2014-04-16T00:00:00"/>
    <n v="939559"/>
    <d v="2014-04-16T00:00:00"/>
    <s v="Non"/>
    <m/>
    <s v="Non"/>
    <x v="2"/>
    <s v="8.5"/>
    <s v="Nul"/>
    <n v="55"/>
    <m/>
    <s v="D240"/>
    <d v="1899-12-30T21:53:00"/>
    <d v="2019-03-01T00:00:00"/>
    <d v="2019-03-02T00:00:00"/>
    <d v="2019-03-03T00:00:00"/>
    <d v="2019-03-01T00:00:00"/>
    <d v="2019-03-03T00:00:00"/>
    <d v="2019-03-03T00:00:00"/>
    <m/>
    <m/>
    <n v="918409"/>
    <n v="354698"/>
    <s v="Coquibus_2"/>
    <s v="2.497983"/>
    <s v="48.421519"/>
    <s v="MULTIPOINT(2.49798260120653 48.4215192215893)"/>
    <m/>
    <m/>
    <s v="Non"/>
    <n v="0"/>
    <n v="0"/>
    <n v="1496"/>
    <s v="Inventaire chiroptères RBD Coquibus"/>
    <s v="ONF"/>
    <s v="Non"/>
    <s v="Projet créé par importation de la base Ecoutes chiroptères Fontainebleau 2015 transmise par L. Tillon"/>
    <s v="Protocole MCD30 Chiroptères"/>
    <n v="23"/>
    <s v="Murin de Daubenton, Murin à oreilles échancrées, Vespertilion à oreilles échancrées"/>
    <s v="Oui"/>
    <s v="Non"/>
    <s v="Oui"/>
    <s v="communautaire, international, national"/>
    <s v="Oui"/>
    <s v="IMPORTATION Chiroptères Ecoutes Fontainebleau 2015"/>
    <m/>
    <d v="2015-11-10T00:00:00"/>
    <n v="3312807"/>
    <s v="200118, 60400"/>
    <x v="3"/>
    <n v="1"/>
    <s v="Sandrine MILANO, Sylvain LANDOUR"/>
    <s v="ILE-DE-FRANCE"/>
    <s v="ESSONNE"/>
    <s v="MILLY-LA-FORET"/>
    <s v="FD TROIS PIGNONS (8515_TPIG)"/>
    <n v="7"/>
    <s v="RB X7706 - RBD DE COQUIBUS "/>
    <s v="WGS84 - Degrés décimaux"/>
    <s v="Décamétrique"/>
    <s v="Source inconnue"/>
    <s v="Public"/>
    <s v="Validé"/>
  </r>
  <r>
    <d v="2014-04-16T00:00:00"/>
    <n v="939559"/>
    <d v="2014-04-16T00:00:00"/>
    <s v="Non"/>
    <m/>
    <s v="Non"/>
    <x v="2"/>
    <s v="8.5"/>
    <s v="Nul"/>
    <n v="55"/>
    <m/>
    <s v="D240"/>
    <d v="1899-12-30T21:53:00"/>
    <d v="2019-03-01T00:00:00"/>
    <d v="2019-03-02T00:00:00"/>
    <d v="2019-03-03T00:00:00"/>
    <d v="2019-03-01T00:00:00"/>
    <d v="2019-03-03T00:00:00"/>
    <d v="2019-03-03T00:00:00"/>
    <m/>
    <m/>
    <n v="919825"/>
    <n v="354698"/>
    <s v="Coquibus_2"/>
    <s v="2.497983"/>
    <s v="48.421519"/>
    <s v="MULTIPOINT(2.49798260120653 48.4215192215893)"/>
    <m/>
    <m/>
    <s v="Non"/>
    <n v="0"/>
    <n v="0"/>
    <n v="1496"/>
    <s v="Inventaire chiroptères RBD Coquibus"/>
    <s v="ONF"/>
    <s v="Non"/>
    <s v="Projet créé par importation de la base Ecoutes chiroptères Fontainebleau 2015 transmise par L. Tillon"/>
    <s v="Protocole MCD30 Chiroptères"/>
    <n v="4"/>
    <s v="Murin à oreilles échancrées, Vespertilion à oreilles échancrées"/>
    <s v="Oui"/>
    <s v="Non"/>
    <s v="Oui"/>
    <s v="communautaire, international, national"/>
    <s v="Oui"/>
    <s v="IMPORTATION Chiroptères Ecoutes Fontainebleau 2015"/>
    <m/>
    <d v="2015-11-10T00:00:00"/>
    <n v="3314509"/>
    <s v="60400, 195005"/>
    <x v="4"/>
    <n v="1"/>
    <s v="Sandrine MILANO, Sylvain LANDOUR"/>
    <s v="ILE-DE-FRANCE"/>
    <s v="ESSONNE"/>
    <s v="MILLY-LA-FORET"/>
    <s v="FD TROIS PIGNONS (8515_TPIG)"/>
    <n v="7"/>
    <s v="RB X7706 - RBD DE COQUIBUS "/>
    <s v="WGS84 - Degrés décimaux"/>
    <s v="Décamétrique"/>
    <s v="Source inconnue"/>
    <s v="Public"/>
    <s v="Validé"/>
  </r>
  <r>
    <d v="2014-04-16T00:00:00"/>
    <n v="939562"/>
    <d v="2014-04-16T00:00:00"/>
    <s v="Non"/>
    <m/>
    <s v="Non"/>
    <x v="3"/>
    <s v="3.2"/>
    <s v="Nul"/>
    <n v="83"/>
    <m/>
    <s v="D240"/>
    <d v="1899-12-30T23:55:00"/>
    <d v="2019-03-01T00:00:00"/>
    <d v="2019-03-01T00:00:00"/>
    <d v="2019-03-01T00:00:00"/>
    <d v="2019-03-01T00:00:00"/>
    <d v="2019-03-01T00:00:00"/>
    <d v="2019-03-01T00:00:00"/>
    <m/>
    <m/>
    <n v="918698"/>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5"/>
    <s v="Sérotine commune, Noctule de Leisler, Noctule commune"/>
    <s v="Oui"/>
    <s v="Non"/>
    <s v="Oui"/>
    <s v="communautaire, international, national"/>
    <s v="Oui"/>
    <s v="IMPORTATION Chiroptères Ecoutes Fontainebleau 2015"/>
    <m/>
    <d v="2015-11-10T00:00:00"/>
    <n v="3315214"/>
    <s v="60360, 60461, 60468"/>
    <x v="5"/>
    <n v="1"/>
    <s v="Sandrine MILANO, Sylvain LANDOUR"/>
    <s v="ILE-DE-FRANCE"/>
    <s v="ESSONNE"/>
    <s v="MILLY-LA-FORET"/>
    <s v="FD TROIS PIGNONS (8515_TPIG)"/>
    <s v="HSA02"/>
    <m/>
    <s v="WGS84 - Degrés décimaux"/>
    <s v="Décamétrique"/>
    <s v="Source inconnue"/>
    <s v="Public"/>
    <s v="Validé"/>
  </r>
  <r>
    <d v="2014-04-16T00:00:00"/>
    <n v="939562"/>
    <d v="2014-04-16T00:00:00"/>
    <s v="Non"/>
    <m/>
    <s v="Non"/>
    <x v="3"/>
    <s v="3.2"/>
    <s v="Nul"/>
    <n v="83"/>
    <m/>
    <s v="D240"/>
    <d v="1899-12-30T23:55:00"/>
    <d v="2019-03-01T00:00:00"/>
    <d v="2019-03-01T00:00:00"/>
    <d v="2019-03-01T00:00:00"/>
    <d v="2019-03-01T00:00:00"/>
    <d v="2019-03-01T00:00:00"/>
    <d v="2019-03-01T00:00:00"/>
    <m/>
    <m/>
    <n v="918865"/>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2"/>
    <s v="Sérotine commune, Noctule de Leisler"/>
    <s v="Oui"/>
    <s v="Non"/>
    <s v="Oui"/>
    <s v="communautaire, international, national"/>
    <s v="Oui"/>
    <s v="IMPORTATION Chiroptères Ecoutes Fontainebleau 2015"/>
    <m/>
    <d v="2015-11-10T00:00:00"/>
    <n v="3314684"/>
    <s v="60360, 60461"/>
    <x v="6"/>
    <n v="1"/>
    <s v="Sandrine MILANO, Sylvain LANDOUR"/>
    <s v="ILE-DE-FRANCE"/>
    <s v="ESSONNE"/>
    <s v="MILLY-LA-FORET"/>
    <s v="FD TROIS PIGNONS (8515_TPIG)"/>
    <s v="HSA02"/>
    <m/>
    <s v="WGS84 - Degrés décimaux"/>
    <s v="Décamétrique"/>
    <s v="Source inconnue"/>
    <s v="Public"/>
    <s v="Validé"/>
  </r>
  <r>
    <d v="2014-04-16T00:00:00"/>
    <n v="939562"/>
    <d v="2014-04-16T00:00:00"/>
    <s v="Non"/>
    <m/>
    <s v="Non"/>
    <x v="3"/>
    <s v="3.2"/>
    <s v="Nul"/>
    <n v="83"/>
    <m/>
    <s v="D240"/>
    <d v="1899-12-30T23:55:00"/>
    <d v="2019-03-01T00:00:00"/>
    <d v="2019-03-01T00:00:00"/>
    <d v="2019-03-01T00:00:00"/>
    <d v="2019-03-01T00:00:00"/>
    <d v="2019-03-01T00:00:00"/>
    <d v="2019-03-01T00:00:00"/>
    <m/>
    <m/>
    <n v="919283"/>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14"/>
    <s v="Sérotine commune, Noctule de Leisler"/>
    <s v="Oui"/>
    <s v="Non"/>
    <s v="Oui"/>
    <s v="communautaire, international, national"/>
    <s v="Oui"/>
    <s v="IMPORTATION Chiroptères Ecoutes Fontainebleau 2015"/>
    <m/>
    <d v="2015-11-10T00:00:00"/>
    <n v="3314782"/>
    <s v="60360, 60461"/>
    <x v="6"/>
    <n v="1"/>
    <s v="Sandrine MILANO, Sylvain LANDOUR"/>
    <s v="ILE-DE-FRANCE"/>
    <s v="ESSONNE"/>
    <s v="MILLY-LA-FORET"/>
    <s v="FD TROIS PIGNONS (8515_TPIG)"/>
    <s v="HSA02"/>
    <m/>
    <s v="WGS84 - Degrés décimaux"/>
    <s v="Décamétrique"/>
    <s v="Source inconnue"/>
    <s v="Public"/>
    <s v="Validé"/>
  </r>
  <r>
    <d v="2014-04-16T00:00:00"/>
    <n v="939565"/>
    <d v="2014-04-16T00:00:00"/>
    <s v="Non"/>
    <m/>
    <s v="Non"/>
    <x v="4"/>
    <n v="7"/>
    <s v="Nul"/>
    <n v="65"/>
    <m/>
    <s v="D240"/>
    <d v="1899-12-30T23:16:00"/>
    <d v="2019-03-01T00:00:00"/>
    <d v="2019-03-02T00:00:00"/>
    <d v="2019-03-03T00:00:00"/>
    <d v="2019-03-01T00:00:00"/>
    <d v="2019-03-01T00:00:00"/>
    <d v="2019-03-01T00:00:00"/>
    <m/>
    <m/>
    <n v="918527"/>
    <n v="354700"/>
    <s v="Coquibus_5"/>
    <s v="2.500927"/>
    <s v="48.420243"/>
    <s v="MULTIPOINT(2.50092740139278 48.4202426328626)"/>
    <m/>
    <m/>
    <s v="Non"/>
    <n v="0"/>
    <n v="0"/>
    <n v="1496"/>
    <s v="Inventaire chiroptères RBD Coquibus"/>
    <s v="ONF"/>
    <s v="Non"/>
    <s v="Projet créé par importation de la base Ecoutes chiroptères Fontainebleau 2015 transmise par L. Tillon"/>
    <s v="Protocole MCD30 Chiroptères"/>
    <n v="20"/>
    <s v="Murin de Brandt"/>
    <s v="Oui"/>
    <s v="Non"/>
    <s v="Non"/>
    <s v="communautaire, international, national"/>
    <s v="Oui"/>
    <s v="IMPORTATION Chiroptères Ecoutes Fontainebleau 2015"/>
    <m/>
    <d v="2015-11-10T00:00:00"/>
    <n v="3313244"/>
    <n v="79300"/>
    <x v="7"/>
    <n v="1"/>
    <s v="Sandrine MILANO, Sylvain LANDOUR"/>
    <s v="ILE-DE-FRANCE"/>
    <s v="ESSONNE"/>
    <s v="MILLY-LA-FORET"/>
    <s v="FD TROIS PIGNONS (8515_TPIG)"/>
    <n v="7"/>
    <s v="RB X7706 - RBD DE COQUIBUS "/>
    <s v="WGS84 - Degrés décimaux"/>
    <s v="Décamétrique"/>
    <s v="Source inconnue"/>
    <s v="Public"/>
    <s v="Validé"/>
  </r>
  <r>
    <d v="2014-04-16T00:00:00"/>
    <n v="939565"/>
    <d v="2014-04-16T00:00:00"/>
    <s v="Non"/>
    <m/>
    <s v="Non"/>
    <x v="4"/>
    <n v="7"/>
    <s v="Nul"/>
    <n v="65"/>
    <m/>
    <s v="D240"/>
    <d v="1899-12-30T23:16:00"/>
    <d v="2019-03-01T00:00:00"/>
    <d v="2019-03-02T00:00:00"/>
    <d v="2019-03-03T00:00:00"/>
    <d v="2019-03-01T00:00:00"/>
    <d v="2019-03-01T00:00:00"/>
    <d v="2019-03-01T00:00:00"/>
    <m/>
    <m/>
    <n v="918849"/>
    <n v="354700"/>
    <s v="Coquibus_5"/>
    <s v="2.500927"/>
    <s v="48.420243"/>
    <s v="MULTIPOINT(2.50092740139278 48.4202426328626)"/>
    <m/>
    <m/>
    <s v="Non"/>
    <n v="0"/>
    <n v="0"/>
    <n v="1496"/>
    <s v="Inventaire chiroptères RBD Coquibus"/>
    <s v="ONF"/>
    <s v="Non"/>
    <s v="Projet créé par importation de la base Ecoutes chiroptères Fontainebleau 2015 transmise par L. Tillon"/>
    <s v="Protocole MCD30 Chiroptères"/>
    <n v="13"/>
    <s v="Sérotine commune, Noctule de Leisler, Noctule commune"/>
    <s v="Oui"/>
    <s v="Non"/>
    <s v="Oui"/>
    <s v="communautaire, international, national"/>
    <s v="Oui"/>
    <s v="IMPORTATION Chiroptères Ecoutes Fontainebleau 2015"/>
    <m/>
    <d v="2015-11-10T00:00:00"/>
    <n v="3313520"/>
    <s v="60360, 60461, 60468"/>
    <x v="5"/>
    <n v="1"/>
    <s v="Sandrine MILANO, Sylvain LANDOUR"/>
    <s v="ILE-DE-FRANCE"/>
    <s v="ESSONNE"/>
    <s v="MILLY-LA-FORET"/>
    <s v="FD TROIS PIGNONS (8515_TPIG)"/>
    <n v="7"/>
    <s v="RB X7706 - RBD DE COQUIBUS "/>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17728"/>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8"/>
    <s v="Pipistrelle commune"/>
    <s v="Oui"/>
    <s v="Non"/>
    <s v="Oui"/>
    <s v="communautaire, international, national"/>
    <s v="Oui"/>
    <s v="IMPORTATION Chiroptères Ecoutes Fontainebleau 2015"/>
    <m/>
    <d v="2015-11-10T00:00:00"/>
    <n v="3313891"/>
    <n v="60479"/>
    <x v="1"/>
    <n v="2"/>
    <s v="Sandrine MILANO, Sylvain LANDOUR"/>
    <s v="ILE-DE-FRANCE"/>
    <s v="ESSONNE"/>
    <s v="MILLY-LA-FORET"/>
    <s v="FD TROIS PIGNONS (8515_TPIG)"/>
    <n v="10"/>
    <m/>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17749"/>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28"/>
    <s v="Pipistrelle commune"/>
    <s v="Oui"/>
    <s v="Non"/>
    <s v="Oui"/>
    <s v="communautaire, international, national"/>
    <s v="Oui"/>
    <s v="IMPORTATION Chiroptères Ecoutes Fontainebleau 2015"/>
    <m/>
    <d v="2015-11-10T00:00:00"/>
    <n v="3314409"/>
    <n v="60479"/>
    <x v="1"/>
    <n v="3"/>
    <s v="Sandrine MILANO, Sylvain LANDOUR"/>
    <s v="ILE-DE-FRANCE"/>
    <s v="ESSONNE"/>
    <s v="MILLY-LA-FORET"/>
    <s v="FD TROIS PIGNONS (8515_TPIG)"/>
    <n v="10"/>
    <m/>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18035"/>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24"/>
    <s v="Pipistrelle commune"/>
    <s v="Oui"/>
    <s v="Non"/>
    <s v="Oui"/>
    <s v="communautaire, international, national"/>
    <s v="Oui"/>
    <s v="IMPORTATION Chiroptères Ecoutes Fontainebleau 2015"/>
    <m/>
    <d v="2015-11-10T00:00:00"/>
    <n v="3312982"/>
    <n v="60479"/>
    <x v="1"/>
    <n v="3"/>
    <s v="Sandrine MILANO, Sylvain LANDOUR"/>
    <s v="ILE-DE-FRANCE"/>
    <s v="ESSONNE"/>
    <s v="MILLY-LA-FORET"/>
    <s v="FD TROIS PIGNONS (8515_TPIG)"/>
    <n v="10"/>
    <m/>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18333"/>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17"/>
    <s v="Pipistrelle commune"/>
    <s v="Oui"/>
    <s v="Non"/>
    <s v="Oui"/>
    <s v="communautaire, international, national"/>
    <s v="Oui"/>
    <s v="IMPORTATION Chiroptères Ecoutes Fontainebleau 2015"/>
    <m/>
    <d v="2015-11-10T00:00:00"/>
    <n v="3313022"/>
    <n v="60479"/>
    <x v="1"/>
    <n v="1"/>
    <s v="Sandrine MILANO, Sylvain LANDOUR"/>
    <s v="ILE-DE-FRANCE"/>
    <s v="ESSONNE"/>
    <s v="MILLY-LA-FORET"/>
    <s v="FD TROIS PIGNONS (8515_TPIG)"/>
    <n v="10"/>
    <m/>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18376"/>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10"/>
    <s v="Pipistrelle commune"/>
    <s v="Oui"/>
    <s v="Non"/>
    <s v="Oui"/>
    <s v="communautaire, international, national"/>
    <s v="Oui"/>
    <s v="IMPORTATION Chiroptères Ecoutes Fontainebleau 2015"/>
    <m/>
    <d v="2015-11-10T00:00:00"/>
    <n v="3314357"/>
    <n v="60479"/>
    <x v="1"/>
    <n v="1"/>
    <s v="Sandrine MILANO, Sylvain LANDOUR"/>
    <s v="ILE-DE-FRANCE"/>
    <s v="ESSONNE"/>
    <s v="MILLY-LA-FORET"/>
    <s v="FD TROIS PIGNONS (8515_TPIG)"/>
    <n v="10"/>
    <m/>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18480"/>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4"/>
    <s v="Pipistrelle commune"/>
    <s v="Oui"/>
    <s v="Non"/>
    <s v="Oui"/>
    <s v="communautaire, international, national"/>
    <s v="Oui"/>
    <s v="IMPORTATION Chiroptères Ecoutes Fontainebleau 2015"/>
    <m/>
    <d v="2015-11-10T00:00:00"/>
    <n v="3315227"/>
    <n v="60479"/>
    <x v="1"/>
    <n v="1"/>
    <s v="Sandrine MILANO, Sylvain LANDOUR"/>
    <s v="ILE-DE-FRANCE"/>
    <s v="ESSONNE"/>
    <s v="MILLY-LA-FORET"/>
    <s v="FD TROIS PIGNONS (8515_TPIG)"/>
    <n v="10"/>
    <m/>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18656"/>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3"/>
    <s v="Noctule de Leisler"/>
    <s v="Oui"/>
    <s v="Non"/>
    <s v="Oui"/>
    <s v="communautaire, international, national"/>
    <s v="Oui"/>
    <s v="IMPORTATION Chiroptères Ecoutes Fontainebleau 2015"/>
    <m/>
    <d v="2015-11-10T00:00:00"/>
    <n v="3314117"/>
    <n v="60461"/>
    <x v="8"/>
    <n v="1"/>
    <s v="Sandrine MILANO, Sylvain LANDOUR"/>
    <s v="ILE-DE-FRANCE"/>
    <s v="ESSONNE"/>
    <s v="MILLY-LA-FORET"/>
    <s v="FD TROIS PIGNONS (8515_TPIG)"/>
    <n v="10"/>
    <m/>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19401"/>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19"/>
    <s v="Pipistrelle commune"/>
    <s v="Oui"/>
    <s v="Non"/>
    <s v="Oui"/>
    <s v="communautaire, international, national"/>
    <s v="Oui"/>
    <s v="IMPORTATION Chiroptères Ecoutes Fontainebleau 2015"/>
    <m/>
    <d v="2015-11-10T00:00:00"/>
    <n v="3313124"/>
    <n v="60479"/>
    <x v="1"/>
    <n v="2"/>
    <s v="Sandrine MILANO, Sylvain LANDOUR"/>
    <s v="ILE-DE-FRANCE"/>
    <s v="ESSONNE"/>
    <s v="MILLY-LA-FORET"/>
    <s v="FD TROIS PIGNONS (8515_TPIG)"/>
    <n v="10"/>
    <m/>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19680"/>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11"/>
    <s v="Pipistrelle commune"/>
    <s v="Oui"/>
    <s v="Non"/>
    <s v="Oui"/>
    <s v="communautaire, international, national"/>
    <s v="Oui"/>
    <s v="IMPORTATION Chiroptères Ecoutes Fontainebleau 2015"/>
    <m/>
    <d v="2015-11-10T00:00:00"/>
    <n v="3314607"/>
    <n v="60479"/>
    <x v="1"/>
    <n v="2"/>
    <s v="Sandrine MILANO, Sylvain LANDOUR"/>
    <s v="ILE-DE-FRANCE"/>
    <s v="ESSONNE"/>
    <s v="MILLY-LA-FORET"/>
    <s v="FD TROIS PIGNONS (8515_TPIG)"/>
    <n v="10"/>
    <m/>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19755"/>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18"/>
    <s v="Pipistrelle commune"/>
    <s v="Oui"/>
    <s v="Non"/>
    <s v="Oui"/>
    <s v="communautaire, international, national"/>
    <s v="Oui"/>
    <s v="IMPORTATION Chiroptères Ecoutes Fontainebleau 2015"/>
    <m/>
    <d v="2015-11-10T00:00:00"/>
    <n v="3314820"/>
    <n v="60479"/>
    <x v="1"/>
    <n v="1"/>
    <s v="Sandrine MILANO, Sylvain LANDOUR"/>
    <s v="ILE-DE-FRANCE"/>
    <s v="ESSONNE"/>
    <s v="MILLY-LA-FORET"/>
    <s v="FD TROIS PIGNONS (8515_TPIG)"/>
    <n v="10"/>
    <m/>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19778"/>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12"/>
    <s v="Pipistrelle commune"/>
    <s v="Oui"/>
    <s v="Non"/>
    <s v="Oui"/>
    <s v="communautaire, international, national"/>
    <s v="Oui"/>
    <s v="IMPORTATION Chiroptères Ecoutes Fontainebleau 2015"/>
    <m/>
    <d v="2015-11-10T00:00:00"/>
    <n v="3314189"/>
    <n v="60479"/>
    <x v="1"/>
    <n v="2"/>
    <s v="Sandrine MILANO, Sylvain LANDOUR"/>
    <s v="ILE-DE-FRANCE"/>
    <s v="ESSONNE"/>
    <s v="MILLY-LA-FORET"/>
    <s v="FD TROIS PIGNONS (8515_TPIG)"/>
    <n v="10"/>
    <m/>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19832"/>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2"/>
    <s v="Pipistrelle commune"/>
    <s v="Oui"/>
    <s v="Non"/>
    <s v="Oui"/>
    <s v="communautaire, international, national"/>
    <s v="Oui"/>
    <s v="IMPORTATION Chiroptères Ecoutes Fontainebleau 2015"/>
    <m/>
    <d v="2015-11-10T00:00:00"/>
    <n v="3315254"/>
    <n v="60479"/>
    <x v="1"/>
    <n v="1"/>
    <s v="Sandrine MILANO, Sylvain LANDOUR"/>
    <s v="ILE-DE-FRANCE"/>
    <s v="ESSONNE"/>
    <s v="MILLY-LA-FORET"/>
    <s v="FD TROIS PIGNONS (8515_TPIG)"/>
    <n v="10"/>
    <m/>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20209"/>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15"/>
    <s v="Pipistrelle commune"/>
    <s v="Oui"/>
    <s v="Non"/>
    <s v="Oui"/>
    <s v="communautaire, international, national"/>
    <s v="Oui"/>
    <s v="IMPORTATION Chiroptères Ecoutes Fontainebleau 2015"/>
    <m/>
    <d v="2015-11-10T00:00:00"/>
    <n v="3313997"/>
    <n v="60479"/>
    <x v="1"/>
    <n v="3"/>
    <s v="Sandrine MILANO, Sylvain LANDOUR"/>
    <s v="ILE-DE-FRANCE"/>
    <s v="ESSONNE"/>
    <s v="MILLY-LA-FORET"/>
    <s v="FD TROIS PIGNONS (8515_TPIG)"/>
    <n v="10"/>
    <m/>
    <s v="WGS84 - Degrés décimaux"/>
    <s v="Décamétrique"/>
    <s v="Source inconnue"/>
    <s v="Public"/>
    <s v="Validé"/>
  </r>
  <r>
    <d v="2014-04-17T00:00:00"/>
    <n v="939532"/>
    <d v="2014-04-17T00:00:00"/>
    <s v="Non"/>
    <m/>
    <s v="Non"/>
    <x v="5"/>
    <s v="10.9"/>
    <s v="Nul"/>
    <n v="67"/>
    <m/>
    <s v="D240"/>
    <d v="1899-12-30T23:37:00"/>
    <d v="2019-03-01T00:00:00"/>
    <d v="2019-03-02T00:00:00"/>
    <d v="2019-03-03T00:00:00"/>
    <d v="2019-03-01T00:00:00"/>
    <d v="2019-03-03T00:00:00"/>
    <d v="2019-03-03T00:00:00"/>
    <m/>
    <m/>
    <n v="920266"/>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21"/>
    <s v="Pipistrelle commune"/>
    <s v="Oui"/>
    <s v="Non"/>
    <s v="Oui"/>
    <s v="communautaire, international, national"/>
    <s v="Oui"/>
    <s v="IMPORTATION Chiroptères Ecoutes Fontainebleau 2015"/>
    <m/>
    <d v="2015-11-10T00:00:00"/>
    <n v="3313993"/>
    <n v="60479"/>
    <x v="1"/>
    <n v="1"/>
    <s v="Sandrine MILANO, Sylvain LANDOUR"/>
    <s v="ILE-DE-FRANCE"/>
    <s v="ESSONNE"/>
    <s v="MILLY-LA-FORET"/>
    <s v="FD TROIS PIGNONS (8515_TPIG)"/>
    <n v="10"/>
    <m/>
    <s v="WGS84 - Degrés décimaux"/>
    <s v="Décamétrique"/>
    <s v="Source inconnue"/>
    <s v="Public"/>
    <s v="Validé"/>
  </r>
  <r>
    <d v="2014-04-17T00:00:00"/>
    <n v="939535"/>
    <d v="2014-04-17T00:00:00"/>
    <s v="Non"/>
    <m/>
    <s v="Non"/>
    <x v="6"/>
    <s v="13.1"/>
    <s v="Modéré"/>
    <n v="48"/>
    <m/>
    <s v="D240"/>
    <d v="1899-12-30T00:22:00"/>
    <d v="2019-03-01T00:00:00"/>
    <d v="2019-03-02T00:00:00"/>
    <d v="2019-03-03T00:00:00"/>
    <d v="2019-03-01T00:00:00"/>
    <d v="2019-03-02T00:00:00"/>
    <d v="2019-03-02T00:00:00"/>
    <m/>
    <m/>
    <n v="917886"/>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26"/>
    <s v="Pipistrelle commune"/>
    <s v="Oui"/>
    <s v="Non"/>
    <s v="Oui"/>
    <s v="communautaire, international, national"/>
    <s v="Oui"/>
    <s v="IMPORTATION Chiroptères Ecoutes Fontainebleau 2015"/>
    <m/>
    <d v="2015-11-10T00:00:00"/>
    <n v="3313307"/>
    <n v="60479"/>
    <x v="1"/>
    <n v="1"/>
    <s v="Sandrine MILANO, Sylvain LANDOUR"/>
    <s v="ILE-DE-FRANCE"/>
    <s v="ESSONNE"/>
    <s v="MILLY-LA-FORET"/>
    <s v="FD TROIS PIGNONS (8515_TPIG)"/>
    <n v="9"/>
    <s v="RB X7706 - RBD DE COQUIBUS "/>
    <s v="WGS84 - Degrés décimaux"/>
    <s v="Décamétrique"/>
    <s v="Source inconnue"/>
    <s v="Public"/>
    <s v="Validé"/>
  </r>
  <r>
    <d v="2014-04-17T00:00:00"/>
    <n v="939535"/>
    <d v="2014-04-17T00:00:00"/>
    <s v="Non"/>
    <m/>
    <s v="Non"/>
    <x v="6"/>
    <s v="13.1"/>
    <s v="Modéré"/>
    <n v="48"/>
    <m/>
    <s v="D240"/>
    <d v="1899-12-30T00:22:00"/>
    <d v="2019-03-01T00:00:00"/>
    <d v="2019-03-02T00:00:00"/>
    <d v="2019-03-03T00:00:00"/>
    <d v="2019-03-01T00:00:00"/>
    <d v="2019-03-02T00:00:00"/>
    <d v="2019-03-02T00:00:00"/>
    <m/>
    <m/>
    <n v="918920"/>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12"/>
    <s v="Pipistrelle commune"/>
    <s v="Oui"/>
    <s v="Non"/>
    <s v="Oui"/>
    <s v="communautaire, international, national"/>
    <s v="Oui"/>
    <s v="IMPORTATION Chiroptères Ecoutes Fontainebleau 2015"/>
    <m/>
    <d v="2015-11-10T00:00:00"/>
    <n v="3314719"/>
    <n v="60479"/>
    <x v="1"/>
    <n v="1"/>
    <s v="Sandrine MILANO, Sylvain LANDOUR"/>
    <s v="ILE-DE-FRANCE"/>
    <s v="ESSONNE"/>
    <s v="MILLY-LA-FORET"/>
    <s v="FD TROIS PIGNONS (8515_TPIG)"/>
    <n v="9"/>
    <s v="RB X7706 - RBD DE COQUIBUS "/>
    <s v="WGS84 - Degrés décimaux"/>
    <s v="Décamétrique"/>
    <s v="Source inconnue"/>
    <s v="Public"/>
    <s v="Validé"/>
  </r>
  <r>
    <d v="2014-04-17T00:00:00"/>
    <n v="939535"/>
    <d v="2014-04-17T00:00:00"/>
    <s v="Non"/>
    <m/>
    <s v="Non"/>
    <x v="6"/>
    <s v="13.1"/>
    <s v="Modéré"/>
    <n v="48"/>
    <m/>
    <s v="D240"/>
    <d v="1899-12-30T00:22:00"/>
    <d v="2019-03-01T00:00:00"/>
    <d v="2019-03-02T00:00:00"/>
    <d v="2019-03-03T00:00:00"/>
    <d v="2019-03-01T00:00:00"/>
    <d v="2019-03-02T00:00:00"/>
    <d v="2019-03-02T00:00:00"/>
    <m/>
    <m/>
    <n v="919213"/>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3"/>
    <s v="Pipistrelle commune"/>
    <s v="Oui"/>
    <s v="Non"/>
    <s v="Oui"/>
    <s v="communautaire, international, national"/>
    <s v="Oui"/>
    <s v="IMPORTATION Chiroptères Ecoutes Fontainebleau 2015"/>
    <m/>
    <d v="2015-11-10T00:00:00"/>
    <n v="3313302"/>
    <n v="60479"/>
    <x v="1"/>
    <n v="1"/>
    <s v="Sandrine MILANO, Sylvain LANDOUR"/>
    <s v="ILE-DE-FRANCE"/>
    <s v="ESSONNE"/>
    <s v="MILLY-LA-FORET"/>
    <s v="FD TROIS PIGNONS (8515_TPIG)"/>
    <n v="9"/>
    <s v="RB X7706 - RBD DE COQUIBUS "/>
    <s v="WGS84 - Degrés décimaux"/>
    <s v="Décamétrique"/>
    <s v="Source inconnue"/>
    <s v="Public"/>
    <s v="Validé"/>
  </r>
  <r>
    <d v="2014-04-17T00:00:00"/>
    <n v="939535"/>
    <d v="2014-04-17T00:00:00"/>
    <s v="Non"/>
    <m/>
    <s v="Non"/>
    <x v="6"/>
    <s v="13.1"/>
    <s v="Modéré"/>
    <n v="48"/>
    <m/>
    <s v="D240"/>
    <d v="1899-12-30T00:22:00"/>
    <d v="2019-03-01T00:00:00"/>
    <d v="2019-03-02T00:00:00"/>
    <d v="2019-03-03T00:00:00"/>
    <d v="2019-03-01T00:00:00"/>
    <d v="2019-03-02T00:00:00"/>
    <d v="2019-03-02T00:00:00"/>
    <m/>
    <m/>
    <n v="919334"/>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4"/>
    <s v="Noctule commune"/>
    <s v="Oui"/>
    <s v="Non"/>
    <s v="Oui"/>
    <s v="communautaire, international, national"/>
    <s v="Oui"/>
    <s v="IMPORTATION Chiroptères Ecoutes Fontainebleau 2015"/>
    <m/>
    <d v="2015-11-10T00:00:00"/>
    <n v="3314732"/>
    <n v="60468"/>
    <x v="9"/>
    <n v="1"/>
    <s v="Sandrine MILANO, Sylvain LANDOUR"/>
    <s v="ILE-DE-FRANCE"/>
    <s v="ESSONNE"/>
    <s v="MILLY-LA-FORET"/>
    <s v="FD TROIS PIGNONS (8515_TPIG)"/>
    <n v="9"/>
    <s v="RB X7706 - RBD DE COQUIBUS "/>
    <s v="WGS84 - Degrés décimaux"/>
    <s v="Décamétrique"/>
    <s v="Source inconnue"/>
    <s v="Public"/>
    <s v="Validé"/>
  </r>
  <r>
    <d v="2014-04-17T00:00:00"/>
    <n v="939541"/>
    <d v="2014-04-17T00:00:00"/>
    <s v="Non"/>
    <m/>
    <s v="Non"/>
    <x v="7"/>
    <s v="15.4"/>
    <s v="Faible"/>
    <n v="39"/>
    <m/>
    <s v="D240"/>
    <d v="1899-12-30T21:10:00"/>
    <d v="2019-03-01T00:00:00"/>
    <d v="2019-03-01T00:00:00"/>
    <d v="2019-03-02T00:00:00"/>
    <d v="2019-03-01T00:00:00"/>
    <d v="2019-03-01T00:00:00"/>
    <d v="2019-03-01T00:00:00"/>
    <m/>
    <m/>
    <n v="917896"/>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18"/>
    <s v="Pipistrelle commune"/>
    <s v="Oui"/>
    <s v="Non"/>
    <s v="Oui"/>
    <s v="communautaire, international, national"/>
    <s v="Oui"/>
    <s v="IMPORTATION Chiroptères Ecoutes Fontainebleau 2015"/>
    <m/>
    <d v="2015-11-10T00:00:00"/>
    <n v="3314187"/>
    <n v="60479"/>
    <x v="1"/>
    <n v="1"/>
    <s v="Sandrine MILANO, Sylvain LANDOUR"/>
    <s v="ILE-DE-FRANCE"/>
    <s v="ESSONNE"/>
    <s v="MILLY-LA-FORET"/>
    <s v="FD TROIS PIGNONS (8515_TPIG)"/>
    <n v="9"/>
    <s v="RB X7706 - RBD DE COQUIBUS "/>
    <s v="WGS84 - Degrés décimaux"/>
    <s v="Décamétrique"/>
    <s v="Source inconnue"/>
    <s v="Public"/>
    <s v="Validé"/>
  </r>
  <r>
    <d v="2014-04-17T00:00:00"/>
    <n v="939541"/>
    <d v="2014-04-17T00:00:00"/>
    <s v="Non"/>
    <m/>
    <s v="Non"/>
    <x v="7"/>
    <s v="15.4"/>
    <s v="Faible"/>
    <n v="39"/>
    <m/>
    <s v="D240"/>
    <d v="1899-12-30T21:10:00"/>
    <d v="2019-03-01T00:00:00"/>
    <d v="2019-03-01T00:00:00"/>
    <d v="2019-03-02T00:00:00"/>
    <d v="2019-03-01T00:00:00"/>
    <d v="2019-03-01T00:00:00"/>
    <d v="2019-03-01T00:00:00"/>
    <m/>
    <m/>
    <n v="917992"/>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14"/>
    <s v="Pipistrelle commune"/>
    <s v="Oui"/>
    <s v="Non"/>
    <s v="Oui"/>
    <s v="communautaire, international, national"/>
    <s v="Oui"/>
    <s v="IMPORTATION Chiroptères Ecoutes Fontainebleau 2015"/>
    <m/>
    <d v="2015-11-10T00:00:00"/>
    <n v="3312907"/>
    <n v="60479"/>
    <x v="1"/>
    <n v="2"/>
    <s v="Sandrine MILANO, Sylvain LANDOUR"/>
    <s v="ILE-DE-FRANCE"/>
    <s v="ESSONNE"/>
    <s v="MILLY-LA-FORET"/>
    <s v="FD TROIS PIGNONS (8515_TPIG)"/>
    <n v="9"/>
    <s v="RB X7706 - RBD DE COQUIBUS "/>
    <s v="WGS84 - Degrés décimaux"/>
    <s v="Décamétrique"/>
    <s v="Source inconnue"/>
    <s v="Public"/>
    <s v="Validé"/>
  </r>
  <r>
    <d v="2014-04-17T00:00:00"/>
    <n v="939541"/>
    <d v="2014-04-17T00:00:00"/>
    <s v="Non"/>
    <m/>
    <s v="Non"/>
    <x v="7"/>
    <s v="15.4"/>
    <s v="Faible"/>
    <n v="39"/>
    <m/>
    <s v="D240"/>
    <d v="1899-12-30T21:10:00"/>
    <d v="2019-03-01T00:00:00"/>
    <d v="2019-03-01T00:00:00"/>
    <d v="2019-03-02T00:00:00"/>
    <d v="2019-03-01T00:00:00"/>
    <d v="2019-03-01T00:00:00"/>
    <d v="2019-03-01T00:00:00"/>
    <m/>
    <m/>
    <n v="918766"/>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24"/>
    <s v="Murin de Daubenton"/>
    <s v="Oui"/>
    <s v="Non"/>
    <s v="Oui"/>
    <s v="communautaire, international, national"/>
    <s v="Oui"/>
    <s v="IMPORTATION Chiroptères Ecoutes Fontainebleau 2015"/>
    <m/>
    <d v="2015-11-10T00:00:00"/>
    <n v="3313334"/>
    <s v="200118, 195005"/>
    <x v="0"/>
    <n v="1"/>
    <s v="Sandrine MILANO, Sylvain LANDOUR"/>
    <s v="ILE-DE-FRANCE"/>
    <s v="ESSONNE"/>
    <s v="MILLY-LA-FORET"/>
    <s v="FD TROIS PIGNONS (8515_TPIG)"/>
    <n v="9"/>
    <s v="RB X7706 - RBD DE COQUIBUS "/>
    <s v="WGS84 - Degrés décimaux"/>
    <s v="Décamétrique"/>
    <s v="Source inconnue"/>
    <s v="Public"/>
    <s v="Validé"/>
  </r>
  <r>
    <d v="2014-04-17T00:00:00"/>
    <n v="939541"/>
    <d v="2014-04-17T00:00:00"/>
    <s v="Non"/>
    <m/>
    <s v="Non"/>
    <x v="7"/>
    <s v="15.4"/>
    <s v="Faible"/>
    <n v="39"/>
    <m/>
    <s v="D240"/>
    <d v="1899-12-30T21:10:00"/>
    <d v="2019-03-01T00:00:00"/>
    <d v="2019-03-01T00:00:00"/>
    <d v="2019-03-02T00:00:00"/>
    <d v="2019-03-01T00:00:00"/>
    <d v="2019-03-01T00:00:00"/>
    <d v="2019-03-01T00:00:00"/>
    <m/>
    <m/>
    <n v="918766"/>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24"/>
    <s v="Pipistrelle de Kuhl, Vespère de Savi"/>
    <s v="Oui"/>
    <s v="Non"/>
    <s v="Non"/>
    <s v="communautaire, international, national"/>
    <s v="Oui"/>
    <s v="IMPORTATION Chiroptères Ecoutes Fontainebleau 2015"/>
    <m/>
    <d v="2015-11-10T00:00:00"/>
    <n v="3313915"/>
    <s v="192256, 195295, 79303, 60506"/>
    <x v="10"/>
    <n v="1"/>
    <s v="Sandrine MILANO, Sylvain LANDOUR"/>
    <s v="ILE-DE-FRANCE"/>
    <s v="ESSONNE"/>
    <s v="MILLY-LA-FORET"/>
    <s v="FD TROIS PIGNONS (8515_TPIG)"/>
    <n v="9"/>
    <s v="RB X7706 - RBD DE COQUIBUS "/>
    <s v="WGS84 - Degrés décimaux"/>
    <s v="Décamétrique"/>
    <s v="Source inconnue"/>
    <s v="Public"/>
    <s v="Validé"/>
  </r>
  <r>
    <d v="2014-04-17T00:00:00"/>
    <n v="939541"/>
    <d v="2014-04-17T00:00:00"/>
    <s v="Non"/>
    <m/>
    <s v="Non"/>
    <x v="7"/>
    <s v="15.4"/>
    <s v="Faible"/>
    <n v="39"/>
    <m/>
    <s v="D240"/>
    <d v="1899-12-30T21:10:00"/>
    <d v="2019-03-01T00:00:00"/>
    <d v="2019-03-01T00:00:00"/>
    <d v="2019-03-02T00:00:00"/>
    <d v="2019-03-01T00:00:00"/>
    <d v="2019-03-01T00:00:00"/>
    <d v="2019-03-01T00:00:00"/>
    <m/>
    <m/>
    <n v="918766"/>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24"/>
    <s v="Sérotine commune"/>
    <s v="Oui"/>
    <s v="Non"/>
    <s v="Oui"/>
    <s v="communautaire, international, national"/>
    <s v="Oui"/>
    <s v="IMPORTATION Chiroptères Ecoutes Fontainebleau 2015"/>
    <m/>
    <d v="2015-11-10T00:00:00"/>
    <n v="3315185"/>
    <n v="60360"/>
    <x v="11"/>
    <n v="1"/>
    <s v="Sandrine MILANO, Sylvain LANDOUR"/>
    <s v="ILE-DE-FRANCE"/>
    <s v="ESSONNE"/>
    <s v="MILLY-LA-FORET"/>
    <s v="FD TROIS PIGNONS (8515_TPIG)"/>
    <n v="9"/>
    <s v="RB X7706 - RBD DE COQUIBUS "/>
    <s v="WGS84 - Degrés décimaux"/>
    <s v="Décamétrique"/>
    <s v="Source inconnue"/>
    <s v="Public"/>
    <s v="Validé"/>
  </r>
  <r>
    <d v="2014-04-17T00:00:00"/>
    <n v="939541"/>
    <d v="2014-04-17T00:00:00"/>
    <s v="Non"/>
    <m/>
    <s v="Non"/>
    <x v="7"/>
    <s v="15.4"/>
    <s v="Faible"/>
    <n v="39"/>
    <m/>
    <s v="D240"/>
    <d v="1899-12-30T21:10:00"/>
    <d v="2019-03-01T00:00:00"/>
    <d v="2019-03-01T00:00:00"/>
    <d v="2019-03-02T00:00:00"/>
    <d v="2019-03-01T00:00:00"/>
    <d v="2019-03-01T00:00:00"/>
    <d v="2019-03-01T00:00:00"/>
    <m/>
    <m/>
    <n v="918982"/>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17"/>
    <s v="Pipistrelle commune"/>
    <s v="Oui"/>
    <s v="Non"/>
    <s v="Oui"/>
    <s v="communautaire, international, national"/>
    <s v="Oui"/>
    <s v="IMPORTATION Chiroptères Ecoutes Fontainebleau 2015"/>
    <m/>
    <d v="2015-11-10T00:00:00"/>
    <n v="3312526"/>
    <n v="60479"/>
    <x v="1"/>
    <n v="2"/>
    <s v="Sandrine MILANO, Sylvain LANDOUR"/>
    <s v="ILE-DE-FRANCE"/>
    <s v="ESSONNE"/>
    <s v="MILLY-LA-FORET"/>
    <s v="FD TROIS PIGNONS (8515_TPIG)"/>
    <n v="9"/>
    <s v="RB X7706 - RBD DE COQUIBUS "/>
    <s v="WGS84 - Degrés décimaux"/>
    <s v="Décamétrique"/>
    <s v="Source inconnue"/>
    <s v="Public"/>
    <s v="Validé"/>
  </r>
  <r>
    <d v="2014-04-17T00:00:00"/>
    <n v="939541"/>
    <d v="2014-04-17T00:00:00"/>
    <s v="Non"/>
    <m/>
    <s v="Non"/>
    <x v="7"/>
    <s v="15.4"/>
    <s v="Faible"/>
    <n v="39"/>
    <m/>
    <s v="D240"/>
    <d v="1899-12-30T21:10:00"/>
    <d v="2019-03-01T00:00:00"/>
    <d v="2019-03-01T00:00:00"/>
    <d v="2019-03-02T00:00:00"/>
    <d v="2019-03-01T00:00:00"/>
    <d v="2019-03-01T00:00:00"/>
    <d v="2019-03-01T00:00:00"/>
    <m/>
    <m/>
    <n v="919126"/>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10"/>
    <s v="Pipistrelle commune"/>
    <s v="Oui"/>
    <s v="Non"/>
    <s v="Oui"/>
    <s v="communautaire, international, national"/>
    <s v="Oui"/>
    <s v="IMPORTATION Chiroptères Ecoutes Fontainebleau 2015"/>
    <m/>
    <d v="2015-11-10T00:00:00"/>
    <n v="3315168"/>
    <n v="60479"/>
    <x v="1"/>
    <n v="2"/>
    <s v="Sandrine MILANO, Sylvain LANDOUR"/>
    <s v="ILE-DE-FRANCE"/>
    <s v="ESSONNE"/>
    <s v="MILLY-LA-FORET"/>
    <s v="FD TROIS PIGNONS (8515_TPIG)"/>
    <n v="9"/>
    <s v="RB X7706 - RBD DE COQUIBUS "/>
    <s v="WGS84 - Degrés décimaux"/>
    <s v="Décamétrique"/>
    <s v="Source inconnue"/>
    <s v="Public"/>
    <s v="Validé"/>
  </r>
  <r>
    <d v="2014-04-17T00:00:00"/>
    <n v="939541"/>
    <d v="2014-04-17T00:00:00"/>
    <s v="Non"/>
    <m/>
    <s v="Non"/>
    <x v="7"/>
    <s v="15.4"/>
    <s v="Faible"/>
    <n v="39"/>
    <m/>
    <s v="D240"/>
    <d v="1899-12-30T21:10:00"/>
    <d v="2019-03-01T00:00:00"/>
    <d v="2019-03-01T00:00:00"/>
    <d v="2019-03-02T00:00:00"/>
    <d v="2019-03-01T00:00:00"/>
    <d v="2019-03-01T00:00:00"/>
    <d v="2019-03-01T00:00:00"/>
    <m/>
    <m/>
    <n v="919421"/>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7"/>
    <s v="Pipistrelle commune"/>
    <s v="Oui"/>
    <s v="Non"/>
    <s v="Oui"/>
    <s v="communautaire, international, national"/>
    <s v="Oui"/>
    <s v="IMPORTATION Chiroptères Ecoutes Fontainebleau 2015"/>
    <m/>
    <d v="2015-11-10T00:00:00"/>
    <n v="3314802"/>
    <n v="60479"/>
    <x v="1"/>
    <n v="3"/>
    <s v="Sandrine MILANO, Sylvain LANDOUR"/>
    <s v="ILE-DE-FRANCE"/>
    <s v="ESSONNE"/>
    <s v="MILLY-LA-FORET"/>
    <s v="FD TROIS PIGNONS (8515_TPIG)"/>
    <n v="9"/>
    <s v="RB X7706 - RBD DE COQUIBUS "/>
    <s v="WGS84 - Degrés décimaux"/>
    <s v="Décamétrique"/>
    <s v="Source inconnue"/>
    <s v="Public"/>
    <s v="Validé"/>
  </r>
  <r>
    <d v="2014-04-17T00:00:00"/>
    <n v="939541"/>
    <d v="2014-04-17T00:00:00"/>
    <s v="Non"/>
    <m/>
    <s v="Non"/>
    <x v="7"/>
    <s v="15.4"/>
    <s v="Faible"/>
    <n v="39"/>
    <m/>
    <s v="D240"/>
    <d v="1899-12-30T21:10:00"/>
    <d v="2019-03-01T00:00:00"/>
    <d v="2019-03-01T00:00:00"/>
    <d v="2019-03-02T00:00:00"/>
    <d v="2019-03-01T00:00:00"/>
    <d v="2019-03-01T00:00:00"/>
    <d v="2019-03-01T00:00:00"/>
    <m/>
    <m/>
    <n v="919543"/>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30"/>
    <s v="Pipistrelle commune"/>
    <s v="Oui"/>
    <s v="Non"/>
    <s v="Oui"/>
    <s v="communautaire, international, national"/>
    <s v="Oui"/>
    <s v="IMPORTATION Chiroptères Ecoutes Fontainebleau 2015"/>
    <m/>
    <d v="2015-11-10T00:00:00"/>
    <n v="3314542"/>
    <n v="60479"/>
    <x v="1"/>
    <n v="1"/>
    <s v="Sandrine MILANO, Sylvain LANDOUR"/>
    <s v="ILE-DE-FRANCE"/>
    <s v="ESSONNE"/>
    <s v="MILLY-LA-FORET"/>
    <s v="FD TROIS PIGNONS (8515_TPIG)"/>
    <n v="9"/>
    <s v="RB X7706 - RBD DE COQUIBUS "/>
    <s v="WGS84 - Degrés décimaux"/>
    <s v="Décamétrique"/>
    <s v="Source inconnue"/>
    <s v="Public"/>
    <s v="Validé"/>
  </r>
  <r>
    <d v="2014-04-17T00:00:00"/>
    <n v="939541"/>
    <d v="2014-04-17T00:00:00"/>
    <s v="Non"/>
    <m/>
    <s v="Non"/>
    <x v="7"/>
    <s v="15.4"/>
    <s v="Faible"/>
    <n v="39"/>
    <m/>
    <s v="D240"/>
    <d v="1899-12-30T21:10:00"/>
    <d v="2019-03-01T00:00:00"/>
    <d v="2019-03-01T00:00:00"/>
    <d v="2019-03-02T00:00:00"/>
    <d v="2019-03-01T00:00:00"/>
    <d v="2019-03-01T00:00:00"/>
    <d v="2019-03-01T00:00:00"/>
    <m/>
    <m/>
    <n v="919758"/>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29"/>
    <s v="Pipistrelle de Kuhl, Vespère de Savi"/>
    <s v="Oui"/>
    <s v="Non"/>
    <s v="Non"/>
    <s v="communautaire, international, national"/>
    <s v="Oui"/>
    <s v="IMPORTATION Chiroptères Ecoutes Fontainebleau 2015"/>
    <m/>
    <d v="2015-11-10T00:00:00"/>
    <n v="3313496"/>
    <s v="192256, 195295, 79303, 60506"/>
    <x v="10"/>
    <n v="1"/>
    <s v="Sandrine MILANO, Sylvain LANDOUR"/>
    <s v="ILE-DE-FRANCE"/>
    <s v="ESSONNE"/>
    <s v="MILLY-LA-FORET"/>
    <s v="FD TROIS PIGNONS (8515_TPIG)"/>
    <n v="9"/>
    <s v="RB X7706 - RBD DE COQUIBUS "/>
    <s v="WGS84 - Degrés décimaux"/>
    <s v="Décamétrique"/>
    <s v="Source inconnue"/>
    <s v="Public"/>
    <s v="Validé"/>
  </r>
  <r>
    <d v="2014-04-17T00:00:00"/>
    <n v="939541"/>
    <d v="2014-04-17T00:00:00"/>
    <s v="Non"/>
    <m/>
    <s v="Non"/>
    <x v="7"/>
    <s v="15.4"/>
    <s v="Faible"/>
    <n v="39"/>
    <m/>
    <s v="D240"/>
    <d v="1899-12-30T21:10:00"/>
    <d v="2019-03-01T00:00:00"/>
    <d v="2019-03-01T00:00:00"/>
    <d v="2019-03-02T00:00:00"/>
    <d v="2019-03-01T00:00:00"/>
    <d v="2019-03-01T00:00:00"/>
    <d v="2019-03-01T00:00:00"/>
    <m/>
    <m/>
    <n v="920141"/>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11"/>
    <s v="Pipistrelle commune"/>
    <s v="Oui"/>
    <s v="Non"/>
    <s v="Oui"/>
    <s v="communautaire, international, national"/>
    <s v="Oui"/>
    <s v="IMPORTATION Chiroptères Ecoutes Fontainebleau 2015"/>
    <m/>
    <d v="2015-11-10T00:00:00"/>
    <n v="3313019"/>
    <n v="60479"/>
    <x v="1"/>
    <n v="1"/>
    <s v="Sandrine MILANO, Sylvain LANDOUR"/>
    <s v="ILE-DE-FRANCE"/>
    <s v="ESSONNE"/>
    <s v="MILLY-LA-FORET"/>
    <s v="FD TROIS PIGNONS (8515_TPIG)"/>
    <n v="9"/>
    <s v="RB X7706 - RBD DE COQUIBUS "/>
    <s v="WGS84 - Degrés décimaux"/>
    <s v="Décamétrique"/>
    <s v="Source inconnue"/>
    <s v="Public"/>
    <s v="Validé"/>
  </r>
  <r>
    <d v="2014-04-17T00:00:00"/>
    <n v="939541"/>
    <d v="2014-04-17T00:00:00"/>
    <s v="Non"/>
    <m/>
    <s v="Non"/>
    <x v="7"/>
    <s v="15.4"/>
    <s v="Faible"/>
    <n v="39"/>
    <m/>
    <s v="D240"/>
    <d v="1899-12-30T21:10:00"/>
    <d v="2019-03-01T00:00:00"/>
    <d v="2019-03-01T00:00:00"/>
    <d v="2019-03-02T00:00:00"/>
    <d v="2019-03-01T00:00:00"/>
    <d v="2019-03-01T00:00:00"/>
    <d v="2019-03-01T00:00:00"/>
    <m/>
    <m/>
    <n v="920344"/>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9"/>
    <s v="Pipistrelle commune"/>
    <s v="Oui"/>
    <s v="Non"/>
    <s v="Oui"/>
    <s v="communautaire, international, national"/>
    <s v="Oui"/>
    <s v="IMPORTATION Chiroptères Ecoutes Fontainebleau 2015"/>
    <m/>
    <d v="2015-11-10T00:00:00"/>
    <n v="3313367"/>
    <n v="60479"/>
    <x v="1"/>
    <n v="4"/>
    <s v="Sandrine MILANO, Sylvain LANDOUR"/>
    <s v="ILE-DE-FRANCE"/>
    <s v="ESSONNE"/>
    <s v="MILLY-LA-FORET"/>
    <s v="FD TROIS PIGNONS (8515_TPIG)"/>
    <n v="9"/>
    <s v="RB X7706 - RBD DE COQUIBUS "/>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17707"/>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24"/>
    <s v="Pipistrelle commune"/>
    <s v="Oui"/>
    <s v="Non"/>
    <s v="Oui"/>
    <s v="communautaire, international, national"/>
    <s v="Oui"/>
    <s v="IMPORTATION Chiroptères Ecoutes Fontainebleau 2015"/>
    <m/>
    <d v="2015-11-10T00:00:00"/>
    <n v="3315178"/>
    <n v="60479"/>
    <x v="1"/>
    <n v="1"/>
    <s v="Sandrine MILANO, Sylvain LANDOUR"/>
    <s v="ILE-DE-FRANCE"/>
    <s v="ESSONNE"/>
    <s v="MILLY-LA-FORET"/>
    <s v="FD TROIS PIGNONS (8515_TPIG)"/>
    <n v="8"/>
    <m/>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18028"/>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7"/>
    <s v="Pipistrelle commune"/>
    <s v="Oui"/>
    <s v="Non"/>
    <s v="Oui"/>
    <s v="communautaire, international, national"/>
    <s v="Oui"/>
    <s v="IMPORTATION Chiroptères Ecoutes Fontainebleau 2015"/>
    <m/>
    <d v="2015-11-10T00:00:00"/>
    <n v="3312814"/>
    <n v="60479"/>
    <x v="1"/>
    <n v="2"/>
    <s v="Sandrine MILANO, Sylvain LANDOUR"/>
    <s v="ILE-DE-FRANCE"/>
    <s v="ESSONNE"/>
    <s v="MILLY-LA-FORET"/>
    <s v="FD TROIS PIGNONS (8515_TPIG)"/>
    <n v="8"/>
    <m/>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18155"/>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8"/>
    <s v="Pipistrelle commune"/>
    <s v="Oui"/>
    <s v="Non"/>
    <s v="Oui"/>
    <s v="communautaire, international, national"/>
    <s v="Oui"/>
    <s v="IMPORTATION Chiroptères Ecoutes Fontainebleau 2015"/>
    <m/>
    <d v="2015-11-10T00:00:00"/>
    <n v="3314188"/>
    <n v="60479"/>
    <x v="1"/>
    <n v="1"/>
    <s v="Sandrine MILANO, Sylvain LANDOUR"/>
    <s v="ILE-DE-FRANCE"/>
    <s v="ESSONNE"/>
    <s v="MILLY-LA-FORET"/>
    <s v="FD TROIS PIGNONS (8515_TPIG)"/>
    <n v="8"/>
    <m/>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18580"/>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3"/>
    <s v="Pipistrelle commune"/>
    <s v="Oui"/>
    <s v="Non"/>
    <s v="Oui"/>
    <s v="communautaire, international, national"/>
    <s v="Oui"/>
    <s v="IMPORTATION Chiroptères Ecoutes Fontainebleau 2015"/>
    <m/>
    <d v="2015-11-10T00:00:00"/>
    <n v="3313797"/>
    <n v="60479"/>
    <x v="1"/>
    <n v="2"/>
    <s v="Sandrine MILANO, Sylvain LANDOUR"/>
    <s v="ILE-DE-FRANCE"/>
    <s v="ESSONNE"/>
    <s v="MILLY-LA-FORET"/>
    <s v="FD TROIS PIGNONS (8515_TPIG)"/>
    <n v="8"/>
    <m/>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18811"/>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20"/>
    <s v="Pipistrelle commune"/>
    <s v="Oui"/>
    <s v="Non"/>
    <s v="Oui"/>
    <s v="communautaire, international, national"/>
    <s v="Oui"/>
    <s v="IMPORTATION Chiroptères Ecoutes Fontainebleau 2015"/>
    <m/>
    <d v="2015-11-10T00:00:00"/>
    <n v="3313140"/>
    <n v="60479"/>
    <x v="1"/>
    <n v="2"/>
    <s v="Sandrine MILANO, Sylvain LANDOUR"/>
    <s v="ILE-DE-FRANCE"/>
    <s v="ESSONNE"/>
    <s v="MILLY-LA-FORET"/>
    <s v="FD TROIS PIGNONS (8515_TPIG)"/>
    <n v="8"/>
    <m/>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19072"/>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2"/>
    <s v="Pipistrelle commune"/>
    <s v="Oui"/>
    <s v="Non"/>
    <s v="Oui"/>
    <s v="communautaire, international, national"/>
    <s v="Oui"/>
    <s v="IMPORTATION Chiroptères Ecoutes Fontainebleau 2015"/>
    <m/>
    <d v="2015-11-10T00:00:00"/>
    <n v="3314789"/>
    <n v="60479"/>
    <x v="1"/>
    <n v="3"/>
    <s v="Sandrine MILANO, Sylvain LANDOUR"/>
    <s v="ILE-DE-FRANCE"/>
    <s v="ESSONNE"/>
    <s v="MILLY-LA-FORET"/>
    <s v="FD TROIS PIGNONS (8515_TPIG)"/>
    <n v="8"/>
    <m/>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19134"/>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8"/>
    <s v="Murin à oreilles échancrées, Vespertilion à oreilles échancrées"/>
    <s v="Oui"/>
    <s v="Non"/>
    <s v="Oui"/>
    <s v="communautaire, international, national"/>
    <s v="Oui"/>
    <s v="IMPORTATION Chiroptères Ecoutes Fontainebleau 2015"/>
    <m/>
    <d v="2015-11-10T00:00:00"/>
    <n v="3312525"/>
    <n v="60400"/>
    <x v="12"/>
    <n v="1"/>
    <s v="Sandrine MILANO, Sylvain LANDOUR"/>
    <s v="ILE-DE-FRANCE"/>
    <s v="ESSONNE"/>
    <s v="MILLY-LA-FORET"/>
    <s v="FD TROIS PIGNONS (8515_TPIG)"/>
    <n v="8"/>
    <m/>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19215"/>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6"/>
    <s v="Pipistrelle commune"/>
    <s v="Oui"/>
    <s v="Non"/>
    <s v="Oui"/>
    <s v="communautaire, international, national"/>
    <s v="Oui"/>
    <s v="IMPORTATION Chiroptères Ecoutes Fontainebleau 2015"/>
    <m/>
    <d v="2015-11-10T00:00:00"/>
    <n v="3312783"/>
    <n v="60479"/>
    <x v="1"/>
    <n v="1"/>
    <s v="Sandrine MILANO, Sylvain LANDOUR"/>
    <s v="ILE-DE-FRANCE"/>
    <s v="ESSONNE"/>
    <s v="MILLY-LA-FORET"/>
    <s v="FD TROIS PIGNONS (8515_TPIG)"/>
    <n v="8"/>
    <m/>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19271"/>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22"/>
    <s v="Pipistrelle commune"/>
    <s v="Oui"/>
    <s v="Non"/>
    <s v="Oui"/>
    <s v="communautaire, international, national"/>
    <s v="Oui"/>
    <s v="IMPORTATION Chiroptères Ecoutes Fontainebleau 2015"/>
    <m/>
    <d v="2015-11-10T00:00:00"/>
    <n v="3314645"/>
    <n v="60479"/>
    <x v="1"/>
    <n v="1"/>
    <s v="Sandrine MILANO, Sylvain LANDOUR"/>
    <s v="ILE-DE-FRANCE"/>
    <s v="ESSONNE"/>
    <s v="MILLY-LA-FORET"/>
    <s v="FD TROIS PIGNONS (8515_TPIG)"/>
    <n v="8"/>
    <m/>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19310"/>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
    <s v="Pipistrelle commune"/>
    <s v="Oui"/>
    <s v="Non"/>
    <s v="Oui"/>
    <s v="communautaire, international, national"/>
    <s v="Oui"/>
    <s v="IMPORTATION Chiroptères Ecoutes Fontainebleau 2015"/>
    <m/>
    <d v="2015-11-10T00:00:00"/>
    <n v="3314280"/>
    <n v="60479"/>
    <x v="1"/>
    <n v="1"/>
    <s v="Sandrine MILANO, Sylvain LANDOUR"/>
    <s v="ILE-DE-FRANCE"/>
    <s v="ESSONNE"/>
    <s v="MILLY-LA-FORET"/>
    <s v="FD TROIS PIGNONS (8515_TPIG)"/>
    <n v="8"/>
    <m/>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19352"/>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4"/>
    <s v="Pipistrelle commune"/>
    <s v="Oui"/>
    <s v="Non"/>
    <s v="Oui"/>
    <s v="communautaire, international, national"/>
    <s v="Oui"/>
    <s v="IMPORTATION Chiroptères Ecoutes Fontainebleau 2015"/>
    <m/>
    <d v="2015-11-10T00:00:00"/>
    <n v="3314619"/>
    <n v="60479"/>
    <x v="1"/>
    <n v="1"/>
    <s v="Sandrine MILANO, Sylvain LANDOUR"/>
    <s v="ILE-DE-FRANCE"/>
    <s v="ESSONNE"/>
    <s v="MILLY-LA-FORET"/>
    <s v="FD TROIS PIGNONS (8515_TPIG)"/>
    <n v="8"/>
    <m/>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19370"/>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3"/>
    <s v="Pipistrelle commune"/>
    <s v="Oui"/>
    <s v="Non"/>
    <s v="Oui"/>
    <s v="communautaire, international, national"/>
    <s v="Oui"/>
    <s v="IMPORTATION Chiroptères Ecoutes Fontainebleau 2015"/>
    <m/>
    <d v="2015-11-10T00:00:00"/>
    <n v="3312696"/>
    <n v="60479"/>
    <x v="1"/>
    <n v="1"/>
    <s v="Sandrine MILANO, Sylvain LANDOUR"/>
    <s v="ILE-DE-FRANCE"/>
    <s v="ESSONNE"/>
    <s v="MILLY-LA-FORET"/>
    <s v="FD TROIS PIGNONS (8515_TPIG)"/>
    <n v="8"/>
    <m/>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19891"/>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21"/>
    <s v="Pipistrelle commune"/>
    <s v="Oui"/>
    <s v="Non"/>
    <s v="Oui"/>
    <s v="communautaire, international, national"/>
    <s v="Oui"/>
    <s v="IMPORTATION Chiroptères Ecoutes Fontainebleau 2015"/>
    <m/>
    <d v="2015-11-10T00:00:00"/>
    <n v="3313490"/>
    <n v="60479"/>
    <x v="1"/>
    <n v="1"/>
    <s v="Sandrine MILANO, Sylvain LANDOUR"/>
    <s v="ILE-DE-FRANCE"/>
    <s v="ESSONNE"/>
    <s v="MILLY-LA-FORET"/>
    <s v="FD TROIS PIGNONS (8515_TPIG)"/>
    <n v="8"/>
    <m/>
    <s v="WGS84 - Degrés décimaux"/>
    <s v="Décamétrique"/>
    <s v="Source inconnue"/>
    <s v="Public"/>
    <s v="Validé"/>
  </r>
  <r>
    <d v="2014-04-17T00:00:00"/>
    <n v="939550"/>
    <d v="2014-04-17T00:00:00"/>
    <s v="Non"/>
    <m/>
    <s v="Non"/>
    <x v="8"/>
    <s v="9.8"/>
    <s v="Nul"/>
    <n v="64"/>
    <m/>
    <s v="D240"/>
    <d v="1899-12-30T22:45:00"/>
    <d v="2019-03-01T00:00:00"/>
    <d v="2019-03-01T00:00:00"/>
    <d v="2019-03-03T00:00:00"/>
    <d v="2019-03-01T00:00:00"/>
    <d v="2019-03-03T00:00:00"/>
    <d v="2019-03-03T00:00:00"/>
    <m/>
    <m/>
    <n v="920109"/>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7"/>
    <s v="Murin de Daubenton"/>
    <s v="Oui"/>
    <s v="Non"/>
    <s v="Oui"/>
    <s v="communautaire, international, national"/>
    <s v="Oui"/>
    <s v="IMPORTATION Chiroptères Ecoutes Fontainebleau 2015"/>
    <m/>
    <d v="2015-11-10T00:00:00"/>
    <n v="3313934"/>
    <s v="200118, 195005"/>
    <x v="0"/>
    <n v="1"/>
    <s v="Sandrine MILANO, Sylvain LANDOUR"/>
    <s v="ILE-DE-FRANCE"/>
    <s v="ESSONNE"/>
    <s v="MILLY-LA-FORET"/>
    <s v="FD TROIS PIGNONS (8515_TPIG)"/>
    <n v="8"/>
    <m/>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7644"/>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1"/>
    <s v="Pipistrelle commune"/>
    <s v="Oui"/>
    <s v="Non"/>
    <s v="Oui"/>
    <s v="communautaire, international, national"/>
    <s v="Oui"/>
    <s v="IMPORTATION Chiroptères Ecoutes Fontainebleau 2015"/>
    <m/>
    <d v="2015-11-10T00:00:00"/>
    <n v="3314692"/>
    <n v="60479"/>
    <x v="1"/>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7842"/>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6"/>
    <s v="Murin d'Alcathoe, Murin de Brandt, Murin à moustaches, Vespertilion à moustaches, Murin à oreilles échancrées, Vespertilion à oreilles échancrées"/>
    <s v="Oui"/>
    <s v="Non"/>
    <s v="Oui"/>
    <s v="communautaire, international, national"/>
    <s v="Oui"/>
    <s v="IMPORTATION Chiroptères Ecoutes Fontainebleau 2015"/>
    <m/>
    <d v="2015-11-10T00:00:00"/>
    <n v="3313681"/>
    <s v="79299, 79300, 60383, 60400"/>
    <x v="13"/>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8082"/>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9"/>
    <s v="Pipistrelle commune"/>
    <s v="Oui"/>
    <s v="Non"/>
    <s v="Oui"/>
    <s v="communautaire, international, national"/>
    <s v="Oui"/>
    <s v="IMPORTATION Chiroptères Ecoutes Fontainebleau 2015"/>
    <m/>
    <d v="2015-11-10T00:00:00"/>
    <n v="3315093"/>
    <n v="60479"/>
    <x v="1"/>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8385"/>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30"/>
    <s v="Murin de Natterer, Vespertilion de Natterer"/>
    <s v="Oui"/>
    <s v="Non"/>
    <s v="Non"/>
    <s v="communautaire, international, national"/>
    <s v="Oui"/>
    <s v="IMPORTATION Chiroptères Ecoutes Fontainebleau 2015"/>
    <m/>
    <d v="2015-11-10T00:00:00"/>
    <n v="3314791"/>
    <n v="60408"/>
    <x v="2"/>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8392"/>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8"/>
    <s v="Grand Murin"/>
    <s v="Oui"/>
    <s v="Non"/>
    <s v="Oui"/>
    <s v="communautaire, international, national"/>
    <s v="Oui"/>
    <s v="IMPORTATION Chiroptères Ecoutes Fontainebleau 2015"/>
    <m/>
    <d v="2015-11-10T00:00:00"/>
    <n v="3313904"/>
    <n v="60418"/>
    <x v="14"/>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8392"/>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8"/>
    <s v="Pipistrelle commune"/>
    <s v="Oui"/>
    <s v="Non"/>
    <s v="Oui"/>
    <s v="communautaire, international, national"/>
    <s v="Oui"/>
    <s v="IMPORTATION Chiroptères Ecoutes Fontainebleau 2015"/>
    <m/>
    <d v="2015-11-10T00:00:00"/>
    <n v="3314029"/>
    <n v="60479"/>
    <x v="1"/>
    <n v="2"/>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8624"/>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5"/>
    <s v="Murin à oreilles échancrées, Vespertilion à oreilles échancrées"/>
    <s v="Oui"/>
    <s v="Non"/>
    <s v="Oui"/>
    <s v="communautaire, international, national"/>
    <s v="Oui"/>
    <s v="IMPORTATION Chiroptères Ecoutes Fontainebleau 2015"/>
    <m/>
    <d v="2015-11-10T00:00:00"/>
    <n v="3315324"/>
    <n v="60400"/>
    <x v="12"/>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8624"/>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5"/>
    <s v="Pipistrelle commune"/>
    <s v="Oui"/>
    <s v="Non"/>
    <s v="Oui"/>
    <s v="communautaire, international, national"/>
    <s v="Oui"/>
    <s v="IMPORTATION Chiroptères Ecoutes Fontainebleau 2015"/>
    <m/>
    <d v="2015-11-10T00:00:00"/>
    <n v="3314476"/>
    <n v="60479"/>
    <x v="1"/>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8667"/>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13"/>
    <s v="Murin de Daubenton"/>
    <s v="Oui"/>
    <s v="Non"/>
    <s v="Oui"/>
    <s v="communautaire, international, national"/>
    <s v="Oui"/>
    <s v="IMPORTATION Chiroptères Ecoutes Fontainebleau 2015"/>
    <m/>
    <d v="2015-11-10T00:00:00"/>
    <n v="3312491"/>
    <n v="200118"/>
    <x v="15"/>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8946"/>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11"/>
    <s v="Grand Murin"/>
    <s v="Oui"/>
    <s v="Non"/>
    <s v="Oui"/>
    <s v="communautaire, international, national"/>
    <s v="Oui"/>
    <s v="IMPORTATION Chiroptères Ecoutes Fontainebleau 2015"/>
    <m/>
    <d v="2015-11-10T00:00:00"/>
    <n v="3314288"/>
    <n v="60418"/>
    <x v="14"/>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8946"/>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11"/>
    <s v="Pipistrelle commune"/>
    <s v="Oui"/>
    <s v="Non"/>
    <s v="Oui"/>
    <s v="communautaire, international, national"/>
    <s v="Oui"/>
    <s v="IMPORTATION Chiroptères Ecoutes Fontainebleau 2015"/>
    <m/>
    <d v="2015-11-10T00:00:00"/>
    <n v="3312789"/>
    <n v="60479"/>
    <x v="1"/>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9061"/>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0"/>
    <s v="Pipistrelle commune"/>
    <s v="Oui"/>
    <s v="Non"/>
    <s v="Oui"/>
    <s v="communautaire, international, national"/>
    <s v="Oui"/>
    <s v="IMPORTATION Chiroptères Ecoutes Fontainebleau 2015"/>
    <m/>
    <d v="2015-11-10T00:00:00"/>
    <n v="3314648"/>
    <n v="60479"/>
    <x v="1"/>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9439"/>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4"/>
    <s v="Sérotine commune, Noctule de Leisler"/>
    <s v="Oui"/>
    <s v="Non"/>
    <s v="Oui"/>
    <s v="communautaire, international, national"/>
    <s v="Oui"/>
    <s v="IMPORTATION Chiroptères Ecoutes Fontainebleau 2015"/>
    <m/>
    <d v="2015-11-10T00:00:00"/>
    <n v="3314427"/>
    <s v="60360, 60461"/>
    <x v="6"/>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9863"/>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4"/>
    <s v="Murin de Natterer, Vespertilion de Natterer"/>
    <s v="Oui"/>
    <s v="Non"/>
    <s v="Non"/>
    <s v="communautaire, international, national"/>
    <s v="Oui"/>
    <s v="IMPORTATION Chiroptères Ecoutes Fontainebleau 2015"/>
    <m/>
    <d v="2015-11-10T00:00:00"/>
    <n v="3312578"/>
    <n v="60408"/>
    <x v="2"/>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19863"/>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4"/>
    <s v="Pipistrelle commune"/>
    <s v="Oui"/>
    <s v="Non"/>
    <s v="Oui"/>
    <s v="communautaire, international, national"/>
    <s v="Oui"/>
    <s v="IMPORTATION Chiroptères Ecoutes Fontainebleau 2015"/>
    <m/>
    <d v="2015-11-10T00:00:00"/>
    <n v="3313171"/>
    <n v="60479"/>
    <x v="1"/>
    <n v="1"/>
    <s v="Sandrine MILANO, Sylvain LANDOUR"/>
    <s v="ILE-DE-FRANCE"/>
    <s v="ESSONNE"/>
    <s v="MILLY-LA-FORET"/>
    <s v="FD TROIS PIGNONS (8515_TPIG)"/>
    <n v="8"/>
    <s v="RB X7706 - RBD DE COQUIBUS "/>
    <s v="WGS84 - Degrés décimaux"/>
    <s v="Décamétrique"/>
    <s v="Source inconnue"/>
    <s v="Public"/>
    <s v="Validé"/>
  </r>
  <r>
    <d v="2014-04-17T00:00:00"/>
    <n v="939553"/>
    <d v="2014-04-17T00:00:00"/>
    <s v="Non"/>
    <m/>
    <s v="Non"/>
    <x v="9"/>
    <s v="12.4"/>
    <s v="Faible"/>
    <n v="52"/>
    <m/>
    <s v="D240"/>
    <d v="1899-12-30T21:56:00"/>
    <d v="2019-03-01T00:00:00"/>
    <d v="2019-03-01T00:00:00"/>
    <d v="2019-03-01T00:00:00"/>
    <d v="2019-03-01T00:00:00"/>
    <d v="2019-03-01T00:00:00"/>
    <d v="2019-03-01T00:00:00"/>
    <m/>
    <m/>
    <n v="920321"/>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3"/>
    <s v="Pipistrelle commune"/>
    <s v="Oui"/>
    <s v="Non"/>
    <s v="Oui"/>
    <s v="communautaire, international, national"/>
    <s v="Oui"/>
    <s v="IMPORTATION Chiroptères Ecoutes Fontainebleau 2015"/>
    <m/>
    <d v="2015-11-10T00:00:00"/>
    <n v="3313188"/>
    <n v="60479"/>
    <x v="1"/>
    <n v="1"/>
    <s v="Sandrine MILANO, Sylvain LANDOUR"/>
    <s v="ILE-DE-FRANCE"/>
    <s v="ESSONNE"/>
    <s v="MILLY-LA-FORET"/>
    <s v="FD TROIS PIGNONS (8515_TPIG)"/>
    <n v="8"/>
    <s v="RB X7706 - RBD DE COQUIBUS "/>
    <s v="WGS84 - Degrés décimaux"/>
    <s v="Décamétrique"/>
    <s v="Source inconnue"/>
    <s v="Public"/>
    <s v="Validé"/>
  </r>
  <r>
    <d v="2014-07-16T00:00:00"/>
    <n v="939539"/>
    <d v="2014-07-16T00:00:00"/>
    <s v="Non"/>
    <m/>
    <s v="Non"/>
    <x v="0"/>
    <s v="19.4"/>
    <s v="Nul"/>
    <n v="83"/>
    <m/>
    <s v="D240"/>
    <d v="1899-12-30T01:34:00"/>
    <d v="2019-03-01T00:00:00"/>
    <d v="2019-03-02T00:00:00"/>
    <d v="2019-03-03T00:00:00"/>
    <d v="2019-03-01T00:00:00"/>
    <d v="2019-03-02T00:00:00"/>
    <d v="2019-03-02T00:00:00"/>
    <m/>
    <m/>
    <n v="917790"/>
    <n v="354691"/>
    <s v="Coquibus_10"/>
    <s v="2.485912"/>
    <s v="48.423809"/>
    <s v="MULTIPOINT(2.48591193797684 48.4238093006681)"/>
    <m/>
    <m/>
    <s v="Non"/>
    <n v="0"/>
    <n v="0"/>
    <n v="1496"/>
    <s v="Inventaire chiroptères RBD Coquibus"/>
    <s v="ONF"/>
    <s v="Non"/>
    <s v="Projet créé par importation de la base Ecoutes chiroptères Fontainebleau 2015 transmise par L. Tillon"/>
    <s v="Protocole MCD30 Chiroptères"/>
    <n v="27"/>
    <s v="Pipistrelle commune"/>
    <s v="Oui"/>
    <s v="Non"/>
    <s v="Oui"/>
    <s v="communautaire, international, national"/>
    <s v="Oui"/>
    <s v="IMPORTATION Chiroptères Ecoutes Fontainebleau 2015"/>
    <m/>
    <d v="2015-11-10T00:00:00"/>
    <n v="3312952"/>
    <n v="60479"/>
    <x v="1"/>
    <n v="1"/>
    <s v="Sandrine MILANO, Sylvain LANDOUR"/>
    <s v="ILE-DE-FRANCE"/>
    <s v="ESSONNE"/>
    <s v="MILLY-LA-FORET"/>
    <s v="FD TROIS PIGNONS (8515_TPIG)"/>
    <n v="9"/>
    <m/>
    <s v="WGS84 - Degrés décimaux"/>
    <s v="Décamétrique"/>
    <s v="Source inconnue"/>
    <s v="Public"/>
    <s v="Validé"/>
  </r>
  <r>
    <d v="2014-07-16T00:00:00"/>
    <n v="939539"/>
    <d v="2014-07-16T00:00:00"/>
    <s v="Non"/>
    <m/>
    <s v="Non"/>
    <x v="0"/>
    <s v="19.4"/>
    <s v="Nul"/>
    <n v="83"/>
    <m/>
    <s v="D240"/>
    <d v="1899-12-30T01:34:00"/>
    <d v="2019-03-01T00:00:00"/>
    <d v="2019-03-02T00:00:00"/>
    <d v="2019-03-03T00:00:00"/>
    <d v="2019-03-01T00:00:00"/>
    <d v="2019-03-02T00:00:00"/>
    <d v="2019-03-02T00:00:00"/>
    <m/>
    <m/>
    <n v="919819"/>
    <n v="354691"/>
    <s v="Coquibus_10"/>
    <s v="2.485912"/>
    <s v="48.423809"/>
    <s v="MULTIPOINT(2.48591193797684 48.4238093006681)"/>
    <m/>
    <m/>
    <s v="Non"/>
    <n v="0"/>
    <n v="0"/>
    <n v="1496"/>
    <s v="Inventaire chiroptères RBD Coquibus"/>
    <s v="ONF"/>
    <s v="Non"/>
    <s v="Projet créé par importation de la base Ecoutes chiroptères Fontainebleau 2015 transmise par L. Tillon"/>
    <s v="Protocole MCD30 Chiroptères"/>
    <n v="29"/>
    <s v="Pipistrelle commune"/>
    <s v="Oui"/>
    <s v="Non"/>
    <s v="Oui"/>
    <s v="communautaire, international, national"/>
    <s v="Oui"/>
    <s v="IMPORTATION Chiroptères Ecoutes Fontainebleau 2015"/>
    <m/>
    <d v="2015-11-10T00:00:00"/>
    <n v="3314056"/>
    <n v="60479"/>
    <x v="1"/>
    <n v="1"/>
    <s v="Sandrine MILANO, Sylvain LANDOUR"/>
    <s v="ILE-DE-FRANCE"/>
    <s v="ESSONNE"/>
    <s v="MILLY-LA-FORET"/>
    <s v="FD TROIS PIGNONS (8515_TPIG)"/>
    <n v="9"/>
    <m/>
    <s v="WGS84 - Degrés décimaux"/>
    <s v="Décamétrique"/>
    <s v="Source inconnue"/>
    <s v="Public"/>
    <s v="Validé"/>
  </r>
  <r>
    <d v="2014-07-16T00:00:00"/>
    <n v="939539"/>
    <d v="2014-07-16T00:00:00"/>
    <s v="Non"/>
    <m/>
    <s v="Non"/>
    <x v="0"/>
    <s v="19.4"/>
    <s v="Nul"/>
    <n v="83"/>
    <m/>
    <s v="D240"/>
    <d v="1899-12-30T01:34:00"/>
    <d v="2019-03-01T00:00:00"/>
    <d v="2019-03-02T00:00:00"/>
    <d v="2019-03-03T00:00:00"/>
    <d v="2019-03-01T00:00:00"/>
    <d v="2019-03-02T00:00:00"/>
    <d v="2019-03-02T00:00:00"/>
    <m/>
    <m/>
    <n v="920185"/>
    <n v="354691"/>
    <s v="Coquibus_10"/>
    <s v="2.485912"/>
    <s v="48.423809"/>
    <s v="MULTIPOINT(2.48591193797684 48.4238093006681)"/>
    <m/>
    <m/>
    <s v="Non"/>
    <n v="0"/>
    <n v="0"/>
    <n v="1496"/>
    <s v="Inventaire chiroptères RBD Coquibus"/>
    <s v="ONF"/>
    <s v="Non"/>
    <s v="Projet créé par importation de la base Ecoutes chiroptères Fontainebleau 2015 transmise par L. Tillon"/>
    <s v="Protocole MCD30 Chiroptères"/>
    <n v="16"/>
    <s v="Noctule de Leisler"/>
    <s v="Oui"/>
    <s v="Non"/>
    <s v="Oui"/>
    <s v="communautaire, international, national"/>
    <s v="Oui"/>
    <s v="IMPORTATION Chiroptères Ecoutes Fontainebleau 2015"/>
    <m/>
    <d v="2015-11-10T00:00:00"/>
    <n v="3313958"/>
    <n v="60461"/>
    <x v="8"/>
    <n v="1"/>
    <s v="Sandrine MILANO, Sylvain LANDOUR"/>
    <s v="ILE-DE-FRANCE"/>
    <s v="ESSONNE"/>
    <s v="MILLY-LA-FORET"/>
    <s v="FD TROIS PIGNONS (8515_TPIG)"/>
    <n v="9"/>
    <m/>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7663"/>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4"/>
    <s v="Pipistrelle commune"/>
    <s v="Oui"/>
    <s v="Non"/>
    <s v="Oui"/>
    <s v="communautaire, international, national"/>
    <s v="Oui"/>
    <s v="IMPORTATION Chiroptères Ecoutes Fontainebleau 2015"/>
    <m/>
    <d v="2015-11-10T00:00:00"/>
    <n v="3314229"/>
    <n v="60479"/>
    <x v="1"/>
    <n v="2"/>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7939"/>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3"/>
    <s v="Oreillard roux, Oreillard septentrional, Oreillard gris, Oreillard méridional"/>
    <s v="Oui"/>
    <s v="Non"/>
    <s v="Non"/>
    <s v="communautaire, international, national"/>
    <s v="Oui"/>
    <s v="IMPORTATION Chiroptères Ecoutes Fontainebleau 2015"/>
    <m/>
    <d v="2015-11-10T00:00:00"/>
    <n v="3313173"/>
    <s v="60518, 60527"/>
    <x v="16"/>
    <n v="2"/>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7939"/>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3"/>
    <s v="Pipistrelle commune"/>
    <s v="Oui"/>
    <s v="Non"/>
    <s v="Oui"/>
    <s v="communautaire, international, national"/>
    <s v="Oui"/>
    <s v="IMPORTATION Chiroptères Ecoutes Fontainebleau 2015"/>
    <m/>
    <d v="2015-11-10T00:00:00"/>
    <n v="3312589"/>
    <n v="60479"/>
    <x v="1"/>
    <n v="3"/>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7980"/>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7"/>
    <s v="Pipistrelle commune"/>
    <s v="Oui"/>
    <s v="Non"/>
    <s v="Oui"/>
    <s v="communautaire, international, national"/>
    <s v="Oui"/>
    <s v="IMPORTATION Chiroptères Ecoutes Fontainebleau 2015"/>
    <m/>
    <d v="2015-11-10T00:00:00"/>
    <n v="3313988"/>
    <n v="60479"/>
    <x v="1"/>
    <n v="3"/>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193"/>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30"/>
    <s v="Pipistrelle commune"/>
    <s v="Oui"/>
    <s v="Non"/>
    <s v="Oui"/>
    <s v="communautaire, international, national"/>
    <s v="Oui"/>
    <s v="IMPORTATION Chiroptères Ecoutes Fontainebleau 2015"/>
    <m/>
    <d v="2015-11-10T00:00:00"/>
    <n v="3313957"/>
    <n v="60479"/>
    <x v="1"/>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221"/>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8"/>
    <m/>
    <s v="Oui"/>
    <s v="Non"/>
    <s v="Non"/>
    <s v="communautaire, international"/>
    <s v="Non"/>
    <s v="IMPORTATION Chiroptères Ecoutes Fontainebleau 2015"/>
    <m/>
    <d v="2015-11-10T00:00:00"/>
    <n v="3314480"/>
    <s v="192256, 195295"/>
    <x v="17"/>
    <n v="3"/>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221"/>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8"/>
    <s v="Pipistrelle commune"/>
    <s v="Oui"/>
    <s v="Non"/>
    <s v="Oui"/>
    <s v="communautaire, international, national"/>
    <s v="Oui"/>
    <s v="IMPORTATION Chiroptères Ecoutes Fontainebleau 2015"/>
    <m/>
    <d v="2015-11-10T00:00:00"/>
    <n v="3313387"/>
    <n v="60479"/>
    <x v="1"/>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264"/>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8"/>
    <s v="Murin de Natterer, Vespertilion de Natterer, Grand Murin"/>
    <s v="Oui"/>
    <s v="Non"/>
    <s v="Oui"/>
    <s v="communautaire, international, national"/>
    <s v="Oui"/>
    <s v="IMPORTATION Chiroptères Ecoutes Fontainebleau 2015"/>
    <m/>
    <d v="2015-11-10T00:00:00"/>
    <n v="3314194"/>
    <s v="60408, 60418"/>
    <x v="18"/>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264"/>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8"/>
    <s v="Pipistrelle commune"/>
    <s v="Oui"/>
    <s v="Non"/>
    <s v="Oui"/>
    <s v="communautaire, international, national"/>
    <s v="Oui"/>
    <s v="IMPORTATION Chiroptères Ecoutes Fontainebleau 2015"/>
    <m/>
    <d v="2015-11-10T00:00:00"/>
    <n v="3315152"/>
    <n v="60479"/>
    <x v="1"/>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264"/>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8"/>
    <s v="Sérotine commune"/>
    <s v="Oui"/>
    <s v="Non"/>
    <s v="Oui"/>
    <s v="communautaire, international, national"/>
    <s v="Oui"/>
    <s v="IMPORTATION Chiroptères Ecoutes Fontainebleau 2015"/>
    <m/>
    <d v="2015-11-10T00:00:00"/>
    <n v="3314884"/>
    <n v="60360"/>
    <x v="11"/>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281"/>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6"/>
    <s v="Pipistrelle commune"/>
    <s v="Oui"/>
    <s v="Non"/>
    <s v="Oui"/>
    <s v="communautaire, international, national"/>
    <s v="Oui"/>
    <s v="IMPORTATION Chiroptères Ecoutes Fontainebleau 2015"/>
    <m/>
    <d v="2015-11-10T00:00:00"/>
    <n v="3314094"/>
    <n v="60479"/>
    <x v="1"/>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288"/>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9"/>
    <s v="Pipistrelle commune"/>
    <s v="Oui"/>
    <s v="Non"/>
    <s v="Oui"/>
    <s v="communautaire, international, national"/>
    <s v="Oui"/>
    <s v="IMPORTATION Chiroptères Ecoutes Fontainebleau 2015"/>
    <m/>
    <d v="2015-11-10T00:00:00"/>
    <n v="3313407"/>
    <n v="60479"/>
    <x v="1"/>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288"/>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9"/>
    <s v="Sérotine commune, Noctule de Leisler"/>
    <s v="Oui"/>
    <s v="Non"/>
    <s v="Oui"/>
    <s v="communautaire, international, national"/>
    <s v="Oui"/>
    <s v="IMPORTATION Chiroptères Ecoutes Fontainebleau 2015"/>
    <m/>
    <d v="2015-11-10T00:00:00"/>
    <n v="3315299"/>
    <s v="60360, 60461"/>
    <x v="6"/>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447"/>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5"/>
    <s v="Sérotine commune, Noctule de Leisler"/>
    <s v="Oui"/>
    <s v="Non"/>
    <s v="Oui"/>
    <s v="communautaire, international, national"/>
    <s v="Oui"/>
    <s v="IMPORTATION Chiroptères Ecoutes Fontainebleau 2015"/>
    <m/>
    <d v="2015-11-10T00:00:00"/>
    <n v="3314897"/>
    <s v="60360, 60461"/>
    <x v="6"/>
    <n v="2"/>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488"/>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3"/>
    <s v="Sérotine commune, Noctule de Leisler, Noctule commune"/>
    <s v="Oui"/>
    <s v="Non"/>
    <s v="Oui"/>
    <s v="communautaire, international, national"/>
    <s v="Oui"/>
    <s v="IMPORTATION Chiroptères Ecoutes Fontainebleau 2015"/>
    <m/>
    <d v="2015-11-10T00:00:00"/>
    <n v="3312966"/>
    <s v="60360, 60461, 60468"/>
    <x v="5"/>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724"/>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9"/>
    <s v="Pipistrelle commune"/>
    <s v="Oui"/>
    <s v="Non"/>
    <s v="Oui"/>
    <s v="communautaire, international, national"/>
    <s v="Oui"/>
    <s v="IMPORTATION Chiroptères Ecoutes Fontainebleau 2015"/>
    <m/>
    <d v="2015-11-10T00:00:00"/>
    <n v="3312361"/>
    <n v="60479"/>
    <x v="1"/>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838"/>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7"/>
    <s v="Pipistrelle commune"/>
    <s v="Oui"/>
    <s v="Non"/>
    <s v="Oui"/>
    <s v="communautaire, international, national"/>
    <s v="Oui"/>
    <s v="IMPORTATION Chiroptères Ecoutes Fontainebleau 2015"/>
    <m/>
    <d v="2015-11-10T00:00:00"/>
    <n v="3314046"/>
    <n v="60479"/>
    <x v="1"/>
    <n v="2"/>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884"/>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0"/>
    <s v="Pipistrelle commune"/>
    <s v="Oui"/>
    <s v="Non"/>
    <s v="Oui"/>
    <s v="communautaire, international, national"/>
    <s v="Oui"/>
    <s v="IMPORTATION Chiroptères Ecoutes Fontainebleau 2015"/>
    <m/>
    <d v="2015-11-10T00:00:00"/>
    <n v="3312354"/>
    <n v="60479"/>
    <x v="1"/>
    <n v="4"/>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8972"/>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
    <s v="Sérotine commune, Noctule de Leisler"/>
    <s v="Oui"/>
    <s v="Non"/>
    <s v="Oui"/>
    <s v="communautaire, international, national"/>
    <s v="Oui"/>
    <s v="IMPORTATION Chiroptères Ecoutes Fontainebleau 2015"/>
    <m/>
    <d v="2015-11-10T00:00:00"/>
    <n v="3312801"/>
    <s v="60360, 60461"/>
    <x v="6"/>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9031"/>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8"/>
    <s v="Pipistrelle commune"/>
    <s v="Oui"/>
    <s v="Non"/>
    <s v="Oui"/>
    <s v="communautaire, international, national"/>
    <s v="Oui"/>
    <s v="IMPORTATION Chiroptères Ecoutes Fontainebleau 2015"/>
    <m/>
    <d v="2015-11-10T00:00:00"/>
    <n v="3314050"/>
    <n v="60479"/>
    <x v="1"/>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9031"/>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8"/>
    <s v="Sérotine commune, Noctule de Leisler"/>
    <s v="Oui"/>
    <s v="Non"/>
    <s v="Oui"/>
    <s v="communautaire, international, national"/>
    <s v="Oui"/>
    <s v="IMPORTATION Chiroptères Ecoutes Fontainebleau 2015"/>
    <m/>
    <d v="2015-11-10T00:00:00"/>
    <n v="3313948"/>
    <s v="60360, 60461"/>
    <x v="6"/>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9050"/>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2"/>
    <s v="Pipistrelle commune"/>
    <s v="Oui"/>
    <s v="Non"/>
    <s v="Oui"/>
    <s v="communautaire, international, national"/>
    <s v="Oui"/>
    <s v="IMPORTATION Chiroptères Ecoutes Fontainebleau 2015"/>
    <m/>
    <d v="2015-11-10T00:00:00"/>
    <n v="3313635"/>
    <n v="60479"/>
    <x v="1"/>
    <n v="3"/>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9127"/>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1"/>
    <s v="Pipistrelle commune"/>
    <s v="Oui"/>
    <s v="Non"/>
    <s v="Oui"/>
    <s v="communautaire, international, national"/>
    <s v="Oui"/>
    <s v="IMPORTATION Chiroptères Ecoutes Fontainebleau 2015"/>
    <m/>
    <d v="2015-11-10T00:00:00"/>
    <n v="3312905"/>
    <n v="60479"/>
    <x v="1"/>
    <n v="2"/>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9196"/>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2"/>
    <s v="Pipistrelle commune"/>
    <s v="Oui"/>
    <s v="Non"/>
    <s v="Oui"/>
    <s v="communautaire, international, national"/>
    <s v="Oui"/>
    <s v="IMPORTATION Chiroptères Ecoutes Fontainebleau 2015"/>
    <m/>
    <d v="2015-11-10T00:00:00"/>
    <n v="3312938"/>
    <n v="60479"/>
    <x v="1"/>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9255"/>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4"/>
    <s v="Pipistrelle commune"/>
    <s v="Oui"/>
    <s v="Non"/>
    <s v="Oui"/>
    <s v="communautaire, international, national"/>
    <s v="Oui"/>
    <s v="IMPORTATION Chiroptères Ecoutes Fontainebleau 2015"/>
    <m/>
    <d v="2015-11-10T00:00:00"/>
    <n v="3314367"/>
    <n v="60479"/>
    <x v="1"/>
    <n v="3"/>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9304"/>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6"/>
    <s v="Pipistrelle commune"/>
    <s v="Oui"/>
    <s v="Non"/>
    <s v="Oui"/>
    <s v="communautaire, international, national"/>
    <s v="Oui"/>
    <s v="IMPORTATION Chiroptères Ecoutes Fontainebleau 2015"/>
    <m/>
    <d v="2015-11-10T00:00:00"/>
    <n v="3315073"/>
    <n v="60479"/>
    <x v="1"/>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9365"/>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9"/>
    <s v="Pipistrelle commune"/>
    <s v="Oui"/>
    <s v="Non"/>
    <s v="Oui"/>
    <s v="communautaire, international, national"/>
    <s v="Oui"/>
    <s v="IMPORTATION Chiroptères Ecoutes Fontainebleau 2015"/>
    <m/>
    <d v="2015-11-10T00:00:00"/>
    <n v="3312701"/>
    <n v="60479"/>
    <x v="1"/>
    <n v="2"/>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9475"/>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3"/>
    <s v="Pipistrelle commune"/>
    <s v="Oui"/>
    <s v="Non"/>
    <s v="Oui"/>
    <s v="communautaire, international, national"/>
    <s v="Oui"/>
    <s v="IMPORTATION Chiroptères Ecoutes Fontainebleau 2015"/>
    <m/>
    <d v="2015-11-10T00:00:00"/>
    <n v="3313415"/>
    <n v="60479"/>
    <x v="1"/>
    <n v="3"/>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19908"/>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5"/>
    <s v="Pipistrelle commune"/>
    <s v="Oui"/>
    <s v="Non"/>
    <s v="Oui"/>
    <s v="communautaire, international, national"/>
    <s v="Oui"/>
    <s v="IMPORTATION Chiroptères Ecoutes Fontainebleau 2015"/>
    <m/>
    <d v="2015-11-10T00:00:00"/>
    <n v="3312605"/>
    <n v="60479"/>
    <x v="1"/>
    <n v="2"/>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20043"/>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5"/>
    <s v="Murin de Daubenton"/>
    <s v="Oui"/>
    <s v="Non"/>
    <s v="Oui"/>
    <s v="communautaire, international, national"/>
    <s v="Oui"/>
    <s v="IMPORTATION Chiroptères Ecoutes Fontainebleau 2015"/>
    <m/>
    <d v="2015-11-10T00:00:00"/>
    <n v="3312443"/>
    <s v="200118, 195005"/>
    <x v="0"/>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20043"/>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5"/>
    <s v="Pipistrelle commune"/>
    <s v="Oui"/>
    <s v="Non"/>
    <s v="Oui"/>
    <s v="communautaire, international, national"/>
    <s v="Oui"/>
    <s v="IMPORTATION Chiroptères Ecoutes Fontainebleau 2015"/>
    <m/>
    <d v="2015-11-10T00:00:00"/>
    <n v="3314269"/>
    <n v="60479"/>
    <x v="1"/>
    <n v="1"/>
    <s v="Sandrine MILANO, Sylvain LANDOUR"/>
    <s v="ILE-DE-FRANCE"/>
    <s v="ESSONNE"/>
    <s v="MILLY-LA-FORET"/>
    <s v="FD TROIS PIGNONS (8515_TPIG)"/>
    <n v="7"/>
    <s v="RB X7706 - RBD DE COQUIBUS "/>
    <s v="WGS84 - Degrés décimaux"/>
    <s v="Décamétrique"/>
    <s v="Source inconnue"/>
    <s v="Public"/>
    <s v="Validé"/>
  </r>
  <r>
    <d v="2014-07-16T00:00:00"/>
    <n v="939557"/>
    <d v="2014-07-16T00:00:00"/>
    <s v="Non"/>
    <m/>
    <s v="Non"/>
    <x v="1"/>
    <n v="20"/>
    <s v="Nul"/>
    <n v="81"/>
    <m/>
    <s v="D240"/>
    <d v="1899-12-30T23:47:00"/>
    <d v="2019-03-01T00:00:00"/>
    <d v="2019-03-03T00:00:00"/>
    <d v="2019-03-03T00:00:00"/>
    <d v="2019-03-01T00:00:00"/>
    <d v="2019-03-01T00:00:00"/>
    <d v="2019-03-01T00:00:00"/>
    <m/>
    <m/>
    <n v="920159"/>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7"/>
    <s v="Pipistrelle commune"/>
    <s v="Oui"/>
    <s v="Non"/>
    <s v="Oui"/>
    <s v="communautaire, international, national"/>
    <s v="Oui"/>
    <s v="IMPORTATION Chiroptères Ecoutes Fontainebleau 2015"/>
    <m/>
    <d v="2015-11-10T00:00:00"/>
    <n v="3312838"/>
    <n v="60479"/>
    <x v="1"/>
    <n v="1"/>
    <s v="Sandrine MILANO, Sylvain LANDOUR"/>
    <s v="ILE-DE-FRANCE"/>
    <s v="ESSONNE"/>
    <s v="MILLY-LA-FORET"/>
    <s v="FD TROIS PIGNONS (8515_TPIG)"/>
    <n v="7"/>
    <s v="RB X7706 - RBD DE COQUIBUS "/>
    <s v="WGS84 - Degrés décimaux"/>
    <s v="Décamétrique"/>
    <s v="Source inconnue"/>
    <s v="Public"/>
    <s v="Validé"/>
  </r>
  <r>
    <d v="2014-07-16T00:00:00"/>
    <n v="939560"/>
    <d v="2014-07-16T00:00:00"/>
    <s v="Non"/>
    <m/>
    <s v="Non"/>
    <x v="2"/>
    <s v="19.8"/>
    <s v="Nul"/>
    <n v="0"/>
    <m/>
    <s v="D240"/>
    <d v="1899-12-30T00:33:00"/>
    <d v="2019-03-02T00:00:00"/>
    <d v="2019-03-03T00:00:00"/>
    <d v="2019-03-03T00:00:00"/>
    <d v="2019-03-02T00:00:00"/>
    <d v="2019-03-03T00:00:00"/>
    <d v="2019-03-03T00:00:00"/>
    <m/>
    <m/>
    <n v="917913"/>
    <n v="354698"/>
    <s v="Coquibus_2"/>
    <s v="2.497983"/>
    <s v="48.421519"/>
    <s v="MULTIPOINT(2.49798260120653 48.4215192215893)"/>
    <m/>
    <m/>
    <s v="Non"/>
    <n v="0"/>
    <n v="0"/>
    <n v="1496"/>
    <s v="Inventaire chiroptères RBD Coquibus"/>
    <s v="ONF"/>
    <s v="Non"/>
    <s v="Projet créé par importation de la base Ecoutes chiroptères Fontainebleau 2015 transmise par L. Tillon"/>
    <s v="Protocole MCD30 Chiroptères"/>
    <n v="21"/>
    <s v="Sérotine commune, Noctule de Leisler, Noctule commune"/>
    <s v="Oui"/>
    <s v="Non"/>
    <s v="Oui"/>
    <s v="communautaire, international, national"/>
    <s v="Oui"/>
    <s v="IMPORTATION Chiroptères Ecoutes Fontainebleau 2015"/>
    <m/>
    <d v="2015-11-10T00:00:00"/>
    <n v="3313033"/>
    <s v="60360, 60461, 60468"/>
    <x v="5"/>
    <n v="1"/>
    <s v="Sandrine MILANO, Sylvain LANDOUR"/>
    <s v="ILE-DE-FRANCE"/>
    <s v="ESSONNE"/>
    <s v="MILLY-LA-FORET"/>
    <s v="FD TROIS PIGNONS (8515_TPIG)"/>
    <n v="7"/>
    <s v="RB X7706 - RBD DE COQUIBUS "/>
    <s v="WGS84 - Degrés décimaux"/>
    <s v="Décamétrique"/>
    <s v="Source inconnue"/>
    <s v="Public"/>
    <s v="Validé"/>
  </r>
  <r>
    <d v="2014-07-16T00:00:00"/>
    <n v="939560"/>
    <d v="2014-07-16T00:00:00"/>
    <s v="Non"/>
    <m/>
    <s v="Non"/>
    <x v="2"/>
    <s v="19.8"/>
    <s v="Nul"/>
    <n v="0"/>
    <m/>
    <s v="D240"/>
    <d v="1899-12-30T00:33:00"/>
    <d v="2019-03-02T00:00:00"/>
    <d v="2019-03-03T00:00:00"/>
    <d v="2019-03-03T00:00:00"/>
    <d v="2019-03-02T00:00:00"/>
    <d v="2019-03-03T00:00:00"/>
    <d v="2019-03-03T00:00:00"/>
    <m/>
    <m/>
    <n v="918513"/>
    <n v="354698"/>
    <s v="Coquibus_2"/>
    <s v="2.497983"/>
    <s v="48.421519"/>
    <s v="MULTIPOINT(2.49798260120653 48.4215192215893)"/>
    <m/>
    <m/>
    <s v="Non"/>
    <n v="0"/>
    <n v="0"/>
    <n v="1496"/>
    <s v="Inventaire chiroptères RBD Coquibus"/>
    <s v="ONF"/>
    <s v="Non"/>
    <s v="Projet créé par importation de la base Ecoutes chiroptères Fontainebleau 2015 transmise par L. Tillon"/>
    <s v="Protocole MCD30 Chiroptères"/>
    <n v="22"/>
    <s v="Sérotine commune, Noctule de Leisler, Noctule commune"/>
    <s v="Oui"/>
    <s v="Non"/>
    <s v="Oui"/>
    <s v="communautaire, international, national"/>
    <s v="Oui"/>
    <s v="IMPORTATION Chiroptères Ecoutes Fontainebleau 2015"/>
    <m/>
    <d v="2015-11-10T00:00:00"/>
    <n v="3314471"/>
    <s v="60360, 60461, 60468"/>
    <x v="5"/>
    <n v="2"/>
    <s v="Sandrine MILANO, Sylvain LANDOUR"/>
    <s v="ILE-DE-FRANCE"/>
    <s v="ESSONNE"/>
    <s v="MILLY-LA-FORET"/>
    <s v="FD TROIS PIGNONS (8515_TPIG)"/>
    <n v="7"/>
    <s v="RB X7706 - RBD DE COQUIBUS "/>
    <s v="WGS84 - Degrés décimaux"/>
    <s v="Décamétrique"/>
    <s v="Source inconnue"/>
    <s v="Public"/>
    <s v="Validé"/>
  </r>
  <r>
    <d v="2014-07-16T00:00:00"/>
    <n v="939560"/>
    <d v="2014-07-16T00:00:00"/>
    <s v="Non"/>
    <m/>
    <s v="Non"/>
    <x v="2"/>
    <s v="19.8"/>
    <s v="Nul"/>
    <n v="0"/>
    <m/>
    <s v="D240"/>
    <d v="1899-12-30T00:33:00"/>
    <d v="2019-03-02T00:00:00"/>
    <d v="2019-03-03T00:00:00"/>
    <d v="2019-03-03T00:00:00"/>
    <d v="2019-03-02T00:00:00"/>
    <d v="2019-03-03T00:00:00"/>
    <d v="2019-03-03T00:00:00"/>
    <m/>
    <m/>
    <n v="918538"/>
    <n v="354698"/>
    <s v="Coquibus_2"/>
    <s v="2.497983"/>
    <s v="48.421519"/>
    <s v="MULTIPOINT(2.49798260120653 48.4215192215893)"/>
    <m/>
    <m/>
    <s v="Non"/>
    <n v="0"/>
    <n v="0"/>
    <n v="1496"/>
    <s v="Inventaire chiroptères RBD Coquibus"/>
    <s v="ONF"/>
    <s v="Non"/>
    <s v="Projet créé par importation de la base Ecoutes chiroptères Fontainebleau 2015 transmise par L. Tillon"/>
    <s v="Protocole MCD30 Chiroptères"/>
    <n v="4"/>
    <s v="Pipistrelle commune"/>
    <s v="Oui"/>
    <s v="Non"/>
    <s v="Oui"/>
    <s v="communautaire, international, national"/>
    <s v="Oui"/>
    <s v="IMPORTATION Chiroptères Ecoutes Fontainebleau 2015"/>
    <m/>
    <d v="2015-11-10T00:00:00"/>
    <n v="3314641"/>
    <n v="60479"/>
    <x v="1"/>
    <n v="1"/>
    <s v="Sandrine MILANO, Sylvain LANDOUR"/>
    <s v="ILE-DE-FRANCE"/>
    <s v="ESSONNE"/>
    <s v="MILLY-LA-FORET"/>
    <s v="FD TROIS PIGNONS (8515_TPIG)"/>
    <n v="7"/>
    <s v="RB X7706 - RBD DE COQUIBUS "/>
    <s v="WGS84 - Degrés décimaux"/>
    <s v="Décamétrique"/>
    <s v="Source inconnue"/>
    <s v="Public"/>
    <s v="Validé"/>
  </r>
  <r>
    <d v="2014-07-16T00:00:00"/>
    <n v="939560"/>
    <d v="2014-07-16T00:00:00"/>
    <s v="Non"/>
    <m/>
    <s v="Non"/>
    <x v="2"/>
    <s v="19.8"/>
    <s v="Nul"/>
    <n v="0"/>
    <m/>
    <s v="D240"/>
    <d v="1899-12-30T00:33:00"/>
    <d v="2019-03-02T00:00:00"/>
    <d v="2019-03-03T00:00:00"/>
    <d v="2019-03-03T00:00:00"/>
    <d v="2019-03-02T00:00:00"/>
    <d v="2019-03-03T00:00:00"/>
    <d v="2019-03-03T00:00:00"/>
    <m/>
    <m/>
    <n v="918719"/>
    <n v="354698"/>
    <s v="Coquibus_2"/>
    <s v="2.497983"/>
    <s v="48.421519"/>
    <s v="MULTIPOINT(2.49798260120653 48.4215192215893)"/>
    <m/>
    <m/>
    <s v="Non"/>
    <n v="0"/>
    <n v="0"/>
    <n v="1496"/>
    <s v="Inventaire chiroptères RBD Coquibus"/>
    <s v="ONF"/>
    <s v="Non"/>
    <s v="Projet créé par importation de la base Ecoutes chiroptères Fontainebleau 2015 transmise par L. Tillon"/>
    <s v="Protocole MCD30 Chiroptères"/>
    <n v="14"/>
    <s v="Grand Murin"/>
    <s v="Oui"/>
    <s v="Non"/>
    <s v="Oui"/>
    <s v="communautaire, international, national"/>
    <s v="Oui"/>
    <s v="IMPORTATION Chiroptères Ecoutes Fontainebleau 2015"/>
    <m/>
    <d v="2015-11-10T00:00:00"/>
    <n v="3312594"/>
    <n v="60418"/>
    <x v="14"/>
    <n v="1"/>
    <s v="Sandrine MILANO, Sylvain LANDOUR"/>
    <s v="ILE-DE-FRANCE"/>
    <s v="ESSONNE"/>
    <s v="MILLY-LA-FORET"/>
    <s v="FD TROIS PIGNONS (8515_TPIG)"/>
    <n v="7"/>
    <s v="RB X7706 - RBD DE COQUIBUS "/>
    <s v="WGS84 - Degrés décimaux"/>
    <s v="Décamétrique"/>
    <s v="Source inconnue"/>
    <s v="Public"/>
    <s v="Validé"/>
  </r>
  <r>
    <d v="2014-07-16T00:00:00"/>
    <n v="939560"/>
    <d v="2014-07-16T00:00:00"/>
    <s v="Non"/>
    <m/>
    <s v="Non"/>
    <x v="2"/>
    <s v="19.8"/>
    <s v="Nul"/>
    <n v="0"/>
    <m/>
    <s v="D240"/>
    <d v="1899-12-30T00:33:00"/>
    <d v="2019-03-02T00:00:00"/>
    <d v="2019-03-03T00:00:00"/>
    <d v="2019-03-03T00:00:00"/>
    <d v="2019-03-02T00:00:00"/>
    <d v="2019-03-03T00:00:00"/>
    <d v="2019-03-03T00:00:00"/>
    <m/>
    <m/>
    <n v="919162"/>
    <n v="354698"/>
    <s v="Coquibus_2"/>
    <s v="2.497983"/>
    <s v="48.421519"/>
    <s v="MULTIPOINT(2.49798260120653 48.4215192215893)"/>
    <m/>
    <m/>
    <s v="Non"/>
    <n v="0"/>
    <n v="0"/>
    <n v="1496"/>
    <s v="Inventaire chiroptères RBD Coquibus"/>
    <s v="ONF"/>
    <s v="Non"/>
    <s v="Projet créé par importation de la base Ecoutes chiroptères Fontainebleau 2015 transmise par L. Tillon"/>
    <s v="Protocole MCD30 Chiroptères"/>
    <n v="5"/>
    <m/>
    <s v="Oui"/>
    <s v="Non"/>
    <s v="Non"/>
    <s v="communautaire, international"/>
    <s v="Non"/>
    <s v="IMPORTATION Chiroptères Ecoutes Fontainebleau 2015"/>
    <m/>
    <d v="2015-11-10T00:00:00"/>
    <n v="3315196"/>
    <s v="192256, 195295"/>
    <x v="17"/>
    <n v="1"/>
    <s v="Sandrine MILANO, Sylvain LANDOUR"/>
    <s v="ILE-DE-FRANCE"/>
    <s v="ESSONNE"/>
    <s v="MILLY-LA-FORET"/>
    <s v="FD TROIS PIGNONS (8515_TPIG)"/>
    <n v="7"/>
    <s v="RB X7706 - RBD DE COQUIBUS "/>
    <s v="WGS84 - Degrés décimaux"/>
    <s v="Décamétrique"/>
    <s v="Source inconnue"/>
    <s v="Public"/>
    <s v="Validé"/>
  </r>
  <r>
    <d v="2014-07-16T00:00:00"/>
    <n v="939560"/>
    <d v="2014-07-16T00:00:00"/>
    <s v="Non"/>
    <m/>
    <s v="Non"/>
    <x v="2"/>
    <s v="19.8"/>
    <s v="Nul"/>
    <n v="0"/>
    <m/>
    <s v="D240"/>
    <d v="1899-12-30T00:33:00"/>
    <d v="2019-03-02T00:00:00"/>
    <d v="2019-03-03T00:00:00"/>
    <d v="2019-03-03T00:00:00"/>
    <d v="2019-03-02T00:00:00"/>
    <d v="2019-03-03T00:00:00"/>
    <d v="2019-03-03T00:00:00"/>
    <m/>
    <m/>
    <n v="919162"/>
    <n v="354698"/>
    <s v="Coquibus_2"/>
    <s v="2.497983"/>
    <s v="48.421519"/>
    <s v="MULTIPOINT(2.49798260120653 48.4215192215893)"/>
    <m/>
    <m/>
    <s v="Non"/>
    <n v="0"/>
    <n v="0"/>
    <n v="1496"/>
    <s v="Inventaire chiroptères RBD Coquibus"/>
    <s v="ONF"/>
    <s v="Non"/>
    <s v="Projet créé par importation de la base Ecoutes chiroptères Fontainebleau 2015 transmise par L. Tillon"/>
    <s v="Protocole MCD30 Chiroptères"/>
    <n v="5"/>
    <s v="Pipistrelle commune"/>
    <s v="Oui"/>
    <s v="Non"/>
    <s v="Oui"/>
    <s v="communautaire, international, national"/>
    <s v="Oui"/>
    <s v="IMPORTATION Chiroptères Ecoutes Fontainebleau 2015"/>
    <m/>
    <d v="2015-11-10T00:00:00"/>
    <n v="3314485"/>
    <n v="60479"/>
    <x v="1"/>
    <n v="1"/>
    <s v="Sandrine MILANO, Sylvain LANDOUR"/>
    <s v="ILE-DE-FRANCE"/>
    <s v="ESSONNE"/>
    <s v="MILLY-LA-FORET"/>
    <s v="FD TROIS PIGNONS (8515_TPIG)"/>
    <n v="7"/>
    <s v="RB X7706 - RBD DE COQUIBUS "/>
    <s v="WGS84 - Degrés décimaux"/>
    <s v="Décamétrique"/>
    <s v="Source inconnue"/>
    <s v="Public"/>
    <s v="Validé"/>
  </r>
  <r>
    <d v="2014-07-16T00:00:00"/>
    <n v="939560"/>
    <d v="2014-07-16T00:00:00"/>
    <s v="Non"/>
    <m/>
    <s v="Non"/>
    <x v="2"/>
    <s v="19.8"/>
    <s v="Nul"/>
    <n v="0"/>
    <m/>
    <s v="D240"/>
    <d v="1899-12-30T00:33:00"/>
    <d v="2019-03-02T00:00:00"/>
    <d v="2019-03-03T00:00:00"/>
    <d v="2019-03-03T00:00:00"/>
    <d v="2019-03-02T00:00:00"/>
    <d v="2019-03-03T00:00:00"/>
    <d v="2019-03-03T00:00:00"/>
    <m/>
    <m/>
    <n v="919210"/>
    <n v="354698"/>
    <s v="Coquibus_2"/>
    <s v="2.497983"/>
    <s v="48.421519"/>
    <s v="MULTIPOINT(2.49798260120653 48.4215192215893)"/>
    <m/>
    <m/>
    <s v="Non"/>
    <n v="0"/>
    <n v="0"/>
    <n v="1496"/>
    <s v="Inventaire chiroptères RBD Coquibus"/>
    <s v="ONF"/>
    <s v="Non"/>
    <s v="Projet créé par importation de la base Ecoutes chiroptères Fontainebleau 2015 transmise par L. Tillon"/>
    <s v="Protocole MCD30 Chiroptères"/>
    <n v="13"/>
    <s v="Sérotine commune, Noctule de Leisler"/>
    <s v="Oui"/>
    <s v="Non"/>
    <s v="Oui"/>
    <s v="communautaire, international, national"/>
    <s v="Oui"/>
    <s v="IMPORTATION Chiroptères Ecoutes Fontainebleau 2015"/>
    <m/>
    <d v="2015-11-10T00:00:00"/>
    <n v="3313194"/>
    <s v="60360, 60461"/>
    <x v="6"/>
    <n v="1"/>
    <s v="Sandrine MILANO, Sylvain LANDOUR"/>
    <s v="ILE-DE-FRANCE"/>
    <s v="ESSONNE"/>
    <s v="MILLY-LA-FORET"/>
    <s v="FD TROIS PIGNONS (8515_TPIG)"/>
    <n v="7"/>
    <s v="RB X7706 - RBD DE COQUIBUS "/>
    <s v="WGS84 - Degrés décimaux"/>
    <s v="Décamétrique"/>
    <s v="Source inconnue"/>
    <s v="Public"/>
    <s v="Validé"/>
  </r>
  <r>
    <d v="2014-07-16T00:00:00"/>
    <n v="939560"/>
    <d v="2014-07-16T00:00:00"/>
    <s v="Non"/>
    <m/>
    <s v="Non"/>
    <x v="2"/>
    <s v="19.8"/>
    <s v="Nul"/>
    <n v="0"/>
    <m/>
    <s v="D240"/>
    <d v="1899-12-30T00:33:00"/>
    <d v="2019-03-02T00:00:00"/>
    <d v="2019-03-03T00:00:00"/>
    <d v="2019-03-03T00:00:00"/>
    <d v="2019-03-02T00:00:00"/>
    <d v="2019-03-03T00:00:00"/>
    <d v="2019-03-03T00:00:00"/>
    <m/>
    <m/>
    <n v="919709"/>
    <n v="354698"/>
    <s v="Coquibus_2"/>
    <s v="2.497983"/>
    <s v="48.421519"/>
    <s v="MULTIPOINT(2.49798260120653 48.4215192215893)"/>
    <m/>
    <m/>
    <s v="Non"/>
    <n v="0"/>
    <n v="0"/>
    <n v="1496"/>
    <s v="Inventaire chiroptères RBD Coquibus"/>
    <s v="ONF"/>
    <s v="Non"/>
    <s v="Projet créé par importation de la base Ecoutes chiroptères Fontainebleau 2015 transmise par L. Tillon"/>
    <s v="Protocole MCD30 Chiroptères"/>
    <n v="2"/>
    <m/>
    <s v="Oui"/>
    <s v="Non"/>
    <s v="Non"/>
    <s v="communautaire, international"/>
    <s v="Non"/>
    <s v="IMPORTATION Chiroptères Ecoutes Fontainebleau 2015"/>
    <m/>
    <d v="2015-11-10T00:00:00"/>
    <n v="3313100"/>
    <s v="192256, 195295"/>
    <x v="17"/>
    <n v="1"/>
    <s v="Sandrine MILANO, Sylvain LANDOUR"/>
    <s v="ILE-DE-FRANCE"/>
    <s v="ESSONNE"/>
    <s v="MILLY-LA-FORET"/>
    <s v="FD TROIS PIGNONS (8515_TPIG)"/>
    <n v="7"/>
    <s v="RB X7706 - RBD DE COQUIBUS "/>
    <s v="WGS84 - Degrés décimaux"/>
    <s v="Décamétrique"/>
    <s v="Source inconnue"/>
    <s v="Public"/>
    <s v="Validé"/>
  </r>
  <r>
    <d v="2014-07-16T00:00:00"/>
    <n v="939560"/>
    <d v="2014-07-16T00:00:00"/>
    <s v="Non"/>
    <m/>
    <s v="Non"/>
    <x v="2"/>
    <s v="19.8"/>
    <s v="Nul"/>
    <n v="0"/>
    <m/>
    <s v="D240"/>
    <d v="1899-12-30T00:33:00"/>
    <d v="2019-03-02T00:00:00"/>
    <d v="2019-03-03T00:00:00"/>
    <d v="2019-03-03T00:00:00"/>
    <d v="2019-03-02T00:00:00"/>
    <d v="2019-03-03T00:00:00"/>
    <d v="2019-03-03T00:00:00"/>
    <m/>
    <m/>
    <n v="919943"/>
    <n v="354698"/>
    <s v="Coquibus_2"/>
    <s v="2.497983"/>
    <s v="48.421519"/>
    <s v="MULTIPOINT(2.49798260120653 48.4215192215893)"/>
    <m/>
    <m/>
    <s v="Non"/>
    <n v="0"/>
    <n v="0"/>
    <n v="1496"/>
    <s v="Inventaire chiroptères RBD Coquibus"/>
    <s v="ONF"/>
    <s v="Non"/>
    <s v="Projet créé par importation de la base Ecoutes chiroptères Fontainebleau 2015 transmise par L. Tillon"/>
    <s v="Protocole MCD30 Chiroptères"/>
    <n v="7"/>
    <s v="Murin de Natterer, Vespertilion de Natterer"/>
    <s v="Oui"/>
    <s v="Non"/>
    <s v="Non"/>
    <s v="communautaire, international, national"/>
    <s v="Oui"/>
    <s v="IMPORTATION Chiroptères Ecoutes Fontainebleau 2015"/>
    <m/>
    <d v="2015-11-10T00:00:00"/>
    <n v="3313639"/>
    <n v="60408"/>
    <x v="2"/>
    <n v="1"/>
    <s v="Sandrine MILANO, Sylvain LANDOUR"/>
    <s v="ILE-DE-FRANCE"/>
    <s v="ESSONNE"/>
    <s v="MILLY-LA-FORET"/>
    <s v="FD TROIS PIGNONS (8515_TPIG)"/>
    <n v="7"/>
    <s v="RB X7706 - RBD DE COQUIBUS "/>
    <s v="WGS84 - Degrés décimaux"/>
    <s v="Décamétrique"/>
    <s v="Source inconnue"/>
    <s v="Public"/>
    <s v="Validé"/>
  </r>
  <r>
    <d v="2014-07-16T00:00:00"/>
    <n v="939563"/>
    <d v="2014-07-16T00:00:00"/>
    <s v="Non"/>
    <m/>
    <s v="Non"/>
    <x v="3"/>
    <s v="22.3"/>
    <s v="Nul"/>
    <n v="82"/>
    <m/>
    <s v="D240"/>
    <d v="1899-12-30T22:10:00"/>
    <d v="2019-03-01T00:00:00"/>
    <d v="2019-03-02T00:00:00"/>
    <d v="2019-03-03T00:00:00"/>
    <d v="2019-03-01T00:00:00"/>
    <d v="2019-03-01T00:00:00"/>
    <d v="2019-03-01T00:00:00"/>
    <m/>
    <m/>
    <n v="917954"/>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25"/>
    <s v="Pipistrelle commune"/>
    <s v="Oui"/>
    <s v="Non"/>
    <s v="Oui"/>
    <s v="communautaire, international, national"/>
    <s v="Oui"/>
    <s v="IMPORTATION Chiroptères Ecoutes Fontainebleau 2015"/>
    <m/>
    <d v="2015-11-10T00:00:00"/>
    <n v="3314888"/>
    <n v="60479"/>
    <x v="1"/>
    <n v="1"/>
    <s v="Sandrine MILANO, Sylvain LANDOUR"/>
    <s v="ILE-DE-FRANCE"/>
    <s v="ESSONNE"/>
    <s v="MILLY-LA-FORET"/>
    <s v="FD TROIS PIGNONS (8515_TPIG)"/>
    <s v="HSA02"/>
    <m/>
    <s v="WGS84 - Degrés décimaux"/>
    <s v="Décamétrique"/>
    <s v="Source inconnue"/>
    <s v="Public"/>
    <s v="Validé"/>
  </r>
  <r>
    <d v="2014-07-16T00:00:00"/>
    <n v="939563"/>
    <d v="2014-07-16T00:00:00"/>
    <s v="Non"/>
    <m/>
    <s v="Non"/>
    <x v="3"/>
    <s v="22.3"/>
    <s v="Nul"/>
    <n v="82"/>
    <m/>
    <s v="D240"/>
    <d v="1899-12-30T22:10:00"/>
    <d v="2019-03-01T00:00:00"/>
    <d v="2019-03-02T00:00:00"/>
    <d v="2019-03-03T00:00:00"/>
    <d v="2019-03-01T00:00:00"/>
    <d v="2019-03-01T00:00:00"/>
    <d v="2019-03-01T00:00:00"/>
    <m/>
    <m/>
    <n v="918023"/>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17"/>
    <s v="Pipistrelle commune"/>
    <s v="Oui"/>
    <s v="Non"/>
    <s v="Oui"/>
    <s v="communautaire, international, national"/>
    <s v="Oui"/>
    <s v="IMPORTATION Chiroptères Ecoutes Fontainebleau 2015"/>
    <m/>
    <d v="2015-11-10T00:00:00"/>
    <n v="3313397"/>
    <n v="60479"/>
    <x v="1"/>
    <n v="1"/>
    <s v="Sandrine MILANO, Sylvain LANDOUR"/>
    <s v="ILE-DE-FRANCE"/>
    <s v="ESSONNE"/>
    <s v="MILLY-LA-FORET"/>
    <s v="FD TROIS PIGNONS (8515_TPIG)"/>
    <s v="HSA02"/>
    <m/>
    <s v="WGS84 - Degrés décimaux"/>
    <s v="Décamétrique"/>
    <s v="Source inconnue"/>
    <s v="Public"/>
    <s v="Validé"/>
  </r>
  <r>
    <d v="2014-07-16T00:00:00"/>
    <n v="939563"/>
    <d v="2014-07-16T00:00:00"/>
    <s v="Non"/>
    <m/>
    <s v="Non"/>
    <x v="3"/>
    <s v="22.3"/>
    <s v="Nul"/>
    <n v="82"/>
    <m/>
    <s v="D240"/>
    <d v="1899-12-30T22:10:00"/>
    <d v="2019-03-01T00:00:00"/>
    <d v="2019-03-02T00:00:00"/>
    <d v="2019-03-03T00:00:00"/>
    <d v="2019-03-01T00:00:00"/>
    <d v="2019-03-01T00:00:00"/>
    <d v="2019-03-01T00:00:00"/>
    <m/>
    <m/>
    <n v="918368"/>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24"/>
    <s v="Pipistrelle commune"/>
    <s v="Oui"/>
    <s v="Non"/>
    <s v="Oui"/>
    <s v="communautaire, international, national"/>
    <s v="Oui"/>
    <s v="IMPORTATION Chiroptères Ecoutes Fontainebleau 2015"/>
    <m/>
    <d v="2015-11-10T00:00:00"/>
    <n v="3313170"/>
    <n v="60479"/>
    <x v="1"/>
    <n v="1"/>
    <s v="Sandrine MILANO, Sylvain LANDOUR"/>
    <s v="ILE-DE-FRANCE"/>
    <s v="ESSONNE"/>
    <s v="MILLY-LA-FORET"/>
    <s v="FD TROIS PIGNONS (8515_TPIG)"/>
    <s v="HSA02"/>
    <m/>
    <s v="WGS84 - Degrés décimaux"/>
    <s v="Décamétrique"/>
    <s v="Source inconnue"/>
    <s v="Public"/>
    <s v="Validé"/>
  </r>
  <r>
    <d v="2014-07-16T00:00:00"/>
    <n v="939563"/>
    <d v="2014-07-16T00:00:00"/>
    <s v="Non"/>
    <m/>
    <s v="Non"/>
    <x v="3"/>
    <s v="22.3"/>
    <s v="Nul"/>
    <n v="82"/>
    <m/>
    <s v="D240"/>
    <d v="1899-12-30T22:10:00"/>
    <d v="2019-03-01T00:00:00"/>
    <d v="2019-03-02T00:00:00"/>
    <d v="2019-03-03T00:00:00"/>
    <d v="2019-03-01T00:00:00"/>
    <d v="2019-03-01T00:00:00"/>
    <d v="2019-03-01T00:00:00"/>
    <m/>
    <m/>
    <n v="918835"/>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16"/>
    <m/>
    <s v="Oui"/>
    <s v="Non"/>
    <s v="Non"/>
    <s v="communautaire, international"/>
    <s v="Non"/>
    <s v="IMPORTATION Chiroptères Ecoutes Fontainebleau 2015"/>
    <m/>
    <d v="2015-11-10T00:00:00"/>
    <n v="3312805"/>
    <n v="196296"/>
    <x v="19"/>
    <n v="1"/>
    <s v="Sandrine MILANO, Sylvain LANDOUR"/>
    <s v="ILE-DE-FRANCE"/>
    <s v="ESSONNE"/>
    <s v="MILLY-LA-FORET"/>
    <s v="FD TROIS PIGNONS (8515_TPIG)"/>
    <s v="HSA02"/>
    <m/>
    <s v="WGS84 - Degrés décimaux"/>
    <s v="Décamétrique"/>
    <s v="Source inconnue"/>
    <s v="Public"/>
    <s v="Validé"/>
  </r>
  <r>
    <d v="2014-07-16T00:00:00"/>
    <n v="939563"/>
    <d v="2014-07-16T00:00:00"/>
    <s v="Non"/>
    <m/>
    <s v="Non"/>
    <x v="3"/>
    <s v="22.3"/>
    <s v="Nul"/>
    <n v="82"/>
    <m/>
    <s v="D240"/>
    <d v="1899-12-30T22:10:00"/>
    <d v="2019-03-01T00:00:00"/>
    <d v="2019-03-02T00:00:00"/>
    <d v="2019-03-03T00:00:00"/>
    <d v="2019-03-01T00:00:00"/>
    <d v="2019-03-01T00:00:00"/>
    <d v="2019-03-01T00:00:00"/>
    <m/>
    <m/>
    <n v="919476"/>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2"/>
    <s v="Pipistrelle commune"/>
    <s v="Oui"/>
    <s v="Non"/>
    <s v="Oui"/>
    <s v="communautaire, international, national"/>
    <s v="Oui"/>
    <s v="IMPORTATION Chiroptères Ecoutes Fontainebleau 2015"/>
    <m/>
    <d v="2015-11-10T00:00:00"/>
    <n v="3312819"/>
    <n v="60479"/>
    <x v="1"/>
    <n v="1"/>
    <s v="Sandrine MILANO, Sylvain LANDOUR"/>
    <s v="ILE-DE-FRANCE"/>
    <s v="ESSONNE"/>
    <s v="MILLY-LA-FORET"/>
    <s v="FD TROIS PIGNONS (8515_TPIG)"/>
    <s v="HSA02"/>
    <m/>
    <s v="WGS84 - Degrés décimaux"/>
    <s v="Décamétrique"/>
    <s v="Source inconnue"/>
    <s v="Public"/>
    <s v="Validé"/>
  </r>
  <r>
    <d v="2014-07-16T00:00:00"/>
    <n v="939563"/>
    <d v="2014-07-16T00:00:00"/>
    <s v="Non"/>
    <m/>
    <s v="Non"/>
    <x v="3"/>
    <s v="22.3"/>
    <s v="Nul"/>
    <n v="82"/>
    <m/>
    <s v="D240"/>
    <d v="1899-12-30T22:10:00"/>
    <d v="2019-03-01T00:00:00"/>
    <d v="2019-03-02T00:00:00"/>
    <d v="2019-03-03T00:00:00"/>
    <d v="2019-03-01T00:00:00"/>
    <d v="2019-03-01T00:00:00"/>
    <d v="2019-03-01T00:00:00"/>
    <m/>
    <m/>
    <n v="919594"/>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13"/>
    <m/>
    <s v="Oui"/>
    <s v="Non"/>
    <s v="Non"/>
    <s v="communautaire, international"/>
    <s v="Non"/>
    <s v="IMPORTATION Chiroptères Ecoutes Fontainebleau 2015"/>
    <m/>
    <d v="2015-11-10T00:00:00"/>
    <n v="3314968"/>
    <n v="195005"/>
    <x v="20"/>
    <n v="1"/>
    <s v="Sandrine MILANO, Sylvain LANDOUR"/>
    <s v="ILE-DE-FRANCE"/>
    <s v="ESSONNE"/>
    <s v="MILLY-LA-FORET"/>
    <s v="FD TROIS PIGNONS (8515_TPIG)"/>
    <s v="HSA02"/>
    <m/>
    <s v="WGS84 - Degrés décimaux"/>
    <s v="Décamétrique"/>
    <s v="Source inconnue"/>
    <s v="Public"/>
    <s v="Validé"/>
  </r>
  <r>
    <d v="2014-07-16T00:00:00"/>
    <n v="939566"/>
    <d v="2014-07-16T00:00:00"/>
    <s v="Non"/>
    <m/>
    <s v="Non"/>
    <x v="4"/>
    <s v="20.9"/>
    <s v="Nul"/>
    <n v="85"/>
    <m/>
    <s v="D240"/>
    <d v="1899-12-30T23:03:00"/>
    <d v="2019-03-01T00:00:00"/>
    <d v="2019-03-03T00:00:00"/>
    <d v="2019-03-03T00:00:00"/>
    <d v="2019-03-01T00:00:00"/>
    <d v="2019-03-03T00:00:00"/>
    <d v="2019-03-03T00:00:00"/>
    <m/>
    <m/>
    <n v="918011"/>
    <n v="354700"/>
    <s v="Coquibus_5"/>
    <s v="2.500927"/>
    <s v="48.420243"/>
    <s v="MULTIPOINT(2.50092740139278 48.4202426328626)"/>
    <m/>
    <m/>
    <s v="Non"/>
    <n v="0"/>
    <n v="0"/>
    <n v="1496"/>
    <s v="Inventaire chiroptères RBD Coquibus"/>
    <s v="ONF"/>
    <s v="Non"/>
    <s v="Projet créé par importation de la base Ecoutes chiroptères Fontainebleau 2015 transmise par L. Tillon"/>
    <s v="Protocole MCD30 Chiroptères"/>
    <n v="0"/>
    <s v="Chiropteres : Aucune observation"/>
    <s v="Non"/>
    <s v="Non"/>
    <s v="Non"/>
    <m/>
    <s v="Non"/>
    <s v="IMPORTATION Chiroptères Ecoutes Fontainebleau 2015"/>
    <m/>
    <d v="2015-11-10T00:00:00"/>
    <n v="3314447"/>
    <n v="1862330"/>
    <x v="21"/>
    <n v="0"/>
    <s v="Sandrine MILANO, Sylvain LANDOUR"/>
    <s v="ILE-DE-FRANCE"/>
    <s v="ESSONNE"/>
    <s v="MILLY-LA-FORET"/>
    <s v="FD TROIS PIGNONS (8515_TPIG)"/>
    <n v="7"/>
    <s v="RB X7706 - RBD DE COQUIBUS "/>
    <s v="WGS84 - Degrés décimaux"/>
    <s v="Décamétrique"/>
    <s v="Source inconnue"/>
    <s v="Public"/>
    <s v="Validé"/>
  </r>
  <r>
    <d v="2014-07-17T00:00:00"/>
    <n v="939533"/>
    <d v="2014-07-17T00:00:00"/>
    <s v="Non"/>
    <m/>
    <s v="Non"/>
    <x v="5"/>
    <s v="19.4"/>
    <s v="Nul"/>
    <n v="84"/>
    <m/>
    <s v="D240"/>
    <d v="1899-12-30T01:57:00"/>
    <d v="2019-03-01T00:00:00"/>
    <d v="2019-03-01T00:00:00"/>
    <d v="2019-03-02T00:00:00"/>
    <d v="2019-03-01T00:00:00"/>
    <d v="2019-03-01T00:00:00"/>
    <d v="2019-03-01T00:00:00"/>
    <m/>
    <m/>
    <n v="917650"/>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28"/>
    <s v="Pipistrelle commune"/>
    <s v="Oui"/>
    <s v="Non"/>
    <s v="Oui"/>
    <s v="communautaire, international, national"/>
    <s v="Oui"/>
    <s v="IMPORTATION Chiroptères Ecoutes Fontainebleau 2015"/>
    <m/>
    <d v="2015-11-10T00:00:00"/>
    <n v="3314151"/>
    <n v="60479"/>
    <x v="1"/>
    <n v="1"/>
    <s v="Sandrine MILANO, Sylvain LANDOUR"/>
    <s v="ILE-DE-FRANCE"/>
    <s v="ESSONNE"/>
    <s v="MILLY-LA-FORET"/>
    <s v="FD TROIS PIGNONS (8515_TPIG)"/>
    <n v="10"/>
    <m/>
    <s v="WGS84 - Degrés décimaux"/>
    <s v="Décamétrique"/>
    <s v="Source inconnue"/>
    <s v="Public"/>
    <s v="Validé"/>
  </r>
  <r>
    <d v="2014-07-17T00:00:00"/>
    <n v="939533"/>
    <d v="2014-07-17T00:00:00"/>
    <s v="Non"/>
    <m/>
    <s v="Non"/>
    <x v="5"/>
    <s v="19.4"/>
    <s v="Nul"/>
    <n v="84"/>
    <m/>
    <s v="D240"/>
    <d v="1899-12-30T01:57:00"/>
    <d v="2019-03-01T00:00:00"/>
    <d v="2019-03-01T00:00:00"/>
    <d v="2019-03-02T00:00:00"/>
    <d v="2019-03-01T00:00:00"/>
    <d v="2019-03-01T00:00:00"/>
    <d v="2019-03-01T00:00:00"/>
    <m/>
    <m/>
    <n v="918238"/>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24"/>
    <s v="Pipistrelle commune"/>
    <s v="Oui"/>
    <s v="Non"/>
    <s v="Oui"/>
    <s v="communautaire, international, national"/>
    <s v="Oui"/>
    <s v="IMPORTATION Chiroptères Ecoutes Fontainebleau 2015"/>
    <m/>
    <d v="2015-11-10T00:00:00"/>
    <n v="3315216"/>
    <n v="60479"/>
    <x v="1"/>
    <n v="1"/>
    <s v="Sandrine MILANO, Sylvain LANDOUR"/>
    <s v="ILE-DE-FRANCE"/>
    <s v="ESSONNE"/>
    <s v="MILLY-LA-FORET"/>
    <s v="FD TROIS PIGNONS (8515_TPIG)"/>
    <n v="10"/>
    <m/>
    <s v="WGS84 - Degrés décimaux"/>
    <s v="Décamétrique"/>
    <s v="Source inconnue"/>
    <s v="Public"/>
    <s v="Validé"/>
  </r>
  <r>
    <d v="2014-07-17T00:00:00"/>
    <n v="939533"/>
    <d v="2014-07-17T00:00:00"/>
    <s v="Non"/>
    <m/>
    <s v="Non"/>
    <x v="5"/>
    <s v="19.4"/>
    <s v="Nul"/>
    <n v="84"/>
    <m/>
    <s v="D240"/>
    <d v="1899-12-30T01:57:00"/>
    <d v="2019-03-01T00:00:00"/>
    <d v="2019-03-01T00:00:00"/>
    <d v="2019-03-02T00:00:00"/>
    <d v="2019-03-01T00:00:00"/>
    <d v="2019-03-01T00:00:00"/>
    <d v="2019-03-01T00:00:00"/>
    <m/>
    <m/>
    <n v="918291"/>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15"/>
    <s v="Pipistrelle commune"/>
    <s v="Oui"/>
    <s v="Non"/>
    <s v="Oui"/>
    <s v="communautaire, international, national"/>
    <s v="Oui"/>
    <s v="IMPORTATION Chiroptères Ecoutes Fontainebleau 2015"/>
    <m/>
    <d v="2015-11-10T00:00:00"/>
    <n v="3314687"/>
    <n v="60479"/>
    <x v="1"/>
    <n v="1"/>
    <s v="Sandrine MILANO, Sylvain LANDOUR"/>
    <s v="ILE-DE-FRANCE"/>
    <s v="ESSONNE"/>
    <s v="MILLY-LA-FORET"/>
    <s v="FD TROIS PIGNONS (8515_TPIG)"/>
    <n v="10"/>
    <m/>
    <s v="WGS84 - Degrés décimaux"/>
    <s v="Décamétrique"/>
    <s v="Source inconnue"/>
    <s v="Public"/>
    <s v="Validé"/>
  </r>
  <r>
    <d v="2014-07-17T00:00:00"/>
    <n v="939533"/>
    <d v="2014-07-17T00:00:00"/>
    <s v="Non"/>
    <m/>
    <s v="Non"/>
    <x v="5"/>
    <s v="19.4"/>
    <s v="Nul"/>
    <n v="84"/>
    <m/>
    <s v="D240"/>
    <d v="1899-12-30T01:57:00"/>
    <d v="2019-03-01T00:00:00"/>
    <d v="2019-03-01T00:00:00"/>
    <d v="2019-03-02T00:00:00"/>
    <d v="2019-03-01T00:00:00"/>
    <d v="2019-03-01T00:00:00"/>
    <d v="2019-03-01T00:00:00"/>
    <m/>
    <m/>
    <n v="919235"/>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11"/>
    <s v="Pipistrelle commune"/>
    <s v="Oui"/>
    <s v="Non"/>
    <s v="Oui"/>
    <s v="communautaire, international, national"/>
    <s v="Oui"/>
    <s v="IMPORTATION Chiroptères Ecoutes Fontainebleau 2015"/>
    <m/>
    <d v="2015-11-10T00:00:00"/>
    <n v="3314810"/>
    <n v="60479"/>
    <x v="1"/>
    <n v="1"/>
    <s v="Sandrine MILANO, Sylvain LANDOUR"/>
    <s v="ILE-DE-FRANCE"/>
    <s v="ESSONNE"/>
    <s v="MILLY-LA-FORET"/>
    <s v="FD TROIS PIGNONS (8515_TPIG)"/>
    <n v="10"/>
    <m/>
    <s v="WGS84 - Degrés décimaux"/>
    <s v="Décamétrique"/>
    <s v="Source inconnue"/>
    <s v="Public"/>
    <s v="Validé"/>
  </r>
  <r>
    <d v="2014-07-17T00:00:00"/>
    <n v="939533"/>
    <d v="2014-07-17T00:00:00"/>
    <s v="Non"/>
    <m/>
    <s v="Non"/>
    <x v="5"/>
    <s v="19.4"/>
    <s v="Nul"/>
    <n v="84"/>
    <m/>
    <s v="D240"/>
    <d v="1899-12-30T01:57:00"/>
    <d v="2019-03-01T00:00:00"/>
    <d v="2019-03-01T00:00:00"/>
    <d v="2019-03-02T00:00:00"/>
    <d v="2019-03-01T00:00:00"/>
    <d v="2019-03-01T00:00:00"/>
    <d v="2019-03-01T00:00:00"/>
    <m/>
    <m/>
    <n v="919239"/>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2"/>
    <s v="Pipistrelle commune"/>
    <s v="Oui"/>
    <s v="Non"/>
    <s v="Oui"/>
    <s v="communautaire, international, national"/>
    <s v="Oui"/>
    <s v="IMPORTATION Chiroptères Ecoutes Fontainebleau 2015"/>
    <m/>
    <d v="2015-11-10T00:00:00"/>
    <n v="3314345"/>
    <n v="60479"/>
    <x v="1"/>
    <n v="2"/>
    <s v="Sandrine MILANO, Sylvain LANDOUR"/>
    <s v="ILE-DE-FRANCE"/>
    <s v="ESSONNE"/>
    <s v="MILLY-LA-FORET"/>
    <s v="FD TROIS PIGNONS (8515_TPIG)"/>
    <n v="10"/>
    <m/>
    <s v="WGS84 - Degrés décimaux"/>
    <s v="Décamétrique"/>
    <s v="Source inconnue"/>
    <s v="Public"/>
    <s v="Validé"/>
  </r>
  <r>
    <d v="2014-07-17T00:00:00"/>
    <n v="939533"/>
    <d v="2014-07-17T00:00:00"/>
    <s v="Non"/>
    <m/>
    <s v="Non"/>
    <x v="5"/>
    <s v="19.4"/>
    <s v="Nul"/>
    <n v="84"/>
    <m/>
    <s v="D240"/>
    <d v="1899-12-30T01:57:00"/>
    <d v="2019-03-01T00:00:00"/>
    <d v="2019-03-01T00:00:00"/>
    <d v="2019-03-02T00:00:00"/>
    <d v="2019-03-01T00:00:00"/>
    <d v="2019-03-01T00:00:00"/>
    <d v="2019-03-01T00:00:00"/>
    <m/>
    <m/>
    <n v="919436"/>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27"/>
    <s v="Pipistrelle commune"/>
    <s v="Oui"/>
    <s v="Non"/>
    <s v="Oui"/>
    <s v="communautaire, international, national"/>
    <s v="Oui"/>
    <s v="IMPORTATION Chiroptères Ecoutes Fontainebleau 2015"/>
    <m/>
    <d v="2015-11-10T00:00:00"/>
    <n v="3314970"/>
    <n v="60479"/>
    <x v="1"/>
    <n v="1"/>
    <s v="Sandrine MILANO, Sylvain LANDOUR"/>
    <s v="ILE-DE-FRANCE"/>
    <s v="ESSONNE"/>
    <s v="MILLY-LA-FORET"/>
    <s v="FD TROIS PIGNONS (8515_TPIG)"/>
    <n v="10"/>
    <m/>
    <s v="WGS84 - Degrés décimaux"/>
    <s v="Décamétrique"/>
    <s v="Source inconnue"/>
    <s v="Public"/>
    <s v="Validé"/>
  </r>
  <r>
    <d v="2014-07-17T00:00:00"/>
    <n v="939533"/>
    <d v="2014-07-17T00:00:00"/>
    <s v="Non"/>
    <m/>
    <s v="Non"/>
    <x v="5"/>
    <s v="19.4"/>
    <s v="Nul"/>
    <n v="84"/>
    <m/>
    <s v="D240"/>
    <d v="1899-12-30T01:57:00"/>
    <d v="2019-03-01T00:00:00"/>
    <d v="2019-03-01T00:00:00"/>
    <d v="2019-03-02T00:00:00"/>
    <d v="2019-03-01T00:00:00"/>
    <d v="2019-03-01T00:00:00"/>
    <d v="2019-03-01T00:00:00"/>
    <m/>
    <m/>
    <n v="920357"/>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25"/>
    <m/>
    <s v="Oui"/>
    <s v="Non"/>
    <s v="Non"/>
    <s v="communautaire, international"/>
    <s v="Non"/>
    <s v="IMPORTATION Chiroptères Ecoutes Fontainebleau 2015"/>
    <m/>
    <d v="2015-11-10T00:00:00"/>
    <n v="3312763"/>
    <s v="192256, 195295"/>
    <x v="17"/>
    <n v="1"/>
    <s v="Sandrine MILANO, Sylvain LANDOUR"/>
    <s v="ILE-DE-FRANCE"/>
    <s v="ESSONNE"/>
    <s v="MILLY-LA-FORET"/>
    <s v="FD TROIS PIGNONS (8515_TPIG)"/>
    <n v="10"/>
    <m/>
    <s v="WGS84 - Degrés décimaux"/>
    <s v="Décamétrique"/>
    <s v="Source inconnue"/>
    <s v="Public"/>
    <s v="Validé"/>
  </r>
  <r>
    <d v="2014-07-17T00:00:00"/>
    <n v="939536"/>
    <d v="2014-07-17T00:00:00"/>
    <s v="Non"/>
    <m/>
    <s v="Non"/>
    <x v="6"/>
    <s v="22.9"/>
    <s v="Faible"/>
    <n v="69"/>
    <m/>
    <s v="D240"/>
    <d v="1899-12-30T01:14:00"/>
    <d v="2019-03-01T00:00:00"/>
    <d v="2019-03-02T00:00:00"/>
    <d v="2019-03-03T00:00:00"/>
    <d v="2019-03-01T00:00:00"/>
    <d v="2019-03-02T00:00:00"/>
    <d v="2019-03-02T00:00:00"/>
    <m/>
    <m/>
    <n v="917846"/>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3"/>
    <s v="Sérotine commune, Noctule de Leisler, Noctule commune"/>
    <s v="Oui"/>
    <s v="Non"/>
    <s v="Oui"/>
    <s v="communautaire, international, national"/>
    <s v="Oui"/>
    <s v="IMPORTATION Chiroptères Ecoutes Fontainebleau 2015"/>
    <m/>
    <d v="2015-11-10T00:00:00"/>
    <n v="3313600"/>
    <s v="60360, 60461, 60468"/>
    <x v="5"/>
    <n v="1"/>
    <s v="Sandrine MILANO, Sylvain LANDOUR"/>
    <s v="ILE-DE-FRANCE"/>
    <s v="ESSONNE"/>
    <s v="MILLY-LA-FORET"/>
    <s v="FD TROIS PIGNONS (8515_TPIG)"/>
    <n v="9"/>
    <s v="RB X7706 - RBD DE COQUIBUS "/>
    <s v="WGS84 - Degrés décimaux"/>
    <s v="Décamétrique"/>
    <s v="Source inconnue"/>
    <s v="Public"/>
    <s v="Validé"/>
  </r>
  <r>
    <d v="2014-07-17T00:00:00"/>
    <n v="939536"/>
    <d v="2014-07-17T00:00:00"/>
    <s v="Non"/>
    <m/>
    <s v="Non"/>
    <x v="6"/>
    <s v="22.9"/>
    <s v="Faible"/>
    <n v="69"/>
    <m/>
    <s v="D240"/>
    <d v="1899-12-30T01:14:00"/>
    <d v="2019-03-01T00:00:00"/>
    <d v="2019-03-02T00:00:00"/>
    <d v="2019-03-03T00:00:00"/>
    <d v="2019-03-01T00:00:00"/>
    <d v="2019-03-02T00:00:00"/>
    <d v="2019-03-02T00:00:00"/>
    <m/>
    <m/>
    <n v="918043"/>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2"/>
    <s v="Sérotine commune, Noctule de Leisler"/>
    <s v="Oui"/>
    <s v="Non"/>
    <s v="Oui"/>
    <s v="communautaire, international, national"/>
    <s v="Oui"/>
    <s v="IMPORTATION Chiroptères Ecoutes Fontainebleau 2015"/>
    <m/>
    <d v="2015-11-10T00:00:00"/>
    <n v="3314558"/>
    <s v="60360, 60461"/>
    <x v="6"/>
    <n v="1"/>
    <s v="Sandrine MILANO, Sylvain LANDOUR"/>
    <s v="ILE-DE-FRANCE"/>
    <s v="ESSONNE"/>
    <s v="MILLY-LA-FORET"/>
    <s v="FD TROIS PIGNONS (8515_TPIG)"/>
    <n v="9"/>
    <s v="RB X7706 - RBD DE COQUIBUS "/>
    <s v="WGS84 - Degrés décimaux"/>
    <s v="Décamétrique"/>
    <s v="Source inconnue"/>
    <s v="Public"/>
    <s v="Validé"/>
  </r>
  <r>
    <d v="2014-07-17T00:00:00"/>
    <n v="939536"/>
    <d v="2014-07-17T00:00:00"/>
    <s v="Non"/>
    <m/>
    <s v="Non"/>
    <x v="6"/>
    <s v="22.9"/>
    <s v="Faible"/>
    <n v="69"/>
    <m/>
    <s v="D240"/>
    <d v="1899-12-30T01:14:00"/>
    <d v="2019-03-01T00:00:00"/>
    <d v="2019-03-02T00:00:00"/>
    <d v="2019-03-03T00:00:00"/>
    <d v="2019-03-01T00:00:00"/>
    <d v="2019-03-02T00:00:00"/>
    <d v="2019-03-02T00:00:00"/>
    <m/>
    <m/>
    <n v="918049"/>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18"/>
    <s v="Pipistrelle commune"/>
    <s v="Oui"/>
    <s v="Non"/>
    <s v="Oui"/>
    <s v="communautaire, international, national"/>
    <s v="Oui"/>
    <s v="IMPORTATION Chiroptères Ecoutes Fontainebleau 2015"/>
    <m/>
    <d v="2015-11-10T00:00:00"/>
    <n v="3313357"/>
    <n v="60479"/>
    <x v="1"/>
    <n v="1"/>
    <s v="Sandrine MILANO, Sylvain LANDOUR"/>
    <s v="ILE-DE-FRANCE"/>
    <s v="ESSONNE"/>
    <s v="MILLY-LA-FORET"/>
    <s v="FD TROIS PIGNONS (8515_TPIG)"/>
    <n v="9"/>
    <s v="RB X7706 - RBD DE COQUIBUS "/>
    <s v="WGS84 - Degrés décimaux"/>
    <s v="Décamétrique"/>
    <s v="Source inconnue"/>
    <s v="Public"/>
    <s v="Validé"/>
  </r>
  <r>
    <d v="2014-07-17T00:00:00"/>
    <n v="939536"/>
    <d v="2014-07-17T00:00:00"/>
    <s v="Non"/>
    <m/>
    <s v="Non"/>
    <x v="6"/>
    <s v="22.9"/>
    <s v="Faible"/>
    <n v="69"/>
    <m/>
    <s v="D240"/>
    <d v="1899-12-30T01:14:00"/>
    <d v="2019-03-01T00:00:00"/>
    <d v="2019-03-02T00:00:00"/>
    <d v="2019-03-03T00:00:00"/>
    <d v="2019-03-01T00:00:00"/>
    <d v="2019-03-02T00:00:00"/>
    <d v="2019-03-02T00:00:00"/>
    <m/>
    <m/>
    <n v="918445"/>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30"/>
    <s v="Murin de Daubenton, Murin à moustaches, Vespertilion à moustaches"/>
    <s v="Oui"/>
    <s v="Non"/>
    <s v="Oui"/>
    <s v="communautaire, international, national"/>
    <s v="Oui"/>
    <s v="IMPORTATION Chiroptères Ecoutes Fontainebleau 2015"/>
    <m/>
    <d v="2015-11-10T00:00:00"/>
    <n v="3312599"/>
    <s v="200118, 60383"/>
    <x v="22"/>
    <n v="1"/>
    <s v="Sandrine MILANO, Sylvain LANDOUR"/>
    <s v="ILE-DE-FRANCE"/>
    <s v="ESSONNE"/>
    <s v="MILLY-LA-FORET"/>
    <s v="FD TROIS PIGNONS (8515_TPIG)"/>
    <n v="9"/>
    <s v="RB X7706 - RBD DE COQUIBUS "/>
    <s v="WGS84 - Degrés décimaux"/>
    <s v="Décamétrique"/>
    <s v="Source inconnue"/>
    <s v="Public"/>
    <s v="Validé"/>
  </r>
  <r>
    <d v="2014-07-17T00:00:00"/>
    <n v="939536"/>
    <d v="2014-07-17T00:00:00"/>
    <s v="Non"/>
    <m/>
    <s v="Non"/>
    <x v="6"/>
    <s v="22.9"/>
    <s v="Faible"/>
    <n v="69"/>
    <m/>
    <s v="D240"/>
    <d v="1899-12-30T01:14:00"/>
    <d v="2019-03-01T00:00:00"/>
    <d v="2019-03-02T00:00:00"/>
    <d v="2019-03-03T00:00:00"/>
    <d v="2019-03-01T00:00:00"/>
    <d v="2019-03-02T00:00:00"/>
    <d v="2019-03-02T00:00:00"/>
    <m/>
    <m/>
    <n v="918498"/>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8"/>
    <s v="Sérotine commune, Noctule commune"/>
    <s v="Oui"/>
    <s v="Non"/>
    <s v="Oui"/>
    <s v="communautaire, international, national"/>
    <s v="Oui"/>
    <s v="IMPORTATION Chiroptères Ecoutes Fontainebleau 2015"/>
    <m/>
    <d v="2015-11-10T00:00:00"/>
    <n v="3314874"/>
    <s v="60360, 60468"/>
    <x v="23"/>
    <n v="2"/>
    <s v="Sandrine MILANO, Sylvain LANDOUR"/>
    <s v="ILE-DE-FRANCE"/>
    <s v="ESSONNE"/>
    <s v="MILLY-LA-FORET"/>
    <s v="FD TROIS PIGNONS (8515_TPIG)"/>
    <n v="9"/>
    <s v="RB X7706 - RBD DE COQUIBUS "/>
    <s v="WGS84 - Degrés décimaux"/>
    <s v="Décamétrique"/>
    <s v="Source inconnue"/>
    <s v="Public"/>
    <s v="Validé"/>
  </r>
  <r>
    <d v="2014-07-17T00:00:00"/>
    <n v="939536"/>
    <d v="2014-07-17T00:00:00"/>
    <s v="Non"/>
    <m/>
    <s v="Non"/>
    <x v="6"/>
    <s v="22.9"/>
    <s v="Faible"/>
    <n v="69"/>
    <m/>
    <s v="D240"/>
    <d v="1899-12-30T01:14:00"/>
    <d v="2019-03-01T00:00:00"/>
    <d v="2019-03-02T00:00:00"/>
    <d v="2019-03-03T00:00:00"/>
    <d v="2019-03-01T00:00:00"/>
    <d v="2019-03-02T00:00:00"/>
    <d v="2019-03-02T00:00:00"/>
    <m/>
    <m/>
    <n v="918749"/>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6"/>
    <s v="Sérotine commune, Noctule de Leisler, Noctule commune"/>
    <s v="Oui"/>
    <s v="Non"/>
    <s v="Oui"/>
    <s v="communautaire, international, national"/>
    <s v="Oui"/>
    <s v="IMPORTATION Chiroptères Ecoutes Fontainebleau 2015"/>
    <m/>
    <d v="2015-11-10T00:00:00"/>
    <n v="3313104"/>
    <s v="60360, 60461, 60468"/>
    <x v="5"/>
    <n v="1"/>
    <s v="Sandrine MILANO, Sylvain LANDOUR"/>
    <s v="ILE-DE-FRANCE"/>
    <s v="ESSONNE"/>
    <s v="MILLY-LA-FORET"/>
    <s v="FD TROIS PIGNONS (8515_TPIG)"/>
    <n v="9"/>
    <s v="RB X7706 - RBD DE COQUIBUS "/>
    <s v="WGS84 - Degrés décimaux"/>
    <s v="Décamétrique"/>
    <s v="Source inconnue"/>
    <s v="Public"/>
    <s v="Validé"/>
  </r>
  <r>
    <d v="2014-07-17T00:00:00"/>
    <n v="939536"/>
    <d v="2014-07-17T00:00:00"/>
    <s v="Non"/>
    <m/>
    <s v="Non"/>
    <x v="6"/>
    <s v="22.9"/>
    <s v="Faible"/>
    <n v="69"/>
    <m/>
    <s v="D240"/>
    <d v="1899-12-30T01:14:00"/>
    <d v="2019-03-01T00:00:00"/>
    <d v="2019-03-02T00:00:00"/>
    <d v="2019-03-03T00:00:00"/>
    <d v="2019-03-01T00:00:00"/>
    <d v="2019-03-02T00:00:00"/>
    <d v="2019-03-02T00:00:00"/>
    <m/>
    <m/>
    <n v="919332"/>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17"/>
    <s v="Pipistrelle commune"/>
    <s v="Oui"/>
    <s v="Non"/>
    <s v="Oui"/>
    <s v="communautaire, international, national"/>
    <s v="Oui"/>
    <s v="IMPORTATION Chiroptères Ecoutes Fontainebleau 2015"/>
    <m/>
    <d v="2015-11-10T00:00:00"/>
    <n v="3314393"/>
    <n v="60479"/>
    <x v="1"/>
    <n v="1"/>
    <s v="Sandrine MILANO, Sylvain LANDOUR"/>
    <s v="ILE-DE-FRANCE"/>
    <s v="ESSONNE"/>
    <s v="MILLY-LA-FORET"/>
    <s v="FD TROIS PIGNONS (8515_TPIG)"/>
    <n v="9"/>
    <s v="RB X7706 - RBD DE COQUIBUS "/>
    <s v="WGS84 - Degrés décimaux"/>
    <s v="Décamétrique"/>
    <s v="Source inconnue"/>
    <s v="Public"/>
    <s v="Validé"/>
  </r>
  <r>
    <d v="2014-07-17T00:00:00"/>
    <n v="939536"/>
    <d v="2014-07-17T00:00:00"/>
    <s v="Non"/>
    <m/>
    <s v="Non"/>
    <x v="6"/>
    <s v="22.9"/>
    <s v="Faible"/>
    <n v="69"/>
    <m/>
    <s v="D240"/>
    <d v="1899-12-30T01:14:00"/>
    <d v="2019-03-01T00:00:00"/>
    <d v="2019-03-02T00:00:00"/>
    <d v="2019-03-03T00:00:00"/>
    <d v="2019-03-01T00:00:00"/>
    <d v="2019-03-02T00:00:00"/>
    <d v="2019-03-02T00:00:00"/>
    <m/>
    <m/>
    <n v="919469"/>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10"/>
    <s v="Murin de Natterer, Vespertilion de Natterer, Grand Murin"/>
    <s v="Oui"/>
    <s v="Non"/>
    <s v="Oui"/>
    <s v="communautaire, international, national"/>
    <s v="Oui"/>
    <s v="IMPORTATION Chiroptères Ecoutes Fontainebleau 2015"/>
    <m/>
    <d v="2015-11-10T00:00:00"/>
    <n v="3314165"/>
    <s v="60408, 60418"/>
    <x v="18"/>
    <n v="1"/>
    <s v="Sandrine MILANO, Sylvain LANDOUR"/>
    <s v="ILE-DE-FRANCE"/>
    <s v="ESSONNE"/>
    <s v="MILLY-LA-FORET"/>
    <s v="FD TROIS PIGNONS (8515_TPIG)"/>
    <n v="9"/>
    <s v="RB X7706 - RBD DE COQUIBUS "/>
    <s v="WGS84 - Degrés décimaux"/>
    <s v="Décamétrique"/>
    <s v="Source inconnue"/>
    <s v="Public"/>
    <s v="Validé"/>
  </r>
  <r>
    <d v="2014-07-17T00:00:00"/>
    <n v="939536"/>
    <d v="2014-07-17T00:00:00"/>
    <s v="Non"/>
    <m/>
    <s v="Non"/>
    <x v="6"/>
    <s v="22.9"/>
    <s v="Faible"/>
    <n v="69"/>
    <m/>
    <s v="D240"/>
    <d v="1899-12-30T01:14:00"/>
    <d v="2019-03-01T00:00:00"/>
    <d v="2019-03-02T00:00:00"/>
    <d v="2019-03-03T00:00:00"/>
    <d v="2019-03-01T00:00:00"/>
    <d v="2019-03-02T00:00:00"/>
    <d v="2019-03-02T00:00:00"/>
    <m/>
    <m/>
    <n v="919628"/>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21"/>
    <m/>
    <s v="Oui"/>
    <s v="Non"/>
    <s v="Non"/>
    <s v="communautaire, international"/>
    <s v="Non"/>
    <s v="IMPORTATION Chiroptères Ecoutes Fontainebleau 2015"/>
    <m/>
    <d v="2015-11-10T00:00:00"/>
    <n v="3313006"/>
    <s v="192256, 195295"/>
    <x v="17"/>
    <n v="1"/>
    <s v="Sandrine MILANO, Sylvain LANDOUR"/>
    <s v="ILE-DE-FRANCE"/>
    <s v="ESSONNE"/>
    <s v="MILLY-LA-FORET"/>
    <s v="FD TROIS PIGNONS (8515_TPIG)"/>
    <n v="9"/>
    <s v="RB X7706 - RBD DE COQUIBUS "/>
    <s v="WGS84 - Degrés décimaux"/>
    <s v="Décamétrique"/>
    <s v="Source inconnue"/>
    <s v="Public"/>
    <s v="Validé"/>
  </r>
  <r>
    <d v="2014-07-17T00:00:00"/>
    <n v="939536"/>
    <d v="2014-07-17T00:00:00"/>
    <s v="Non"/>
    <m/>
    <s v="Non"/>
    <x v="6"/>
    <s v="22.9"/>
    <s v="Faible"/>
    <n v="69"/>
    <m/>
    <s v="D240"/>
    <d v="1899-12-30T01:14:00"/>
    <d v="2019-03-01T00:00:00"/>
    <d v="2019-03-02T00:00:00"/>
    <d v="2019-03-03T00:00:00"/>
    <d v="2019-03-01T00:00:00"/>
    <d v="2019-03-02T00:00:00"/>
    <d v="2019-03-02T00:00:00"/>
    <m/>
    <m/>
    <n v="920230"/>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27"/>
    <s v="Sérotine commune"/>
    <s v="Oui"/>
    <s v="Non"/>
    <s v="Oui"/>
    <s v="communautaire, international, national"/>
    <s v="Oui"/>
    <s v="IMPORTATION Chiroptères Ecoutes Fontainebleau 2015"/>
    <m/>
    <d v="2015-11-10T00:00:00"/>
    <n v="3313508"/>
    <n v="60360"/>
    <x v="11"/>
    <n v="1"/>
    <s v="Sandrine MILANO, Sylvain LANDOUR"/>
    <s v="ILE-DE-FRANCE"/>
    <s v="ESSONNE"/>
    <s v="MILLY-LA-FORET"/>
    <s v="FD TROIS PIGNONS (8515_TPIG)"/>
    <n v="9"/>
    <s v="RB X7706 - RBD DE COQUIBUS "/>
    <s v="WGS84 - Degrés décimaux"/>
    <s v="Décamétrique"/>
    <s v="Source inconnue"/>
    <s v="Public"/>
    <s v="Validé"/>
  </r>
  <r>
    <d v="2014-07-17T00:00:00"/>
    <n v="939542"/>
    <d v="2014-07-17T00:00:00"/>
    <s v="Non"/>
    <m/>
    <s v="Non"/>
    <x v="7"/>
    <s v="23.9"/>
    <s v="Faible"/>
    <n v="62"/>
    <m/>
    <s v="D240"/>
    <d v="1899-12-30T23:09:00"/>
    <d v="2019-03-01T00:00:00"/>
    <d v="2019-03-01T00:00:00"/>
    <d v="2019-03-01T00:00:00"/>
    <d v="2019-03-01T00:00:00"/>
    <d v="2019-03-01T00:00:00"/>
    <d v="2019-03-01T00:00:00"/>
    <m/>
    <m/>
    <n v="917890"/>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17"/>
    <m/>
    <s v="Oui"/>
    <s v="Non"/>
    <s v="Non"/>
    <s v="communautaire, international"/>
    <s v="Non"/>
    <s v="IMPORTATION Chiroptères Ecoutes Fontainebleau 2015"/>
    <m/>
    <d v="2015-11-10T00:00:00"/>
    <n v="3313770"/>
    <s v="192256, 195295"/>
    <x v="17"/>
    <n v="1"/>
    <s v="Sandrine MILANO, Sylvain LANDOUR"/>
    <s v="ILE-DE-FRANCE"/>
    <s v="ESSONNE"/>
    <s v="MILLY-LA-FORET"/>
    <s v="FD TROIS PIGNONS (8515_TPIG)"/>
    <n v="9"/>
    <s v="RB X7706 - RBD DE COQUIBUS "/>
    <s v="WGS84 - Degrés décimaux"/>
    <s v="Décamétrique"/>
    <s v="Source inconnue"/>
    <s v="Public"/>
    <s v="Validé"/>
  </r>
  <r>
    <d v="2014-07-17T00:00:00"/>
    <n v="939542"/>
    <d v="2014-07-17T00:00:00"/>
    <s v="Non"/>
    <m/>
    <s v="Non"/>
    <x v="7"/>
    <s v="23.9"/>
    <s v="Faible"/>
    <n v="62"/>
    <m/>
    <s v="D240"/>
    <d v="1899-12-30T23:09:00"/>
    <d v="2019-03-01T00:00:00"/>
    <d v="2019-03-01T00:00:00"/>
    <d v="2019-03-01T00:00:00"/>
    <d v="2019-03-01T00:00:00"/>
    <d v="2019-03-01T00:00:00"/>
    <d v="2019-03-01T00:00:00"/>
    <m/>
    <m/>
    <n v="918440"/>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13"/>
    <s v="Pipistrelle commune"/>
    <s v="Oui"/>
    <s v="Non"/>
    <s v="Oui"/>
    <s v="communautaire, international, national"/>
    <s v="Oui"/>
    <s v="IMPORTATION Chiroptères Ecoutes Fontainebleau 2015"/>
    <m/>
    <d v="2015-11-10T00:00:00"/>
    <n v="3313995"/>
    <n v="60479"/>
    <x v="1"/>
    <n v="1"/>
    <s v="Sandrine MILANO, Sylvain LANDOUR"/>
    <s v="ILE-DE-FRANCE"/>
    <s v="ESSONNE"/>
    <s v="MILLY-LA-FORET"/>
    <s v="FD TROIS PIGNONS (8515_TPIG)"/>
    <n v="9"/>
    <s v="RB X7706 - RBD DE COQUIBUS "/>
    <s v="WGS84 - Degrés décimaux"/>
    <s v="Décamétrique"/>
    <s v="Source inconnue"/>
    <s v="Public"/>
    <s v="Validé"/>
  </r>
  <r>
    <d v="2014-07-17T00:00:00"/>
    <n v="939542"/>
    <d v="2014-07-17T00:00:00"/>
    <s v="Non"/>
    <m/>
    <s v="Non"/>
    <x v="7"/>
    <s v="23.9"/>
    <s v="Faible"/>
    <n v="62"/>
    <m/>
    <s v="D240"/>
    <d v="1899-12-30T23:09:00"/>
    <d v="2019-03-01T00:00:00"/>
    <d v="2019-03-01T00:00:00"/>
    <d v="2019-03-01T00:00:00"/>
    <d v="2019-03-01T00:00:00"/>
    <d v="2019-03-01T00:00:00"/>
    <d v="2019-03-01T00:00:00"/>
    <m/>
    <m/>
    <n v="918882"/>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27"/>
    <s v="Sérotine commune, Noctule de Leisler, Noctule commune"/>
    <s v="Oui"/>
    <s v="Non"/>
    <s v="Oui"/>
    <s v="communautaire, international, national"/>
    <s v="Oui"/>
    <s v="IMPORTATION Chiroptères Ecoutes Fontainebleau 2015"/>
    <m/>
    <d v="2015-11-10T00:00:00"/>
    <n v="3314133"/>
    <s v="60360, 60461, 60468"/>
    <x v="5"/>
    <n v="1"/>
    <s v="Sandrine MILANO, Sylvain LANDOUR"/>
    <s v="ILE-DE-FRANCE"/>
    <s v="ESSONNE"/>
    <s v="MILLY-LA-FORET"/>
    <s v="FD TROIS PIGNONS (8515_TPIG)"/>
    <n v="9"/>
    <s v="RB X7706 - RBD DE COQUIBUS "/>
    <s v="WGS84 - Degrés décimaux"/>
    <s v="Décamétrique"/>
    <s v="Source inconnue"/>
    <s v="Public"/>
    <s v="Validé"/>
  </r>
  <r>
    <d v="2014-07-17T00:00:00"/>
    <n v="939551"/>
    <d v="2014-07-17T00:00:00"/>
    <s v="Non"/>
    <m/>
    <s v="Non"/>
    <x v="8"/>
    <s v="20.4"/>
    <s v="Nul"/>
    <n v="75"/>
    <m/>
    <s v="D240"/>
    <d v="1899-12-30T23:57:00"/>
    <d v="2019-03-01T00:00:00"/>
    <d v="2019-03-02T00:00:00"/>
    <d v="2019-03-03T00:00:00"/>
    <d v="2019-03-01T00:00:00"/>
    <d v="2019-03-03T00:00:00"/>
    <d v="2019-03-03T00:00:00"/>
    <m/>
    <m/>
    <n v="917646"/>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2"/>
    <s v="Pipistrelle commune"/>
    <s v="Oui"/>
    <s v="Non"/>
    <s v="Oui"/>
    <s v="communautaire, international, national"/>
    <s v="Oui"/>
    <s v="IMPORTATION Chiroptères Ecoutes Fontainebleau 2015"/>
    <m/>
    <d v="2015-11-10T00:00:00"/>
    <n v="3314912"/>
    <n v="60479"/>
    <x v="1"/>
    <n v="1"/>
    <s v="Sandrine MILANO, Sylvain LANDOUR"/>
    <s v="ILE-DE-FRANCE"/>
    <s v="ESSONNE"/>
    <s v="MILLY-LA-FORET"/>
    <s v="FD TROIS PIGNONS (8515_TPIG)"/>
    <n v="8"/>
    <m/>
    <s v="WGS84 - Degrés décimaux"/>
    <s v="Décamétrique"/>
    <s v="Source inconnue"/>
    <s v="Public"/>
    <s v="Validé"/>
  </r>
  <r>
    <d v="2014-07-17T00:00:00"/>
    <n v="939551"/>
    <d v="2014-07-17T00:00:00"/>
    <s v="Non"/>
    <m/>
    <s v="Non"/>
    <x v="8"/>
    <s v="20.4"/>
    <s v="Nul"/>
    <n v="75"/>
    <m/>
    <s v="D240"/>
    <d v="1899-12-30T23:57:00"/>
    <d v="2019-03-01T00:00:00"/>
    <d v="2019-03-02T00:00:00"/>
    <d v="2019-03-03T00:00:00"/>
    <d v="2019-03-01T00:00:00"/>
    <d v="2019-03-03T00:00:00"/>
    <d v="2019-03-03T00:00:00"/>
    <m/>
    <m/>
    <n v="917759"/>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3"/>
    <s v="Sérotine commune"/>
    <s v="Oui"/>
    <s v="Non"/>
    <s v="Oui"/>
    <s v="communautaire, international, national"/>
    <s v="Oui"/>
    <s v="IMPORTATION Chiroptères Ecoutes Fontainebleau 2015"/>
    <m/>
    <d v="2015-11-10T00:00:00"/>
    <n v="3314225"/>
    <n v="60360"/>
    <x v="11"/>
    <n v="1"/>
    <s v="Sandrine MILANO, Sylvain LANDOUR"/>
    <s v="ILE-DE-FRANCE"/>
    <s v="ESSONNE"/>
    <s v="MILLY-LA-FORET"/>
    <s v="FD TROIS PIGNONS (8515_TPIG)"/>
    <n v="8"/>
    <m/>
    <s v="WGS84 - Degrés décimaux"/>
    <s v="Décamétrique"/>
    <s v="Source inconnue"/>
    <s v="Public"/>
    <s v="Validé"/>
  </r>
  <r>
    <d v="2014-07-17T00:00:00"/>
    <n v="939551"/>
    <d v="2014-07-17T00:00:00"/>
    <s v="Non"/>
    <m/>
    <s v="Non"/>
    <x v="8"/>
    <s v="20.4"/>
    <s v="Nul"/>
    <n v="75"/>
    <m/>
    <s v="D240"/>
    <d v="1899-12-30T23:57:00"/>
    <d v="2019-03-01T00:00:00"/>
    <d v="2019-03-02T00:00:00"/>
    <d v="2019-03-03T00:00:00"/>
    <d v="2019-03-01T00:00:00"/>
    <d v="2019-03-03T00:00:00"/>
    <d v="2019-03-03T00:00:00"/>
    <m/>
    <m/>
    <n v="918111"/>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
    <s v="Pipistrelle commune"/>
    <s v="Oui"/>
    <s v="Non"/>
    <s v="Oui"/>
    <s v="communautaire, international, national"/>
    <s v="Oui"/>
    <s v="IMPORTATION Chiroptères Ecoutes Fontainebleau 2015"/>
    <m/>
    <d v="2015-11-10T00:00:00"/>
    <n v="3315259"/>
    <n v="60479"/>
    <x v="1"/>
    <n v="4"/>
    <s v="Sandrine MILANO, Sylvain LANDOUR"/>
    <s v="ILE-DE-FRANCE"/>
    <s v="ESSONNE"/>
    <s v="MILLY-LA-FORET"/>
    <s v="FD TROIS PIGNONS (8515_TPIG)"/>
    <n v="8"/>
    <m/>
    <s v="WGS84 - Degrés décimaux"/>
    <s v="Décamétrique"/>
    <s v="Source inconnue"/>
    <s v="Public"/>
    <s v="Validé"/>
  </r>
  <r>
    <d v="2014-07-17T00:00:00"/>
    <n v="939551"/>
    <d v="2014-07-17T00:00:00"/>
    <s v="Non"/>
    <m/>
    <s v="Non"/>
    <x v="8"/>
    <s v="20.4"/>
    <s v="Nul"/>
    <n v="75"/>
    <m/>
    <s v="D240"/>
    <d v="1899-12-30T23:57:00"/>
    <d v="2019-03-01T00:00:00"/>
    <d v="2019-03-02T00:00:00"/>
    <d v="2019-03-03T00:00:00"/>
    <d v="2019-03-01T00:00:00"/>
    <d v="2019-03-03T00:00:00"/>
    <d v="2019-03-03T00:00:00"/>
    <m/>
    <m/>
    <n v="918157"/>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22"/>
    <s v="Murin de Bechstein, Grand Murin, Murin de Brandt"/>
    <s v="Oui"/>
    <s v="Non"/>
    <s v="Oui"/>
    <s v="communautaire, international, national"/>
    <s v="Oui"/>
    <s v="IMPORTATION Chiroptères Ecoutes Fontainebleau 2015"/>
    <m/>
    <d v="2015-11-10T00:00:00"/>
    <n v="3312904"/>
    <s v="79301, 60418, 79300"/>
    <x v="24"/>
    <n v="1"/>
    <s v="Sandrine MILANO, Sylvain LANDOUR"/>
    <s v="ILE-DE-FRANCE"/>
    <s v="ESSONNE"/>
    <s v="MILLY-LA-FORET"/>
    <s v="FD TROIS PIGNONS (8515_TPIG)"/>
    <n v="8"/>
    <m/>
    <s v="WGS84 - Degrés décimaux"/>
    <s v="Décamétrique"/>
    <s v="Source inconnue"/>
    <s v="Public"/>
    <s v="Validé"/>
  </r>
  <r>
    <d v="2014-07-17T00:00:00"/>
    <n v="939551"/>
    <d v="2014-07-17T00:00:00"/>
    <s v="Non"/>
    <m/>
    <s v="Non"/>
    <x v="8"/>
    <s v="20.4"/>
    <s v="Nul"/>
    <n v="75"/>
    <m/>
    <s v="D240"/>
    <d v="1899-12-30T23:57:00"/>
    <d v="2019-03-01T00:00:00"/>
    <d v="2019-03-02T00:00:00"/>
    <d v="2019-03-03T00:00:00"/>
    <d v="2019-03-01T00:00:00"/>
    <d v="2019-03-03T00:00:00"/>
    <d v="2019-03-03T00:00:00"/>
    <m/>
    <m/>
    <n v="918351"/>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9"/>
    <s v="Pipistrelle commune"/>
    <s v="Oui"/>
    <s v="Non"/>
    <s v="Oui"/>
    <s v="communautaire, international, national"/>
    <s v="Oui"/>
    <s v="IMPORTATION Chiroptères Ecoutes Fontainebleau 2015"/>
    <m/>
    <d v="2015-11-10T00:00:00"/>
    <n v="3312715"/>
    <n v="60479"/>
    <x v="1"/>
    <n v="1"/>
    <s v="Sandrine MILANO, Sylvain LANDOUR"/>
    <s v="ILE-DE-FRANCE"/>
    <s v="ESSONNE"/>
    <s v="MILLY-LA-FORET"/>
    <s v="FD TROIS PIGNONS (8515_TPIG)"/>
    <n v="8"/>
    <m/>
    <s v="WGS84 - Degrés décimaux"/>
    <s v="Décamétrique"/>
    <s v="Source inconnue"/>
    <s v="Public"/>
    <s v="Validé"/>
  </r>
  <r>
    <d v="2014-07-17T00:00:00"/>
    <n v="939551"/>
    <d v="2014-07-17T00:00:00"/>
    <s v="Non"/>
    <m/>
    <s v="Non"/>
    <x v="8"/>
    <s v="20.4"/>
    <s v="Nul"/>
    <n v="75"/>
    <m/>
    <s v="D240"/>
    <d v="1899-12-30T23:57:00"/>
    <d v="2019-03-01T00:00:00"/>
    <d v="2019-03-02T00:00:00"/>
    <d v="2019-03-03T00:00:00"/>
    <d v="2019-03-01T00:00:00"/>
    <d v="2019-03-03T00:00:00"/>
    <d v="2019-03-03T00:00:00"/>
    <m/>
    <m/>
    <n v="918421"/>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3"/>
    <m/>
    <s v="Non"/>
    <s v="Non"/>
    <s v="Non"/>
    <m/>
    <s v="Non"/>
    <s v="IMPORTATION Chiroptères Ecoutes Fontainebleau 2015"/>
    <m/>
    <d v="2015-11-10T00:00:00"/>
    <n v="3314033"/>
    <n v="186233"/>
    <x v="25"/>
    <n v="1"/>
    <s v="Sandrine MILANO, Sylvain LANDOUR"/>
    <s v="ILE-DE-FRANCE"/>
    <s v="ESSONNE"/>
    <s v="MILLY-LA-FORET"/>
    <s v="FD TROIS PIGNONS (8515_TPIG)"/>
    <n v="8"/>
    <m/>
    <s v="WGS84 - Degrés décimaux"/>
    <s v="Décamétrique"/>
    <s v="Source inconnue"/>
    <s v="Public"/>
    <s v="Validé"/>
  </r>
  <r>
    <d v="2014-07-17T00:00:00"/>
    <n v="939551"/>
    <d v="2014-07-17T00:00:00"/>
    <s v="Non"/>
    <m/>
    <s v="Non"/>
    <x v="8"/>
    <s v="20.4"/>
    <s v="Nul"/>
    <n v="75"/>
    <m/>
    <s v="D240"/>
    <d v="1899-12-30T23:57:00"/>
    <d v="2019-03-01T00:00:00"/>
    <d v="2019-03-02T00:00:00"/>
    <d v="2019-03-03T00:00:00"/>
    <d v="2019-03-01T00:00:00"/>
    <d v="2019-03-03T00:00:00"/>
    <d v="2019-03-03T00:00:00"/>
    <m/>
    <m/>
    <n v="918486"/>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25"/>
    <s v="Pipistrelle commune"/>
    <s v="Oui"/>
    <s v="Non"/>
    <s v="Oui"/>
    <s v="communautaire, international, national"/>
    <s v="Oui"/>
    <s v="IMPORTATION Chiroptères Ecoutes Fontainebleau 2015"/>
    <m/>
    <d v="2015-11-10T00:00:00"/>
    <n v="3314234"/>
    <n v="60479"/>
    <x v="1"/>
    <n v="2"/>
    <s v="Sandrine MILANO, Sylvain LANDOUR"/>
    <s v="ILE-DE-FRANCE"/>
    <s v="ESSONNE"/>
    <s v="MILLY-LA-FORET"/>
    <s v="FD TROIS PIGNONS (8515_TPIG)"/>
    <n v="8"/>
    <m/>
    <s v="WGS84 - Degrés décimaux"/>
    <s v="Décamétrique"/>
    <s v="Source inconnue"/>
    <s v="Public"/>
    <s v="Validé"/>
  </r>
  <r>
    <d v="2014-07-17T00:00:00"/>
    <n v="939551"/>
    <d v="2014-07-17T00:00:00"/>
    <s v="Non"/>
    <m/>
    <s v="Non"/>
    <x v="8"/>
    <s v="20.4"/>
    <s v="Nul"/>
    <n v="75"/>
    <m/>
    <s v="D240"/>
    <d v="1899-12-30T23:57:00"/>
    <d v="2019-03-01T00:00:00"/>
    <d v="2019-03-02T00:00:00"/>
    <d v="2019-03-03T00:00:00"/>
    <d v="2019-03-01T00:00:00"/>
    <d v="2019-03-03T00:00:00"/>
    <d v="2019-03-03T00:00:00"/>
    <m/>
    <m/>
    <n v="919252"/>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30"/>
    <s v="Oreillard gris, Oreillard méridional, Oreillard roux, Oreillard septentrional"/>
    <s v="Oui"/>
    <s v="Non"/>
    <s v="Non"/>
    <s v="communautaire, international, national"/>
    <s v="Oui"/>
    <s v="IMPORTATION Chiroptères Ecoutes Fontainebleau 2015"/>
    <m/>
    <d v="2015-11-10T00:00:00"/>
    <n v="3314634"/>
    <s v="60527, 60518"/>
    <x v="16"/>
    <n v="1"/>
    <s v="Sandrine MILANO, Sylvain LANDOUR"/>
    <s v="ILE-DE-FRANCE"/>
    <s v="ESSONNE"/>
    <s v="MILLY-LA-FORET"/>
    <s v="FD TROIS PIGNONS (8515_TPIG)"/>
    <n v="8"/>
    <m/>
    <s v="WGS84 - Degrés décimaux"/>
    <s v="Décamétrique"/>
    <s v="Source inconnue"/>
    <s v="Public"/>
    <s v="Validé"/>
  </r>
  <r>
    <d v="2014-07-17T00:00:00"/>
    <n v="939551"/>
    <d v="2014-07-17T00:00:00"/>
    <s v="Non"/>
    <m/>
    <s v="Non"/>
    <x v="8"/>
    <s v="20.4"/>
    <s v="Nul"/>
    <n v="75"/>
    <m/>
    <s v="D240"/>
    <d v="1899-12-30T23:57:00"/>
    <d v="2019-03-01T00:00:00"/>
    <d v="2019-03-02T00:00:00"/>
    <d v="2019-03-03T00:00:00"/>
    <d v="2019-03-01T00:00:00"/>
    <d v="2019-03-03T00:00:00"/>
    <d v="2019-03-03T00:00:00"/>
    <m/>
    <m/>
    <n v="919252"/>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30"/>
    <s v="Pipistrelle commune"/>
    <s v="Oui"/>
    <s v="Non"/>
    <s v="Oui"/>
    <s v="communautaire, international, national"/>
    <s v="Oui"/>
    <s v="IMPORTATION Chiroptères Ecoutes Fontainebleau 2015"/>
    <m/>
    <d v="2015-11-10T00:00:00"/>
    <n v="3315080"/>
    <n v="60479"/>
    <x v="1"/>
    <n v="2"/>
    <s v="Sandrine MILANO, Sylvain LANDOUR"/>
    <s v="ILE-DE-FRANCE"/>
    <s v="ESSONNE"/>
    <s v="MILLY-LA-FORET"/>
    <s v="FD TROIS PIGNONS (8515_TPIG)"/>
    <n v="8"/>
    <m/>
    <s v="WGS84 - Degrés décimaux"/>
    <s v="Décamétrique"/>
    <s v="Source inconnue"/>
    <s v="Public"/>
    <s v="Validé"/>
  </r>
  <r>
    <d v="2014-07-17T00:00:00"/>
    <n v="939551"/>
    <d v="2014-07-17T00:00:00"/>
    <s v="Non"/>
    <m/>
    <s v="Non"/>
    <x v="8"/>
    <s v="20.4"/>
    <s v="Nul"/>
    <n v="75"/>
    <m/>
    <s v="D240"/>
    <d v="1899-12-30T23:57:00"/>
    <d v="2019-03-01T00:00:00"/>
    <d v="2019-03-02T00:00:00"/>
    <d v="2019-03-03T00:00:00"/>
    <d v="2019-03-01T00:00:00"/>
    <d v="2019-03-03T00:00:00"/>
    <d v="2019-03-03T00:00:00"/>
    <m/>
    <m/>
    <n v="919339"/>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29"/>
    <s v="Pipistrelle commune"/>
    <s v="Oui"/>
    <s v="Non"/>
    <s v="Oui"/>
    <s v="communautaire, international, national"/>
    <s v="Oui"/>
    <s v="IMPORTATION Chiroptères Ecoutes Fontainebleau 2015"/>
    <m/>
    <d v="2015-11-10T00:00:00"/>
    <n v="3314333"/>
    <n v="60479"/>
    <x v="1"/>
    <n v="1"/>
    <s v="Sandrine MILANO, Sylvain LANDOUR"/>
    <s v="ILE-DE-FRANCE"/>
    <s v="ESSONNE"/>
    <s v="MILLY-LA-FORET"/>
    <s v="FD TROIS PIGNONS (8515_TPIG)"/>
    <n v="8"/>
    <m/>
    <s v="WGS84 - Degrés décimaux"/>
    <s v="Décamétrique"/>
    <s v="Source inconnue"/>
    <s v="Public"/>
    <s v="Validé"/>
  </r>
  <r>
    <d v="2014-07-17T00:00:00"/>
    <n v="939551"/>
    <d v="2014-07-17T00:00:00"/>
    <s v="Non"/>
    <m/>
    <s v="Non"/>
    <x v="8"/>
    <s v="20.4"/>
    <s v="Nul"/>
    <n v="75"/>
    <m/>
    <s v="D240"/>
    <d v="1899-12-30T23:57:00"/>
    <d v="2019-03-01T00:00:00"/>
    <d v="2019-03-02T00:00:00"/>
    <d v="2019-03-03T00:00:00"/>
    <d v="2019-03-01T00:00:00"/>
    <d v="2019-03-03T00:00:00"/>
    <d v="2019-03-03T00:00:00"/>
    <m/>
    <m/>
    <n v="919707"/>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7"/>
    <s v="Pipistrelle commune"/>
    <s v="Oui"/>
    <s v="Non"/>
    <s v="Oui"/>
    <s v="communautaire, international, national"/>
    <s v="Oui"/>
    <s v="IMPORTATION Chiroptères Ecoutes Fontainebleau 2015"/>
    <m/>
    <d v="2015-11-10T00:00:00"/>
    <n v="3313835"/>
    <n v="60479"/>
    <x v="1"/>
    <n v="1"/>
    <s v="Sandrine MILANO, Sylvain LANDOUR"/>
    <s v="ILE-DE-FRANCE"/>
    <s v="ESSONNE"/>
    <s v="MILLY-LA-FORET"/>
    <s v="FD TROIS PIGNONS (8515_TPIG)"/>
    <n v="8"/>
    <m/>
    <s v="WGS84 - Degrés décimaux"/>
    <s v="Décamétrique"/>
    <s v="Source inconnue"/>
    <s v="Public"/>
    <s v="Validé"/>
  </r>
  <r>
    <d v="2014-07-17T00:00:00"/>
    <n v="939551"/>
    <d v="2014-07-17T00:00:00"/>
    <s v="Non"/>
    <m/>
    <s v="Non"/>
    <x v="8"/>
    <s v="20.4"/>
    <s v="Nul"/>
    <n v="75"/>
    <m/>
    <s v="D240"/>
    <d v="1899-12-30T23:57:00"/>
    <d v="2019-03-01T00:00:00"/>
    <d v="2019-03-02T00:00:00"/>
    <d v="2019-03-03T00:00:00"/>
    <d v="2019-03-01T00:00:00"/>
    <d v="2019-03-03T00:00:00"/>
    <d v="2019-03-03T00:00:00"/>
    <m/>
    <m/>
    <n v="919958"/>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2"/>
    <s v="Pipistrelle commune"/>
    <s v="Oui"/>
    <s v="Non"/>
    <s v="Oui"/>
    <s v="communautaire, international, national"/>
    <s v="Oui"/>
    <s v="IMPORTATION Chiroptères Ecoutes Fontainebleau 2015"/>
    <m/>
    <d v="2015-11-10T00:00:00"/>
    <n v="3314100"/>
    <n v="60479"/>
    <x v="1"/>
    <n v="1"/>
    <s v="Sandrine MILANO, Sylvain LANDOUR"/>
    <s v="ILE-DE-FRANCE"/>
    <s v="ESSONNE"/>
    <s v="MILLY-LA-FORET"/>
    <s v="FD TROIS PIGNONS (8515_TPIG)"/>
    <n v="8"/>
    <m/>
    <s v="WGS84 - Degrés décimaux"/>
    <s v="Décamétrique"/>
    <s v="Source inconnue"/>
    <s v="Public"/>
    <s v="Validé"/>
  </r>
  <r>
    <d v="2014-07-17T00:00:00"/>
    <n v="939551"/>
    <d v="2014-07-17T00:00:00"/>
    <s v="Non"/>
    <m/>
    <s v="Non"/>
    <x v="8"/>
    <s v="20.4"/>
    <s v="Nul"/>
    <n v="75"/>
    <m/>
    <s v="D240"/>
    <d v="1899-12-30T23:57:00"/>
    <d v="2019-03-01T00:00:00"/>
    <d v="2019-03-02T00:00:00"/>
    <d v="2019-03-03T00:00:00"/>
    <d v="2019-03-01T00:00:00"/>
    <d v="2019-03-03T00:00:00"/>
    <d v="2019-03-03T00:00:00"/>
    <m/>
    <m/>
    <n v="920001"/>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1"/>
    <s v="Pipistrelle commune"/>
    <s v="Oui"/>
    <s v="Non"/>
    <s v="Oui"/>
    <s v="communautaire, international, national"/>
    <s v="Oui"/>
    <s v="IMPORTATION Chiroptères Ecoutes Fontainebleau 2015"/>
    <m/>
    <d v="2015-11-10T00:00:00"/>
    <n v="3312402"/>
    <n v="60479"/>
    <x v="1"/>
    <n v="2"/>
    <s v="Sandrine MILANO, Sylvain LANDOUR"/>
    <s v="ILE-DE-FRANCE"/>
    <s v="ESSONNE"/>
    <s v="MILLY-LA-FORET"/>
    <s v="FD TROIS PIGNONS (8515_TPIG)"/>
    <n v="8"/>
    <m/>
    <s v="WGS84 - Degrés décimaux"/>
    <s v="Décamétrique"/>
    <s v="Source inconnue"/>
    <s v="Public"/>
    <s v="Validé"/>
  </r>
  <r>
    <d v="2014-07-17T00:00:00"/>
    <n v="939554"/>
    <d v="2014-07-17T00:00:00"/>
    <s v="Non"/>
    <m/>
    <s v="Non"/>
    <x v="9"/>
    <s v="20.8"/>
    <s v="Nul"/>
    <n v="74"/>
    <m/>
    <s v="D240"/>
    <d v="1899-12-30T22:26:00"/>
    <d v="2019-03-01T00:00:00"/>
    <d v="2019-03-01T00:00:00"/>
    <d v="2019-03-02T00:00:00"/>
    <d v="2019-03-01T00:00:00"/>
    <d v="2019-03-01T00:00:00"/>
    <d v="2019-03-01T00:00:00"/>
    <m/>
    <m/>
    <n v="917662"/>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6"/>
    <s v="Pipistrelle commune"/>
    <s v="Oui"/>
    <s v="Non"/>
    <s v="Oui"/>
    <s v="communautaire, international, national"/>
    <s v="Oui"/>
    <s v="IMPORTATION Chiroptères Ecoutes Fontainebleau 2015"/>
    <m/>
    <d v="2015-11-10T00:00:00"/>
    <n v="3313692"/>
    <n v="60479"/>
    <x v="1"/>
    <n v="2"/>
    <s v="Sandrine MILANO, Sylvain LANDOUR"/>
    <s v="ILE-DE-FRANCE"/>
    <s v="ESSONNE"/>
    <s v="MILLY-LA-FORET"/>
    <s v="FD TROIS PIGNONS (8515_TPIG)"/>
    <n v="8"/>
    <s v="RB X7706 - RBD DE COQUIBUS "/>
    <s v="WGS84 - Degrés décimaux"/>
    <s v="Décamétrique"/>
    <s v="Source inconnue"/>
    <s v="Public"/>
    <s v="Validé"/>
  </r>
  <r>
    <d v="2014-07-17T00:00:00"/>
    <n v="939554"/>
    <d v="2014-07-17T00:00:00"/>
    <s v="Non"/>
    <m/>
    <s v="Non"/>
    <x v="9"/>
    <s v="20.8"/>
    <s v="Nul"/>
    <n v="74"/>
    <m/>
    <s v="D240"/>
    <d v="1899-12-30T22:26:00"/>
    <d v="2019-03-01T00:00:00"/>
    <d v="2019-03-01T00:00:00"/>
    <d v="2019-03-02T00:00:00"/>
    <d v="2019-03-01T00:00:00"/>
    <d v="2019-03-01T00:00:00"/>
    <d v="2019-03-01T00:00:00"/>
    <m/>
    <m/>
    <n v="918814"/>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2"/>
    <s v="Pipistrelle commune"/>
    <s v="Oui"/>
    <s v="Non"/>
    <s v="Oui"/>
    <s v="communautaire, international, national"/>
    <s v="Oui"/>
    <s v="IMPORTATION Chiroptères Ecoutes Fontainebleau 2015"/>
    <m/>
    <d v="2015-11-10T00:00:00"/>
    <n v="3314218"/>
    <n v="60479"/>
    <x v="1"/>
    <n v="2"/>
    <s v="Sandrine MILANO, Sylvain LANDOUR"/>
    <s v="ILE-DE-FRANCE"/>
    <s v="ESSONNE"/>
    <s v="MILLY-LA-FORET"/>
    <s v="FD TROIS PIGNONS (8515_TPIG)"/>
    <n v="8"/>
    <s v="RB X7706 - RBD DE COQUIBUS "/>
    <s v="WGS84 - Degrés décimaux"/>
    <s v="Décamétrique"/>
    <s v="Source inconnue"/>
    <s v="Public"/>
    <s v="Validé"/>
  </r>
  <r>
    <d v="2014-07-17T00:00:00"/>
    <n v="939554"/>
    <d v="2014-07-17T00:00:00"/>
    <s v="Non"/>
    <m/>
    <s v="Non"/>
    <x v="9"/>
    <s v="20.8"/>
    <s v="Nul"/>
    <n v="74"/>
    <m/>
    <s v="D240"/>
    <d v="1899-12-30T22:26:00"/>
    <d v="2019-03-01T00:00:00"/>
    <d v="2019-03-01T00:00:00"/>
    <d v="2019-03-02T00:00:00"/>
    <d v="2019-03-01T00:00:00"/>
    <d v="2019-03-01T00:00:00"/>
    <d v="2019-03-01T00:00:00"/>
    <m/>
    <m/>
    <n v="918958"/>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4"/>
    <s v="Pipistrelle commune"/>
    <s v="Oui"/>
    <s v="Non"/>
    <s v="Oui"/>
    <s v="communautaire, international, national"/>
    <s v="Oui"/>
    <s v="IMPORTATION Chiroptères Ecoutes Fontainebleau 2015"/>
    <m/>
    <d v="2015-11-10T00:00:00"/>
    <n v="3312639"/>
    <n v="60479"/>
    <x v="1"/>
    <n v="1"/>
    <s v="Sandrine MILANO, Sylvain LANDOUR"/>
    <s v="ILE-DE-FRANCE"/>
    <s v="ESSONNE"/>
    <s v="MILLY-LA-FORET"/>
    <s v="FD TROIS PIGNONS (8515_TPIG)"/>
    <n v="8"/>
    <s v="RB X7706 - RBD DE COQUIBUS "/>
    <s v="WGS84 - Degrés décimaux"/>
    <s v="Décamétrique"/>
    <s v="Source inconnue"/>
    <s v="Public"/>
    <s v="Validé"/>
  </r>
  <r>
    <d v="2014-07-17T00:00:00"/>
    <n v="939554"/>
    <d v="2014-07-17T00:00:00"/>
    <s v="Non"/>
    <m/>
    <s v="Non"/>
    <x v="9"/>
    <s v="20.8"/>
    <s v="Nul"/>
    <n v="74"/>
    <m/>
    <s v="D240"/>
    <d v="1899-12-30T22:26:00"/>
    <d v="2019-03-01T00:00:00"/>
    <d v="2019-03-01T00:00:00"/>
    <d v="2019-03-02T00:00:00"/>
    <d v="2019-03-01T00:00:00"/>
    <d v="2019-03-01T00:00:00"/>
    <d v="2019-03-01T00:00:00"/>
    <m/>
    <m/>
    <n v="918970"/>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9"/>
    <s v="Pipistrelle commune"/>
    <s v="Oui"/>
    <s v="Non"/>
    <s v="Oui"/>
    <s v="communautaire, international, national"/>
    <s v="Oui"/>
    <s v="IMPORTATION Chiroptères Ecoutes Fontainebleau 2015"/>
    <m/>
    <d v="2015-11-10T00:00:00"/>
    <n v="3312478"/>
    <n v="60479"/>
    <x v="1"/>
    <n v="1"/>
    <s v="Sandrine MILANO, Sylvain LANDOUR"/>
    <s v="ILE-DE-FRANCE"/>
    <s v="ESSONNE"/>
    <s v="MILLY-LA-FORET"/>
    <s v="FD TROIS PIGNONS (8515_TPIG)"/>
    <n v="8"/>
    <s v="RB X7706 - RBD DE COQUIBUS "/>
    <s v="WGS84 - Degrés décimaux"/>
    <s v="Décamétrique"/>
    <s v="Source inconnue"/>
    <s v="Public"/>
    <s v="Validé"/>
  </r>
  <r>
    <d v="2014-07-17T00:00:00"/>
    <n v="939554"/>
    <d v="2014-07-17T00:00:00"/>
    <s v="Non"/>
    <m/>
    <s v="Non"/>
    <x v="9"/>
    <s v="20.8"/>
    <s v="Nul"/>
    <n v="74"/>
    <m/>
    <s v="D240"/>
    <d v="1899-12-30T22:26:00"/>
    <d v="2019-03-01T00:00:00"/>
    <d v="2019-03-01T00:00:00"/>
    <d v="2019-03-02T00:00:00"/>
    <d v="2019-03-01T00:00:00"/>
    <d v="2019-03-01T00:00:00"/>
    <d v="2019-03-01T00:00:00"/>
    <m/>
    <m/>
    <n v="919058"/>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3"/>
    <s v="Pipistrelle commune"/>
    <s v="Oui"/>
    <s v="Non"/>
    <s v="Oui"/>
    <s v="communautaire, international, national"/>
    <s v="Oui"/>
    <s v="IMPORTATION Chiroptères Ecoutes Fontainebleau 2015"/>
    <m/>
    <d v="2015-11-10T00:00:00"/>
    <n v="3312378"/>
    <n v="60479"/>
    <x v="1"/>
    <n v="1"/>
    <s v="Sandrine MILANO, Sylvain LANDOUR"/>
    <s v="ILE-DE-FRANCE"/>
    <s v="ESSONNE"/>
    <s v="MILLY-LA-FORET"/>
    <s v="FD TROIS PIGNONS (8515_TPIG)"/>
    <n v="8"/>
    <s v="RB X7706 - RBD DE COQUIBUS "/>
    <s v="WGS84 - Degrés décimaux"/>
    <s v="Décamétrique"/>
    <s v="Source inconnue"/>
    <s v="Public"/>
    <s v="Validé"/>
  </r>
  <r>
    <d v="2014-07-17T00:00:00"/>
    <n v="939554"/>
    <d v="2014-07-17T00:00:00"/>
    <s v="Non"/>
    <m/>
    <s v="Non"/>
    <x v="9"/>
    <s v="20.8"/>
    <s v="Nul"/>
    <n v="74"/>
    <m/>
    <s v="D240"/>
    <d v="1899-12-30T22:26:00"/>
    <d v="2019-03-01T00:00:00"/>
    <d v="2019-03-01T00:00:00"/>
    <d v="2019-03-02T00:00:00"/>
    <d v="2019-03-01T00:00:00"/>
    <d v="2019-03-01T00:00:00"/>
    <d v="2019-03-01T00:00:00"/>
    <m/>
    <m/>
    <n v="919356"/>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18"/>
    <s v="Pipistrelle commune"/>
    <s v="Oui"/>
    <s v="Non"/>
    <s v="Oui"/>
    <s v="communautaire, international, national"/>
    <s v="Oui"/>
    <s v="IMPORTATION Chiroptères Ecoutes Fontainebleau 2015"/>
    <m/>
    <d v="2015-11-10T00:00:00"/>
    <n v="3313583"/>
    <n v="60479"/>
    <x v="1"/>
    <n v="1"/>
    <s v="Sandrine MILANO, Sylvain LANDOUR"/>
    <s v="ILE-DE-FRANCE"/>
    <s v="ESSONNE"/>
    <s v="MILLY-LA-FORET"/>
    <s v="FD TROIS PIGNONS (8515_TPIG)"/>
    <n v="8"/>
    <s v="RB X7706 - RBD DE COQUIBUS "/>
    <s v="WGS84 - Degrés décimaux"/>
    <s v="Décamétrique"/>
    <s v="Source inconnue"/>
    <s v="Public"/>
    <s v="Validé"/>
  </r>
  <r>
    <d v="2014-07-17T00:00:00"/>
    <n v="939554"/>
    <d v="2014-07-17T00:00:00"/>
    <s v="Non"/>
    <m/>
    <s v="Non"/>
    <x v="9"/>
    <s v="20.8"/>
    <s v="Nul"/>
    <n v="74"/>
    <m/>
    <s v="D240"/>
    <d v="1899-12-30T22:26:00"/>
    <d v="2019-03-01T00:00:00"/>
    <d v="2019-03-01T00:00:00"/>
    <d v="2019-03-02T00:00:00"/>
    <d v="2019-03-01T00:00:00"/>
    <d v="2019-03-01T00:00:00"/>
    <d v="2019-03-01T00:00:00"/>
    <m/>
    <m/>
    <n v="919796"/>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19"/>
    <s v="Pipistrelle commune"/>
    <s v="Oui"/>
    <s v="Non"/>
    <s v="Oui"/>
    <s v="communautaire, international, national"/>
    <s v="Oui"/>
    <s v="IMPORTATION Chiroptères Ecoutes Fontainebleau 2015"/>
    <m/>
    <d v="2015-11-10T00:00:00"/>
    <n v="3314271"/>
    <n v="60479"/>
    <x v="1"/>
    <n v="1"/>
    <s v="Sandrine MILANO, Sylvain LANDOUR"/>
    <s v="ILE-DE-FRANCE"/>
    <s v="ESSONNE"/>
    <s v="MILLY-LA-FORET"/>
    <s v="FD TROIS PIGNONS (8515_TPIG)"/>
    <n v="8"/>
    <s v="RB X7706 - RBD DE COQUIBUS "/>
    <s v="WGS84 - Degrés décimaux"/>
    <s v="Décamétrique"/>
    <s v="Source inconnue"/>
    <s v="Public"/>
    <s v="Validé"/>
  </r>
  <r>
    <d v="2014-07-17T00:00:00"/>
    <n v="939554"/>
    <d v="2014-07-17T00:00:00"/>
    <s v="Non"/>
    <m/>
    <s v="Non"/>
    <x v="9"/>
    <s v="20.8"/>
    <s v="Nul"/>
    <n v="74"/>
    <m/>
    <s v="D240"/>
    <d v="1899-12-30T22:26:00"/>
    <d v="2019-03-01T00:00:00"/>
    <d v="2019-03-01T00:00:00"/>
    <d v="2019-03-02T00:00:00"/>
    <d v="2019-03-01T00:00:00"/>
    <d v="2019-03-01T00:00:00"/>
    <d v="2019-03-01T00:00:00"/>
    <m/>
    <m/>
    <n v="919920"/>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8"/>
    <s v="Pipistrelle commune"/>
    <s v="Oui"/>
    <s v="Non"/>
    <s v="Oui"/>
    <s v="communautaire, international, national"/>
    <s v="Oui"/>
    <s v="IMPORTATION Chiroptères Ecoutes Fontainebleau 2015"/>
    <m/>
    <d v="2015-11-10T00:00:00"/>
    <n v="3314087"/>
    <n v="60479"/>
    <x v="1"/>
    <n v="3"/>
    <s v="Sandrine MILANO, Sylvain LANDOUR"/>
    <s v="ILE-DE-FRANCE"/>
    <s v="ESSONNE"/>
    <s v="MILLY-LA-FORET"/>
    <s v="FD TROIS PIGNONS (8515_TPIG)"/>
    <n v="8"/>
    <s v="RB X7706 - RBD DE COQUIBUS "/>
    <s v="WGS84 - Degrés décimaux"/>
    <s v="Décamétrique"/>
    <s v="Source inconnue"/>
    <s v="Public"/>
    <s v="Validé"/>
  </r>
  <r>
    <d v="2014-07-17T00:00:00"/>
    <n v="939554"/>
    <d v="2014-07-17T00:00:00"/>
    <s v="Non"/>
    <m/>
    <s v="Non"/>
    <x v="9"/>
    <s v="20.8"/>
    <s v="Nul"/>
    <n v="74"/>
    <m/>
    <s v="D240"/>
    <d v="1899-12-30T22:26:00"/>
    <d v="2019-03-01T00:00:00"/>
    <d v="2019-03-01T00:00:00"/>
    <d v="2019-03-02T00:00:00"/>
    <d v="2019-03-01T00:00:00"/>
    <d v="2019-03-01T00:00:00"/>
    <d v="2019-03-01T00:00:00"/>
    <m/>
    <m/>
    <n v="919932"/>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30"/>
    <s v="Pipistrelle commune"/>
    <s v="Oui"/>
    <s v="Non"/>
    <s v="Oui"/>
    <s v="communautaire, international, national"/>
    <s v="Oui"/>
    <s v="IMPORTATION Chiroptères Ecoutes Fontainebleau 2015"/>
    <m/>
    <d v="2015-11-10T00:00:00"/>
    <n v="3312782"/>
    <n v="60479"/>
    <x v="1"/>
    <n v="1"/>
    <s v="Sandrine MILANO, Sylvain LANDOUR"/>
    <s v="ILE-DE-FRANCE"/>
    <s v="ESSONNE"/>
    <s v="MILLY-LA-FORET"/>
    <s v="FD TROIS PIGNONS (8515_TPIG)"/>
    <n v="8"/>
    <s v="RB X7706 - RBD DE COQUIBUS "/>
    <s v="WGS84 - Degrés décimaux"/>
    <s v="Décamétrique"/>
    <s v="Source inconnue"/>
    <s v="Public"/>
    <s v="Validé"/>
  </r>
  <r>
    <d v="2014-07-17T00:00:00"/>
    <n v="939554"/>
    <d v="2014-07-17T00:00:00"/>
    <s v="Non"/>
    <m/>
    <s v="Non"/>
    <x v="9"/>
    <s v="20.8"/>
    <s v="Nul"/>
    <n v="74"/>
    <m/>
    <s v="D240"/>
    <d v="1899-12-30T22:26:00"/>
    <d v="2019-03-01T00:00:00"/>
    <d v="2019-03-01T00:00:00"/>
    <d v="2019-03-02T00:00:00"/>
    <d v="2019-03-01T00:00:00"/>
    <d v="2019-03-01T00:00:00"/>
    <d v="2019-03-01T00:00:00"/>
    <m/>
    <m/>
    <n v="919956"/>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9"/>
    <s v="Pipistrelle commune"/>
    <s v="Oui"/>
    <s v="Non"/>
    <s v="Oui"/>
    <s v="communautaire, international, national"/>
    <s v="Oui"/>
    <s v="IMPORTATION Chiroptères Ecoutes Fontainebleau 2015"/>
    <m/>
    <d v="2015-11-10T00:00:00"/>
    <n v="3312899"/>
    <n v="60479"/>
    <x v="1"/>
    <n v="1"/>
    <s v="Sandrine MILANO, Sylvain LANDOUR"/>
    <s v="ILE-DE-FRANCE"/>
    <s v="ESSONNE"/>
    <s v="MILLY-LA-FORET"/>
    <s v="FD TROIS PIGNONS (8515_TPIG)"/>
    <n v="8"/>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7748"/>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
    <s v="Pipistrelle commune"/>
    <s v="Oui"/>
    <s v="Non"/>
    <s v="Oui"/>
    <s v="communautaire, international, national"/>
    <s v="Oui"/>
    <s v="IMPORTATION Chiroptères Ecoutes Fontainebleau 2015"/>
    <m/>
    <d v="2015-11-10T00:00:00"/>
    <n v="3312571"/>
    <n v="60479"/>
    <x v="1"/>
    <n v="2"/>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7755"/>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2"/>
    <s v="Pipistrelle commune"/>
    <s v="Oui"/>
    <s v="Non"/>
    <s v="Oui"/>
    <s v="communautaire, international, national"/>
    <s v="Oui"/>
    <s v="IMPORTATION Chiroptères Ecoutes Fontainebleau 2015"/>
    <m/>
    <d v="2015-11-10T00:00:00"/>
    <n v="3315285"/>
    <n v="60479"/>
    <x v="1"/>
    <n v="2"/>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7843"/>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9"/>
    <s v="Pipistrelle commune"/>
    <s v="Oui"/>
    <s v="Non"/>
    <s v="Oui"/>
    <s v="communautaire, international, national"/>
    <s v="Oui"/>
    <s v="IMPORTATION Chiroptères Ecoutes Fontainebleau 2015"/>
    <m/>
    <d v="2015-11-10T00:00:00"/>
    <n v="3314580"/>
    <n v="60479"/>
    <x v="1"/>
    <n v="3"/>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7901"/>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7"/>
    <s v="Pipistrelle commune"/>
    <s v="Oui"/>
    <s v="Non"/>
    <s v="Oui"/>
    <s v="communautaire, international, national"/>
    <s v="Oui"/>
    <s v="IMPORTATION Chiroptères Ecoutes Fontainebleau 2015"/>
    <m/>
    <d v="2015-11-10T00:00:00"/>
    <n v="3315212"/>
    <n v="60479"/>
    <x v="1"/>
    <n v="1"/>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7949"/>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0"/>
    <s v="Pipistrelle commune"/>
    <s v="Oui"/>
    <s v="Non"/>
    <s v="Oui"/>
    <s v="communautaire, international, national"/>
    <s v="Oui"/>
    <s v="IMPORTATION Chiroptères Ecoutes Fontainebleau 2015"/>
    <m/>
    <d v="2015-11-10T00:00:00"/>
    <n v="3313503"/>
    <n v="60479"/>
    <x v="1"/>
    <n v="4"/>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8093"/>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5"/>
    <s v="Pipistrelle commune"/>
    <s v="Oui"/>
    <s v="Non"/>
    <s v="Oui"/>
    <s v="communautaire, international, national"/>
    <s v="Oui"/>
    <s v="IMPORTATION Chiroptères Ecoutes Fontainebleau 2015"/>
    <m/>
    <d v="2015-11-10T00:00:00"/>
    <n v="3315030"/>
    <n v="60479"/>
    <x v="1"/>
    <n v="6"/>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8149"/>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3"/>
    <s v="Pipistrelle commune"/>
    <s v="Oui"/>
    <s v="Non"/>
    <s v="Oui"/>
    <s v="communautaire, international, national"/>
    <s v="Oui"/>
    <s v="IMPORTATION Chiroptères Ecoutes Fontainebleau 2015"/>
    <m/>
    <d v="2015-11-10T00:00:00"/>
    <n v="3312464"/>
    <n v="60479"/>
    <x v="1"/>
    <n v="1"/>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8394"/>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9"/>
    <m/>
    <s v="Oui"/>
    <s v="Non"/>
    <s v="Non"/>
    <s v="communautaire, international"/>
    <s v="Non"/>
    <s v="IMPORTATION Chiroptères Ecoutes Fontainebleau 2015"/>
    <m/>
    <d v="2015-11-10T00:00:00"/>
    <n v="3314349"/>
    <n v="195005"/>
    <x v="20"/>
    <n v="1"/>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8394"/>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9"/>
    <s v="Pipistrelle commune"/>
    <s v="Oui"/>
    <s v="Non"/>
    <s v="Oui"/>
    <s v="communautaire, international, national"/>
    <s v="Oui"/>
    <s v="IMPORTATION Chiroptères Ecoutes Fontainebleau 2015"/>
    <m/>
    <d v="2015-11-10T00:00:00"/>
    <n v="3313272"/>
    <n v="60479"/>
    <x v="1"/>
    <n v="2"/>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8535"/>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30"/>
    <s v="Pipistrelle commune"/>
    <s v="Oui"/>
    <s v="Non"/>
    <s v="Oui"/>
    <s v="communautaire, international, national"/>
    <s v="Oui"/>
    <s v="IMPORTATION Chiroptères Ecoutes Fontainebleau 2015"/>
    <m/>
    <d v="2015-11-10T00:00:00"/>
    <n v="3314072"/>
    <n v="60479"/>
    <x v="1"/>
    <n v="4"/>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8543"/>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8"/>
    <s v="Pipistrelle commune"/>
    <s v="Oui"/>
    <s v="Non"/>
    <s v="Oui"/>
    <s v="communautaire, international, national"/>
    <s v="Oui"/>
    <s v="IMPORTATION Chiroptères Ecoutes Fontainebleau 2015"/>
    <m/>
    <d v="2015-11-10T00:00:00"/>
    <n v="3313202"/>
    <n v="60479"/>
    <x v="1"/>
    <n v="5"/>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8596"/>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8"/>
    <s v="Grand Murin"/>
    <s v="Oui"/>
    <s v="Non"/>
    <s v="Oui"/>
    <s v="communautaire, international, national"/>
    <s v="Oui"/>
    <s v="IMPORTATION Chiroptères Ecoutes Fontainebleau 2015"/>
    <m/>
    <d v="2015-11-10T00:00:00"/>
    <n v="3314989"/>
    <n v="60418"/>
    <x v="14"/>
    <n v="1"/>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8596"/>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8"/>
    <s v="Pipistrelle commune"/>
    <s v="Oui"/>
    <s v="Non"/>
    <s v="Oui"/>
    <s v="communautaire, international, national"/>
    <s v="Oui"/>
    <s v="IMPORTATION Chiroptères Ecoutes Fontainebleau 2015"/>
    <m/>
    <d v="2015-11-10T00:00:00"/>
    <n v="3313850"/>
    <n v="60479"/>
    <x v="1"/>
    <n v="2"/>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8652"/>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6"/>
    <s v="Pipistrelle commune"/>
    <s v="Oui"/>
    <s v="Non"/>
    <s v="Oui"/>
    <s v="communautaire, international, national"/>
    <s v="Oui"/>
    <s v="IMPORTATION Chiroptères Ecoutes Fontainebleau 2015"/>
    <m/>
    <d v="2015-11-10T00:00:00"/>
    <n v="3315231"/>
    <n v="60479"/>
    <x v="1"/>
    <n v="5"/>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8658"/>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9"/>
    <s v="Pipistrelle commune"/>
    <s v="Oui"/>
    <s v="Non"/>
    <s v="Oui"/>
    <s v="communautaire, international, national"/>
    <s v="Oui"/>
    <s v="IMPORTATION Chiroptères Ecoutes Fontainebleau 2015"/>
    <m/>
    <d v="2015-11-10T00:00:00"/>
    <n v="3315129"/>
    <n v="60479"/>
    <x v="1"/>
    <n v="6"/>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9187"/>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6"/>
    <s v="Pipistrelle commune"/>
    <s v="Oui"/>
    <s v="Non"/>
    <s v="Oui"/>
    <s v="communautaire, international, national"/>
    <s v="Oui"/>
    <s v="IMPORTATION Chiroptères Ecoutes Fontainebleau 2015"/>
    <m/>
    <d v="2015-11-10T00:00:00"/>
    <n v="3312467"/>
    <n v="60479"/>
    <x v="1"/>
    <n v="2"/>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9203"/>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5"/>
    <s v="Pipistrelle commune"/>
    <s v="Oui"/>
    <s v="Non"/>
    <s v="Oui"/>
    <s v="communautaire, international, national"/>
    <s v="Oui"/>
    <s v="IMPORTATION Chiroptères Ecoutes Fontainebleau 2015"/>
    <m/>
    <d v="2015-11-10T00:00:00"/>
    <n v="3314153"/>
    <n v="60479"/>
    <x v="1"/>
    <n v="12"/>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9375"/>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0"/>
    <s v="Pipistrelle commune"/>
    <s v="Oui"/>
    <s v="Non"/>
    <s v="Oui"/>
    <s v="communautaire, international, national"/>
    <s v="Oui"/>
    <s v="IMPORTATION Chiroptères Ecoutes Fontainebleau 2015"/>
    <m/>
    <d v="2015-11-10T00:00:00"/>
    <n v="3312508"/>
    <n v="60479"/>
    <x v="1"/>
    <n v="9"/>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9542"/>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1"/>
    <s v="Pipistrelle commune"/>
    <s v="Oui"/>
    <s v="Non"/>
    <s v="Oui"/>
    <s v="communautaire, international, national"/>
    <s v="Oui"/>
    <s v="IMPORTATION Chiroptères Ecoutes Fontainebleau 2015"/>
    <m/>
    <d v="2015-11-10T00:00:00"/>
    <n v="3312371"/>
    <n v="60479"/>
    <x v="1"/>
    <n v="2"/>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9605"/>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5"/>
    <s v="Pipistrelle commune"/>
    <s v="Oui"/>
    <s v="Non"/>
    <s v="Oui"/>
    <s v="communautaire, international, national"/>
    <s v="Oui"/>
    <s v="IMPORTATION Chiroptères Ecoutes Fontainebleau 2015"/>
    <m/>
    <d v="2015-11-10T00:00:00"/>
    <n v="3313437"/>
    <n v="60479"/>
    <x v="1"/>
    <n v="1"/>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19744"/>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4"/>
    <s v="Pipistrelle commune"/>
    <s v="Oui"/>
    <s v="Non"/>
    <s v="Oui"/>
    <s v="communautaire, international, national"/>
    <s v="Oui"/>
    <s v="IMPORTATION Chiroptères Ecoutes Fontainebleau 2015"/>
    <m/>
    <d v="2015-11-10T00:00:00"/>
    <n v="3313899"/>
    <n v="60479"/>
    <x v="1"/>
    <n v="2"/>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20051"/>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4"/>
    <s v="Pipistrelle commune"/>
    <s v="Oui"/>
    <s v="Non"/>
    <s v="Oui"/>
    <s v="communautaire, international, national"/>
    <s v="Oui"/>
    <s v="IMPORTATION Chiroptères Ecoutes Fontainebleau 2015"/>
    <m/>
    <d v="2015-11-10T00:00:00"/>
    <n v="3312822"/>
    <n v="60479"/>
    <x v="1"/>
    <n v="1"/>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20152"/>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4"/>
    <s v="Pipistrelle commune"/>
    <s v="Oui"/>
    <s v="Non"/>
    <s v="Oui"/>
    <s v="communautaire, international, national"/>
    <s v="Oui"/>
    <s v="IMPORTATION Chiroptères Ecoutes Fontainebleau 2015"/>
    <m/>
    <d v="2015-11-10T00:00:00"/>
    <n v="3314854"/>
    <n v="60479"/>
    <x v="1"/>
    <n v="1"/>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20179"/>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3"/>
    <s v="Pipistrelle commune"/>
    <s v="Oui"/>
    <s v="Non"/>
    <s v="Oui"/>
    <s v="communautaire, international, national"/>
    <s v="Oui"/>
    <s v="IMPORTATION Chiroptères Ecoutes Fontainebleau 2015"/>
    <m/>
    <d v="2015-11-10T00:00:00"/>
    <n v="3312427"/>
    <n v="60479"/>
    <x v="1"/>
    <n v="6"/>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20289"/>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2"/>
    <s v="Pipistrelle commune"/>
    <s v="Oui"/>
    <s v="Non"/>
    <s v="Oui"/>
    <s v="communautaire, international, national"/>
    <s v="Oui"/>
    <s v="IMPORTATION Chiroptères Ecoutes Fontainebleau 2015"/>
    <m/>
    <d v="2015-11-10T00:00:00"/>
    <n v="3313581"/>
    <n v="60479"/>
    <x v="1"/>
    <n v="12"/>
    <s v="Sandrine MILANO, Jean-Francois ASSINARE"/>
    <s v="ILE-DE-FRANCE"/>
    <s v="ESSONNE"/>
    <s v="MILLY-LA-FORET"/>
    <s v="FD TROIS PIGNONS (8515_TPIG)"/>
    <n v="7"/>
    <s v="RB X7706 - RBD DE COQUIBUS "/>
    <s v="WGS84 - Degrés décimaux"/>
    <s v="Décamétrique"/>
    <s v="Source inconnue"/>
    <s v="Public"/>
    <s v="Validé"/>
  </r>
  <r>
    <d v="2014-08-18T00:00:00"/>
    <n v="939558"/>
    <d v="2014-08-18T00:00:00"/>
    <s v="Non"/>
    <m/>
    <s v="Non"/>
    <x v="1"/>
    <s v="14.9"/>
    <s v="Modéré"/>
    <n v="93"/>
    <m/>
    <s v="D240"/>
    <d v="1899-12-30T22:25:00"/>
    <d v="2019-03-01T00:00:00"/>
    <d v="2019-03-03T00:00:00"/>
    <d v="2019-03-03T00:00:00"/>
    <d v="2019-03-01T00:00:00"/>
    <d v="2019-03-02T00:00:00"/>
    <d v="2019-03-02T00:00:00"/>
    <m/>
    <m/>
    <n v="920293"/>
    <n v="354697"/>
    <s v="Coquibus_1"/>
    <s v="2.497572"/>
    <s v="48.420453"/>
    <s v="MULTIPOINT(2.49757238424592 48.4204525950615)"/>
    <m/>
    <m/>
    <s v="Non"/>
    <n v="0"/>
    <n v="0"/>
    <n v="1496"/>
    <s v="Inventaire chiroptères RBD Coquibus"/>
    <s v="ONF"/>
    <s v="Non"/>
    <s v="Projet créé par importation de la base Ecoutes chiroptères Fontainebleau 2015 transmise par L. Tillon"/>
    <s v="Protocole MCD30 Chiroptères"/>
    <n v="18"/>
    <s v="Pipistrelle commune"/>
    <s v="Oui"/>
    <s v="Non"/>
    <s v="Oui"/>
    <s v="communautaire, international, national"/>
    <s v="Oui"/>
    <s v="IMPORTATION Chiroptères Ecoutes Fontainebleau 2015"/>
    <m/>
    <d v="2015-11-10T00:00:00"/>
    <n v="3315279"/>
    <n v="60479"/>
    <x v="1"/>
    <n v="2"/>
    <s v="Sandrine MILANO, Jean-Francois ASSINARE"/>
    <s v="ILE-DE-FRANCE"/>
    <s v="ESSONNE"/>
    <s v="MILLY-LA-FORET"/>
    <s v="FD TROIS PIGNONS (8515_TPIG)"/>
    <n v="7"/>
    <s v="RB X7706 - RBD DE COQUIBUS "/>
    <s v="WGS84 - Degrés décimaux"/>
    <s v="Décamétrique"/>
    <s v="Source inconnue"/>
    <s v="Public"/>
    <s v="Validé"/>
  </r>
  <r>
    <d v="2014-08-18T00:00:00"/>
    <n v="939561"/>
    <d v="2014-08-18T00:00:00"/>
    <s v="Non"/>
    <m/>
    <s v="Non"/>
    <x v="2"/>
    <s v="14.5"/>
    <s v="Faible"/>
    <n v="82"/>
    <m/>
    <s v="D240"/>
    <d v="1899-12-30T23:23:00"/>
    <d v="2019-03-01T00:00:00"/>
    <d v="2019-03-02T00:00:00"/>
    <d v="2019-03-03T00:00:00"/>
    <d v="2019-03-01T00:00:00"/>
    <d v="2019-03-03T00:00:00"/>
    <d v="2019-03-03T00:00:00"/>
    <m/>
    <m/>
    <n v="917807"/>
    <n v="354698"/>
    <s v="Coquibus_2"/>
    <s v="2.497983"/>
    <s v="48.421519"/>
    <s v="MULTIPOINT(2.49798260120653 48.4215192215893)"/>
    <m/>
    <m/>
    <s v="Non"/>
    <n v="0"/>
    <n v="0"/>
    <n v="1496"/>
    <s v="Inventaire chiroptères RBD Coquibus"/>
    <s v="ONF"/>
    <s v="Non"/>
    <s v="Projet créé par importation de la base Ecoutes chiroptères Fontainebleau 2015 transmise par L. Tillon"/>
    <s v="Protocole MCD30 Chiroptères"/>
    <n v="0"/>
    <s v="Chiropteres : Aucune observation"/>
    <s v="Non"/>
    <s v="Non"/>
    <s v="Non"/>
    <m/>
    <s v="Non"/>
    <s v="IMPORTATION Chiroptères Ecoutes Fontainebleau 2015"/>
    <m/>
    <d v="2015-11-10T00:00:00"/>
    <n v="3313588"/>
    <n v="1862330"/>
    <x v="21"/>
    <n v="0"/>
    <s v="Sandrine MILANO, Jean-Francois ASSINARE"/>
    <s v="ILE-DE-FRANCE"/>
    <s v="ESSONNE"/>
    <s v="MILLY-LA-FORET"/>
    <s v="FD TROIS PIGNONS (8515_TPIG)"/>
    <n v="7"/>
    <s v="RB X7706 - RBD DE COQUIBUS "/>
    <s v="WGS84 - Degrés décimaux"/>
    <s v="Décamétrique"/>
    <s v="Source inconnue"/>
    <s v="Public"/>
    <s v="Validé"/>
  </r>
  <r>
    <d v="2014-08-18T00:00:00"/>
    <n v="939564"/>
    <d v="2014-08-18T00:00:00"/>
    <s v="Non"/>
    <m/>
    <s v="Non"/>
    <x v="3"/>
    <s v="12.8"/>
    <s v="Nul"/>
    <n v="87"/>
    <s v="Pluie"/>
    <s v="D240"/>
    <d v="1899-12-30T00:50:00"/>
    <d v="2019-03-01T00:00:00"/>
    <d v="2019-03-01T00:00:00"/>
    <d v="2019-03-02T00:00:00"/>
    <d v="2019-03-01T00:00:00"/>
    <d v="2019-03-01T00:00:00"/>
    <d v="2019-03-01T00:00:00"/>
    <m/>
    <m/>
    <n v="917732"/>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30"/>
    <s v="Oreillard gris, Oreillard méridional, Oreillard roux, Oreillard septentrional"/>
    <s v="Oui"/>
    <s v="Non"/>
    <s v="Non"/>
    <s v="communautaire, international, national"/>
    <s v="Oui"/>
    <s v="IMPORTATION Chiroptères Ecoutes Fontainebleau 2015"/>
    <m/>
    <d v="2015-11-10T00:00:00"/>
    <n v="3312837"/>
    <s v="60527, 60518"/>
    <x v="16"/>
    <n v="1"/>
    <s v="Sandrine MILANO, Jean-Francois ASSINARE"/>
    <s v="ILE-DE-FRANCE"/>
    <s v="ESSONNE"/>
    <s v="MILLY-LA-FORET"/>
    <s v="FD TROIS PIGNONS (8515_TPIG)"/>
    <s v="HSA02"/>
    <m/>
    <s v="WGS84 - Degrés décimaux"/>
    <s v="Décamétrique"/>
    <s v="Source inconnue"/>
    <s v="Public"/>
    <s v="Validé"/>
  </r>
  <r>
    <d v="2014-08-18T00:00:00"/>
    <n v="939564"/>
    <d v="2014-08-18T00:00:00"/>
    <s v="Non"/>
    <m/>
    <s v="Non"/>
    <x v="3"/>
    <s v="12.8"/>
    <s v="Nul"/>
    <n v="87"/>
    <s v="Pluie"/>
    <s v="D240"/>
    <d v="1899-12-30T00:50:00"/>
    <d v="2019-03-01T00:00:00"/>
    <d v="2019-03-01T00:00:00"/>
    <d v="2019-03-02T00:00:00"/>
    <d v="2019-03-01T00:00:00"/>
    <d v="2019-03-01T00:00:00"/>
    <d v="2019-03-01T00:00:00"/>
    <m/>
    <m/>
    <n v="917732"/>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30"/>
    <s v="Sérotine commune, Grand Murin"/>
    <s v="Oui"/>
    <s v="Non"/>
    <s v="Oui"/>
    <s v="communautaire, international, national"/>
    <s v="Oui"/>
    <s v="IMPORTATION Chiroptères Ecoutes Fontainebleau 2015"/>
    <m/>
    <d v="2015-11-10T00:00:00"/>
    <n v="3313266"/>
    <s v="60360, 60418"/>
    <x v="26"/>
    <n v="1"/>
    <s v="Sandrine MILANO, Jean-Francois ASSINARE"/>
    <s v="ILE-DE-FRANCE"/>
    <s v="ESSONNE"/>
    <s v="MILLY-LA-FORET"/>
    <s v="FD TROIS PIGNONS (8515_TPIG)"/>
    <s v="HSA02"/>
    <m/>
    <s v="WGS84 - Degrés décimaux"/>
    <s v="Décamétrique"/>
    <s v="Source inconnue"/>
    <s v="Public"/>
    <s v="Validé"/>
  </r>
  <r>
    <d v="2014-08-18T00:00:00"/>
    <n v="939564"/>
    <d v="2014-08-18T00:00:00"/>
    <s v="Non"/>
    <m/>
    <s v="Non"/>
    <x v="3"/>
    <s v="12.8"/>
    <s v="Nul"/>
    <n v="87"/>
    <s v="Pluie"/>
    <s v="D240"/>
    <d v="1899-12-30T00:50:00"/>
    <d v="2019-03-01T00:00:00"/>
    <d v="2019-03-01T00:00:00"/>
    <d v="2019-03-02T00:00:00"/>
    <d v="2019-03-01T00:00:00"/>
    <d v="2019-03-01T00:00:00"/>
    <d v="2019-03-01T00:00:00"/>
    <m/>
    <m/>
    <n v="918056"/>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24"/>
    <s v="Pipistrelle commune"/>
    <s v="Oui"/>
    <s v="Non"/>
    <s v="Oui"/>
    <s v="communautaire, international, national"/>
    <s v="Oui"/>
    <s v="IMPORTATION Chiroptères Ecoutes Fontainebleau 2015"/>
    <m/>
    <d v="2015-11-10T00:00:00"/>
    <n v="3315011"/>
    <n v="60479"/>
    <x v="1"/>
    <n v="1"/>
    <s v="Sandrine MILANO, Jean-Francois ASSINARE"/>
    <s v="ILE-DE-FRANCE"/>
    <s v="ESSONNE"/>
    <s v="MILLY-LA-FORET"/>
    <s v="FD TROIS PIGNONS (8515_TPIG)"/>
    <s v="HSA02"/>
    <m/>
    <s v="WGS84 - Degrés décimaux"/>
    <s v="Décamétrique"/>
    <s v="Source inconnue"/>
    <s v="Public"/>
    <s v="Validé"/>
  </r>
  <r>
    <d v="2014-08-18T00:00:00"/>
    <n v="939564"/>
    <d v="2014-08-18T00:00:00"/>
    <s v="Non"/>
    <m/>
    <s v="Non"/>
    <x v="3"/>
    <s v="12.8"/>
    <s v="Nul"/>
    <n v="87"/>
    <s v="Pluie"/>
    <s v="D240"/>
    <d v="1899-12-30T00:50:00"/>
    <d v="2019-03-01T00:00:00"/>
    <d v="2019-03-01T00:00:00"/>
    <d v="2019-03-02T00:00:00"/>
    <d v="2019-03-01T00:00:00"/>
    <d v="2019-03-01T00:00:00"/>
    <d v="2019-03-01T00:00:00"/>
    <m/>
    <m/>
    <n v="918056"/>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24"/>
    <s v="Sérotine commune, Noctule de Leisler, Noctule commune"/>
    <s v="Oui"/>
    <s v="Non"/>
    <s v="Oui"/>
    <s v="communautaire, international, national"/>
    <s v="Oui"/>
    <s v="IMPORTATION Chiroptères Ecoutes Fontainebleau 2015"/>
    <m/>
    <d v="2015-11-10T00:00:00"/>
    <n v="3313627"/>
    <s v="60360, 60461, 60468"/>
    <x v="5"/>
    <n v="1"/>
    <s v="Sandrine MILANO, Jean-Francois ASSINARE"/>
    <s v="ILE-DE-FRANCE"/>
    <s v="ESSONNE"/>
    <s v="MILLY-LA-FORET"/>
    <s v="FD TROIS PIGNONS (8515_TPIG)"/>
    <s v="HSA02"/>
    <m/>
    <s v="WGS84 - Degrés décimaux"/>
    <s v="Décamétrique"/>
    <s v="Source inconnue"/>
    <s v="Public"/>
    <s v="Validé"/>
  </r>
  <r>
    <d v="2014-08-18T00:00:00"/>
    <n v="939564"/>
    <d v="2014-08-18T00:00:00"/>
    <s v="Non"/>
    <m/>
    <s v="Non"/>
    <x v="3"/>
    <s v="12.8"/>
    <s v="Nul"/>
    <n v="87"/>
    <s v="Pluie"/>
    <s v="D240"/>
    <d v="1899-12-30T00:50:00"/>
    <d v="2019-03-01T00:00:00"/>
    <d v="2019-03-01T00:00:00"/>
    <d v="2019-03-02T00:00:00"/>
    <d v="2019-03-01T00:00:00"/>
    <d v="2019-03-01T00:00:00"/>
    <d v="2019-03-01T00:00:00"/>
    <m/>
    <m/>
    <n v="918595"/>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22"/>
    <s v="Pipistrelle commune"/>
    <s v="Oui"/>
    <s v="Non"/>
    <s v="Oui"/>
    <s v="communautaire, international, national"/>
    <s v="Oui"/>
    <s v="IMPORTATION Chiroptères Ecoutes Fontainebleau 2015"/>
    <m/>
    <d v="2015-11-10T00:00:00"/>
    <n v="3314913"/>
    <n v="60479"/>
    <x v="1"/>
    <n v="1"/>
    <s v="Sandrine MILANO, Jean-Francois ASSINARE"/>
    <s v="ILE-DE-FRANCE"/>
    <s v="ESSONNE"/>
    <s v="MILLY-LA-FORET"/>
    <s v="FD TROIS PIGNONS (8515_TPIG)"/>
    <s v="HSA02"/>
    <m/>
    <s v="WGS84 - Degrés décimaux"/>
    <s v="Décamétrique"/>
    <s v="Source inconnue"/>
    <s v="Public"/>
    <s v="Validé"/>
  </r>
  <r>
    <d v="2014-08-18T00:00:00"/>
    <n v="939564"/>
    <d v="2014-08-18T00:00:00"/>
    <s v="Non"/>
    <m/>
    <s v="Non"/>
    <x v="3"/>
    <s v="12.8"/>
    <s v="Nul"/>
    <n v="87"/>
    <s v="Pluie"/>
    <s v="D240"/>
    <d v="1899-12-30T00:50:00"/>
    <d v="2019-03-01T00:00:00"/>
    <d v="2019-03-01T00:00:00"/>
    <d v="2019-03-02T00:00:00"/>
    <d v="2019-03-01T00:00:00"/>
    <d v="2019-03-01T00:00:00"/>
    <d v="2019-03-01T00:00:00"/>
    <m/>
    <m/>
    <n v="919251"/>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5"/>
    <s v="Pipistrelle commune"/>
    <s v="Oui"/>
    <s v="Non"/>
    <s v="Oui"/>
    <s v="communautaire, international, national"/>
    <s v="Oui"/>
    <s v="IMPORTATION Chiroptères Ecoutes Fontainebleau 2015"/>
    <m/>
    <d v="2015-11-10T00:00:00"/>
    <n v="3314274"/>
    <n v="60479"/>
    <x v="1"/>
    <n v="1"/>
    <s v="Sandrine MILANO, Jean-Francois ASSINARE"/>
    <s v="ILE-DE-FRANCE"/>
    <s v="ESSONNE"/>
    <s v="MILLY-LA-FORET"/>
    <s v="FD TROIS PIGNONS (8515_TPIG)"/>
    <s v="HSA02"/>
    <m/>
    <s v="WGS84 - Degrés décimaux"/>
    <s v="Décamétrique"/>
    <s v="Source inconnue"/>
    <s v="Public"/>
    <s v="Validé"/>
  </r>
  <r>
    <d v="2014-08-18T00:00:00"/>
    <n v="939564"/>
    <d v="2014-08-18T00:00:00"/>
    <s v="Non"/>
    <m/>
    <s v="Non"/>
    <x v="3"/>
    <s v="12.8"/>
    <s v="Nul"/>
    <n v="87"/>
    <s v="Pluie"/>
    <s v="D240"/>
    <d v="1899-12-30T00:50:00"/>
    <d v="2019-03-01T00:00:00"/>
    <d v="2019-03-01T00:00:00"/>
    <d v="2019-03-02T00:00:00"/>
    <d v="2019-03-01T00:00:00"/>
    <d v="2019-03-01T00:00:00"/>
    <d v="2019-03-01T00:00:00"/>
    <m/>
    <m/>
    <n v="919293"/>
    <n v="354699"/>
    <s v="Coquibus_6"/>
    <s v="2.500868"/>
    <s v="48.418066"/>
    <s v="MULTIPOINT(2.50086842466568 48.4180656387446)"/>
    <m/>
    <m/>
    <s v="Non"/>
    <n v="0"/>
    <n v="0"/>
    <n v="1496"/>
    <s v="Inventaire chiroptères RBD Coquibus"/>
    <s v="ONF"/>
    <s v="Non"/>
    <s v="Projet créé par importation de la base Ecoutes chiroptères Fontainebleau 2015 transmise par L. Tillon"/>
    <s v="Protocole MCD30 Chiroptères"/>
    <n v="13"/>
    <s v="Pipistrelle commune"/>
    <s v="Oui"/>
    <s v="Non"/>
    <s v="Oui"/>
    <s v="communautaire, international, national"/>
    <s v="Oui"/>
    <s v="IMPORTATION Chiroptères Ecoutes Fontainebleau 2015"/>
    <m/>
    <d v="2015-11-10T00:00:00"/>
    <n v="3314637"/>
    <n v="60479"/>
    <x v="1"/>
    <n v="1"/>
    <s v="Sandrine MILANO, Jean-Francois ASSINARE"/>
    <s v="ILE-DE-FRANCE"/>
    <s v="ESSONNE"/>
    <s v="MILLY-LA-FORET"/>
    <s v="FD TROIS PIGNONS (8515_TPIG)"/>
    <s v="HSA02"/>
    <m/>
    <s v="WGS84 - Degrés décimaux"/>
    <s v="Décamétrique"/>
    <s v="Source inconnue"/>
    <s v="Public"/>
    <s v="Validé"/>
  </r>
  <r>
    <d v="2014-08-18T00:00:00"/>
    <n v="939567"/>
    <d v="2014-08-18T00:00:00"/>
    <s v="Non"/>
    <m/>
    <s v="Non"/>
    <x v="4"/>
    <s v="14.7"/>
    <s v="Nul"/>
    <n v="83"/>
    <m/>
    <s v="D240"/>
    <d v="1899-12-30T21:15:00"/>
    <d v="2019-03-01T00:00:00"/>
    <d v="2019-03-02T00:00:00"/>
    <d v="2019-03-02T00:00:00"/>
    <d v="2019-03-01T00:00:00"/>
    <d v="2019-03-03T00:00:00"/>
    <d v="2019-03-03T00:00:00"/>
    <m/>
    <m/>
    <n v="918740"/>
    <n v="354700"/>
    <s v="Coquibus_5"/>
    <s v="2.500927"/>
    <s v="48.420243"/>
    <s v="MULTIPOINT(2.50092740139278 48.4202426328626)"/>
    <m/>
    <m/>
    <s v="Non"/>
    <n v="0"/>
    <n v="0"/>
    <n v="1496"/>
    <s v="Inventaire chiroptères RBD Coquibus"/>
    <s v="ONF"/>
    <s v="Non"/>
    <s v="Projet créé par importation de la base Ecoutes chiroptères Fontainebleau 2015 transmise par L. Tillon"/>
    <s v="Protocole MCD30 Chiroptères"/>
    <n v="24"/>
    <s v="Murin de Daubenton, Murin de Brandt"/>
    <s v="Oui"/>
    <s v="Non"/>
    <s v="Oui"/>
    <s v="communautaire, international, national"/>
    <s v="Oui"/>
    <s v="IMPORTATION Chiroptères Ecoutes Fontainebleau 2015"/>
    <m/>
    <d v="2015-11-10T00:00:00"/>
    <n v="3313611"/>
    <s v="200118, 79300"/>
    <x v="27"/>
    <n v="1"/>
    <s v="Sandrine MILANO, Jean-Francois ASSINARE"/>
    <s v="ILE-DE-FRANCE"/>
    <s v="ESSONNE"/>
    <s v="MILLY-LA-FORET"/>
    <s v="FD TROIS PIGNONS (8515_TPIG)"/>
    <n v="7"/>
    <s v="RB X7706 - RBD DE COQUIBUS "/>
    <s v="WGS84 - Degrés décimaux"/>
    <s v="Décamétrique"/>
    <s v="Source inconnue"/>
    <s v="Public"/>
    <s v="Validé"/>
  </r>
  <r>
    <d v="2014-08-19T00:00:00"/>
    <n v="939534"/>
    <d v="2014-08-19T00:00:00"/>
    <s v="Non"/>
    <m/>
    <s v="Non"/>
    <x v="5"/>
    <n v="13"/>
    <s v="Nul"/>
    <n v="71"/>
    <m/>
    <s v="D240"/>
    <d v="1899-12-30T00:10:00"/>
    <d v="2019-03-01T00:00:00"/>
    <d v="2019-03-02T00:00:00"/>
    <d v="2019-03-03T00:00:00"/>
    <d v="2019-03-01T00:00:00"/>
    <d v="2019-03-02T00:00:00"/>
    <d v="2019-03-02T00:00:00"/>
    <m/>
    <m/>
    <n v="920229"/>
    <n v="354689"/>
    <s v="Coquibus_9"/>
    <s v="2.478122"/>
    <s v="48.420374"/>
    <s v="MULTIPOINT(2.47812153728114 48.4203736759586)"/>
    <m/>
    <m/>
    <s v="Non"/>
    <n v="0"/>
    <n v="0"/>
    <n v="1496"/>
    <s v="Inventaire chiroptères RBD Coquibus"/>
    <s v="ONF"/>
    <s v="Non"/>
    <s v="Projet créé par importation de la base Ecoutes chiroptères Fontainebleau 2015 transmise par L. Tillon"/>
    <s v="Protocole MCD30 Chiroptères"/>
    <n v="0"/>
    <s v="Chiropteres : Aucune observation"/>
    <s v="Non"/>
    <s v="Non"/>
    <s v="Non"/>
    <m/>
    <s v="Non"/>
    <s v="IMPORTATION Chiroptères Ecoutes Fontainebleau 2015"/>
    <m/>
    <d v="2015-11-10T00:00:00"/>
    <n v="3314296"/>
    <n v="1862330"/>
    <x v="21"/>
    <n v="0"/>
    <s v="Alexandre BUTIN, Jean-Francois ASSINARE"/>
    <s v="ILE-DE-FRANCE"/>
    <s v="ESSONNE"/>
    <s v="MILLY-LA-FORET"/>
    <s v="FD TROIS PIGNONS (8515_TPIG)"/>
    <n v="10"/>
    <m/>
    <s v="WGS84 - Degrés décimaux"/>
    <s v="Décamétrique"/>
    <s v="Source inconnue"/>
    <s v="Public"/>
    <s v="Validé"/>
  </r>
  <r>
    <d v="2014-08-19T00:00:00"/>
    <n v="939537"/>
    <d v="2014-08-19T00:00:00"/>
    <s v="Non"/>
    <m/>
    <s v="Non"/>
    <x v="6"/>
    <s v="13.6"/>
    <s v="Faible"/>
    <n v="71"/>
    <m/>
    <s v="D240"/>
    <d v="1899-12-30T00:45:00"/>
    <d v="2019-03-01T00:00:00"/>
    <d v="2019-03-02T00:00:00"/>
    <d v="2019-03-03T00:00:00"/>
    <d v="2019-03-01T00:00:00"/>
    <d v="2019-03-01T00:00:00"/>
    <d v="2019-03-01T00:00:00"/>
    <m/>
    <m/>
    <n v="919361"/>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2"/>
    <s v="Murin de Daubenton, Murin à oreilles échancrées, Vespertilion à oreilles échancrées"/>
    <s v="Oui"/>
    <s v="Non"/>
    <s v="Oui"/>
    <s v="communautaire, international, national"/>
    <s v="Oui"/>
    <s v="IMPORTATION Chiroptères Ecoutes Fontainebleau 2015"/>
    <m/>
    <d v="2015-11-10T00:00:00"/>
    <n v="3315215"/>
    <s v="200118, 60400"/>
    <x v="3"/>
    <n v="1"/>
    <s v="Sandrine MILANO"/>
    <s v="ILE-DE-FRANCE"/>
    <s v="ESSONNE"/>
    <s v="MILLY-LA-FORET"/>
    <s v="FD TROIS PIGNONS (8515_TPIG)"/>
    <n v="9"/>
    <s v="RB X7706 - RBD DE COQUIBUS "/>
    <s v="WGS84 - Degrés décimaux"/>
    <s v="Décamétrique"/>
    <s v="Source inconnue"/>
    <s v="Public"/>
    <s v="Validé"/>
  </r>
  <r>
    <d v="2014-08-19T00:00:00"/>
    <n v="939537"/>
    <d v="2014-08-19T00:00:00"/>
    <s v="Non"/>
    <m/>
    <s v="Non"/>
    <x v="6"/>
    <s v="13.6"/>
    <s v="Faible"/>
    <n v="71"/>
    <m/>
    <s v="D240"/>
    <d v="1899-12-30T00:45:00"/>
    <d v="2019-03-01T00:00:00"/>
    <d v="2019-03-02T00:00:00"/>
    <d v="2019-03-03T00:00:00"/>
    <d v="2019-03-01T00:00:00"/>
    <d v="2019-03-01T00:00:00"/>
    <d v="2019-03-01T00:00:00"/>
    <m/>
    <m/>
    <n v="919923"/>
    <n v="354690"/>
    <s v="Coquibus_8"/>
    <s v="2.478707"/>
    <s v="48.421812"/>
    <s v="MULTIPOINT(2.47870729704808 48.4218123841553)"/>
    <m/>
    <m/>
    <s v="Non"/>
    <n v="0"/>
    <n v="0"/>
    <n v="1496"/>
    <s v="Inventaire chiroptères RBD Coquibus"/>
    <s v="ONF"/>
    <s v="Non"/>
    <s v="Projet créé par importation de la base Ecoutes chiroptères Fontainebleau 2015 transmise par L. Tillon"/>
    <s v="Protocole MCD30 Chiroptères"/>
    <n v="28"/>
    <s v="Murin de Daubenton, Murin à oreilles échancrées, Vespertilion à oreilles échancrées"/>
    <s v="Oui"/>
    <s v="Non"/>
    <s v="Oui"/>
    <s v="communautaire, international, national"/>
    <s v="Oui"/>
    <s v="IMPORTATION Chiroptères Ecoutes Fontainebleau 2015"/>
    <m/>
    <d v="2015-11-10T00:00:00"/>
    <n v="3312956"/>
    <s v="200118, 60400"/>
    <x v="3"/>
    <n v="1"/>
    <s v="Sandrine MILANO"/>
    <s v="ILE-DE-FRANCE"/>
    <s v="ESSONNE"/>
    <s v="MILLY-LA-FORET"/>
    <s v="FD TROIS PIGNONS (8515_TPIG)"/>
    <n v="9"/>
    <s v="RB X7706 - RBD DE COQUIBUS "/>
    <s v="WGS84 - Degrés décimaux"/>
    <s v="Décamétrique"/>
    <s v="Source inconnue"/>
    <s v="Public"/>
    <s v="Validé"/>
  </r>
  <r>
    <d v="2014-08-19T00:00:00"/>
    <n v="939540"/>
    <d v="2014-08-19T00:00:00"/>
    <s v="Non"/>
    <m/>
    <s v="Non"/>
    <x v="0"/>
    <n v="13"/>
    <s v="Faible"/>
    <n v="84"/>
    <m/>
    <s v="D240"/>
    <d v="1899-12-30T01:46:00"/>
    <d v="2019-03-01T00:00:00"/>
    <d v="2019-03-03T00:00:00"/>
    <d v="2019-03-03T00:00:00"/>
    <d v="2019-03-01T00:00:00"/>
    <d v="2019-03-02T00:00:00"/>
    <d v="2019-03-02T00:00:00"/>
    <m/>
    <m/>
    <n v="919427"/>
    <n v="354691"/>
    <s v="Coquibus_10"/>
    <s v="2.485912"/>
    <s v="48.423809"/>
    <s v="MULTIPOINT(2.48591193797684 48.4238093006681)"/>
    <m/>
    <m/>
    <s v="Non"/>
    <n v="0"/>
    <n v="0"/>
    <n v="1496"/>
    <s v="Inventaire chiroptères RBD Coquibus"/>
    <s v="ONF"/>
    <s v="Non"/>
    <s v="Projet créé par importation de la base Ecoutes chiroptères Fontainebleau 2015 transmise par L. Tillon"/>
    <s v="Protocole MCD30 Chiroptères"/>
    <n v="0"/>
    <s v="Chiropteres : Aucune observation"/>
    <s v="Non"/>
    <s v="Non"/>
    <s v="Non"/>
    <m/>
    <s v="Non"/>
    <s v="IMPORTATION Chiroptères Ecoutes Fontainebleau 2015"/>
    <m/>
    <d v="2015-11-10T00:00:00"/>
    <n v="3312613"/>
    <n v="1862330"/>
    <x v="21"/>
    <n v="0"/>
    <s v="Sandrine MILANO, Jean-Francois ASSINARE"/>
    <s v="ILE-DE-FRANCE"/>
    <s v="ESSONNE"/>
    <s v="MILLY-LA-FORET"/>
    <s v="FD TROIS PIGNONS (8515_TPIG)"/>
    <n v="9"/>
    <m/>
    <s v="WGS84 - Degrés décimaux"/>
    <s v="Décamétrique"/>
    <s v="Source inconnue"/>
    <s v="Public"/>
    <s v="Validé"/>
  </r>
  <r>
    <d v="2014-08-19T00:00:00"/>
    <n v="939543"/>
    <d v="2014-08-19T00:00:00"/>
    <s v="Non"/>
    <m/>
    <s v="Non"/>
    <x v="7"/>
    <s v="14.3"/>
    <s v="Faible"/>
    <n v="72"/>
    <m/>
    <s v="D240"/>
    <d v="1899-12-30T23:19:00"/>
    <d v="2019-03-01T00:00:00"/>
    <d v="2019-03-02T00:00:00"/>
    <d v="2019-03-02T00:00:00"/>
    <d v="2019-03-01T00:00:00"/>
    <d v="2019-03-01T00:00:00"/>
    <d v="2019-03-01T00:00:00"/>
    <m/>
    <m/>
    <n v="918132"/>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5"/>
    <s v="Pipistrelle commune"/>
    <s v="Oui"/>
    <s v="Non"/>
    <s v="Oui"/>
    <s v="communautaire, international, national"/>
    <s v="Oui"/>
    <s v="IMPORTATION Chiroptères Ecoutes Fontainebleau 2015"/>
    <m/>
    <d v="2015-11-10T00:00:00"/>
    <n v="3314893"/>
    <n v="60479"/>
    <x v="1"/>
    <n v="1"/>
    <s v="Sandrine MILANO, Jean-Francois ASSINARE"/>
    <s v="ILE-DE-FRANCE"/>
    <s v="ESSONNE"/>
    <s v="MILLY-LA-FORET"/>
    <s v="FD TROIS PIGNONS (8515_TPIG)"/>
    <n v="9"/>
    <s v="RB X7706 - RBD DE COQUIBUS "/>
    <s v="WGS84 - Degrés décimaux"/>
    <s v="Décamétrique"/>
    <s v="Source inconnue"/>
    <s v="Public"/>
    <s v="Validé"/>
  </r>
  <r>
    <d v="2014-08-19T00:00:00"/>
    <n v="939543"/>
    <d v="2014-08-19T00:00:00"/>
    <s v="Non"/>
    <m/>
    <s v="Non"/>
    <x v="7"/>
    <s v="14.3"/>
    <s v="Faible"/>
    <n v="72"/>
    <m/>
    <s v="D240"/>
    <d v="1899-12-30T23:19:00"/>
    <d v="2019-03-01T00:00:00"/>
    <d v="2019-03-02T00:00:00"/>
    <d v="2019-03-02T00:00:00"/>
    <d v="2019-03-01T00:00:00"/>
    <d v="2019-03-01T00:00:00"/>
    <d v="2019-03-01T00:00:00"/>
    <m/>
    <m/>
    <n v="918676"/>
    <n v="354692"/>
    <s v="Coquibus_4"/>
    <s v="2.486518"/>
    <s v="48.421172"/>
    <s v="MULTIPOINT(2.48651833397391 48.4211724716656)"/>
    <m/>
    <m/>
    <s v="Non"/>
    <n v="0"/>
    <n v="0"/>
    <n v="1496"/>
    <s v="Inventaire chiroptères RBD Coquibus"/>
    <s v="ONF"/>
    <s v="Non"/>
    <s v="Projet créé par importation de la base Ecoutes chiroptères Fontainebleau 2015 transmise par L. Tillon"/>
    <s v="Protocole MCD30 Chiroptères"/>
    <n v="6"/>
    <s v="Murin de Daubenton, Murin à moustaches, Vespertilion à moustaches"/>
    <s v="Oui"/>
    <s v="Non"/>
    <s v="Oui"/>
    <s v="communautaire, international, national"/>
    <s v="Oui"/>
    <s v="IMPORTATION Chiroptères Ecoutes Fontainebleau 2015"/>
    <m/>
    <d v="2015-11-10T00:00:00"/>
    <n v="3314312"/>
    <s v="200118, 60383"/>
    <x v="22"/>
    <n v="1"/>
    <s v="Sandrine MILANO, Jean-Francois ASSINARE"/>
    <s v="ILE-DE-FRANCE"/>
    <s v="ESSONNE"/>
    <s v="MILLY-LA-FORET"/>
    <s v="FD TROIS PIGNONS (8515_TPIG)"/>
    <n v="9"/>
    <s v="RB X7706 - RBD DE COQUIBUS "/>
    <s v="WGS84 - Degrés décimaux"/>
    <s v="Décamétrique"/>
    <s v="Source inconnue"/>
    <s v="Public"/>
    <s v="Validé"/>
  </r>
  <r>
    <d v="2014-08-19T00:00:00"/>
    <n v="939552"/>
    <d v="2014-08-19T00:00:00"/>
    <s v="Non"/>
    <m/>
    <s v="Non"/>
    <x v="8"/>
    <s v="14.3"/>
    <s v="Nul"/>
    <n v="80"/>
    <m/>
    <s v="D240"/>
    <d v="1899-12-30T21:32:00"/>
    <d v="2019-03-01T00:00:00"/>
    <d v="2019-03-02T00:00:00"/>
    <d v="2019-03-03T00:00:00"/>
    <d v="2019-03-01T00:00:00"/>
    <d v="2019-03-02T00:00:00"/>
    <d v="2019-03-02T00:00:00"/>
    <m/>
    <m/>
    <n v="917866"/>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4"/>
    <s v="Pipistrelle commune"/>
    <s v="Oui"/>
    <s v="Non"/>
    <s v="Oui"/>
    <s v="communautaire, international, national"/>
    <s v="Oui"/>
    <s v="IMPORTATION Chiroptères Ecoutes Fontainebleau 2015"/>
    <m/>
    <d v="2015-11-10T00:00:00"/>
    <n v="3313511"/>
    <n v="60479"/>
    <x v="1"/>
    <n v="1"/>
    <s v="Sandrine MILANO, Jean-Francois ASSINARE"/>
    <s v="ILE-DE-FRANCE"/>
    <s v="ESSONNE"/>
    <s v="MILLY-LA-FORET"/>
    <s v="FD TROIS PIGNONS (8515_TPIG)"/>
    <n v="8"/>
    <m/>
    <s v="WGS84 - Degrés décimaux"/>
    <s v="Décamétrique"/>
    <s v="Source inconnue"/>
    <s v="Public"/>
    <s v="Validé"/>
  </r>
  <r>
    <d v="2014-08-19T00:00:00"/>
    <n v="939552"/>
    <d v="2014-08-19T00:00:00"/>
    <s v="Non"/>
    <m/>
    <s v="Non"/>
    <x v="8"/>
    <s v="14.3"/>
    <s v="Nul"/>
    <n v="80"/>
    <m/>
    <s v="D240"/>
    <d v="1899-12-30T21:32:00"/>
    <d v="2019-03-01T00:00:00"/>
    <d v="2019-03-02T00:00:00"/>
    <d v="2019-03-03T00:00:00"/>
    <d v="2019-03-01T00:00:00"/>
    <d v="2019-03-02T00:00:00"/>
    <d v="2019-03-02T00:00:00"/>
    <m/>
    <m/>
    <n v="918733"/>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30"/>
    <s v="Pipistrelle commune"/>
    <s v="Oui"/>
    <s v="Non"/>
    <s v="Oui"/>
    <s v="communautaire, international, national"/>
    <s v="Oui"/>
    <s v="IMPORTATION Chiroptères Ecoutes Fontainebleau 2015"/>
    <m/>
    <d v="2015-11-10T00:00:00"/>
    <n v="3312831"/>
    <n v="60479"/>
    <x v="1"/>
    <n v="1"/>
    <s v="Sandrine MILANO, Jean-Francois ASSINARE"/>
    <s v="ILE-DE-FRANCE"/>
    <s v="ESSONNE"/>
    <s v="MILLY-LA-FORET"/>
    <s v="FD TROIS PIGNONS (8515_TPIG)"/>
    <n v="8"/>
    <m/>
    <s v="WGS84 - Degrés décimaux"/>
    <s v="Décamétrique"/>
    <s v="Source inconnue"/>
    <s v="Public"/>
    <s v="Validé"/>
  </r>
  <r>
    <d v="2014-08-19T00:00:00"/>
    <n v="939552"/>
    <d v="2014-08-19T00:00:00"/>
    <s v="Non"/>
    <m/>
    <s v="Non"/>
    <x v="8"/>
    <s v="14.3"/>
    <s v="Nul"/>
    <n v="80"/>
    <m/>
    <s v="D240"/>
    <d v="1899-12-30T21:32:00"/>
    <d v="2019-03-01T00:00:00"/>
    <d v="2019-03-02T00:00:00"/>
    <d v="2019-03-03T00:00:00"/>
    <d v="2019-03-01T00:00:00"/>
    <d v="2019-03-02T00:00:00"/>
    <d v="2019-03-02T00:00:00"/>
    <m/>
    <m/>
    <n v="919057"/>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23"/>
    <s v="Pipistrelle commune"/>
    <s v="Oui"/>
    <s v="Non"/>
    <s v="Oui"/>
    <s v="communautaire, international, national"/>
    <s v="Oui"/>
    <s v="IMPORTATION Chiroptères Ecoutes Fontainebleau 2015"/>
    <m/>
    <d v="2015-11-10T00:00:00"/>
    <n v="3315018"/>
    <n v="60479"/>
    <x v="1"/>
    <n v="3"/>
    <s v="Sandrine MILANO, Jean-Francois ASSINARE"/>
    <s v="ILE-DE-FRANCE"/>
    <s v="ESSONNE"/>
    <s v="MILLY-LA-FORET"/>
    <s v="FD TROIS PIGNONS (8515_TPIG)"/>
    <n v="8"/>
    <m/>
    <s v="WGS84 - Degrés décimaux"/>
    <s v="Décamétrique"/>
    <s v="Source inconnue"/>
    <s v="Public"/>
    <s v="Validé"/>
  </r>
  <r>
    <d v="2014-08-19T00:00:00"/>
    <n v="939552"/>
    <d v="2014-08-19T00:00:00"/>
    <s v="Non"/>
    <m/>
    <s v="Non"/>
    <x v="8"/>
    <s v="14.3"/>
    <s v="Nul"/>
    <n v="80"/>
    <m/>
    <s v="D240"/>
    <d v="1899-12-30T21:32:00"/>
    <d v="2019-03-01T00:00:00"/>
    <d v="2019-03-02T00:00:00"/>
    <d v="2019-03-03T00:00:00"/>
    <d v="2019-03-01T00:00:00"/>
    <d v="2019-03-02T00:00:00"/>
    <d v="2019-03-02T00:00:00"/>
    <m/>
    <m/>
    <n v="919266"/>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7"/>
    <s v="Pipistrelle commune"/>
    <s v="Oui"/>
    <s v="Non"/>
    <s v="Oui"/>
    <s v="communautaire, international, national"/>
    <s v="Oui"/>
    <s v="IMPORTATION Chiroptères Ecoutes Fontainebleau 2015"/>
    <m/>
    <d v="2015-11-10T00:00:00"/>
    <n v="3315249"/>
    <n v="60479"/>
    <x v="1"/>
    <n v="1"/>
    <s v="Sandrine MILANO, Jean-Francois ASSINARE"/>
    <s v="ILE-DE-FRANCE"/>
    <s v="ESSONNE"/>
    <s v="MILLY-LA-FORET"/>
    <s v="FD TROIS PIGNONS (8515_TPIG)"/>
    <n v="8"/>
    <m/>
    <s v="WGS84 - Degrés décimaux"/>
    <s v="Décamétrique"/>
    <s v="Source inconnue"/>
    <s v="Public"/>
    <s v="Validé"/>
  </r>
  <r>
    <d v="2014-08-19T00:00:00"/>
    <n v="939552"/>
    <d v="2014-08-19T00:00:00"/>
    <s v="Non"/>
    <m/>
    <s v="Non"/>
    <x v="8"/>
    <s v="14.3"/>
    <s v="Nul"/>
    <n v="80"/>
    <m/>
    <s v="D240"/>
    <d v="1899-12-30T21:32:00"/>
    <d v="2019-03-01T00:00:00"/>
    <d v="2019-03-02T00:00:00"/>
    <d v="2019-03-03T00:00:00"/>
    <d v="2019-03-01T00:00:00"/>
    <d v="2019-03-02T00:00:00"/>
    <d v="2019-03-02T00:00:00"/>
    <m/>
    <m/>
    <n v="920142"/>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
    <m/>
    <s v="Oui"/>
    <s v="Non"/>
    <s v="Non"/>
    <s v="communautaire, international"/>
    <s v="Non"/>
    <s v="IMPORTATION Chiroptères Ecoutes Fontainebleau 2015"/>
    <m/>
    <d v="2015-11-10T00:00:00"/>
    <n v="3313585"/>
    <n v="195295"/>
    <x v="28"/>
    <n v="1"/>
    <s v="Sandrine MILANO, Jean-Francois ASSINARE"/>
    <s v="ILE-DE-FRANCE"/>
    <s v="ESSONNE"/>
    <s v="MILLY-LA-FORET"/>
    <s v="FD TROIS PIGNONS (8515_TPIG)"/>
    <n v="8"/>
    <m/>
    <s v="WGS84 - Degrés décimaux"/>
    <s v="Décamétrique"/>
    <s v="Source inconnue"/>
    <s v="Public"/>
    <s v="Validé"/>
  </r>
  <r>
    <d v="2014-08-19T00:00:00"/>
    <n v="939552"/>
    <d v="2014-08-19T00:00:00"/>
    <s v="Non"/>
    <m/>
    <s v="Non"/>
    <x v="8"/>
    <s v="14.3"/>
    <s v="Nul"/>
    <n v="80"/>
    <m/>
    <s v="D240"/>
    <d v="1899-12-30T21:32:00"/>
    <d v="2019-03-01T00:00:00"/>
    <d v="2019-03-02T00:00:00"/>
    <d v="2019-03-03T00:00:00"/>
    <d v="2019-03-01T00:00:00"/>
    <d v="2019-03-02T00:00:00"/>
    <d v="2019-03-02T00:00:00"/>
    <m/>
    <m/>
    <n v="920142"/>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
    <s v="Pipistrelle commune"/>
    <s v="Oui"/>
    <s v="Non"/>
    <s v="Oui"/>
    <s v="communautaire, international, national"/>
    <s v="Oui"/>
    <s v="IMPORTATION Chiroptères Ecoutes Fontainebleau 2015"/>
    <m/>
    <d v="2015-11-10T00:00:00"/>
    <n v="3314591"/>
    <n v="60479"/>
    <x v="1"/>
    <n v="1"/>
    <s v="Sandrine MILANO, Jean-Francois ASSINARE"/>
    <s v="ILE-DE-FRANCE"/>
    <s v="ESSONNE"/>
    <s v="MILLY-LA-FORET"/>
    <s v="FD TROIS PIGNONS (8515_TPIG)"/>
    <n v="8"/>
    <m/>
    <s v="WGS84 - Degrés décimaux"/>
    <s v="Décamétrique"/>
    <s v="Source inconnue"/>
    <s v="Public"/>
    <s v="Validé"/>
  </r>
  <r>
    <d v="2014-08-19T00:00:00"/>
    <n v="939552"/>
    <d v="2014-08-19T00:00:00"/>
    <s v="Non"/>
    <m/>
    <s v="Non"/>
    <x v="8"/>
    <s v="14.3"/>
    <s v="Nul"/>
    <n v="80"/>
    <m/>
    <s v="D240"/>
    <d v="1899-12-30T21:32:00"/>
    <d v="2019-03-01T00:00:00"/>
    <d v="2019-03-02T00:00:00"/>
    <d v="2019-03-03T00:00:00"/>
    <d v="2019-03-01T00:00:00"/>
    <d v="2019-03-02T00:00:00"/>
    <d v="2019-03-02T00:00:00"/>
    <m/>
    <m/>
    <n v="920254"/>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11"/>
    <s v="Pipistrelle commune"/>
    <s v="Oui"/>
    <s v="Non"/>
    <s v="Oui"/>
    <s v="communautaire, international, national"/>
    <s v="Oui"/>
    <s v="IMPORTATION Chiroptères Ecoutes Fontainebleau 2015"/>
    <m/>
    <d v="2015-11-10T00:00:00"/>
    <n v="3312608"/>
    <n v="60479"/>
    <x v="1"/>
    <n v="3"/>
    <s v="Sandrine MILANO, Jean-Francois ASSINARE"/>
    <s v="ILE-DE-FRANCE"/>
    <s v="ESSONNE"/>
    <s v="MILLY-LA-FORET"/>
    <s v="FD TROIS PIGNONS (8515_TPIG)"/>
    <n v="8"/>
    <m/>
    <s v="WGS84 - Degrés décimaux"/>
    <s v="Décamétrique"/>
    <s v="Source inconnue"/>
    <s v="Public"/>
    <s v="Validé"/>
  </r>
  <r>
    <d v="2014-08-19T00:00:00"/>
    <n v="939552"/>
    <d v="2014-08-19T00:00:00"/>
    <s v="Non"/>
    <m/>
    <s v="Non"/>
    <x v="8"/>
    <s v="14.3"/>
    <s v="Nul"/>
    <n v="80"/>
    <m/>
    <s v="D240"/>
    <d v="1899-12-30T21:32:00"/>
    <d v="2019-03-01T00:00:00"/>
    <d v="2019-03-02T00:00:00"/>
    <d v="2019-03-03T00:00:00"/>
    <d v="2019-03-01T00:00:00"/>
    <d v="2019-03-02T00:00:00"/>
    <d v="2019-03-02T00:00:00"/>
    <m/>
    <m/>
    <n v="920284"/>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27"/>
    <s v="Pipistrelle commune"/>
    <s v="Oui"/>
    <s v="Non"/>
    <s v="Oui"/>
    <s v="communautaire, international, national"/>
    <s v="Oui"/>
    <s v="IMPORTATION Chiroptères Ecoutes Fontainebleau 2015"/>
    <m/>
    <d v="2015-11-10T00:00:00"/>
    <n v="3313752"/>
    <n v="60479"/>
    <x v="1"/>
    <n v="1"/>
    <s v="Sandrine MILANO, Jean-Francois ASSINARE"/>
    <s v="ILE-DE-FRANCE"/>
    <s v="ESSONNE"/>
    <s v="MILLY-LA-FORET"/>
    <s v="FD TROIS PIGNONS (8515_TPIG)"/>
    <n v="8"/>
    <m/>
    <s v="WGS84 - Degrés décimaux"/>
    <s v="Décamétrique"/>
    <s v="Source inconnue"/>
    <s v="Public"/>
    <s v="Validé"/>
  </r>
  <r>
    <d v="2014-08-19T00:00:00"/>
    <n v="939552"/>
    <d v="2014-08-19T00:00:00"/>
    <s v="Non"/>
    <m/>
    <s v="Non"/>
    <x v="8"/>
    <s v="14.3"/>
    <s v="Nul"/>
    <n v="80"/>
    <m/>
    <s v="D240"/>
    <d v="1899-12-30T21:32:00"/>
    <d v="2019-03-01T00:00:00"/>
    <d v="2019-03-02T00:00:00"/>
    <d v="2019-03-03T00:00:00"/>
    <d v="2019-03-01T00:00:00"/>
    <d v="2019-03-02T00:00:00"/>
    <d v="2019-03-02T00:00:00"/>
    <m/>
    <m/>
    <n v="920317"/>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20"/>
    <m/>
    <s v="Oui"/>
    <s v="Non"/>
    <s v="Non"/>
    <s v="communautaire, international"/>
    <s v="Non"/>
    <s v="IMPORTATION Chiroptères Ecoutes Fontainebleau 2015"/>
    <m/>
    <d v="2015-11-10T00:00:00"/>
    <n v="3313090"/>
    <s v="192256, 195295"/>
    <x v="17"/>
    <n v="1"/>
    <s v="Sandrine MILANO, Jean-Francois ASSINARE"/>
    <s v="ILE-DE-FRANCE"/>
    <s v="ESSONNE"/>
    <s v="MILLY-LA-FORET"/>
    <s v="FD TROIS PIGNONS (8515_TPIG)"/>
    <n v="8"/>
    <m/>
    <s v="WGS84 - Degrés décimaux"/>
    <s v="Décamétrique"/>
    <s v="Source inconnue"/>
    <s v="Public"/>
    <s v="Validé"/>
  </r>
  <r>
    <d v="2014-08-19T00:00:00"/>
    <n v="939552"/>
    <d v="2014-08-19T00:00:00"/>
    <s v="Non"/>
    <m/>
    <s v="Non"/>
    <x v="8"/>
    <s v="14.3"/>
    <s v="Nul"/>
    <n v="80"/>
    <m/>
    <s v="D240"/>
    <d v="1899-12-30T21:32:00"/>
    <d v="2019-03-01T00:00:00"/>
    <d v="2019-03-02T00:00:00"/>
    <d v="2019-03-03T00:00:00"/>
    <d v="2019-03-01T00:00:00"/>
    <d v="2019-03-02T00:00:00"/>
    <d v="2019-03-02T00:00:00"/>
    <m/>
    <m/>
    <n v="920317"/>
    <n v="354695"/>
    <s v="Coquibus_7"/>
    <s v="2.490805"/>
    <s v="48.418977"/>
    <s v="MULTIPOINT(2.49080537422324 48.4189765250986)"/>
    <m/>
    <m/>
    <s v="Non"/>
    <n v="0"/>
    <n v="0"/>
    <n v="1496"/>
    <s v="Inventaire chiroptères RBD Coquibus"/>
    <s v="ONF"/>
    <s v="Non"/>
    <s v="Projet créé par importation de la base Ecoutes chiroptères Fontainebleau 2015 transmise par L. Tillon"/>
    <s v="Protocole MCD30 Chiroptères"/>
    <n v="20"/>
    <s v="Pipistrelle commune"/>
    <s v="Oui"/>
    <s v="Non"/>
    <s v="Oui"/>
    <s v="communautaire, international, national"/>
    <s v="Oui"/>
    <s v="IMPORTATION Chiroptères Ecoutes Fontainebleau 2015"/>
    <m/>
    <d v="2015-11-10T00:00:00"/>
    <n v="3312673"/>
    <n v="60479"/>
    <x v="1"/>
    <n v="1"/>
    <s v="Sandrine MILANO, Jean-Francois ASSINARE"/>
    <s v="ILE-DE-FRANCE"/>
    <s v="ESSONNE"/>
    <s v="MILLY-LA-FORET"/>
    <s v="FD TROIS PIGNONS (8515_TPIG)"/>
    <n v="8"/>
    <m/>
    <s v="WGS84 - Degrés décimaux"/>
    <s v="Décamétrique"/>
    <s v="Source inconnue"/>
    <s v="Public"/>
    <s v="Validé"/>
  </r>
  <r>
    <d v="2014-08-19T00:00:00"/>
    <n v="939555"/>
    <d v="2014-08-19T00:00:00"/>
    <s v="Non"/>
    <m/>
    <s v="Non"/>
    <x v="9"/>
    <s v="13.1"/>
    <s v="Faible"/>
    <n v="80"/>
    <m/>
    <s v="D240"/>
    <d v="1899-12-30T22:14:00"/>
    <d v="2019-03-01T00:00:00"/>
    <d v="2019-03-01T00:00:00"/>
    <d v="2019-03-01T00:00:00"/>
    <d v="2019-03-01T00:00:00"/>
    <d v="2019-03-01T00:00:00"/>
    <d v="2019-03-01T00:00:00"/>
    <m/>
    <m/>
    <n v="917664"/>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5"/>
    <s v="Noctule de Leisler"/>
    <s v="Oui"/>
    <s v="Non"/>
    <s v="Oui"/>
    <s v="communautaire, international, national"/>
    <s v="Oui"/>
    <s v="IMPORTATION Chiroptères Ecoutes Fontainebleau 2015"/>
    <m/>
    <d v="2015-11-10T00:00:00"/>
    <n v="3313845"/>
    <n v="60461"/>
    <x v="8"/>
    <n v="1"/>
    <s v="Sandrine MILANO, Jean-Francois ASSINARE"/>
    <s v="ILE-DE-FRANCE"/>
    <s v="ESSONNE"/>
    <s v="MILLY-LA-FORET"/>
    <s v="FD TROIS PIGNONS (8515_TPIG)"/>
    <n v="8"/>
    <s v="RB X7706 - RBD DE COQUIBUS "/>
    <s v="WGS84 - Degrés décimaux"/>
    <s v="Décamétrique"/>
    <s v="Source inconnue"/>
    <s v="Public"/>
    <s v="Validé"/>
  </r>
  <r>
    <d v="2014-08-19T00:00:00"/>
    <n v="939555"/>
    <d v="2014-08-19T00:00:00"/>
    <s v="Non"/>
    <m/>
    <s v="Non"/>
    <x v="9"/>
    <s v="13.1"/>
    <s v="Faible"/>
    <n v="80"/>
    <m/>
    <s v="D240"/>
    <d v="1899-12-30T22:14:00"/>
    <d v="2019-03-01T00:00:00"/>
    <d v="2019-03-01T00:00:00"/>
    <d v="2019-03-01T00:00:00"/>
    <d v="2019-03-01T00:00:00"/>
    <d v="2019-03-01T00:00:00"/>
    <d v="2019-03-01T00:00:00"/>
    <m/>
    <m/>
    <n v="917981"/>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2"/>
    <s v="Murin de Daubenton"/>
    <s v="Oui"/>
    <s v="Non"/>
    <s v="Oui"/>
    <s v="communautaire, international, national"/>
    <s v="Oui"/>
    <s v="IMPORTATION Chiroptères Ecoutes Fontainebleau 2015"/>
    <m/>
    <d v="2015-11-10T00:00:00"/>
    <n v="3313455"/>
    <s v="200118, 195005"/>
    <x v="0"/>
    <n v="1"/>
    <s v="Sandrine MILANO, Jean-Francois ASSINARE"/>
    <s v="ILE-DE-FRANCE"/>
    <s v="ESSONNE"/>
    <s v="MILLY-LA-FORET"/>
    <s v="FD TROIS PIGNONS (8515_TPIG)"/>
    <n v="8"/>
    <s v="RB X7706 - RBD DE COQUIBUS "/>
    <s v="WGS84 - Degrés décimaux"/>
    <s v="Décamétrique"/>
    <s v="Source inconnue"/>
    <s v="Public"/>
    <s v="Validé"/>
  </r>
  <r>
    <d v="2014-08-19T00:00:00"/>
    <n v="939555"/>
    <d v="2014-08-19T00:00:00"/>
    <s v="Non"/>
    <m/>
    <s v="Non"/>
    <x v="9"/>
    <s v="13.1"/>
    <s v="Faible"/>
    <n v="80"/>
    <m/>
    <s v="D240"/>
    <d v="1899-12-30T22:14:00"/>
    <d v="2019-03-01T00:00:00"/>
    <d v="2019-03-01T00:00:00"/>
    <d v="2019-03-01T00:00:00"/>
    <d v="2019-03-01T00:00:00"/>
    <d v="2019-03-01T00:00:00"/>
    <d v="2019-03-01T00:00:00"/>
    <m/>
    <m/>
    <n v="917999"/>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1"/>
    <s v="Pipistrelle commune"/>
    <s v="Oui"/>
    <s v="Non"/>
    <s v="Oui"/>
    <s v="communautaire, international, national"/>
    <s v="Oui"/>
    <s v="IMPORTATION Chiroptères Ecoutes Fontainebleau 2015"/>
    <m/>
    <d v="2015-11-10T00:00:00"/>
    <n v="3314815"/>
    <n v="60479"/>
    <x v="1"/>
    <n v="1"/>
    <s v="Sandrine MILANO, Jean-Francois ASSINARE"/>
    <s v="ILE-DE-FRANCE"/>
    <s v="ESSONNE"/>
    <s v="MILLY-LA-FORET"/>
    <s v="FD TROIS PIGNONS (8515_TPIG)"/>
    <n v="8"/>
    <s v="RB X7706 - RBD DE COQUIBUS "/>
    <s v="WGS84 - Degrés décimaux"/>
    <s v="Décamétrique"/>
    <s v="Source inconnue"/>
    <s v="Public"/>
    <s v="Validé"/>
  </r>
  <r>
    <d v="2014-08-19T00:00:00"/>
    <n v="939555"/>
    <d v="2014-08-19T00:00:00"/>
    <s v="Non"/>
    <m/>
    <s v="Non"/>
    <x v="9"/>
    <s v="13.1"/>
    <s v="Faible"/>
    <n v="80"/>
    <m/>
    <s v="D240"/>
    <d v="1899-12-30T22:14:00"/>
    <d v="2019-03-01T00:00:00"/>
    <d v="2019-03-01T00:00:00"/>
    <d v="2019-03-01T00:00:00"/>
    <d v="2019-03-01T00:00:00"/>
    <d v="2019-03-01T00:00:00"/>
    <d v="2019-03-01T00:00:00"/>
    <m/>
    <m/>
    <n v="918792"/>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15"/>
    <m/>
    <s v="Oui"/>
    <s v="Non"/>
    <s v="Non"/>
    <s v="communautaire, international"/>
    <s v="Non"/>
    <s v="IMPORTATION Chiroptères Ecoutes Fontainebleau 2015"/>
    <m/>
    <d v="2015-11-10T00:00:00"/>
    <n v="3313444"/>
    <n v="195005"/>
    <x v="20"/>
    <n v="1"/>
    <s v="Sandrine MILANO, Jean-Francois ASSINARE"/>
    <s v="ILE-DE-FRANCE"/>
    <s v="ESSONNE"/>
    <s v="MILLY-LA-FORET"/>
    <s v="FD TROIS PIGNONS (8515_TPIG)"/>
    <n v="8"/>
    <s v="RB X7706 - RBD DE COQUIBUS "/>
    <s v="WGS84 - Degrés décimaux"/>
    <s v="Décamétrique"/>
    <s v="Source inconnue"/>
    <s v="Public"/>
    <s v="Validé"/>
  </r>
  <r>
    <d v="2014-08-19T00:00:00"/>
    <n v="939555"/>
    <d v="2014-08-19T00:00:00"/>
    <s v="Non"/>
    <m/>
    <s v="Non"/>
    <x v="9"/>
    <s v="13.1"/>
    <s v="Faible"/>
    <n v="80"/>
    <m/>
    <s v="D240"/>
    <d v="1899-12-30T22:14:00"/>
    <d v="2019-03-01T00:00:00"/>
    <d v="2019-03-01T00:00:00"/>
    <d v="2019-03-01T00:00:00"/>
    <d v="2019-03-01T00:00:00"/>
    <d v="2019-03-01T00:00:00"/>
    <d v="2019-03-01T00:00:00"/>
    <m/>
    <m/>
    <n v="919794"/>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8"/>
    <s v="Murin d'Alcathoe, Murin à moustaches, Vespertilion à moustaches, Murin à oreilles échancrées, Vespertilion à oreilles échancrées"/>
    <s v="Oui"/>
    <s v="Non"/>
    <s v="Oui"/>
    <s v="communautaire, international, national"/>
    <s v="Oui"/>
    <s v="IMPORTATION Chiroptères Ecoutes Fontainebleau 2015"/>
    <m/>
    <d v="2015-11-10T00:00:00"/>
    <n v="3313225"/>
    <s v="79299, 60383, 60400"/>
    <x v="29"/>
    <n v="1"/>
    <s v="Sandrine MILANO, Jean-Francois ASSINARE"/>
    <s v="ILE-DE-FRANCE"/>
    <s v="ESSONNE"/>
    <s v="MILLY-LA-FORET"/>
    <s v="FD TROIS PIGNONS (8515_TPIG)"/>
    <n v="8"/>
    <s v="RB X7706 - RBD DE COQUIBUS "/>
    <s v="WGS84 - Degrés décimaux"/>
    <s v="Décamétrique"/>
    <s v="Source inconnue"/>
    <s v="Public"/>
    <s v="Validé"/>
  </r>
  <r>
    <d v="2014-08-19T00:00:00"/>
    <n v="939555"/>
    <d v="2014-08-19T00:00:00"/>
    <s v="Non"/>
    <m/>
    <s v="Non"/>
    <x v="9"/>
    <s v="13.1"/>
    <s v="Faible"/>
    <n v="80"/>
    <m/>
    <s v="D240"/>
    <d v="1899-12-30T22:14:00"/>
    <d v="2019-03-01T00:00:00"/>
    <d v="2019-03-01T00:00:00"/>
    <d v="2019-03-01T00:00:00"/>
    <d v="2019-03-01T00:00:00"/>
    <d v="2019-03-01T00:00:00"/>
    <d v="2019-03-01T00:00:00"/>
    <m/>
    <m/>
    <n v="919834"/>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28"/>
    <s v="Murin de Natterer, Vespertilion de Natterer"/>
    <s v="Oui"/>
    <s v="Non"/>
    <s v="Non"/>
    <s v="communautaire, international, national"/>
    <s v="Oui"/>
    <s v="IMPORTATION Chiroptères Ecoutes Fontainebleau 2015"/>
    <m/>
    <d v="2015-11-10T00:00:00"/>
    <n v="3315038"/>
    <n v="60408"/>
    <x v="2"/>
    <n v="1"/>
    <s v="Sandrine MILANO, Jean-Francois ASSINARE"/>
    <s v="ILE-DE-FRANCE"/>
    <s v="ESSONNE"/>
    <s v="MILLY-LA-FORET"/>
    <s v="FD TROIS PIGNONS (8515_TPIG)"/>
    <n v="8"/>
    <s v="RB X7706 - RBD DE COQUIBUS "/>
    <s v="WGS84 - Degrés décimaux"/>
    <s v="Décamétrique"/>
    <s v="Source inconnue"/>
    <s v="Public"/>
    <s v="Validé"/>
  </r>
  <r>
    <d v="2014-08-19T00:00:00"/>
    <n v="939555"/>
    <d v="2014-08-19T00:00:00"/>
    <s v="Non"/>
    <m/>
    <s v="Non"/>
    <x v="9"/>
    <s v="13.1"/>
    <s v="Faible"/>
    <n v="80"/>
    <m/>
    <s v="D240"/>
    <d v="1899-12-30T22:14:00"/>
    <d v="2019-03-01T00:00:00"/>
    <d v="2019-03-01T00:00:00"/>
    <d v="2019-03-01T00:00:00"/>
    <d v="2019-03-01T00:00:00"/>
    <d v="2019-03-01T00:00:00"/>
    <d v="2019-03-01T00:00:00"/>
    <m/>
    <m/>
    <n v="920233"/>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3"/>
    <s v="Grand Murin"/>
    <s v="Oui"/>
    <s v="Non"/>
    <s v="Oui"/>
    <s v="communautaire, international, national"/>
    <s v="Oui"/>
    <s v="IMPORTATION Chiroptères Ecoutes Fontainebleau 2015"/>
    <m/>
    <d v="2015-11-10T00:00:00"/>
    <n v="3313707"/>
    <n v="60418"/>
    <x v="14"/>
    <n v="1"/>
    <s v="Sandrine MILANO, Jean-Francois ASSINARE"/>
    <s v="ILE-DE-FRANCE"/>
    <s v="ESSONNE"/>
    <s v="MILLY-LA-FORET"/>
    <s v="FD TROIS PIGNONS (8515_TPIG)"/>
    <n v="8"/>
    <s v="RB X7706 - RBD DE COQUIBUS "/>
    <s v="WGS84 - Degrés décimaux"/>
    <s v="Décamétrique"/>
    <s v="Source inconnue"/>
    <s v="Public"/>
    <s v="Validé"/>
  </r>
  <r>
    <d v="2014-08-19T00:00:00"/>
    <n v="939555"/>
    <d v="2014-08-19T00:00:00"/>
    <s v="Non"/>
    <m/>
    <s v="Non"/>
    <x v="9"/>
    <s v="13.1"/>
    <s v="Faible"/>
    <n v="80"/>
    <m/>
    <s v="D240"/>
    <d v="1899-12-30T22:14:00"/>
    <d v="2019-03-01T00:00:00"/>
    <d v="2019-03-01T00:00:00"/>
    <d v="2019-03-01T00:00:00"/>
    <d v="2019-03-01T00:00:00"/>
    <d v="2019-03-01T00:00:00"/>
    <d v="2019-03-01T00:00:00"/>
    <m/>
    <m/>
    <n v="920233"/>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3"/>
    <s v="Oreillard roux, Oreillard septentrional"/>
    <s v="Oui"/>
    <s v="Non"/>
    <s v="Non"/>
    <s v="communautaire, international, national"/>
    <s v="Oui"/>
    <s v="IMPORTATION Chiroptères Ecoutes Fontainebleau 2015"/>
    <m/>
    <d v="2015-11-10T00:00:00"/>
    <n v="3312374"/>
    <n v="60518"/>
    <x v="30"/>
    <n v="1"/>
    <s v="Sandrine MILANO, Jean-Francois ASSINARE"/>
    <s v="ILE-DE-FRANCE"/>
    <s v="ESSONNE"/>
    <s v="MILLY-LA-FORET"/>
    <s v="FD TROIS PIGNONS (8515_TPIG)"/>
    <n v="8"/>
    <s v="RB X7706 - RBD DE COQUIBUS "/>
    <s v="WGS84 - Degrés décimaux"/>
    <s v="Décamétrique"/>
    <s v="Source inconnue"/>
    <s v="Public"/>
    <s v="Validé"/>
  </r>
  <r>
    <d v="2014-08-19T00:00:00"/>
    <n v="939555"/>
    <d v="2014-08-19T00:00:00"/>
    <s v="Non"/>
    <m/>
    <s v="Non"/>
    <x v="9"/>
    <s v="13.1"/>
    <s v="Faible"/>
    <n v="80"/>
    <m/>
    <s v="D240"/>
    <d v="1899-12-30T22:14:00"/>
    <d v="2019-03-01T00:00:00"/>
    <d v="2019-03-01T00:00:00"/>
    <d v="2019-03-01T00:00:00"/>
    <d v="2019-03-01T00:00:00"/>
    <d v="2019-03-01T00:00:00"/>
    <d v="2019-03-01T00:00:00"/>
    <m/>
    <m/>
    <n v="920265"/>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14"/>
    <s v="Grand Murin"/>
    <s v="Oui"/>
    <s v="Non"/>
    <s v="Oui"/>
    <s v="communautaire, international, national"/>
    <s v="Oui"/>
    <s v="IMPORTATION Chiroptères Ecoutes Fontainebleau 2015"/>
    <m/>
    <d v="2015-11-10T00:00:00"/>
    <n v="3313297"/>
    <s v="60418, 195005"/>
    <x v="31"/>
    <n v="1"/>
    <s v="Sandrine MILANO, Jean-Francois ASSINARE"/>
    <s v="ILE-DE-FRANCE"/>
    <s v="ESSONNE"/>
    <s v="MILLY-LA-FORET"/>
    <s v="FD TROIS PIGNONS (8515_TPIG)"/>
    <n v="8"/>
    <s v="RB X7706 - RBD DE COQUIBUS "/>
    <s v="WGS84 - Degrés décimaux"/>
    <s v="Décamétrique"/>
    <s v="Source inconnue"/>
    <s v="Public"/>
    <s v="Validé"/>
  </r>
  <r>
    <d v="2014-08-19T00:00:00"/>
    <n v="939555"/>
    <d v="2014-08-19T00:00:00"/>
    <s v="Non"/>
    <m/>
    <s v="Non"/>
    <x v="9"/>
    <s v="13.1"/>
    <s v="Faible"/>
    <n v="80"/>
    <m/>
    <s v="D240"/>
    <d v="1899-12-30T22:14:00"/>
    <d v="2019-03-01T00:00:00"/>
    <d v="2019-03-01T00:00:00"/>
    <d v="2019-03-01T00:00:00"/>
    <d v="2019-03-01T00:00:00"/>
    <d v="2019-03-01T00:00:00"/>
    <d v="2019-03-01T00:00:00"/>
    <m/>
    <m/>
    <n v="920354"/>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4"/>
    <s v="Murin de Natterer, Vespertilion de Natterer"/>
    <s v="Oui"/>
    <s v="Non"/>
    <s v="Non"/>
    <s v="communautaire, international, national"/>
    <s v="Oui"/>
    <s v="IMPORTATION Chiroptères Ecoutes Fontainebleau 2015"/>
    <m/>
    <d v="2015-11-10T00:00:00"/>
    <n v="3314751"/>
    <n v="60408"/>
    <x v="2"/>
    <n v="1"/>
    <s v="Sandrine MILANO, Jean-Francois ASSINARE"/>
    <s v="ILE-DE-FRANCE"/>
    <s v="ESSONNE"/>
    <s v="MILLY-LA-FORET"/>
    <s v="FD TROIS PIGNONS (8515_TPIG)"/>
    <n v="8"/>
    <s v="RB X7706 - RBD DE COQUIBUS "/>
    <s v="WGS84 - Degrés décimaux"/>
    <s v="Décamétrique"/>
    <s v="Source inconnue"/>
    <s v="Public"/>
    <s v="Validé"/>
  </r>
  <r>
    <d v="2014-08-19T00:00:00"/>
    <n v="939555"/>
    <d v="2014-08-19T00:00:00"/>
    <s v="Non"/>
    <m/>
    <s v="Non"/>
    <x v="9"/>
    <s v="13.1"/>
    <s v="Faible"/>
    <n v="80"/>
    <m/>
    <s v="D240"/>
    <d v="1899-12-30T22:14:00"/>
    <d v="2019-03-01T00:00:00"/>
    <d v="2019-03-01T00:00:00"/>
    <d v="2019-03-01T00:00:00"/>
    <d v="2019-03-01T00:00:00"/>
    <d v="2019-03-01T00:00:00"/>
    <d v="2019-03-01T00:00:00"/>
    <m/>
    <m/>
    <n v="920354"/>
    <n v="354696"/>
    <s v="Coquibus_3"/>
    <s v="2.492502"/>
    <s v="48.420627"/>
    <s v="MULTIPOINT(2.49250236287648 48.4206265389114)"/>
    <m/>
    <m/>
    <s v="Non"/>
    <n v="0"/>
    <n v="0"/>
    <n v="1496"/>
    <s v="Inventaire chiroptères RBD Coquibus"/>
    <s v="ONF"/>
    <s v="Non"/>
    <s v="Projet créé par importation de la base Ecoutes chiroptères Fontainebleau 2015 transmise par L. Tillon"/>
    <s v="Protocole MCD30 Chiroptères"/>
    <n v="4"/>
    <s v="Pipistrelle commune"/>
    <s v="Oui"/>
    <s v="Non"/>
    <s v="Oui"/>
    <s v="communautaire, international, national"/>
    <s v="Oui"/>
    <s v="IMPORTATION Chiroptères Ecoutes Fontainebleau 2015"/>
    <m/>
    <d v="2015-11-10T00:00:00"/>
    <n v="3312484"/>
    <n v="60479"/>
    <x v="1"/>
    <n v="1"/>
    <s v="Sandrine MILANO, Jean-Francois ASSINARE"/>
    <s v="ILE-DE-FRANCE"/>
    <s v="ESSONNE"/>
    <s v="MILLY-LA-FORET"/>
    <s v="FD TROIS PIGNONS (8515_TPIG)"/>
    <n v="8"/>
    <s v="RB X7706 - RBD DE COQUIBUS "/>
    <s v="WGS84 - Degrés décimaux"/>
    <s v="Décamétrique"/>
    <s v="Source inconnue"/>
    <s v="Public"/>
    <s v="Validé"/>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1" cacheId="8" applyNumberFormats="0" applyBorderFormats="0" applyFontFormats="0" applyPatternFormats="0" applyAlignmentFormats="0" applyWidthHeightFormats="1" dataCaption="Valeurs" updatedVersion="5" minRefreshableVersion="3" useAutoFormatting="1" rowGrandTotals="0" colGrandTotals="0" itemPrintTitles="1" createdVersion="5" indent="0" outline="1" outlineData="1" multipleFieldFilters="0">
  <location ref="A13:A45" firstHeaderRow="1" firstDataRow="1" firstDataCol="1"/>
  <pivotFields count="64">
    <pivotField numFmtId="14" showAll="0"/>
    <pivotField showAll="0"/>
    <pivotField numFmtId="14" showAll="0"/>
    <pivotField showAll="0"/>
    <pivotField showAll="0"/>
    <pivotField showAll="0"/>
    <pivotField showAll="0"/>
    <pivotField showAll="0"/>
    <pivotField showAll="0"/>
    <pivotField showAll="0"/>
    <pivotField showAll="0"/>
    <pivotField showAll="0"/>
    <pivotField numFmtId="20" showAll="0"/>
    <pivotField numFmtId="16" showAll="0"/>
    <pivotField numFmtId="16" showAll="0"/>
    <pivotField numFmtId="16" showAll="0"/>
    <pivotField numFmtId="16" showAll="0"/>
    <pivotField numFmtId="16" showAll="0"/>
    <pivotField numFmtId="16"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numFmtId="14" showAll="0"/>
    <pivotField showAll="0"/>
    <pivotField showAll="0"/>
    <pivotField axis="axisRow" showAll="0">
      <items count="33">
        <item x="25"/>
        <item x="21"/>
        <item x="11"/>
        <item x="10"/>
        <item x="7"/>
        <item x="27"/>
        <item x="24"/>
        <item x="15"/>
        <item x="12"/>
        <item x="3"/>
        <item x="29"/>
        <item x="13"/>
        <item x="20"/>
        <item x="0"/>
        <item x="4"/>
        <item x="31"/>
        <item x="14"/>
        <item x="26"/>
        <item x="18"/>
        <item x="22"/>
        <item x="2"/>
        <item x="28"/>
        <item x="17"/>
        <item x="8"/>
        <item x="6"/>
        <item x="9"/>
        <item x="23"/>
        <item x="5"/>
        <item x="19"/>
        <item x="1"/>
        <item x="30"/>
        <item x="16"/>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50"/>
  </rowFields>
  <rowItems count="32">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rowItems>
  <colItems count="1">
    <i/>
  </colItems>
  <formats count="42">
    <format dxfId="83">
      <pivotArea type="all" dataOnly="0" outline="0" fieldPosition="0"/>
    </format>
    <format dxfId="82">
      <pivotArea field="50" type="button" dataOnly="0" labelOnly="1" outline="0" axis="axisRow" fieldPosition="0"/>
    </format>
    <format dxfId="81">
      <pivotArea dataOnly="0" labelOnly="1" fieldPosition="0">
        <references count="1">
          <reference field="50" count="0"/>
        </references>
      </pivotArea>
    </format>
    <format dxfId="80">
      <pivotArea type="all" dataOnly="0" outline="0" fieldPosition="0"/>
    </format>
    <format dxfId="79">
      <pivotArea field="50" type="button" dataOnly="0" labelOnly="1" outline="0" axis="axisRow" fieldPosition="0"/>
    </format>
    <format dxfId="78">
      <pivotArea dataOnly="0" labelOnly="1" fieldPosition="0">
        <references count="1">
          <reference field="50" count="0"/>
        </references>
      </pivotArea>
    </format>
    <format dxfId="77">
      <pivotArea type="all" dataOnly="0" outline="0" fieldPosition="0"/>
    </format>
    <format dxfId="76">
      <pivotArea field="50" type="button" dataOnly="0" labelOnly="1" outline="0" axis="axisRow" fieldPosition="0"/>
    </format>
    <format dxfId="75">
      <pivotArea dataOnly="0" labelOnly="1" fieldPosition="0">
        <references count="1">
          <reference field="50" count="0"/>
        </references>
      </pivotArea>
    </format>
    <format dxfId="74">
      <pivotArea type="all" dataOnly="0" outline="0" fieldPosition="0"/>
    </format>
    <format dxfId="73">
      <pivotArea field="50" type="button" dataOnly="0" labelOnly="1" outline="0" axis="axisRow" fieldPosition="0"/>
    </format>
    <format dxfId="72">
      <pivotArea dataOnly="0" labelOnly="1" fieldPosition="0">
        <references count="1">
          <reference field="50" count="0"/>
        </references>
      </pivotArea>
    </format>
    <format dxfId="71">
      <pivotArea type="all" dataOnly="0" outline="0" fieldPosition="0"/>
    </format>
    <format dxfId="70">
      <pivotArea field="50" type="button" dataOnly="0" labelOnly="1" outline="0" axis="axisRow" fieldPosition="0"/>
    </format>
    <format dxfId="69">
      <pivotArea dataOnly="0" labelOnly="1" fieldPosition="0">
        <references count="1">
          <reference field="50" count="0"/>
        </references>
      </pivotArea>
    </format>
    <format dxfId="68">
      <pivotArea type="all" dataOnly="0" outline="0" fieldPosition="0"/>
    </format>
    <format dxfId="67">
      <pivotArea field="50" type="button" dataOnly="0" labelOnly="1" outline="0" axis="axisRow" fieldPosition="0"/>
    </format>
    <format dxfId="66">
      <pivotArea dataOnly="0" labelOnly="1" fieldPosition="0">
        <references count="1">
          <reference field="50" count="0"/>
        </references>
      </pivotArea>
    </format>
    <format dxfId="65">
      <pivotArea type="all" dataOnly="0" outline="0" fieldPosition="0"/>
    </format>
    <format dxfId="64">
      <pivotArea field="50" type="button" dataOnly="0" labelOnly="1" outline="0" axis="axisRow" fieldPosition="0"/>
    </format>
    <format dxfId="63">
      <pivotArea dataOnly="0" labelOnly="1" fieldPosition="0">
        <references count="1">
          <reference field="50" count="0"/>
        </references>
      </pivotArea>
    </format>
    <format dxfId="62">
      <pivotArea type="all" dataOnly="0" outline="0" fieldPosition="0"/>
    </format>
    <format dxfId="61">
      <pivotArea field="50" type="button" dataOnly="0" labelOnly="1" outline="0" axis="axisRow" fieldPosition="0"/>
    </format>
    <format dxfId="60">
      <pivotArea dataOnly="0" labelOnly="1" fieldPosition="0">
        <references count="1">
          <reference field="50" count="0"/>
        </references>
      </pivotArea>
    </format>
    <format dxfId="59">
      <pivotArea type="all" dataOnly="0" outline="0" fieldPosition="0"/>
    </format>
    <format dxfId="58">
      <pivotArea field="50" type="button" dataOnly="0" labelOnly="1" outline="0" axis="axisRow" fieldPosition="0"/>
    </format>
    <format dxfId="57">
      <pivotArea dataOnly="0" labelOnly="1" fieldPosition="0">
        <references count="1">
          <reference field="50" count="0"/>
        </references>
      </pivotArea>
    </format>
    <format dxfId="56">
      <pivotArea type="all" dataOnly="0" outline="0" fieldPosition="0"/>
    </format>
    <format dxfId="55">
      <pivotArea field="50" type="button" dataOnly="0" labelOnly="1" outline="0" axis="axisRow" fieldPosition="0"/>
    </format>
    <format dxfId="54">
      <pivotArea dataOnly="0" labelOnly="1" fieldPosition="0">
        <references count="1">
          <reference field="50" count="0"/>
        </references>
      </pivotArea>
    </format>
    <format dxfId="53">
      <pivotArea type="all" dataOnly="0" outline="0" fieldPosition="0"/>
    </format>
    <format dxfId="52">
      <pivotArea field="50" type="button" dataOnly="0" labelOnly="1" outline="0" axis="axisRow" fieldPosition="0"/>
    </format>
    <format dxfId="51">
      <pivotArea dataOnly="0" labelOnly="1" fieldPosition="0">
        <references count="1">
          <reference field="50" count="0"/>
        </references>
      </pivotArea>
    </format>
    <format dxfId="50">
      <pivotArea type="all" dataOnly="0" outline="0" fieldPosition="0"/>
    </format>
    <format dxfId="49">
      <pivotArea field="50" type="button" dataOnly="0" labelOnly="1" outline="0" axis="axisRow" fieldPosition="0"/>
    </format>
    <format dxfId="48">
      <pivotArea dataOnly="0" labelOnly="1" fieldPosition="0">
        <references count="1">
          <reference field="50" count="0"/>
        </references>
      </pivotArea>
    </format>
    <format dxfId="47">
      <pivotArea type="all" dataOnly="0" outline="0" fieldPosition="0"/>
    </format>
    <format dxfId="46">
      <pivotArea field="50" type="button" dataOnly="0" labelOnly="1" outline="0" axis="axisRow" fieldPosition="0"/>
    </format>
    <format dxfId="45">
      <pivotArea dataOnly="0" labelOnly="1" fieldPosition="0">
        <references count="1">
          <reference field="50" count="0"/>
        </references>
      </pivotArea>
    </format>
    <format dxfId="44">
      <pivotArea type="all" dataOnly="0" outline="0" fieldPosition="0"/>
    </format>
    <format dxfId="43">
      <pivotArea field="50" type="button" dataOnly="0" labelOnly="1" outline="0" axis="axisRow" fieldPosition="0"/>
    </format>
    <format dxfId="42">
      <pivotArea dataOnly="0" labelOnly="1" fieldPosition="0">
        <references count="1">
          <reference field="50" count="0"/>
        </references>
      </pivotArea>
    </format>
  </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1" cacheId="8" applyNumberFormats="0" applyBorderFormats="0" applyFontFormats="0" applyPatternFormats="0" applyAlignmentFormats="0" applyWidthHeightFormats="1" dataCaption="Valeurs" updatedVersion="5" minRefreshableVersion="3" useAutoFormatting="1" rowGrandTotals="0" colGrandTotals="0" itemPrintTitles="1" createdVersion="5" indent="0" outline="1" outlineData="1" multipleFieldFilters="0">
  <location ref="A11:A21" firstHeaderRow="1" firstDataRow="1" firstDataCol="1"/>
  <pivotFields count="64">
    <pivotField numFmtId="14" showAll="0"/>
    <pivotField showAll="0"/>
    <pivotField numFmtId="14" showAll="0"/>
    <pivotField showAll="0"/>
    <pivotField showAll="0"/>
    <pivotField showAll="0"/>
    <pivotField axis="axisRow" showAll="0">
      <items count="11">
        <item x="1"/>
        <item x="0"/>
        <item x="2"/>
        <item x="9"/>
        <item x="7"/>
        <item x="4"/>
        <item x="3"/>
        <item x="8"/>
        <item x="6"/>
        <item x="5"/>
        <item t="default"/>
      </items>
    </pivotField>
    <pivotField showAll="0"/>
    <pivotField showAll="0"/>
    <pivotField showAll="0"/>
    <pivotField showAll="0"/>
    <pivotField showAll="0"/>
    <pivotField numFmtId="20" showAll="0"/>
    <pivotField numFmtId="16" showAll="0"/>
    <pivotField numFmtId="16" showAll="0"/>
    <pivotField numFmtId="16" showAll="0"/>
    <pivotField numFmtId="16" showAll="0"/>
    <pivotField numFmtId="16" showAll="0"/>
    <pivotField numFmtId="16"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numFmtId="14"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6"/>
  </rowFields>
  <rowItems count="10">
    <i>
      <x/>
    </i>
    <i>
      <x v="1"/>
    </i>
    <i>
      <x v="2"/>
    </i>
    <i>
      <x v="3"/>
    </i>
    <i>
      <x v="4"/>
    </i>
    <i>
      <x v="5"/>
    </i>
    <i>
      <x v="6"/>
    </i>
    <i>
      <x v="7"/>
    </i>
    <i>
      <x v="8"/>
    </i>
    <i>
      <x v="9"/>
    </i>
  </rowItems>
  <colItems count="1">
    <i/>
  </colItems>
  <formats count="14">
    <format dxfId="41">
      <pivotArea field="6" type="button" dataOnly="0" labelOnly="1" outline="0" axis="axisRow" fieldPosition="0"/>
    </format>
    <format dxfId="40">
      <pivotArea dataOnly="0" labelOnly="1" fieldPosition="0">
        <references count="1">
          <reference field="6" count="0"/>
        </references>
      </pivotArea>
    </format>
    <format dxfId="39">
      <pivotArea field="6" type="button" dataOnly="0" labelOnly="1" outline="0" axis="axisRow" fieldPosition="0"/>
    </format>
    <format dxfId="38">
      <pivotArea dataOnly="0" labelOnly="1" fieldPosition="0">
        <references count="1">
          <reference field="6" count="0"/>
        </references>
      </pivotArea>
    </format>
    <format dxfId="37">
      <pivotArea field="6" type="button" dataOnly="0" labelOnly="1" outline="0" axis="axisRow" fieldPosition="0"/>
    </format>
    <format dxfId="36">
      <pivotArea dataOnly="0" labelOnly="1" fieldPosition="0">
        <references count="1">
          <reference field="6" count="0"/>
        </references>
      </pivotArea>
    </format>
    <format dxfId="35">
      <pivotArea field="6" type="button" dataOnly="0" labelOnly="1" outline="0" axis="axisRow" fieldPosition="0"/>
    </format>
    <format dxfId="34">
      <pivotArea dataOnly="0" labelOnly="1" fieldPosition="0">
        <references count="1">
          <reference field="6" count="0"/>
        </references>
      </pivotArea>
    </format>
    <format dxfId="33">
      <pivotArea field="6" type="button" dataOnly="0" labelOnly="1" outline="0" axis="axisRow" fieldPosition="0"/>
    </format>
    <format dxfId="32">
      <pivotArea dataOnly="0" labelOnly="1" fieldPosition="0">
        <references count="1">
          <reference field="6" count="0"/>
        </references>
      </pivotArea>
    </format>
    <format dxfId="31">
      <pivotArea field="6" type="button" dataOnly="0" labelOnly="1" outline="0" axis="axisRow" fieldPosition="0"/>
    </format>
    <format dxfId="30">
      <pivotArea dataOnly="0" labelOnly="1" fieldPosition="0">
        <references count="1">
          <reference field="6" count="0"/>
        </references>
      </pivotArea>
    </format>
    <format dxfId="29">
      <pivotArea field="6" type="button" dataOnly="0" labelOnly="1" outline="0" axis="axisRow" fieldPosition="0"/>
    </format>
    <format dxfId="28">
      <pivotArea dataOnly="0" labelOnly="1" fieldPosition="0">
        <references count="1">
          <reference field="6" count="0"/>
        </references>
      </pivotArea>
    </format>
  </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_Tableau_export_BDN" displayName="T_Tableau_export_BDN" ref="A1:BL236" totalsRowShown="0">
  <autoFilter ref="A1:BL236"/>
  <tableColumns count="64">
    <tableColumn id="1" name="Date début" dataDxfId="94"/>
    <tableColumn id="2" name="Identifiant du relevé"/>
    <tableColumn id="3" name="Date de fin" dataDxfId="93"/>
    <tableColumn id="4" name="Menace(s)"/>
    <tableColumn id="5" name="Commentaire du relevé"/>
    <tableColumn id="6" name="Fichier joint (relevé)"/>
    <tableColumn id="7" name="Numéro du point"/>
    <tableColumn id="8" name="Température (°C)"/>
    <tableColumn id="9" name="Vent"/>
    <tableColumn id="10" name="Hygrométrie (%)"/>
    <tableColumn id="11" name="Météo"/>
    <tableColumn id="12" name="Type de détecteur"/>
    <tableColumn id="13" name="Heure début (hh:mm)" dataDxfId="92"/>
    <tableColumn id="14" name="Encombrement horizontal 0 - 5m" dataDxfId="91"/>
    <tableColumn id="15" name="Encombrement horizontal 0 - 25m" dataDxfId="90"/>
    <tableColumn id="16" name="Encombrement horizontal 0 - &gt;25m" dataDxfId="89"/>
    <tableColumn id="17" name="Encombrement vertical 0 - 5m" dataDxfId="88"/>
    <tableColumn id="18" name="Encombrement vertical 0 - 25m" dataDxfId="87"/>
    <tableColumn id="19" name="Encombrement vertical 0 - &gt;25m" dataDxfId="86"/>
    <tableColumn id="20" name="Temps total de présence sur le point (minutes)"/>
    <tableColumn id="21" name="Méthodologie utilisée"/>
    <tableColumn id="22" name="Identifiant du contexte"/>
    <tableColumn id="23" name="Identifiant de la localisation"/>
    <tableColumn id="24" name="Nom de la localisation"/>
    <tableColumn id="25" name="Coordonnée 1"/>
    <tableColumn id="26" name="Coordonnée 2"/>
    <tableColumn id="27" name="Polygone, transect ou point"/>
    <tableColumn id="28" name="Altitude"/>
    <tableColumn id="29" name="Commentaire de la localisation"/>
    <tableColumn id="30" name="Fichier joint (localisation)"/>
    <tableColumn id="31" name="Surface de la géométrie"/>
    <tableColumn id="32" name="Longueur de la géométrie"/>
    <tableColumn id="33" name="Identifiant du projet"/>
    <tableColumn id="34" name="Nom du projet"/>
    <tableColumn id="35" name="Maître d'ouvrage"/>
    <tableColumn id="36" name="Contrat"/>
    <tableColumn id="37" name="Commentaire du projet"/>
    <tableColumn id="38" name="Méthode d'observation"/>
    <tableColumn id="39" name="Numéro de minute"/>
    <tableColumn id="40" name="Espèce"/>
    <tableColumn id="41" name="Enjeu"/>
    <tableColumn id="42" name="Liste sensible"/>
    <tableColumn id="43" name="Liste rouge" dataDxfId="85"/>
    <tableColumn id="44" name="Statut de protection"/>
    <tableColumn id="45" name="Intérêt patrimonial"/>
    <tableColumn id="46" name="L'opérateur de saisie de l'observation"/>
    <tableColumn id="47" name="Commentaire de l'observation"/>
    <tableColumn id="48" name="Date d'insertion" dataDxfId="84"/>
    <tableColumn id="49" name="Identifiant de l'observation"/>
    <tableColumn id="50" name="Code taxon (cd_nom)"/>
    <tableColumn id="51" name="Taxon"/>
    <tableColumn id="52" name="Nombre de contacts"/>
    <tableColumn id="53" name="Observateur(s)"/>
    <tableColumn id="54" name="Région"/>
    <tableColumn id="55" name="Département"/>
    <tableColumn id="56" name="Commune"/>
    <tableColumn id="57" name="Forêt"/>
    <tableColumn id="58" name="Parcelle de forêt"/>
    <tableColumn id="59" name="Réserve biologique"/>
    <tableColumn id="60" name="Système de coordonnées"/>
    <tableColumn id="61" name="Précision de la localisation"/>
    <tableColumn id="62" name="Source des données géographiques"/>
    <tableColumn id="63" name="Statut juridique"/>
    <tableColumn id="64" name="Fiabilité de l'observation"/>
  </tableColumns>
  <tableStyleInfo name="TableStyleMedium2" showFirstColumn="0" showLastColumn="0" showRowStripes="1" showColumnStripes="0"/>
</table>
</file>

<file path=xl/tables/table2.xml><?xml version="1.0" encoding="utf-8"?>
<table xmlns="http://schemas.openxmlformats.org/spreadsheetml/2006/main" id="1" name="T_Tableau_noms_indices_detect" displayName="T_Tableau_noms_indices_detect" ref="A1:E44" totalsRowShown="0" headerRowDxfId="27" headerRowBorderDxfId="26" tableBorderDxfId="25" totalsRowBorderDxfId="24">
  <autoFilter ref="A1:E44"/>
  <tableColumns count="5">
    <tableColumn id="1" name="Nom BDN (champ TAXON)" dataDxfId="23"/>
    <tableColumn id="2" name="Taxon nom latin" dataDxfId="22"/>
    <tableColumn id="3" name="Taxon nom vernaculaire" dataDxfId="21"/>
    <tableColumn id="4" name="Indice DETECT milieu ferme" dataDxfId="20"/>
    <tableColumn id="5" name="Indice DETECT milieu ouvert" dataDxfId="19"/>
  </tableColumns>
  <tableStyleInfo name="TableStyleMedium2" showFirstColumn="0" showLastColumn="0" showRowStripes="1" showColumnStripes="0"/>
</table>
</file>

<file path=xl/tables/table3.xml><?xml version="1.0" encoding="utf-8"?>
<table xmlns="http://schemas.openxmlformats.org/spreadsheetml/2006/main" id="3" name="T_Tableau_export_BDN_calculs" displayName="T_Tableau_export_BDN_calculs" ref="A1:BT236" totalsRowShown="0">
  <autoFilter ref="A1:BT236"/>
  <tableColumns count="72">
    <tableColumn id="1" name="Date début" dataDxfId="18"/>
    <tableColumn id="2" name="Identifiant du relevé"/>
    <tableColumn id="3" name="Date de fin" dataDxfId="17"/>
    <tableColumn id="4" name="Menace(s)"/>
    <tableColumn id="5" name="Commentaire du relevé"/>
    <tableColumn id="6" name="Fichier joint (relevé)"/>
    <tableColumn id="7" name="Numéro du point"/>
    <tableColumn id="8" name="Température (°C)"/>
    <tableColumn id="9" name="Vent"/>
    <tableColumn id="10" name="Hygrométrie (%)"/>
    <tableColumn id="11" name="Météo"/>
    <tableColumn id="12" name="Type de détecteur"/>
    <tableColumn id="13" name="Heure début (hh:mm)" dataDxfId="16"/>
    <tableColumn id="14" name="Encombrement horizontal 0 - 5m" dataDxfId="15"/>
    <tableColumn id="15" name="Encombrement horizontal 0 - 25m" dataDxfId="14"/>
    <tableColumn id="16" name="Encombrement horizontal 0 - &gt;25m" dataDxfId="13"/>
    <tableColumn id="17" name="Encombrement vertical 0 - 5m" dataDxfId="12"/>
    <tableColumn id="18" name="Encombrement vertical 0 - 25m" dataDxfId="11"/>
    <tableColumn id="19" name="Encombrement vertical 0 - &gt;25m" dataDxfId="10"/>
    <tableColumn id="20" name="Temps total de présence sur le point (minutes)"/>
    <tableColumn id="21" name="Méthodologie utilisée"/>
    <tableColumn id="22" name="Identifiant du contexte"/>
    <tableColumn id="23" name="Identifiant de la localisation"/>
    <tableColumn id="24" name="Nom de la localisation"/>
    <tableColumn id="25" name="Coordonnée 1"/>
    <tableColumn id="26" name="Coordonnée 2"/>
    <tableColumn id="27" name="Polygone, transect ou point"/>
    <tableColumn id="28" name="Altitude"/>
    <tableColumn id="29" name="Commentaire de la localisation"/>
    <tableColumn id="30" name="Fichier joint (localisation)"/>
    <tableColumn id="31" name="Surface de la géométrie"/>
    <tableColumn id="32" name="Longueur de la géométrie"/>
    <tableColumn id="33" name="Identifiant du projet"/>
    <tableColumn id="34" name="Nom du projet"/>
    <tableColumn id="35" name="Maître d'ouvrage"/>
    <tableColumn id="36" name="Contrat"/>
    <tableColumn id="37" name="Commentaire du projet"/>
    <tableColumn id="38" name="Méthode d'observation"/>
    <tableColumn id="39" name="Numéro de minute"/>
    <tableColumn id="40" name="Espèce"/>
    <tableColumn id="41" name="Enjeu"/>
    <tableColumn id="42" name="Liste sensible"/>
    <tableColumn id="43" name="Liste rouge" dataDxfId="9"/>
    <tableColumn id="44" name="Statut de protection"/>
    <tableColumn id="45" name="Intérêt patrimonial"/>
    <tableColumn id="46" name="L'opérateur de saisie de l'observation"/>
    <tableColumn id="47" name="Commentaire de l'observation"/>
    <tableColumn id="48" name="Date d'insertion" dataDxfId="8"/>
    <tableColumn id="49" name="Identifiant de l'observation"/>
    <tableColumn id="50" name="Code taxon (cd_nom)"/>
    <tableColumn id="51" name="Taxon"/>
    <tableColumn id="52" name="Nombre de contacts"/>
    <tableColumn id="53" name="Observateur(s)"/>
    <tableColumn id="54" name="Région"/>
    <tableColumn id="55" name="Département"/>
    <tableColumn id="56" name="Commune"/>
    <tableColumn id="57" name="Forêt"/>
    <tableColumn id="58" name="Parcelle de forêt"/>
    <tableColumn id="59" name="Réserve biologique"/>
    <tableColumn id="60" name="Système de coordonnées"/>
    <tableColumn id="61" name="Précision de la localisation"/>
    <tableColumn id="62" name="Source des données géographiques"/>
    <tableColumn id="63" name="Statut juridique"/>
    <tableColumn id="64" name="Fiabilité de l'observation"/>
    <tableColumn id="65" name="Taxon nom latin" dataDxfId="7">
      <calculatedColumnFormula>VLOOKUP(T_Tableau_export_BDN_calculs[[#This Row],[Taxon]],'4_Changement_de_nom'!$1:$5000,2,FALSE)</calculatedColumnFormula>
    </tableColumn>
    <tableColumn id="66" name="Taxon nom vernaculaire" dataDxfId="6">
      <calculatedColumnFormula>VLOOKUP(T_Tableau_export_BDN_calculs[[#This Row],[Taxon]],'4_Changement_de_nom'!$1:$5000,3,FALSE)</calculatedColumnFormula>
    </tableColumn>
    <tableColumn id="67" name="Indice DETECT milieu ferme" dataDxfId="5">
      <calculatedColumnFormula>VLOOKUP(T_Tableau_export_BDN_calculs[[#This Row],[Taxon]],'4_Changement_de_nom'!$1:$5000,4,FALSE)</calculatedColumnFormula>
    </tableColumn>
    <tableColumn id="68" name="Indice DETECT milieu ouvert" dataDxfId="4">
      <calculatedColumnFormula>VLOOKUP(T_Tableau_export_BDN_calculs[[#This Row],[Taxon]],'4_Changement_de_nom'!$1:$5000,5,FALSE)</calculatedColumnFormula>
    </tableColumn>
    <tableColumn id="69" name="Milieu ouvert ferme" dataDxfId="3">
      <calculatedColumnFormula>IF(OR(SUM(T_Tableau_export_BDN_calculs[[#This Row],[Encombrement vertical 0 - 5m]:[Encombrement vertical 0 - &gt;25m]])=130575,T_Tableau_export_BDN_calculs[[#This Row],[Taxon]]="Tadarida teniotis (Rafinesque,1814)"),"ouvert","ferme")</calculatedColumnFormula>
    </tableColumn>
    <tableColumn id="70" name="Nb contacts/h" dataDxfId="2">
      <calculatedColumnFormula>T_Tableau_export_BDN_calculs[[#This Row],[Nombre de contacts]]/'2_Donnees_entree'!$B$20</calculatedColumnFormula>
    </tableColumn>
    <tableColumn id="71" name="Nb contacts ponderes/h" dataDxfId="1">
      <calculatedColumnFormula>(IF(T_Tableau_export_BDN_calculs[[#This Row],[Milieu ouvert ferme]]="ferme",T_Tableau_export_BDN_calculs[[#This Row],[Indice DETECT milieu ferme]],T_Tableau_export_BDN_calculs[[#This Row],[Indice DETECT milieu ouvert]]))*T_Tableau_export_BDN_calculs[[#This Row],[Nb contacts/h]]</calculatedColumnFormula>
    </tableColumn>
    <tableColumn id="72" name="Nom du point" dataDxfId="0">
      <calculatedColumnFormula>VLOOKUP(T_Tableau_export_BDN_calculs[[#This Row],[Numéro du point]],'4bis_Changement_de_nom_points'!A:B,2,FALSE)</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4.xml"/><Relationship Id="rId3" Type="http://schemas.openxmlformats.org/officeDocument/2006/relationships/drawing" Target="../drawings/drawing3.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4.xml"/><Relationship Id="rId1" Type="http://schemas.openxmlformats.org/officeDocument/2006/relationships/pivotTable" Target="../pivotTables/pivotTable2.xml"/><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6.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table" Target="../tables/table3.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56"/>
  <sheetViews>
    <sheetView workbookViewId="0">
      <selection activeCell="D16" sqref="D16"/>
    </sheetView>
  </sheetViews>
  <sheetFormatPr baseColWidth="10" defaultColWidth="9.140625" defaultRowHeight="15" x14ac:dyDescent="0.25"/>
  <cols>
    <col min="1" max="1" width="6" customWidth="1"/>
    <col min="2" max="2" width="47" customWidth="1"/>
    <col min="3" max="3" width="40.140625" customWidth="1"/>
  </cols>
  <sheetData>
    <row r="1" spans="1:6" ht="37.5" customHeight="1" x14ac:dyDescent="0.25">
      <c r="A1" s="64" t="s">
        <v>21</v>
      </c>
      <c r="B1" s="65"/>
      <c r="C1" s="65"/>
    </row>
    <row r="2" spans="1:6" x14ac:dyDescent="0.25">
      <c r="A2" s="1"/>
      <c r="B2" s="1"/>
      <c r="C2" s="1"/>
      <c r="D2" s="1"/>
      <c r="E2" s="1"/>
      <c r="F2" s="1"/>
    </row>
    <row r="3" spans="1:6" x14ac:dyDescent="0.25">
      <c r="A3" s="2" t="s">
        <v>0</v>
      </c>
      <c r="B3" s="1"/>
      <c r="C3" s="1"/>
      <c r="D3" s="1"/>
      <c r="E3" s="1"/>
      <c r="F3" s="1"/>
    </row>
    <row r="4" spans="1:6" x14ac:dyDescent="0.25">
      <c r="B4" s="3" t="s">
        <v>352</v>
      </c>
      <c r="C4" s="1"/>
      <c r="D4" s="1"/>
      <c r="E4" s="1"/>
      <c r="F4" s="1"/>
    </row>
    <row r="5" spans="1:6" x14ac:dyDescent="0.25">
      <c r="B5" s="3"/>
      <c r="C5" s="1"/>
      <c r="D5" s="1"/>
      <c r="E5" s="1"/>
      <c r="F5" s="1"/>
    </row>
    <row r="6" spans="1:6" x14ac:dyDescent="0.25">
      <c r="A6" s="2" t="s">
        <v>348</v>
      </c>
      <c r="B6" s="1"/>
      <c r="C6" s="1"/>
      <c r="D6" s="1"/>
      <c r="E6" s="1"/>
      <c r="F6" s="1"/>
    </row>
    <row r="7" spans="1:6" x14ac:dyDescent="0.25">
      <c r="A7" s="1"/>
      <c r="B7" s="3" t="s">
        <v>349</v>
      </c>
      <c r="C7" s="1"/>
      <c r="D7" s="1"/>
      <c r="E7" s="1"/>
      <c r="F7" s="1"/>
    </row>
    <row r="8" spans="1:6" x14ac:dyDescent="0.25">
      <c r="A8" s="1"/>
      <c r="B8" s="1"/>
      <c r="C8" s="1"/>
      <c r="D8" s="1"/>
      <c r="E8" s="1"/>
      <c r="F8" s="1"/>
    </row>
    <row r="9" spans="1:6" x14ac:dyDescent="0.25">
      <c r="A9" s="2" t="s">
        <v>1</v>
      </c>
      <c r="B9" s="1"/>
      <c r="C9" s="1"/>
      <c r="D9" s="1"/>
      <c r="E9" s="1"/>
      <c r="F9" s="1"/>
    </row>
    <row r="10" spans="1:6" x14ac:dyDescent="0.25">
      <c r="A10" s="1"/>
      <c r="B10" s="3" t="s">
        <v>350</v>
      </c>
      <c r="C10" s="1"/>
      <c r="D10" s="1"/>
      <c r="E10" s="1"/>
      <c r="F10" s="1"/>
    </row>
    <row r="11" spans="1:6" x14ac:dyDescent="0.25">
      <c r="A11" s="1"/>
      <c r="B11" s="4" t="s">
        <v>353</v>
      </c>
      <c r="C11" s="1"/>
      <c r="D11" s="1"/>
      <c r="E11" s="1"/>
      <c r="F11" s="1"/>
    </row>
    <row r="12" spans="1:6" x14ac:dyDescent="0.25">
      <c r="A12" s="1"/>
      <c r="B12" s="4"/>
      <c r="C12" s="1"/>
      <c r="D12" s="1"/>
      <c r="E12" s="1"/>
      <c r="F12" s="1"/>
    </row>
    <row r="13" spans="1:6" x14ac:dyDescent="0.25">
      <c r="A13" s="2" t="s">
        <v>2</v>
      </c>
      <c r="B13" s="1"/>
      <c r="C13" s="1"/>
      <c r="D13" s="1"/>
      <c r="E13" s="1"/>
      <c r="F13" s="1"/>
    </row>
    <row r="14" spans="1:6" x14ac:dyDescent="0.25">
      <c r="A14" s="1"/>
      <c r="B14" s="1" t="s">
        <v>351</v>
      </c>
      <c r="C14" s="1"/>
      <c r="D14" s="1"/>
      <c r="E14" s="1"/>
      <c r="F14" s="1"/>
    </row>
    <row r="15" spans="1:6" x14ac:dyDescent="0.25">
      <c r="A15" s="1"/>
      <c r="B15" s="1"/>
      <c r="C15" s="1"/>
      <c r="D15" s="1"/>
      <c r="E15" s="1"/>
      <c r="F15" s="1"/>
    </row>
    <row r="16" spans="1:6" x14ac:dyDescent="0.25">
      <c r="A16" s="1"/>
      <c r="B16" s="1"/>
      <c r="C16" s="1"/>
      <c r="D16" s="1"/>
      <c r="E16" s="1"/>
      <c r="F16" s="1"/>
    </row>
    <row r="17" spans="1:6" x14ac:dyDescent="0.25">
      <c r="A17" s="1"/>
      <c r="B17" s="1"/>
      <c r="C17" s="1"/>
      <c r="D17" s="1"/>
      <c r="E17" s="1"/>
      <c r="F17" s="1"/>
    </row>
    <row r="18" spans="1:6" x14ac:dyDescent="0.25">
      <c r="A18" s="1"/>
      <c r="B18" s="1"/>
      <c r="C18" s="1"/>
      <c r="D18" s="1"/>
      <c r="E18" s="1"/>
      <c r="F18" s="1"/>
    </row>
    <row r="19" spans="1:6" x14ac:dyDescent="0.25">
      <c r="B19" s="1"/>
      <c r="C19" s="1"/>
      <c r="D19" s="1"/>
      <c r="E19" s="1"/>
      <c r="F19" s="1"/>
    </row>
    <row r="20" spans="1:6" x14ac:dyDescent="0.25">
      <c r="A20" s="1"/>
      <c r="B20" s="1"/>
      <c r="C20" s="1"/>
      <c r="D20" s="1"/>
      <c r="E20" s="1"/>
      <c r="F20" s="1"/>
    </row>
    <row r="21" spans="1:6" x14ac:dyDescent="0.25">
      <c r="A21" s="1"/>
      <c r="B21" s="1"/>
      <c r="C21" s="1"/>
      <c r="D21" s="1"/>
      <c r="E21" s="1"/>
      <c r="F21" s="1"/>
    </row>
    <row r="22" spans="1:6" x14ac:dyDescent="0.25">
      <c r="A22" s="1"/>
      <c r="B22" s="1"/>
      <c r="C22" s="1"/>
      <c r="D22" s="1"/>
      <c r="E22" s="1"/>
      <c r="F22" s="1"/>
    </row>
    <row r="23" spans="1:6" x14ac:dyDescent="0.25">
      <c r="A23" s="1"/>
      <c r="B23" s="1"/>
      <c r="C23" s="1"/>
      <c r="D23" s="1"/>
      <c r="E23" s="1"/>
      <c r="F23" s="1"/>
    </row>
    <row r="24" spans="1:6" x14ac:dyDescent="0.25">
      <c r="A24" s="1"/>
      <c r="B24" s="1"/>
      <c r="C24" s="1"/>
      <c r="D24" s="1"/>
      <c r="E24" s="1"/>
      <c r="F24" s="1"/>
    </row>
    <row r="25" spans="1:6" x14ac:dyDescent="0.25">
      <c r="A25" s="1"/>
      <c r="B25" s="1"/>
      <c r="C25" s="1"/>
      <c r="D25" s="1"/>
      <c r="E25" s="1"/>
      <c r="F25" s="1"/>
    </row>
    <row r="26" spans="1:6" x14ac:dyDescent="0.25">
      <c r="A26" s="1"/>
      <c r="B26" s="1"/>
      <c r="C26" s="1"/>
      <c r="D26" s="1"/>
      <c r="E26" s="1"/>
      <c r="F26" s="1"/>
    </row>
    <row r="27" spans="1:6" x14ac:dyDescent="0.25">
      <c r="A27" s="1"/>
      <c r="B27" s="1"/>
      <c r="C27" s="1"/>
      <c r="D27" s="1"/>
      <c r="E27" s="1"/>
      <c r="F27" s="1"/>
    </row>
    <row r="28" spans="1:6" x14ac:dyDescent="0.25">
      <c r="A28" s="1"/>
      <c r="B28" s="1"/>
      <c r="C28" s="1"/>
      <c r="D28" s="1"/>
      <c r="E28" s="1"/>
      <c r="F28" s="1"/>
    </row>
    <row r="29" spans="1:6" x14ac:dyDescent="0.25">
      <c r="A29" s="1"/>
      <c r="B29" s="1"/>
      <c r="C29" s="1"/>
      <c r="D29" s="1"/>
      <c r="E29" s="1"/>
      <c r="F29" s="1"/>
    </row>
    <row r="30" spans="1:6" x14ac:dyDescent="0.25">
      <c r="A30" s="1"/>
      <c r="B30" s="1"/>
      <c r="C30" s="1"/>
      <c r="D30" s="1"/>
      <c r="E30" s="1"/>
      <c r="F30" s="1"/>
    </row>
    <row r="31" spans="1:6" x14ac:dyDescent="0.25">
      <c r="A31" s="1"/>
      <c r="B31" s="1"/>
      <c r="C31" s="1"/>
      <c r="D31" s="1"/>
      <c r="E31" s="1"/>
      <c r="F31" s="1"/>
    </row>
    <row r="32" spans="1:6" x14ac:dyDescent="0.25">
      <c r="A32" s="1"/>
      <c r="B32" s="1"/>
      <c r="C32" s="1"/>
      <c r="D32" s="1"/>
      <c r="E32" s="1"/>
      <c r="F32" s="1"/>
    </row>
    <row r="33" spans="1:6" x14ac:dyDescent="0.25">
      <c r="A33" s="1"/>
      <c r="B33" s="1"/>
      <c r="C33" s="1"/>
      <c r="D33" s="1"/>
      <c r="E33" s="1"/>
      <c r="F33" s="1"/>
    </row>
    <row r="34" spans="1:6" x14ac:dyDescent="0.25">
      <c r="A34" s="1"/>
      <c r="B34" s="1"/>
      <c r="C34" s="1"/>
      <c r="D34" s="1"/>
      <c r="E34" s="1"/>
      <c r="F34" s="1"/>
    </row>
    <row r="35" spans="1:6" x14ac:dyDescent="0.25">
      <c r="A35" s="1"/>
      <c r="B35" s="1"/>
      <c r="C35" s="1"/>
      <c r="D35" s="1"/>
      <c r="E35" s="1"/>
      <c r="F35" s="1"/>
    </row>
    <row r="36" spans="1:6" x14ac:dyDescent="0.25">
      <c r="A36" s="1"/>
      <c r="B36" s="1"/>
      <c r="C36" s="1"/>
      <c r="D36" s="1"/>
      <c r="E36" s="1"/>
      <c r="F36" s="1"/>
    </row>
    <row r="37" spans="1:6" x14ac:dyDescent="0.25">
      <c r="A37" s="1"/>
      <c r="B37" s="1"/>
      <c r="C37" s="1"/>
      <c r="D37" s="1"/>
      <c r="E37" s="1"/>
      <c r="F37" s="1"/>
    </row>
    <row r="38" spans="1:6" x14ac:dyDescent="0.25">
      <c r="A38" s="1"/>
      <c r="B38" s="1"/>
      <c r="C38" s="1"/>
      <c r="D38" s="1"/>
      <c r="E38" s="1"/>
      <c r="F38" s="1"/>
    </row>
    <row r="39" spans="1:6" x14ac:dyDescent="0.25">
      <c r="A39" s="1"/>
      <c r="B39" s="1"/>
      <c r="C39" s="1"/>
      <c r="D39" s="1"/>
      <c r="E39" s="1"/>
      <c r="F39" s="1"/>
    </row>
    <row r="40" spans="1:6" x14ac:dyDescent="0.25">
      <c r="A40" s="1"/>
      <c r="B40" s="1"/>
      <c r="C40" s="1"/>
      <c r="D40" s="1"/>
      <c r="E40" s="1"/>
      <c r="F40" s="1"/>
    </row>
    <row r="41" spans="1:6" x14ac:dyDescent="0.25">
      <c r="A41" s="1"/>
      <c r="B41" s="1"/>
      <c r="C41" s="1"/>
      <c r="D41" s="1"/>
      <c r="E41" s="1"/>
      <c r="F41" s="1"/>
    </row>
    <row r="42" spans="1:6" x14ac:dyDescent="0.25">
      <c r="A42" s="1"/>
      <c r="B42" s="1"/>
      <c r="C42" s="1"/>
      <c r="D42" s="1"/>
      <c r="E42" s="1"/>
      <c r="F42" s="1"/>
    </row>
    <row r="43" spans="1:6" x14ac:dyDescent="0.25">
      <c r="A43" s="1"/>
      <c r="B43" s="1"/>
      <c r="C43" s="1"/>
      <c r="D43" s="1"/>
      <c r="E43" s="1"/>
      <c r="F43" s="1"/>
    </row>
    <row r="44" spans="1:6" x14ac:dyDescent="0.25">
      <c r="A44" s="1"/>
      <c r="B44" s="1"/>
      <c r="C44" s="1"/>
      <c r="D44" s="1"/>
      <c r="E44" s="1"/>
      <c r="F44" s="1"/>
    </row>
    <row r="45" spans="1:6" x14ac:dyDescent="0.25">
      <c r="A45" s="1"/>
      <c r="B45" s="1"/>
      <c r="C45" s="1"/>
      <c r="D45" s="1"/>
      <c r="E45" s="1"/>
      <c r="F45" s="1"/>
    </row>
    <row r="46" spans="1:6" x14ac:dyDescent="0.25">
      <c r="A46" s="1"/>
      <c r="B46" s="1"/>
      <c r="C46" s="1"/>
      <c r="D46" s="1"/>
      <c r="E46" s="1"/>
      <c r="F46" s="1"/>
    </row>
    <row r="47" spans="1:6" x14ac:dyDescent="0.25">
      <c r="A47" s="1"/>
      <c r="B47" s="1"/>
      <c r="C47" s="1"/>
      <c r="D47" s="1"/>
      <c r="E47" s="1"/>
      <c r="F47" s="1"/>
    </row>
    <row r="48" spans="1:6" x14ac:dyDescent="0.25">
      <c r="A48" s="1"/>
      <c r="B48" s="1"/>
      <c r="C48" s="1"/>
      <c r="D48" s="1"/>
      <c r="E48" s="1"/>
      <c r="F48" s="1"/>
    </row>
    <row r="49" spans="1:6" x14ac:dyDescent="0.25">
      <c r="A49" s="1"/>
      <c r="B49" s="1"/>
      <c r="C49" s="1"/>
      <c r="D49" s="1"/>
      <c r="E49" s="1"/>
      <c r="F49" s="1"/>
    </row>
    <row r="50" spans="1:6" x14ac:dyDescent="0.25">
      <c r="A50" s="1"/>
      <c r="B50" s="1"/>
      <c r="C50" s="1"/>
      <c r="D50" s="1"/>
      <c r="E50" s="1"/>
      <c r="F50" s="1"/>
    </row>
    <row r="51" spans="1:6" x14ac:dyDescent="0.25">
      <c r="A51" s="1"/>
      <c r="B51" s="1"/>
      <c r="C51" s="1"/>
      <c r="D51" s="1"/>
      <c r="E51" s="1"/>
      <c r="F51" s="1"/>
    </row>
    <row r="52" spans="1:6" x14ac:dyDescent="0.25">
      <c r="A52" s="1"/>
      <c r="B52" s="1"/>
      <c r="C52" s="1"/>
      <c r="D52" s="1"/>
      <c r="E52" s="1"/>
      <c r="F52" s="1"/>
    </row>
    <row r="53" spans="1:6" x14ac:dyDescent="0.25">
      <c r="A53" s="1"/>
      <c r="B53" s="1"/>
      <c r="C53" s="1"/>
      <c r="D53" s="1"/>
      <c r="E53" s="1"/>
      <c r="F53" s="1"/>
    </row>
    <row r="54" spans="1:6" x14ac:dyDescent="0.25">
      <c r="A54" s="1"/>
      <c r="B54" s="1"/>
      <c r="C54" s="1"/>
      <c r="D54" s="1"/>
      <c r="E54" s="1"/>
      <c r="F54" s="1"/>
    </row>
    <row r="55" spans="1:6" x14ac:dyDescent="0.25">
      <c r="A55" s="1"/>
      <c r="B55" s="1"/>
      <c r="C55" s="1"/>
      <c r="D55" s="1"/>
      <c r="E55" s="1"/>
      <c r="F55" s="1"/>
    </row>
    <row r="56" spans="1:6" x14ac:dyDescent="0.25">
      <c r="A56" s="1"/>
      <c r="B56" s="1"/>
      <c r="C56" s="1"/>
      <c r="D56" s="1"/>
      <c r="E56" s="1"/>
      <c r="F56" s="1"/>
    </row>
  </sheetData>
  <mergeCells count="1">
    <mergeCell ref="A1:C1"/>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FD23"/>
  <sheetViews>
    <sheetView workbookViewId="0">
      <selection sqref="A1:XFD1"/>
    </sheetView>
  </sheetViews>
  <sheetFormatPr baseColWidth="10" defaultRowHeight="15" x14ac:dyDescent="0.25"/>
  <cols>
    <col min="1" max="1" width="47.5703125" bestFit="1" customWidth="1"/>
    <col min="2" max="2" width="38.7109375" bestFit="1" customWidth="1"/>
    <col min="3" max="3" width="11.42578125" customWidth="1"/>
  </cols>
  <sheetData>
    <row r="1" spans="1:16384" x14ac:dyDescent="0.25">
      <c r="A1" s="24" t="s">
        <v>3</v>
      </c>
      <c r="B1" s="23"/>
      <c r="C1" s="23"/>
      <c r="D1" s="23"/>
      <c r="E1" s="23"/>
      <c r="F1" s="23"/>
      <c r="G1" s="23"/>
      <c r="H1" s="23"/>
      <c r="I1" s="23"/>
      <c r="J1" s="23"/>
      <c r="K1" s="23"/>
      <c r="L1" s="23"/>
      <c r="M1" s="23"/>
      <c r="N1" s="23"/>
      <c r="O1" s="23"/>
      <c r="P1" s="23"/>
      <c r="Q1" s="23"/>
      <c r="R1" s="23"/>
      <c r="S1" s="23"/>
      <c r="T1" s="23"/>
      <c r="U1" s="23"/>
      <c r="V1" s="23"/>
      <c r="W1" s="23"/>
      <c r="X1" s="23"/>
      <c r="Y1" s="23"/>
      <c r="Z1" s="23"/>
      <c r="AA1" s="23"/>
      <c r="AB1" s="23"/>
      <c r="AC1" s="23"/>
      <c r="AD1" s="23"/>
      <c r="AE1" s="23"/>
      <c r="AF1" s="23"/>
      <c r="AG1" s="23"/>
      <c r="AH1" s="23"/>
      <c r="AI1" s="23"/>
      <c r="AJ1" s="23"/>
      <c r="AK1" s="23"/>
      <c r="AL1" s="23"/>
      <c r="AM1" s="23"/>
      <c r="AN1" s="23"/>
      <c r="AO1" s="23"/>
      <c r="AP1" s="23"/>
      <c r="AQ1" s="23"/>
      <c r="AR1" s="23"/>
      <c r="AS1" s="23"/>
      <c r="AT1" s="23"/>
      <c r="AU1" s="23"/>
      <c r="AV1" s="23"/>
      <c r="AW1" s="23"/>
      <c r="AX1" s="23"/>
      <c r="AY1" s="23"/>
      <c r="AZ1" s="23"/>
      <c r="BA1" s="23"/>
      <c r="BB1" s="23"/>
      <c r="BC1" s="23"/>
      <c r="BD1" s="23"/>
      <c r="BE1" s="23"/>
      <c r="BF1" s="23"/>
      <c r="BG1" s="23"/>
      <c r="BH1" s="23"/>
      <c r="BI1" s="23"/>
      <c r="BJ1" s="23"/>
      <c r="BK1" s="23"/>
      <c r="BL1" s="23"/>
      <c r="BM1" s="23"/>
      <c r="BN1" s="23"/>
      <c r="BO1" s="23"/>
      <c r="BP1" s="23"/>
      <c r="BQ1" s="23"/>
      <c r="BR1" s="23"/>
      <c r="BS1" s="23"/>
      <c r="BT1" s="23"/>
      <c r="BU1" s="23"/>
      <c r="BV1" s="23"/>
      <c r="BW1" s="23"/>
      <c r="BX1" s="23"/>
      <c r="BY1" s="23"/>
      <c r="BZ1" s="23"/>
      <c r="CA1" s="23"/>
      <c r="CB1" s="23"/>
      <c r="CC1" s="23"/>
      <c r="CD1" s="23"/>
      <c r="CE1" s="23"/>
      <c r="CF1" s="23"/>
      <c r="CG1" s="23"/>
      <c r="CH1" s="23"/>
      <c r="CI1" s="23"/>
      <c r="CJ1" s="23"/>
      <c r="CK1" s="23"/>
      <c r="CL1" s="23"/>
      <c r="CM1" s="23"/>
      <c r="CN1" s="23"/>
      <c r="CO1" s="23"/>
      <c r="CP1" s="23"/>
      <c r="CQ1" s="23"/>
      <c r="CR1" s="23"/>
      <c r="CS1" s="23"/>
      <c r="CT1" s="23"/>
      <c r="CU1" s="23"/>
      <c r="CV1" s="23"/>
      <c r="CW1" s="23"/>
      <c r="CX1" s="23"/>
      <c r="CY1" s="23"/>
      <c r="CZ1" s="23"/>
      <c r="DA1" s="23"/>
      <c r="DB1" s="23"/>
      <c r="DC1" s="23"/>
      <c r="DD1" s="23"/>
      <c r="DE1" s="23"/>
      <c r="DF1" s="23"/>
      <c r="DG1" s="23"/>
      <c r="DH1" s="23"/>
      <c r="DI1" s="23"/>
      <c r="DJ1" s="23"/>
      <c r="DK1" s="23"/>
      <c r="DL1" s="23"/>
      <c r="DM1" s="23"/>
      <c r="DN1" s="23"/>
      <c r="DO1" s="23"/>
      <c r="DP1" s="23"/>
      <c r="DQ1" s="23"/>
      <c r="DR1" s="23"/>
      <c r="DS1" s="23"/>
      <c r="DT1" s="23"/>
      <c r="DU1" s="23"/>
      <c r="DV1" s="23"/>
      <c r="DW1" s="23"/>
      <c r="DX1" s="23"/>
      <c r="DY1" s="23"/>
      <c r="DZ1" s="23"/>
      <c r="EA1" s="23"/>
      <c r="EB1" s="23"/>
      <c r="EC1" s="23"/>
      <c r="ED1" s="23"/>
      <c r="EE1" s="23"/>
      <c r="EF1" s="23"/>
      <c r="EG1" s="23"/>
      <c r="EH1" s="23"/>
      <c r="EI1" s="23"/>
      <c r="EJ1" s="23"/>
      <c r="EK1" s="23"/>
      <c r="EL1" s="23"/>
      <c r="EM1" s="23"/>
      <c r="EN1" s="23"/>
      <c r="EO1" s="23"/>
      <c r="EP1" s="23"/>
      <c r="EQ1" s="23"/>
      <c r="ER1" s="23"/>
      <c r="ES1" s="23"/>
      <c r="ET1" s="23"/>
      <c r="EU1" s="23"/>
      <c r="EV1" s="23"/>
      <c r="EW1" s="23"/>
      <c r="EX1" s="23"/>
      <c r="EY1" s="23"/>
      <c r="EZ1" s="23"/>
      <c r="FA1" s="23"/>
      <c r="FB1" s="23"/>
      <c r="FC1" s="23"/>
      <c r="FD1" s="23"/>
      <c r="FE1" s="23"/>
      <c r="FF1" s="23"/>
      <c r="FG1" s="23"/>
      <c r="FH1" s="23"/>
      <c r="FI1" s="23"/>
      <c r="FJ1" s="23"/>
      <c r="FK1" s="23"/>
      <c r="FL1" s="23"/>
      <c r="FM1" s="23"/>
      <c r="FN1" s="23"/>
      <c r="FO1" s="23"/>
      <c r="FP1" s="23"/>
      <c r="FQ1" s="23"/>
      <c r="FR1" s="23"/>
      <c r="FS1" s="23"/>
      <c r="FT1" s="23"/>
      <c r="FU1" s="23"/>
      <c r="FV1" s="23"/>
      <c r="FW1" s="23"/>
      <c r="FX1" s="23"/>
      <c r="FY1" s="23"/>
      <c r="FZ1" s="23"/>
      <c r="GA1" s="23"/>
      <c r="GB1" s="23"/>
      <c r="GC1" s="23"/>
      <c r="GD1" s="23"/>
      <c r="GE1" s="23"/>
      <c r="GF1" s="23"/>
      <c r="GG1" s="23"/>
      <c r="GH1" s="23"/>
      <c r="GI1" s="23"/>
      <c r="GJ1" s="23"/>
      <c r="GK1" s="23"/>
      <c r="GL1" s="23"/>
      <c r="GM1" s="23"/>
      <c r="GN1" s="23"/>
      <c r="GO1" s="23"/>
      <c r="GP1" s="23"/>
      <c r="GQ1" s="23"/>
      <c r="GR1" s="23"/>
      <c r="GS1" s="23"/>
      <c r="GT1" s="23"/>
      <c r="GU1" s="23"/>
      <c r="GV1" s="23"/>
      <c r="GW1" s="23"/>
      <c r="GX1" s="23"/>
      <c r="GY1" s="23"/>
      <c r="GZ1" s="23"/>
      <c r="HA1" s="23"/>
      <c r="HB1" s="23"/>
      <c r="HC1" s="23"/>
      <c r="HD1" s="23"/>
      <c r="HE1" s="23"/>
      <c r="HF1" s="23"/>
      <c r="HG1" s="23"/>
      <c r="HH1" s="23"/>
      <c r="HI1" s="23"/>
      <c r="HJ1" s="23"/>
      <c r="HK1" s="23"/>
      <c r="HL1" s="23"/>
      <c r="HM1" s="23"/>
      <c r="HN1" s="23"/>
      <c r="HO1" s="23"/>
      <c r="HP1" s="23"/>
      <c r="HQ1" s="23"/>
      <c r="HR1" s="23"/>
      <c r="HS1" s="23"/>
      <c r="HT1" s="23"/>
      <c r="HU1" s="23"/>
      <c r="HV1" s="23"/>
      <c r="HW1" s="23"/>
      <c r="HX1" s="23"/>
      <c r="HY1" s="23"/>
      <c r="HZ1" s="23"/>
      <c r="IA1" s="23"/>
      <c r="IB1" s="23"/>
      <c r="IC1" s="23"/>
      <c r="ID1" s="23"/>
      <c r="IE1" s="23"/>
      <c r="IF1" s="23"/>
      <c r="IG1" s="23"/>
      <c r="IH1" s="23"/>
      <c r="II1" s="23"/>
      <c r="IJ1" s="23"/>
      <c r="IK1" s="23"/>
      <c r="IL1" s="23"/>
      <c r="IM1" s="23"/>
      <c r="IN1" s="23"/>
      <c r="IO1" s="23"/>
      <c r="IP1" s="23"/>
      <c r="IQ1" s="23"/>
      <c r="IR1" s="23"/>
      <c r="IS1" s="23"/>
      <c r="IT1" s="23"/>
      <c r="IU1" s="23"/>
      <c r="IV1" s="23"/>
      <c r="IW1" s="23"/>
      <c r="IX1" s="23"/>
      <c r="IY1" s="23"/>
      <c r="IZ1" s="23"/>
      <c r="JA1" s="23"/>
      <c r="JB1" s="23"/>
      <c r="JC1" s="23"/>
      <c r="JD1" s="23"/>
      <c r="JE1" s="23"/>
      <c r="JF1" s="23"/>
      <c r="JG1" s="23"/>
      <c r="JH1" s="23"/>
      <c r="JI1" s="23"/>
      <c r="JJ1" s="23"/>
      <c r="JK1" s="23"/>
      <c r="JL1" s="23"/>
      <c r="JM1" s="23"/>
      <c r="JN1" s="23"/>
      <c r="JO1" s="23"/>
      <c r="JP1" s="23"/>
      <c r="JQ1" s="23"/>
      <c r="JR1" s="23"/>
      <c r="JS1" s="23"/>
      <c r="JT1" s="23"/>
      <c r="JU1" s="23"/>
      <c r="JV1" s="23"/>
      <c r="JW1" s="23"/>
      <c r="JX1" s="23"/>
      <c r="JY1" s="23"/>
      <c r="JZ1" s="23"/>
      <c r="KA1" s="23"/>
      <c r="KB1" s="23"/>
      <c r="KC1" s="23"/>
      <c r="KD1" s="23"/>
      <c r="KE1" s="23"/>
      <c r="KF1" s="23"/>
      <c r="KG1" s="23"/>
      <c r="KH1" s="23"/>
      <c r="KI1" s="23"/>
      <c r="KJ1" s="23"/>
      <c r="KK1" s="23"/>
      <c r="KL1" s="23"/>
      <c r="KM1" s="23"/>
      <c r="KN1" s="23"/>
      <c r="KO1" s="23"/>
      <c r="KP1" s="23"/>
      <c r="KQ1" s="23"/>
      <c r="KR1" s="23"/>
      <c r="KS1" s="23"/>
      <c r="KT1" s="23"/>
      <c r="KU1" s="23"/>
      <c r="KV1" s="23"/>
      <c r="KW1" s="23"/>
      <c r="KX1" s="23"/>
      <c r="KY1" s="23"/>
      <c r="KZ1" s="23"/>
      <c r="LA1" s="23"/>
      <c r="LB1" s="23"/>
      <c r="LC1" s="23"/>
      <c r="LD1" s="23"/>
      <c r="LE1" s="23"/>
      <c r="LF1" s="23"/>
      <c r="LG1" s="23"/>
      <c r="LH1" s="23"/>
      <c r="LI1" s="23"/>
      <c r="LJ1" s="23"/>
      <c r="LK1" s="23"/>
      <c r="LL1" s="23"/>
      <c r="LM1" s="23"/>
      <c r="LN1" s="23"/>
      <c r="LO1" s="23"/>
      <c r="LP1" s="23"/>
      <c r="LQ1" s="23"/>
      <c r="LR1" s="23"/>
      <c r="LS1" s="23"/>
      <c r="LT1" s="23"/>
      <c r="LU1" s="23"/>
      <c r="LV1" s="23"/>
      <c r="LW1" s="23"/>
      <c r="LX1" s="23"/>
      <c r="LY1" s="23"/>
      <c r="LZ1" s="23"/>
      <c r="MA1" s="23"/>
      <c r="MB1" s="23"/>
      <c r="MC1" s="23"/>
      <c r="MD1" s="23"/>
      <c r="ME1" s="23"/>
      <c r="MF1" s="23"/>
      <c r="MG1" s="23"/>
      <c r="MH1" s="23"/>
      <c r="MI1" s="23"/>
      <c r="MJ1" s="23"/>
      <c r="MK1" s="23"/>
      <c r="ML1" s="23"/>
      <c r="MM1" s="23"/>
      <c r="MN1" s="23"/>
      <c r="MO1" s="23"/>
      <c r="MP1" s="23"/>
      <c r="MQ1" s="23"/>
      <c r="MR1" s="23"/>
      <c r="MS1" s="23"/>
      <c r="MT1" s="23"/>
      <c r="MU1" s="23"/>
      <c r="MV1" s="23"/>
      <c r="MW1" s="23"/>
      <c r="MX1" s="23"/>
      <c r="MY1" s="23"/>
      <c r="MZ1" s="23"/>
      <c r="NA1" s="23"/>
      <c r="NB1" s="23"/>
      <c r="NC1" s="23"/>
      <c r="ND1" s="23"/>
      <c r="NE1" s="23"/>
      <c r="NF1" s="23"/>
      <c r="NG1" s="23"/>
      <c r="NH1" s="23"/>
      <c r="NI1" s="23"/>
      <c r="NJ1" s="23"/>
      <c r="NK1" s="23"/>
      <c r="NL1" s="23"/>
      <c r="NM1" s="23"/>
      <c r="NN1" s="23"/>
      <c r="NO1" s="23"/>
      <c r="NP1" s="23"/>
      <c r="NQ1" s="23"/>
      <c r="NR1" s="23"/>
      <c r="NS1" s="23"/>
      <c r="NT1" s="23"/>
      <c r="NU1" s="23"/>
      <c r="NV1" s="23"/>
      <c r="NW1" s="23"/>
      <c r="NX1" s="23"/>
      <c r="NY1" s="23"/>
      <c r="NZ1" s="23"/>
      <c r="OA1" s="23"/>
      <c r="OB1" s="23"/>
      <c r="OC1" s="23"/>
      <c r="OD1" s="23"/>
      <c r="OE1" s="23"/>
      <c r="OF1" s="23"/>
      <c r="OG1" s="23"/>
      <c r="OH1" s="23"/>
      <c r="OI1" s="23"/>
      <c r="OJ1" s="23"/>
      <c r="OK1" s="23"/>
      <c r="OL1" s="23"/>
      <c r="OM1" s="23"/>
      <c r="ON1" s="23"/>
      <c r="OO1" s="23"/>
      <c r="OP1" s="23"/>
      <c r="OQ1" s="23"/>
      <c r="OR1" s="23"/>
      <c r="OS1" s="23"/>
      <c r="OT1" s="23"/>
      <c r="OU1" s="23"/>
      <c r="OV1" s="23"/>
      <c r="OW1" s="23"/>
      <c r="OX1" s="23"/>
      <c r="OY1" s="23"/>
      <c r="OZ1" s="23"/>
      <c r="PA1" s="23"/>
      <c r="PB1" s="23"/>
      <c r="PC1" s="23"/>
      <c r="PD1" s="23"/>
      <c r="PE1" s="23"/>
      <c r="PF1" s="23"/>
      <c r="PG1" s="23"/>
      <c r="PH1" s="23"/>
      <c r="PI1" s="23"/>
      <c r="PJ1" s="23"/>
      <c r="PK1" s="23"/>
      <c r="PL1" s="23"/>
      <c r="PM1" s="23"/>
      <c r="PN1" s="23"/>
      <c r="PO1" s="23"/>
      <c r="PP1" s="23"/>
      <c r="PQ1" s="23"/>
      <c r="PR1" s="23"/>
      <c r="PS1" s="23"/>
      <c r="PT1" s="23"/>
      <c r="PU1" s="23"/>
      <c r="PV1" s="23"/>
      <c r="PW1" s="23"/>
      <c r="PX1" s="23"/>
      <c r="PY1" s="23"/>
      <c r="PZ1" s="23"/>
      <c r="QA1" s="23"/>
      <c r="QB1" s="23"/>
      <c r="QC1" s="23"/>
      <c r="QD1" s="23"/>
      <c r="QE1" s="23"/>
      <c r="QF1" s="23"/>
      <c r="QG1" s="23"/>
      <c r="QH1" s="23"/>
      <c r="QI1" s="23"/>
      <c r="QJ1" s="23"/>
      <c r="QK1" s="23"/>
      <c r="QL1" s="23"/>
      <c r="QM1" s="23"/>
      <c r="QN1" s="23"/>
      <c r="QO1" s="23"/>
      <c r="QP1" s="23"/>
      <c r="QQ1" s="23"/>
      <c r="QR1" s="23"/>
      <c r="QS1" s="23"/>
      <c r="QT1" s="23"/>
      <c r="QU1" s="23"/>
      <c r="QV1" s="23"/>
      <c r="QW1" s="23"/>
      <c r="QX1" s="23"/>
      <c r="QY1" s="23"/>
      <c r="QZ1" s="23"/>
      <c r="RA1" s="23"/>
      <c r="RB1" s="23"/>
      <c r="RC1" s="23"/>
      <c r="RD1" s="23"/>
      <c r="RE1" s="23"/>
      <c r="RF1" s="23"/>
      <c r="RG1" s="23"/>
      <c r="RH1" s="23"/>
      <c r="RI1" s="23"/>
      <c r="RJ1" s="23"/>
      <c r="RK1" s="23"/>
      <c r="RL1" s="23"/>
      <c r="RM1" s="23"/>
      <c r="RN1" s="23"/>
      <c r="RO1" s="23"/>
      <c r="RP1" s="23"/>
      <c r="RQ1" s="23"/>
      <c r="RR1" s="23"/>
      <c r="RS1" s="23"/>
      <c r="RT1" s="23"/>
      <c r="RU1" s="23"/>
      <c r="RV1" s="23"/>
      <c r="RW1" s="23"/>
      <c r="RX1" s="23"/>
      <c r="RY1" s="23"/>
      <c r="RZ1" s="23"/>
      <c r="SA1" s="23"/>
      <c r="SB1" s="23"/>
      <c r="SC1" s="23"/>
      <c r="SD1" s="23"/>
      <c r="SE1" s="23"/>
      <c r="SF1" s="23"/>
      <c r="SG1" s="23"/>
      <c r="SH1" s="23"/>
      <c r="SI1" s="23"/>
      <c r="SJ1" s="23"/>
      <c r="SK1" s="23"/>
      <c r="SL1" s="23"/>
      <c r="SM1" s="23"/>
      <c r="SN1" s="23"/>
      <c r="SO1" s="23"/>
      <c r="SP1" s="23"/>
      <c r="SQ1" s="23"/>
      <c r="SR1" s="23"/>
      <c r="SS1" s="23"/>
      <c r="ST1" s="23"/>
      <c r="SU1" s="23"/>
      <c r="SV1" s="23"/>
      <c r="SW1" s="23"/>
      <c r="SX1" s="23"/>
      <c r="SY1" s="23"/>
      <c r="SZ1" s="23"/>
      <c r="TA1" s="23"/>
      <c r="TB1" s="23"/>
      <c r="TC1" s="23"/>
      <c r="TD1" s="23"/>
      <c r="TE1" s="23"/>
      <c r="TF1" s="23"/>
      <c r="TG1" s="23"/>
      <c r="TH1" s="23"/>
      <c r="TI1" s="23"/>
      <c r="TJ1" s="23"/>
      <c r="TK1" s="23"/>
      <c r="TL1" s="23"/>
      <c r="TM1" s="23"/>
      <c r="TN1" s="23"/>
      <c r="TO1" s="23"/>
      <c r="TP1" s="23"/>
      <c r="TQ1" s="23"/>
      <c r="TR1" s="23"/>
      <c r="TS1" s="23"/>
      <c r="TT1" s="23"/>
      <c r="TU1" s="23"/>
      <c r="TV1" s="23"/>
      <c r="TW1" s="23"/>
      <c r="TX1" s="23"/>
      <c r="TY1" s="23"/>
      <c r="TZ1" s="23"/>
      <c r="UA1" s="23"/>
      <c r="UB1" s="23"/>
      <c r="UC1" s="23"/>
      <c r="UD1" s="23"/>
      <c r="UE1" s="23"/>
      <c r="UF1" s="23"/>
      <c r="UG1" s="23"/>
      <c r="UH1" s="23"/>
      <c r="UI1" s="23"/>
      <c r="UJ1" s="23"/>
      <c r="UK1" s="23"/>
      <c r="UL1" s="23"/>
      <c r="UM1" s="23"/>
      <c r="UN1" s="23"/>
      <c r="UO1" s="23"/>
      <c r="UP1" s="23"/>
      <c r="UQ1" s="23"/>
      <c r="UR1" s="23"/>
      <c r="US1" s="23"/>
      <c r="UT1" s="23"/>
      <c r="UU1" s="23"/>
      <c r="UV1" s="23"/>
      <c r="UW1" s="23"/>
      <c r="UX1" s="23"/>
      <c r="UY1" s="23"/>
      <c r="UZ1" s="23"/>
      <c r="VA1" s="23"/>
      <c r="VB1" s="23"/>
      <c r="VC1" s="23"/>
      <c r="VD1" s="23"/>
      <c r="VE1" s="23"/>
      <c r="VF1" s="23"/>
      <c r="VG1" s="23"/>
      <c r="VH1" s="23"/>
      <c r="VI1" s="23"/>
      <c r="VJ1" s="23"/>
      <c r="VK1" s="23"/>
      <c r="VL1" s="23"/>
      <c r="VM1" s="23"/>
      <c r="VN1" s="23"/>
      <c r="VO1" s="23"/>
      <c r="VP1" s="23"/>
      <c r="VQ1" s="23"/>
      <c r="VR1" s="23"/>
      <c r="VS1" s="23"/>
      <c r="VT1" s="23"/>
      <c r="VU1" s="23"/>
      <c r="VV1" s="23"/>
      <c r="VW1" s="23"/>
      <c r="VX1" s="23"/>
      <c r="VY1" s="23"/>
      <c r="VZ1" s="23"/>
      <c r="WA1" s="23"/>
      <c r="WB1" s="23"/>
      <c r="WC1" s="23"/>
      <c r="WD1" s="23"/>
      <c r="WE1" s="23"/>
      <c r="WF1" s="23"/>
      <c r="WG1" s="23"/>
      <c r="WH1" s="23"/>
      <c r="WI1" s="23"/>
      <c r="WJ1" s="23"/>
      <c r="WK1" s="23"/>
      <c r="WL1" s="23"/>
      <c r="WM1" s="23"/>
      <c r="WN1" s="23"/>
      <c r="WO1" s="23"/>
      <c r="WP1" s="23"/>
      <c r="WQ1" s="23"/>
      <c r="WR1" s="23"/>
      <c r="WS1" s="23"/>
      <c r="WT1" s="23"/>
      <c r="WU1" s="23"/>
      <c r="WV1" s="23"/>
      <c r="WW1" s="23"/>
      <c r="WX1" s="23"/>
      <c r="WY1" s="23"/>
      <c r="WZ1" s="23"/>
      <c r="XA1" s="23"/>
      <c r="XB1" s="23"/>
      <c r="XC1" s="23"/>
      <c r="XD1" s="23"/>
      <c r="XE1" s="23"/>
      <c r="XF1" s="23"/>
      <c r="XG1" s="23"/>
      <c r="XH1" s="23"/>
      <c r="XI1" s="23"/>
      <c r="XJ1" s="23"/>
      <c r="XK1" s="23"/>
      <c r="XL1" s="23"/>
      <c r="XM1" s="23"/>
      <c r="XN1" s="23"/>
      <c r="XO1" s="23"/>
      <c r="XP1" s="23"/>
      <c r="XQ1" s="23"/>
      <c r="XR1" s="23"/>
      <c r="XS1" s="23"/>
      <c r="XT1" s="23"/>
      <c r="XU1" s="23"/>
      <c r="XV1" s="23"/>
      <c r="XW1" s="23"/>
      <c r="XX1" s="23"/>
      <c r="XY1" s="23"/>
      <c r="XZ1" s="23"/>
      <c r="YA1" s="23"/>
      <c r="YB1" s="23"/>
      <c r="YC1" s="23"/>
      <c r="YD1" s="23"/>
      <c r="YE1" s="23"/>
      <c r="YF1" s="23"/>
      <c r="YG1" s="23"/>
      <c r="YH1" s="23"/>
      <c r="YI1" s="23"/>
      <c r="YJ1" s="23"/>
      <c r="YK1" s="23"/>
      <c r="YL1" s="23"/>
      <c r="YM1" s="23"/>
      <c r="YN1" s="23"/>
      <c r="YO1" s="23"/>
      <c r="YP1" s="23"/>
      <c r="YQ1" s="23"/>
      <c r="YR1" s="23"/>
      <c r="YS1" s="23"/>
      <c r="YT1" s="23"/>
      <c r="YU1" s="23"/>
      <c r="YV1" s="23"/>
      <c r="YW1" s="23"/>
      <c r="YX1" s="23"/>
      <c r="YY1" s="23"/>
      <c r="YZ1" s="23"/>
      <c r="ZA1" s="23"/>
      <c r="ZB1" s="23"/>
      <c r="ZC1" s="23"/>
      <c r="ZD1" s="23"/>
      <c r="ZE1" s="23"/>
      <c r="ZF1" s="23"/>
      <c r="ZG1" s="23"/>
      <c r="ZH1" s="23"/>
      <c r="ZI1" s="23"/>
      <c r="ZJ1" s="23"/>
      <c r="ZK1" s="23"/>
      <c r="ZL1" s="23"/>
      <c r="ZM1" s="23"/>
      <c r="ZN1" s="23"/>
      <c r="ZO1" s="23"/>
      <c r="ZP1" s="23"/>
      <c r="ZQ1" s="23"/>
      <c r="ZR1" s="23"/>
      <c r="ZS1" s="23"/>
      <c r="ZT1" s="23"/>
      <c r="ZU1" s="23"/>
      <c r="ZV1" s="23"/>
      <c r="ZW1" s="23"/>
      <c r="ZX1" s="23"/>
      <c r="ZY1" s="23"/>
      <c r="ZZ1" s="23"/>
      <c r="AAA1" s="23"/>
      <c r="AAB1" s="23"/>
      <c r="AAC1" s="23"/>
      <c r="AAD1" s="23"/>
      <c r="AAE1" s="23"/>
      <c r="AAF1" s="23"/>
      <c r="AAG1" s="23"/>
      <c r="AAH1" s="23"/>
      <c r="AAI1" s="23"/>
      <c r="AAJ1" s="23"/>
      <c r="AAK1" s="23"/>
      <c r="AAL1" s="23"/>
      <c r="AAM1" s="23"/>
      <c r="AAN1" s="23"/>
      <c r="AAO1" s="23"/>
      <c r="AAP1" s="23"/>
      <c r="AAQ1" s="23"/>
      <c r="AAR1" s="23"/>
      <c r="AAS1" s="23"/>
      <c r="AAT1" s="23"/>
      <c r="AAU1" s="23"/>
      <c r="AAV1" s="23"/>
      <c r="AAW1" s="23"/>
      <c r="AAX1" s="23"/>
      <c r="AAY1" s="23"/>
      <c r="AAZ1" s="23"/>
      <c r="ABA1" s="23"/>
      <c r="ABB1" s="23"/>
      <c r="ABC1" s="23"/>
      <c r="ABD1" s="23"/>
      <c r="ABE1" s="23"/>
      <c r="ABF1" s="23"/>
      <c r="ABG1" s="23"/>
      <c r="ABH1" s="23"/>
      <c r="ABI1" s="23"/>
      <c r="ABJ1" s="23"/>
      <c r="ABK1" s="23"/>
      <c r="ABL1" s="23"/>
      <c r="ABM1" s="23"/>
      <c r="ABN1" s="23"/>
      <c r="ABO1" s="23"/>
      <c r="ABP1" s="23"/>
      <c r="ABQ1" s="23"/>
      <c r="ABR1" s="23"/>
      <c r="ABS1" s="23"/>
      <c r="ABT1" s="23"/>
      <c r="ABU1" s="23"/>
      <c r="ABV1" s="23"/>
      <c r="ABW1" s="23"/>
      <c r="ABX1" s="23"/>
      <c r="ABY1" s="23"/>
      <c r="ABZ1" s="23"/>
      <c r="ACA1" s="23"/>
      <c r="ACB1" s="23"/>
      <c r="ACC1" s="23"/>
      <c r="ACD1" s="23"/>
      <c r="ACE1" s="23"/>
      <c r="ACF1" s="23"/>
      <c r="ACG1" s="23"/>
      <c r="ACH1" s="23"/>
      <c r="ACI1" s="23"/>
      <c r="ACJ1" s="23"/>
      <c r="ACK1" s="23"/>
      <c r="ACL1" s="23"/>
      <c r="ACM1" s="23"/>
      <c r="ACN1" s="23"/>
      <c r="ACO1" s="23"/>
      <c r="ACP1" s="23"/>
      <c r="ACQ1" s="23"/>
      <c r="ACR1" s="23"/>
      <c r="ACS1" s="23"/>
      <c r="ACT1" s="23"/>
      <c r="ACU1" s="23"/>
      <c r="ACV1" s="23"/>
      <c r="ACW1" s="23"/>
      <c r="ACX1" s="23"/>
      <c r="ACY1" s="23"/>
      <c r="ACZ1" s="23"/>
      <c r="ADA1" s="23"/>
      <c r="ADB1" s="23"/>
      <c r="ADC1" s="23"/>
      <c r="ADD1" s="23"/>
      <c r="ADE1" s="23"/>
      <c r="ADF1" s="23"/>
      <c r="ADG1" s="23"/>
      <c r="ADH1" s="23"/>
      <c r="ADI1" s="23"/>
      <c r="ADJ1" s="23"/>
      <c r="ADK1" s="23"/>
      <c r="ADL1" s="23"/>
      <c r="ADM1" s="23"/>
      <c r="ADN1" s="23"/>
      <c r="ADO1" s="23"/>
      <c r="ADP1" s="23"/>
      <c r="ADQ1" s="23"/>
      <c r="ADR1" s="23"/>
      <c r="ADS1" s="23"/>
      <c r="ADT1" s="23"/>
      <c r="ADU1" s="23"/>
      <c r="ADV1" s="23"/>
      <c r="ADW1" s="23"/>
      <c r="ADX1" s="23"/>
      <c r="ADY1" s="23"/>
      <c r="ADZ1" s="23"/>
      <c r="AEA1" s="23"/>
      <c r="AEB1" s="23"/>
      <c r="AEC1" s="23"/>
      <c r="AED1" s="23"/>
      <c r="AEE1" s="23"/>
      <c r="AEF1" s="23"/>
      <c r="AEG1" s="23"/>
      <c r="AEH1" s="23"/>
      <c r="AEI1" s="23"/>
      <c r="AEJ1" s="23"/>
      <c r="AEK1" s="23"/>
      <c r="AEL1" s="23"/>
      <c r="AEM1" s="23"/>
      <c r="AEN1" s="23"/>
      <c r="AEO1" s="23"/>
      <c r="AEP1" s="23"/>
      <c r="AEQ1" s="23"/>
      <c r="AER1" s="23"/>
      <c r="AES1" s="23"/>
      <c r="AET1" s="23"/>
      <c r="AEU1" s="23"/>
      <c r="AEV1" s="23"/>
      <c r="AEW1" s="23"/>
      <c r="AEX1" s="23"/>
      <c r="AEY1" s="23"/>
      <c r="AEZ1" s="23"/>
      <c r="AFA1" s="23"/>
      <c r="AFB1" s="23"/>
      <c r="AFC1" s="23"/>
      <c r="AFD1" s="23"/>
      <c r="AFE1" s="23"/>
      <c r="AFF1" s="23"/>
      <c r="AFG1" s="23"/>
      <c r="AFH1" s="23"/>
      <c r="AFI1" s="23"/>
      <c r="AFJ1" s="23"/>
      <c r="AFK1" s="23"/>
      <c r="AFL1" s="23"/>
      <c r="AFM1" s="23"/>
      <c r="AFN1" s="23"/>
      <c r="AFO1" s="23"/>
      <c r="AFP1" s="23"/>
      <c r="AFQ1" s="23"/>
      <c r="AFR1" s="23"/>
      <c r="AFS1" s="23"/>
      <c r="AFT1" s="23"/>
      <c r="AFU1" s="23"/>
      <c r="AFV1" s="23"/>
      <c r="AFW1" s="23"/>
      <c r="AFX1" s="23"/>
      <c r="AFY1" s="23"/>
      <c r="AFZ1" s="23"/>
      <c r="AGA1" s="23"/>
      <c r="AGB1" s="23"/>
      <c r="AGC1" s="23"/>
      <c r="AGD1" s="23"/>
      <c r="AGE1" s="23"/>
      <c r="AGF1" s="23"/>
      <c r="AGG1" s="23"/>
      <c r="AGH1" s="23"/>
      <c r="AGI1" s="23"/>
      <c r="AGJ1" s="23"/>
      <c r="AGK1" s="23"/>
      <c r="AGL1" s="23"/>
      <c r="AGM1" s="23"/>
      <c r="AGN1" s="23"/>
      <c r="AGO1" s="23"/>
      <c r="AGP1" s="23"/>
      <c r="AGQ1" s="23"/>
      <c r="AGR1" s="23"/>
      <c r="AGS1" s="23"/>
      <c r="AGT1" s="23"/>
      <c r="AGU1" s="23"/>
      <c r="AGV1" s="23"/>
      <c r="AGW1" s="23"/>
      <c r="AGX1" s="23"/>
      <c r="AGY1" s="23"/>
      <c r="AGZ1" s="23"/>
      <c r="AHA1" s="23"/>
      <c r="AHB1" s="23"/>
      <c r="AHC1" s="23"/>
      <c r="AHD1" s="23"/>
      <c r="AHE1" s="23"/>
      <c r="AHF1" s="23"/>
      <c r="AHG1" s="23"/>
      <c r="AHH1" s="23"/>
      <c r="AHI1" s="23"/>
      <c r="AHJ1" s="23"/>
      <c r="AHK1" s="23"/>
      <c r="AHL1" s="23"/>
      <c r="AHM1" s="23"/>
      <c r="AHN1" s="23"/>
      <c r="AHO1" s="23"/>
      <c r="AHP1" s="23"/>
      <c r="AHQ1" s="23"/>
      <c r="AHR1" s="23"/>
      <c r="AHS1" s="23"/>
      <c r="AHT1" s="23"/>
      <c r="AHU1" s="23"/>
      <c r="AHV1" s="23"/>
      <c r="AHW1" s="23"/>
      <c r="AHX1" s="23"/>
      <c r="AHY1" s="23"/>
      <c r="AHZ1" s="23"/>
      <c r="AIA1" s="23"/>
      <c r="AIB1" s="23"/>
      <c r="AIC1" s="23"/>
      <c r="AID1" s="23"/>
      <c r="AIE1" s="23"/>
      <c r="AIF1" s="23"/>
      <c r="AIG1" s="23"/>
      <c r="AIH1" s="23"/>
      <c r="AII1" s="23"/>
      <c r="AIJ1" s="23"/>
      <c r="AIK1" s="23"/>
      <c r="AIL1" s="23"/>
      <c r="AIM1" s="23"/>
      <c r="AIN1" s="23"/>
      <c r="AIO1" s="23"/>
      <c r="AIP1" s="23"/>
      <c r="AIQ1" s="23"/>
      <c r="AIR1" s="23"/>
      <c r="AIS1" s="23"/>
      <c r="AIT1" s="23"/>
      <c r="AIU1" s="23"/>
      <c r="AIV1" s="23"/>
      <c r="AIW1" s="23"/>
      <c r="AIX1" s="23"/>
      <c r="AIY1" s="23"/>
      <c r="AIZ1" s="23"/>
      <c r="AJA1" s="23"/>
      <c r="AJB1" s="23"/>
      <c r="AJC1" s="23"/>
      <c r="AJD1" s="23"/>
      <c r="AJE1" s="23"/>
      <c r="AJF1" s="23"/>
      <c r="AJG1" s="23"/>
      <c r="AJH1" s="23"/>
      <c r="AJI1" s="23"/>
      <c r="AJJ1" s="23"/>
      <c r="AJK1" s="23"/>
      <c r="AJL1" s="23"/>
      <c r="AJM1" s="23"/>
      <c r="AJN1" s="23"/>
      <c r="AJO1" s="23"/>
      <c r="AJP1" s="23"/>
      <c r="AJQ1" s="23"/>
      <c r="AJR1" s="23"/>
      <c r="AJS1" s="23"/>
      <c r="AJT1" s="23"/>
      <c r="AJU1" s="23"/>
      <c r="AJV1" s="23"/>
      <c r="AJW1" s="23"/>
      <c r="AJX1" s="23"/>
      <c r="AJY1" s="23"/>
      <c r="AJZ1" s="23"/>
      <c r="AKA1" s="23"/>
      <c r="AKB1" s="23"/>
      <c r="AKC1" s="23"/>
      <c r="AKD1" s="23"/>
      <c r="AKE1" s="23"/>
      <c r="AKF1" s="23"/>
      <c r="AKG1" s="23"/>
      <c r="AKH1" s="23"/>
      <c r="AKI1" s="23"/>
      <c r="AKJ1" s="23"/>
      <c r="AKK1" s="23"/>
      <c r="AKL1" s="23"/>
      <c r="AKM1" s="23"/>
      <c r="AKN1" s="23"/>
      <c r="AKO1" s="23"/>
      <c r="AKP1" s="23"/>
      <c r="AKQ1" s="23"/>
      <c r="AKR1" s="23"/>
      <c r="AKS1" s="23"/>
      <c r="AKT1" s="23"/>
      <c r="AKU1" s="23"/>
      <c r="AKV1" s="23"/>
      <c r="AKW1" s="23"/>
      <c r="AKX1" s="23"/>
      <c r="AKY1" s="23"/>
      <c r="AKZ1" s="23"/>
      <c r="ALA1" s="23"/>
      <c r="ALB1" s="23"/>
      <c r="ALC1" s="23"/>
      <c r="ALD1" s="23"/>
      <c r="ALE1" s="23"/>
      <c r="ALF1" s="23"/>
      <c r="ALG1" s="23"/>
      <c r="ALH1" s="23"/>
      <c r="ALI1" s="23"/>
      <c r="ALJ1" s="23"/>
      <c r="ALK1" s="23"/>
      <c r="ALL1" s="23"/>
      <c r="ALM1" s="23"/>
      <c r="ALN1" s="23"/>
      <c r="ALO1" s="23"/>
      <c r="ALP1" s="23"/>
      <c r="ALQ1" s="23"/>
      <c r="ALR1" s="23"/>
      <c r="ALS1" s="23"/>
      <c r="ALT1" s="23"/>
      <c r="ALU1" s="23"/>
      <c r="ALV1" s="23"/>
      <c r="ALW1" s="23"/>
      <c r="ALX1" s="23"/>
      <c r="ALY1" s="23"/>
      <c r="ALZ1" s="23"/>
      <c r="AMA1" s="23"/>
      <c r="AMB1" s="23"/>
      <c r="AMC1" s="23"/>
      <c r="AMD1" s="23"/>
      <c r="AME1" s="23"/>
      <c r="AMF1" s="23"/>
      <c r="AMG1" s="23"/>
      <c r="AMH1" s="23"/>
      <c r="AMI1" s="23"/>
      <c r="AMJ1" s="23"/>
      <c r="AMK1" s="23"/>
      <c r="AML1" s="23"/>
      <c r="AMM1" s="23"/>
      <c r="AMN1" s="23"/>
      <c r="AMO1" s="23"/>
      <c r="AMP1" s="23"/>
      <c r="AMQ1" s="23"/>
      <c r="AMR1" s="23"/>
      <c r="AMS1" s="23"/>
      <c r="AMT1" s="23"/>
      <c r="AMU1" s="23"/>
      <c r="AMV1" s="23"/>
      <c r="AMW1" s="23"/>
      <c r="AMX1" s="23"/>
      <c r="AMY1" s="23"/>
      <c r="AMZ1" s="23"/>
      <c r="ANA1" s="23"/>
      <c r="ANB1" s="23"/>
      <c r="ANC1" s="23"/>
      <c r="AND1" s="23"/>
      <c r="ANE1" s="23"/>
      <c r="ANF1" s="23"/>
      <c r="ANG1" s="23"/>
      <c r="ANH1" s="23"/>
      <c r="ANI1" s="23"/>
      <c r="ANJ1" s="23"/>
      <c r="ANK1" s="23"/>
      <c r="ANL1" s="23"/>
      <c r="ANM1" s="23"/>
      <c r="ANN1" s="23"/>
      <c r="ANO1" s="23"/>
      <c r="ANP1" s="23"/>
      <c r="ANQ1" s="23"/>
      <c r="ANR1" s="23"/>
      <c r="ANS1" s="23"/>
      <c r="ANT1" s="23"/>
      <c r="ANU1" s="23"/>
      <c r="ANV1" s="23"/>
      <c r="ANW1" s="23"/>
      <c r="ANX1" s="23"/>
      <c r="ANY1" s="23"/>
      <c r="ANZ1" s="23"/>
      <c r="AOA1" s="23"/>
      <c r="AOB1" s="23"/>
      <c r="AOC1" s="23"/>
      <c r="AOD1" s="23"/>
      <c r="AOE1" s="23"/>
      <c r="AOF1" s="23"/>
      <c r="AOG1" s="23"/>
      <c r="AOH1" s="23"/>
      <c r="AOI1" s="23"/>
      <c r="AOJ1" s="23"/>
      <c r="AOK1" s="23"/>
      <c r="AOL1" s="23"/>
      <c r="AOM1" s="23"/>
      <c r="AON1" s="23"/>
      <c r="AOO1" s="23"/>
      <c r="AOP1" s="23"/>
      <c r="AOQ1" s="23"/>
      <c r="AOR1" s="23"/>
      <c r="AOS1" s="23"/>
      <c r="AOT1" s="23"/>
      <c r="AOU1" s="23"/>
      <c r="AOV1" s="23"/>
      <c r="AOW1" s="23"/>
      <c r="AOX1" s="23"/>
      <c r="AOY1" s="23"/>
      <c r="AOZ1" s="23"/>
      <c r="APA1" s="23"/>
      <c r="APB1" s="23"/>
      <c r="APC1" s="23"/>
      <c r="APD1" s="23"/>
      <c r="APE1" s="23"/>
      <c r="APF1" s="23"/>
      <c r="APG1" s="23"/>
      <c r="APH1" s="23"/>
      <c r="API1" s="23"/>
      <c r="APJ1" s="23"/>
      <c r="APK1" s="23"/>
      <c r="APL1" s="23"/>
      <c r="APM1" s="23"/>
      <c r="APN1" s="23"/>
      <c r="APO1" s="23"/>
      <c r="APP1" s="23"/>
      <c r="APQ1" s="23"/>
      <c r="APR1" s="23"/>
      <c r="APS1" s="23"/>
      <c r="APT1" s="23"/>
      <c r="APU1" s="23"/>
      <c r="APV1" s="23"/>
      <c r="APW1" s="23"/>
      <c r="APX1" s="23"/>
      <c r="APY1" s="23"/>
      <c r="APZ1" s="23"/>
      <c r="AQA1" s="23"/>
      <c r="AQB1" s="23"/>
      <c r="AQC1" s="23"/>
      <c r="AQD1" s="23"/>
      <c r="AQE1" s="23"/>
      <c r="AQF1" s="23"/>
      <c r="AQG1" s="23"/>
      <c r="AQH1" s="23"/>
      <c r="AQI1" s="23"/>
      <c r="AQJ1" s="23"/>
      <c r="AQK1" s="23"/>
      <c r="AQL1" s="23"/>
      <c r="AQM1" s="23"/>
      <c r="AQN1" s="23"/>
      <c r="AQO1" s="23"/>
      <c r="AQP1" s="23"/>
      <c r="AQQ1" s="23"/>
      <c r="AQR1" s="23"/>
      <c r="AQS1" s="23"/>
      <c r="AQT1" s="23"/>
      <c r="AQU1" s="23"/>
      <c r="AQV1" s="23"/>
      <c r="AQW1" s="23"/>
      <c r="AQX1" s="23"/>
      <c r="AQY1" s="23"/>
      <c r="AQZ1" s="23"/>
      <c r="ARA1" s="23"/>
      <c r="ARB1" s="23"/>
      <c r="ARC1" s="23"/>
      <c r="ARD1" s="23"/>
      <c r="ARE1" s="23"/>
      <c r="ARF1" s="23"/>
      <c r="ARG1" s="23"/>
      <c r="ARH1" s="23"/>
      <c r="ARI1" s="23"/>
      <c r="ARJ1" s="23"/>
      <c r="ARK1" s="23"/>
      <c r="ARL1" s="23"/>
      <c r="ARM1" s="23"/>
      <c r="ARN1" s="23"/>
      <c r="ARO1" s="23"/>
      <c r="ARP1" s="23"/>
      <c r="ARQ1" s="23"/>
      <c r="ARR1" s="23"/>
      <c r="ARS1" s="23"/>
      <c r="ART1" s="23"/>
      <c r="ARU1" s="23"/>
      <c r="ARV1" s="23"/>
      <c r="ARW1" s="23"/>
      <c r="ARX1" s="23"/>
      <c r="ARY1" s="23"/>
      <c r="ARZ1" s="23"/>
      <c r="ASA1" s="23"/>
      <c r="ASB1" s="23"/>
      <c r="ASC1" s="23"/>
      <c r="ASD1" s="23"/>
      <c r="ASE1" s="23"/>
      <c r="ASF1" s="23"/>
      <c r="ASG1" s="23"/>
      <c r="ASH1" s="23"/>
      <c r="ASI1" s="23"/>
      <c r="ASJ1" s="23"/>
      <c r="ASK1" s="23"/>
      <c r="ASL1" s="23"/>
      <c r="ASM1" s="23"/>
      <c r="ASN1" s="23"/>
      <c r="ASO1" s="23"/>
      <c r="ASP1" s="23"/>
      <c r="ASQ1" s="23"/>
      <c r="ASR1" s="23"/>
      <c r="ASS1" s="23"/>
      <c r="AST1" s="23"/>
      <c r="ASU1" s="23"/>
      <c r="ASV1" s="23"/>
      <c r="ASW1" s="23"/>
      <c r="ASX1" s="23"/>
      <c r="ASY1" s="23"/>
      <c r="ASZ1" s="23"/>
      <c r="ATA1" s="23"/>
      <c r="ATB1" s="23"/>
      <c r="ATC1" s="23"/>
      <c r="ATD1" s="23"/>
      <c r="ATE1" s="23"/>
      <c r="ATF1" s="23"/>
      <c r="ATG1" s="23"/>
      <c r="ATH1" s="23"/>
      <c r="ATI1" s="23"/>
      <c r="ATJ1" s="23"/>
      <c r="ATK1" s="23"/>
      <c r="ATL1" s="23"/>
      <c r="ATM1" s="23"/>
      <c r="ATN1" s="23"/>
      <c r="ATO1" s="23"/>
      <c r="ATP1" s="23"/>
      <c r="ATQ1" s="23"/>
      <c r="ATR1" s="23"/>
      <c r="ATS1" s="23"/>
      <c r="ATT1" s="23"/>
      <c r="ATU1" s="23"/>
      <c r="ATV1" s="23"/>
      <c r="ATW1" s="23"/>
      <c r="ATX1" s="23"/>
      <c r="ATY1" s="23"/>
      <c r="ATZ1" s="23"/>
      <c r="AUA1" s="23"/>
      <c r="AUB1" s="23"/>
      <c r="AUC1" s="23"/>
      <c r="AUD1" s="23"/>
      <c r="AUE1" s="23"/>
      <c r="AUF1" s="23"/>
      <c r="AUG1" s="23"/>
      <c r="AUH1" s="23"/>
      <c r="AUI1" s="23"/>
      <c r="AUJ1" s="23"/>
      <c r="AUK1" s="23"/>
      <c r="AUL1" s="23"/>
      <c r="AUM1" s="23"/>
      <c r="AUN1" s="23"/>
      <c r="AUO1" s="23"/>
      <c r="AUP1" s="23"/>
      <c r="AUQ1" s="23"/>
      <c r="AUR1" s="23"/>
      <c r="AUS1" s="23"/>
      <c r="AUT1" s="23"/>
      <c r="AUU1" s="23"/>
      <c r="AUV1" s="23"/>
      <c r="AUW1" s="23"/>
      <c r="AUX1" s="23"/>
      <c r="AUY1" s="23"/>
      <c r="AUZ1" s="23"/>
      <c r="AVA1" s="23"/>
      <c r="AVB1" s="23"/>
      <c r="AVC1" s="23"/>
      <c r="AVD1" s="23"/>
      <c r="AVE1" s="23"/>
      <c r="AVF1" s="23"/>
      <c r="AVG1" s="23"/>
      <c r="AVH1" s="23"/>
      <c r="AVI1" s="23"/>
      <c r="AVJ1" s="23"/>
      <c r="AVK1" s="23"/>
      <c r="AVL1" s="23"/>
      <c r="AVM1" s="23"/>
      <c r="AVN1" s="23"/>
      <c r="AVO1" s="23"/>
      <c r="AVP1" s="23"/>
      <c r="AVQ1" s="23"/>
      <c r="AVR1" s="23"/>
      <c r="AVS1" s="23"/>
      <c r="AVT1" s="23"/>
      <c r="AVU1" s="23"/>
      <c r="AVV1" s="23"/>
      <c r="AVW1" s="23"/>
      <c r="AVX1" s="23"/>
      <c r="AVY1" s="23"/>
      <c r="AVZ1" s="23"/>
      <c r="AWA1" s="23"/>
      <c r="AWB1" s="23"/>
      <c r="AWC1" s="23"/>
      <c r="AWD1" s="23"/>
      <c r="AWE1" s="23"/>
      <c r="AWF1" s="23"/>
      <c r="AWG1" s="23"/>
      <c r="AWH1" s="23"/>
      <c r="AWI1" s="23"/>
      <c r="AWJ1" s="23"/>
      <c r="AWK1" s="23"/>
      <c r="AWL1" s="23"/>
      <c r="AWM1" s="23"/>
      <c r="AWN1" s="23"/>
      <c r="AWO1" s="23"/>
      <c r="AWP1" s="23"/>
      <c r="AWQ1" s="23"/>
      <c r="AWR1" s="23"/>
      <c r="AWS1" s="23"/>
      <c r="AWT1" s="23"/>
      <c r="AWU1" s="23"/>
      <c r="AWV1" s="23"/>
      <c r="AWW1" s="23"/>
      <c r="AWX1" s="23"/>
      <c r="AWY1" s="23"/>
      <c r="AWZ1" s="23"/>
      <c r="AXA1" s="23"/>
      <c r="AXB1" s="23"/>
      <c r="AXC1" s="23"/>
      <c r="AXD1" s="23"/>
      <c r="AXE1" s="23"/>
      <c r="AXF1" s="23"/>
      <c r="AXG1" s="23"/>
      <c r="AXH1" s="23"/>
      <c r="AXI1" s="23"/>
      <c r="AXJ1" s="23"/>
      <c r="AXK1" s="23"/>
      <c r="AXL1" s="23"/>
      <c r="AXM1" s="23"/>
      <c r="AXN1" s="23"/>
      <c r="AXO1" s="23"/>
      <c r="AXP1" s="23"/>
      <c r="AXQ1" s="23"/>
      <c r="AXR1" s="23"/>
      <c r="AXS1" s="23"/>
      <c r="AXT1" s="23"/>
      <c r="AXU1" s="23"/>
      <c r="AXV1" s="23"/>
      <c r="AXW1" s="23"/>
      <c r="AXX1" s="23"/>
      <c r="AXY1" s="23"/>
      <c r="AXZ1" s="23"/>
      <c r="AYA1" s="23"/>
      <c r="AYB1" s="23"/>
      <c r="AYC1" s="23"/>
      <c r="AYD1" s="23"/>
      <c r="AYE1" s="23"/>
      <c r="AYF1" s="23"/>
      <c r="AYG1" s="23"/>
      <c r="AYH1" s="23"/>
      <c r="AYI1" s="23"/>
      <c r="AYJ1" s="23"/>
      <c r="AYK1" s="23"/>
      <c r="AYL1" s="23"/>
      <c r="AYM1" s="23"/>
      <c r="AYN1" s="23"/>
      <c r="AYO1" s="23"/>
      <c r="AYP1" s="23"/>
      <c r="AYQ1" s="23"/>
      <c r="AYR1" s="23"/>
      <c r="AYS1" s="23"/>
      <c r="AYT1" s="23"/>
      <c r="AYU1" s="23"/>
      <c r="AYV1" s="23"/>
      <c r="AYW1" s="23"/>
      <c r="AYX1" s="23"/>
      <c r="AYY1" s="23"/>
      <c r="AYZ1" s="23"/>
      <c r="AZA1" s="23"/>
      <c r="AZB1" s="23"/>
      <c r="AZC1" s="23"/>
      <c r="AZD1" s="23"/>
      <c r="AZE1" s="23"/>
      <c r="AZF1" s="23"/>
      <c r="AZG1" s="23"/>
      <c r="AZH1" s="23"/>
      <c r="AZI1" s="23"/>
      <c r="AZJ1" s="23"/>
      <c r="AZK1" s="23"/>
      <c r="AZL1" s="23"/>
      <c r="AZM1" s="23"/>
      <c r="AZN1" s="23"/>
      <c r="AZO1" s="23"/>
      <c r="AZP1" s="23"/>
      <c r="AZQ1" s="23"/>
      <c r="AZR1" s="23"/>
      <c r="AZS1" s="23"/>
      <c r="AZT1" s="23"/>
      <c r="AZU1" s="23"/>
      <c r="AZV1" s="23"/>
      <c r="AZW1" s="23"/>
      <c r="AZX1" s="23"/>
      <c r="AZY1" s="23"/>
      <c r="AZZ1" s="23"/>
      <c r="BAA1" s="23"/>
      <c r="BAB1" s="23"/>
      <c r="BAC1" s="23"/>
      <c r="BAD1" s="23"/>
      <c r="BAE1" s="23"/>
      <c r="BAF1" s="23"/>
      <c r="BAG1" s="23"/>
      <c r="BAH1" s="23"/>
      <c r="BAI1" s="23"/>
      <c r="BAJ1" s="23"/>
      <c r="BAK1" s="23"/>
      <c r="BAL1" s="23"/>
      <c r="BAM1" s="23"/>
      <c r="BAN1" s="23"/>
      <c r="BAO1" s="23"/>
      <c r="BAP1" s="23"/>
      <c r="BAQ1" s="23"/>
      <c r="BAR1" s="23"/>
      <c r="BAS1" s="23"/>
      <c r="BAT1" s="23"/>
      <c r="BAU1" s="23"/>
      <c r="BAV1" s="23"/>
      <c r="BAW1" s="23"/>
      <c r="BAX1" s="23"/>
      <c r="BAY1" s="23"/>
      <c r="BAZ1" s="23"/>
      <c r="BBA1" s="23"/>
      <c r="BBB1" s="23"/>
      <c r="BBC1" s="23"/>
      <c r="BBD1" s="23"/>
      <c r="BBE1" s="23"/>
      <c r="BBF1" s="23"/>
      <c r="BBG1" s="23"/>
      <c r="BBH1" s="23"/>
      <c r="BBI1" s="23"/>
      <c r="BBJ1" s="23"/>
      <c r="BBK1" s="23"/>
      <c r="BBL1" s="23"/>
      <c r="BBM1" s="23"/>
      <c r="BBN1" s="23"/>
      <c r="BBO1" s="23"/>
      <c r="BBP1" s="23"/>
      <c r="BBQ1" s="23"/>
      <c r="BBR1" s="23"/>
      <c r="BBS1" s="23"/>
      <c r="BBT1" s="23"/>
      <c r="BBU1" s="23"/>
      <c r="BBV1" s="23"/>
      <c r="BBW1" s="23"/>
      <c r="BBX1" s="23"/>
      <c r="BBY1" s="23"/>
      <c r="BBZ1" s="23"/>
      <c r="BCA1" s="23"/>
      <c r="BCB1" s="23"/>
      <c r="BCC1" s="23"/>
      <c r="BCD1" s="23"/>
      <c r="BCE1" s="23"/>
      <c r="BCF1" s="23"/>
      <c r="BCG1" s="23"/>
      <c r="BCH1" s="23"/>
      <c r="BCI1" s="23"/>
      <c r="BCJ1" s="23"/>
      <c r="BCK1" s="23"/>
      <c r="BCL1" s="23"/>
      <c r="BCM1" s="23"/>
      <c r="BCN1" s="23"/>
      <c r="BCO1" s="23"/>
      <c r="BCP1" s="23"/>
      <c r="BCQ1" s="23"/>
      <c r="BCR1" s="23"/>
      <c r="BCS1" s="23"/>
      <c r="BCT1" s="23"/>
      <c r="BCU1" s="23"/>
      <c r="BCV1" s="23"/>
      <c r="BCW1" s="23"/>
      <c r="BCX1" s="23"/>
      <c r="BCY1" s="23"/>
      <c r="BCZ1" s="23"/>
      <c r="BDA1" s="23"/>
      <c r="BDB1" s="23"/>
      <c r="BDC1" s="23"/>
      <c r="BDD1" s="23"/>
      <c r="BDE1" s="23"/>
      <c r="BDF1" s="23"/>
      <c r="BDG1" s="23"/>
      <c r="BDH1" s="23"/>
      <c r="BDI1" s="23"/>
      <c r="BDJ1" s="23"/>
      <c r="BDK1" s="23"/>
      <c r="BDL1" s="23"/>
      <c r="BDM1" s="23"/>
      <c r="BDN1" s="23"/>
      <c r="BDO1" s="23"/>
      <c r="BDP1" s="23"/>
      <c r="BDQ1" s="23"/>
      <c r="BDR1" s="23"/>
      <c r="BDS1" s="23"/>
      <c r="BDT1" s="23"/>
      <c r="BDU1" s="23"/>
      <c r="BDV1" s="23"/>
      <c r="BDW1" s="23"/>
      <c r="BDX1" s="23"/>
      <c r="BDY1" s="23"/>
      <c r="BDZ1" s="23"/>
      <c r="BEA1" s="23"/>
      <c r="BEB1" s="23"/>
      <c r="BEC1" s="23"/>
      <c r="BED1" s="23"/>
      <c r="BEE1" s="23"/>
      <c r="BEF1" s="23"/>
      <c r="BEG1" s="23"/>
      <c r="BEH1" s="23"/>
      <c r="BEI1" s="23"/>
      <c r="BEJ1" s="23"/>
      <c r="BEK1" s="23"/>
      <c r="BEL1" s="23"/>
      <c r="BEM1" s="23"/>
      <c r="BEN1" s="23"/>
      <c r="BEO1" s="23"/>
      <c r="BEP1" s="23"/>
      <c r="BEQ1" s="23"/>
      <c r="BER1" s="23"/>
      <c r="BES1" s="23"/>
      <c r="BET1" s="23"/>
      <c r="BEU1" s="23"/>
      <c r="BEV1" s="23"/>
      <c r="BEW1" s="23"/>
      <c r="BEX1" s="23"/>
      <c r="BEY1" s="23"/>
      <c r="BEZ1" s="23"/>
      <c r="BFA1" s="23"/>
      <c r="BFB1" s="23"/>
      <c r="BFC1" s="23"/>
      <c r="BFD1" s="23"/>
      <c r="BFE1" s="23"/>
      <c r="BFF1" s="23"/>
      <c r="BFG1" s="23"/>
      <c r="BFH1" s="23"/>
      <c r="BFI1" s="23"/>
      <c r="BFJ1" s="23"/>
      <c r="BFK1" s="23"/>
      <c r="BFL1" s="23"/>
      <c r="BFM1" s="23"/>
      <c r="BFN1" s="23"/>
      <c r="BFO1" s="23"/>
      <c r="BFP1" s="23"/>
      <c r="BFQ1" s="23"/>
      <c r="BFR1" s="23"/>
      <c r="BFS1" s="23"/>
      <c r="BFT1" s="23"/>
      <c r="BFU1" s="23"/>
      <c r="BFV1" s="23"/>
      <c r="BFW1" s="23"/>
      <c r="BFX1" s="23"/>
      <c r="BFY1" s="23"/>
      <c r="BFZ1" s="23"/>
      <c r="BGA1" s="23"/>
      <c r="BGB1" s="23"/>
      <c r="BGC1" s="23"/>
      <c r="BGD1" s="23"/>
      <c r="BGE1" s="23"/>
      <c r="BGF1" s="23"/>
      <c r="BGG1" s="23"/>
      <c r="BGH1" s="23"/>
      <c r="BGI1" s="23"/>
      <c r="BGJ1" s="23"/>
      <c r="BGK1" s="23"/>
      <c r="BGL1" s="23"/>
      <c r="BGM1" s="23"/>
      <c r="BGN1" s="23"/>
      <c r="BGO1" s="23"/>
      <c r="BGP1" s="23"/>
      <c r="BGQ1" s="23"/>
      <c r="BGR1" s="23"/>
      <c r="BGS1" s="23"/>
      <c r="BGT1" s="23"/>
      <c r="BGU1" s="23"/>
      <c r="BGV1" s="23"/>
      <c r="BGW1" s="23"/>
      <c r="BGX1" s="23"/>
      <c r="BGY1" s="23"/>
      <c r="BGZ1" s="23"/>
      <c r="BHA1" s="23"/>
      <c r="BHB1" s="23"/>
      <c r="BHC1" s="23"/>
      <c r="BHD1" s="23"/>
      <c r="BHE1" s="23"/>
      <c r="BHF1" s="23"/>
      <c r="BHG1" s="23"/>
      <c r="BHH1" s="23"/>
      <c r="BHI1" s="23"/>
      <c r="BHJ1" s="23"/>
      <c r="BHK1" s="23"/>
      <c r="BHL1" s="23"/>
      <c r="BHM1" s="23"/>
      <c r="BHN1" s="23"/>
      <c r="BHO1" s="23"/>
      <c r="BHP1" s="23"/>
      <c r="BHQ1" s="23"/>
      <c r="BHR1" s="23"/>
      <c r="BHS1" s="23"/>
      <c r="BHT1" s="23"/>
      <c r="BHU1" s="23"/>
      <c r="BHV1" s="23"/>
      <c r="BHW1" s="23"/>
      <c r="BHX1" s="23"/>
      <c r="BHY1" s="23"/>
      <c r="BHZ1" s="23"/>
      <c r="BIA1" s="23"/>
      <c r="BIB1" s="23"/>
      <c r="BIC1" s="23"/>
      <c r="BID1" s="23"/>
      <c r="BIE1" s="23"/>
      <c r="BIF1" s="23"/>
      <c r="BIG1" s="23"/>
      <c r="BIH1" s="23"/>
      <c r="BII1" s="23"/>
      <c r="BIJ1" s="23"/>
      <c r="BIK1" s="23"/>
      <c r="BIL1" s="23"/>
      <c r="BIM1" s="23"/>
      <c r="BIN1" s="23"/>
      <c r="BIO1" s="23"/>
      <c r="BIP1" s="23"/>
      <c r="BIQ1" s="23"/>
      <c r="BIR1" s="23"/>
      <c r="BIS1" s="23"/>
      <c r="BIT1" s="23"/>
      <c r="BIU1" s="23"/>
      <c r="BIV1" s="23"/>
      <c r="BIW1" s="23"/>
      <c r="BIX1" s="23"/>
      <c r="BIY1" s="23"/>
      <c r="BIZ1" s="23"/>
      <c r="BJA1" s="23"/>
      <c r="BJB1" s="23"/>
      <c r="BJC1" s="23"/>
      <c r="BJD1" s="23"/>
      <c r="BJE1" s="23"/>
      <c r="BJF1" s="23"/>
      <c r="BJG1" s="23"/>
      <c r="BJH1" s="23"/>
      <c r="BJI1" s="23"/>
      <c r="BJJ1" s="23"/>
      <c r="BJK1" s="23"/>
      <c r="BJL1" s="23"/>
      <c r="BJM1" s="23"/>
      <c r="BJN1" s="23"/>
      <c r="BJO1" s="23"/>
      <c r="BJP1" s="23"/>
      <c r="BJQ1" s="23"/>
      <c r="BJR1" s="23"/>
      <c r="BJS1" s="23"/>
      <c r="BJT1" s="23"/>
      <c r="BJU1" s="23"/>
      <c r="BJV1" s="23"/>
      <c r="BJW1" s="23"/>
      <c r="BJX1" s="23"/>
      <c r="BJY1" s="23"/>
      <c r="BJZ1" s="23"/>
      <c r="BKA1" s="23"/>
      <c r="BKB1" s="23"/>
      <c r="BKC1" s="23"/>
      <c r="BKD1" s="23"/>
      <c r="BKE1" s="23"/>
      <c r="BKF1" s="23"/>
      <c r="BKG1" s="23"/>
      <c r="BKH1" s="23"/>
      <c r="BKI1" s="23"/>
      <c r="BKJ1" s="23"/>
      <c r="BKK1" s="23"/>
      <c r="BKL1" s="23"/>
      <c r="BKM1" s="23"/>
      <c r="BKN1" s="23"/>
      <c r="BKO1" s="23"/>
      <c r="BKP1" s="23"/>
      <c r="BKQ1" s="23"/>
      <c r="BKR1" s="23"/>
      <c r="BKS1" s="23"/>
      <c r="BKT1" s="23"/>
      <c r="BKU1" s="23"/>
      <c r="BKV1" s="23"/>
      <c r="BKW1" s="23"/>
      <c r="BKX1" s="23"/>
      <c r="BKY1" s="23"/>
      <c r="BKZ1" s="23"/>
      <c r="BLA1" s="23"/>
      <c r="BLB1" s="23"/>
      <c r="BLC1" s="23"/>
      <c r="BLD1" s="23"/>
      <c r="BLE1" s="23"/>
      <c r="BLF1" s="23"/>
      <c r="BLG1" s="23"/>
      <c r="BLH1" s="23"/>
      <c r="BLI1" s="23"/>
      <c r="BLJ1" s="23"/>
      <c r="BLK1" s="23"/>
      <c r="BLL1" s="23"/>
      <c r="BLM1" s="23"/>
      <c r="BLN1" s="23"/>
      <c r="BLO1" s="23"/>
      <c r="BLP1" s="23"/>
      <c r="BLQ1" s="23"/>
      <c r="BLR1" s="23"/>
      <c r="BLS1" s="23"/>
      <c r="BLT1" s="23"/>
      <c r="BLU1" s="23"/>
      <c r="BLV1" s="23"/>
      <c r="BLW1" s="23"/>
      <c r="BLX1" s="23"/>
      <c r="BLY1" s="23"/>
      <c r="BLZ1" s="23"/>
      <c r="BMA1" s="23"/>
      <c r="BMB1" s="23"/>
      <c r="BMC1" s="23"/>
      <c r="BMD1" s="23"/>
      <c r="BME1" s="23"/>
      <c r="BMF1" s="23"/>
      <c r="BMG1" s="23"/>
      <c r="BMH1" s="23"/>
      <c r="BMI1" s="23"/>
      <c r="BMJ1" s="23"/>
      <c r="BMK1" s="23"/>
      <c r="BML1" s="23"/>
      <c r="BMM1" s="23"/>
      <c r="BMN1" s="23"/>
      <c r="BMO1" s="23"/>
      <c r="BMP1" s="23"/>
      <c r="BMQ1" s="23"/>
      <c r="BMR1" s="23"/>
      <c r="BMS1" s="23"/>
      <c r="BMT1" s="23"/>
      <c r="BMU1" s="23"/>
      <c r="BMV1" s="23"/>
      <c r="BMW1" s="23"/>
      <c r="BMX1" s="23"/>
      <c r="BMY1" s="23"/>
      <c r="BMZ1" s="23"/>
      <c r="BNA1" s="23"/>
      <c r="BNB1" s="23"/>
      <c r="BNC1" s="23"/>
      <c r="BND1" s="23"/>
      <c r="BNE1" s="23"/>
      <c r="BNF1" s="23"/>
      <c r="BNG1" s="23"/>
      <c r="BNH1" s="23"/>
      <c r="BNI1" s="23"/>
      <c r="BNJ1" s="23"/>
      <c r="BNK1" s="23"/>
      <c r="BNL1" s="23"/>
      <c r="BNM1" s="23"/>
      <c r="BNN1" s="23"/>
      <c r="BNO1" s="23"/>
      <c r="BNP1" s="23"/>
      <c r="BNQ1" s="23"/>
      <c r="BNR1" s="23"/>
      <c r="BNS1" s="23"/>
      <c r="BNT1" s="23"/>
      <c r="BNU1" s="23"/>
      <c r="BNV1" s="23"/>
      <c r="BNW1" s="23"/>
      <c r="BNX1" s="23"/>
      <c r="BNY1" s="23"/>
      <c r="BNZ1" s="23"/>
      <c r="BOA1" s="23"/>
      <c r="BOB1" s="23"/>
      <c r="BOC1" s="23"/>
      <c r="BOD1" s="23"/>
      <c r="BOE1" s="23"/>
      <c r="BOF1" s="23"/>
      <c r="BOG1" s="23"/>
      <c r="BOH1" s="23"/>
      <c r="BOI1" s="23"/>
      <c r="BOJ1" s="23"/>
      <c r="BOK1" s="23"/>
      <c r="BOL1" s="23"/>
      <c r="BOM1" s="23"/>
      <c r="BON1" s="23"/>
      <c r="BOO1" s="23"/>
      <c r="BOP1" s="23"/>
      <c r="BOQ1" s="23"/>
      <c r="BOR1" s="23"/>
      <c r="BOS1" s="23"/>
      <c r="BOT1" s="23"/>
      <c r="BOU1" s="23"/>
      <c r="BOV1" s="23"/>
      <c r="BOW1" s="23"/>
      <c r="BOX1" s="23"/>
      <c r="BOY1" s="23"/>
      <c r="BOZ1" s="23"/>
      <c r="BPA1" s="23"/>
      <c r="BPB1" s="23"/>
      <c r="BPC1" s="23"/>
      <c r="BPD1" s="23"/>
      <c r="BPE1" s="23"/>
      <c r="BPF1" s="23"/>
      <c r="BPG1" s="23"/>
      <c r="BPH1" s="23"/>
      <c r="BPI1" s="23"/>
      <c r="BPJ1" s="23"/>
      <c r="BPK1" s="23"/>
      <c r="BPL1" s="23"/>
      <c r="BPM1" s="23"/>
      <c r="BPN1" s="23"/>
      <c r="BPO1" s="23"/>
      <c r="BPP1" s="23"/>
      <c r="BPQ1" s="23"/>
      <c r="BPR1" s="23"/>
      <c r="BPS1" s="23"/>
      <c r="BPT1" s="23"/>
      <c r="BPU1" s="23"/>
      <c r="BPV1" s="23"/>
      <c r="BPW1" s="23"/>
      <c r="BPX1" s="23"/>
      <c r="BPY1" s="23"/>
      <c r="BPZ1" s="23"/>
      <c r="BQA1" s="23"/>
      <c r="BQB1" s="23"/>
      <c r="BQC1" s="23"/>
      <c r="BQD1" s="23"/>
      <c r="BQE1" s="23"/>
      <c r="BQF1" s="23"/>
      <c r="BQG1" s="23"/>
      <c r="BQH1" s="23"/>
      <c r="BQI1" s="23"/>
      <c r="BQJ1" s="23"/>
      <c r="BQK1" s="23"/>
      <c r="BQL1" s="23"/>
      <c r="BQM1" s="23"/>
      <c r="BQN1" s="23"/>
      <c r="BQO1" s="23"/>
      <c r="BQP1" s="23"/>
      <c r="BQQ1" s="23"/>
      <c r="BQR1" s="23"/>
      <c r="BQS1" s="23"/>
      <c r="BQT1" s="23"/>
      <c r="BQU1" s="23"/>
      <c r="BQV1" s="23"/>
      <c r="BQW1" s="23"/>
      <c r="BQX1" s="23"/>
      <c r="BQY1" s="23"/>
      <c r="BQZ1" s="23"/>
      <c r="BRA1" s="23"/>
      <c r="BRB1" s="23"/>
      <c r="BRC1" s="23"/>
      <c r="BRD1" s="23"/>
      <c r="BRE1" s="23"/>
      <c r="BRF1" s="23"/>
      <c r="BRG1" s="23"/>
      <c r="BRH1" s="23"/>
      <c r="BRI1" s="23"/>
      <c r="BRJ1" s="23"/>
      <c r="BRK1" s="23"/>
      <c r="BRL1" s="23"/>
      <c r="BRM1" s="23"/>
      <c r="BRN1" s="23"/>
      <c r="BRO1" s="23"/>
      <c r="BRP1" s="23"/>
      <c r="BRQ1" s="23"/>
      <c r="BRR1" s="23"/>
      <c r="BRS1" s="23"/>
      <c r="BRT1" s="23"/>
      <c r="BRU1" s="23"/>
      <c r="BRV1" s="23"/>
      <c r="BRW1" s="23"/>
      <c r="BRX1" s="23"/>
      <c r="BRY1" s="23"/>
      <c r="BRZ1" s="23"/>
      <c r="BSA1" s="23"/>
      <c r="BSB1" s="23"/>
      <c r="BSC1" s="23"/>
      <c r="BSD1" s="23"/>
      <c r="BSE1" s="23"/>
      <c r="BSF1" s="23"/>
      <c r="BSG1" s="23"/>
      <c r="BSH1" s="23"/>
      <c r="BSI1" s="23"/>
      <c r="BSJ1" s="23"/>
      <c r="BSK1" s="23"/>
      <c r="BSL1" s="23"/>
      <c r="BSM1" s="23"/>
      <c r="BSN1" s="23"/>
      <c r="BSO1" s="23"/>
      <c r="BSP1" s="23"/>
      <c r="BSQ1" s="23"/>
      <c r="BSR1" s="23"/>
      <c r="BSS1" s="23"/>
      <c r="BST1" s="23"/>
      <c r="BSU1" s="23"/>
      <c r="BSV1" s="23"/>
      <c r="BSW1" s="23"/>
      <c r="BSX1" s="23"/>
      <c r="BSY1" s="23"/>
      <c r="BSZ1" s="23"/>
      <c r="BTA1" s="23"/>
      <c r="BTB1" s="23"/>
      <c r="BTC1" s="23"/>
      <c r="BTD1" s="23"/>
      <c r="BTE1" s="23"/>
      <c r="BTF1" s="23"/>
      <c r="BTG1" s="23"/>
      <c r="BTH1" s="23"/>
      <c r="BTI1" s="23"/>
      <c r="BTJ1" s="23"/>
      <c r="BTK1" s="23"/>
      <c r="BTL1" s="23"/>
      <c r="BTM1" s="23"/>
      <c r="BTN1" s="23"/>
      <c r="BTO1" s="23"/>
      <c r="BTP1" s="23"/>
      <c r="BTQ1" s="23"/>
      <c r="BTR1" s="23"/>
      <c r="BTS1" s="23"/>
      <c r="BTT1" s="23"/>
      <c r="BTU1" s="23"/>
      <c r="BTV1" s="23"/>
      <c r="BTW1" s="23"/>
      <c r="BTX1" s="23"/>
      <c r="BTY1" s="23"/>
      <c r="BTZ1" s="23"/>
      <c r="BUA1" s="23"/>
      <c r="BUB1" s="23"/>
      <c r="BUC1" s="23"/>
      <c r="BUD1" s="23"/>
      <c r="BUE1" s="23"/>
      <c r="BUF1" s="23"/>
      <c r="BUG1" s="23"/>
      <c r="BUH1" s="23"/>
      <c r="BUI1" s="23"/>
      <c r="BUJ1" s="23"/>
      <c r="BUK1" s="23"/>
      <c r="BUL1" s="23"/>
      <c r="BUM1" s="23"/>
      <c r="BUN1" s="23"/>
      <c r="BUO1" s="23"/>
      <c r="BUP1" s="23"/>
      <c r="BUQ1" s="23"/>
      <c r="BUR1" s="23"/>
      <c r="BUS1" s="23"/>
      <c r="BUT1" s="23"/>
      <c r="BUU1" s="23"/>
      <c r="BUV1" s="23"/>
      <c r="BUW1" s="23"/>
      <c r="BUX1" s="23"/>
      <c r="BUY1" s="23"/>
      <c r="BUZ1" s="23"/>
      <c r="BVA1" s="23"/>
      <c r="BVB1" s="23"/>
      <c r="BVC1" s="23"/>
      <c r="BVD1" s="23"/>
      <c r="BVE1" s="23"/>
      <c r="BVF1" s="23"/>
      <c r="BVG1" s="23"/>
      <c r="BVH1" s="23"/>
      <c r="BVI1" s="23"/>
      <c r="BVJ1" s="23"/>
      <c r="BVK1" s="23"/>
      <c r="BVL1" s="23"/>
      <c r="BVM1" s="23"/>
      <c r="BVN1" s="23"/>
      <c r="BVO1" s="23"/>
      <c r="BVP1" s="23"/>
      <c r="BVQ1" s="23"/>
      <c r="BVR1" s="23"/>
      <c r="BVS1" s="23"/>
      <c r="BVT1" s="23"/>
      <c r="BVU1" s="23"/>
      <c r="BVV1" s="23"/>
      <c r="BVW1" s="23"/>
      <c r="BVX1" s="23"/>
      <c r="BVY1" s="23"/>
      <c r="BVZ1" s="23"/>
      <c r="BWA1" s="23"/>
      <c r="BWB1" s="23"/>
      <c r="BWC1" s="23"/>
      <c r="BWD1" s="23"/>
      <c r="BWE1" s="23"/>
      <c r="BWF1" s="23"/>
      <c r="BWG1" s="23"/>
      <c r="BWH1" s="23"/>
      <c r="BWI1" s="23"/>
      <c r="BWJ1" s="23"/>
      <c r="BWK1" s="23"/>
      <c r="BWL1" s="23"/>
      <c r="BWM1" s="23"/>
      <c r="BWN1" s="23"/>
      <c r="BWO1" s="23"/>
      <c r="BWP1" s="23"/>
      <c r="BWQ1" s="23"/>
      <c r="BWR1" s="23"/>
      <c r="BWS1" s="23"/>
      <c r="BWT1" s="23"/>
      <c r="BWU1" s="23"/>
      <c r="BWV1" s="23"/>
      <c r="BWW1" s="23"/>
      <c r="BWX1" s="23"/>
      <c r="BWY1" s="23"/>
      <c r="BWZ1" s="23"/>
      <c r="BXA1" s="23"/>
      <c r="BXB1" s="23"/>
      <c r="BXC1" s="23"/>
      <c r="BXD1" s="23"/>
      <c r="BXE1" s="23"/>
      <c r="BXF1" s="23"/>
      <c r="BXG1" s="23"/>
      <c r="BXH1" s="23"/>
      <c r="BXI1" s="23"/>
      <c r="BXJ1" s="23"/>
      <c r="BXK1" s="23"/>
      <c r="BXL1" s="23"/>
      <c r="BXM1" s="23"/>
      <c r="BXN1" s="23"/>
      <c r="BXO1" s="23"/>
      <c r="BXP1" s="23"/>
      <c r="BXQ1" s="23"/>
      <c r="BXR1" s="23"/>
      <c r="BXS1" s="23"/>
      <c r="BXT1" s="23"/>
      <c r="BXU1" s="23"/>
      <c r="BXV1" s="23"/>
      <c r="BXW1" s="23"/>
      <c r="BXX1" s="23"/>
      <c r="BXY1" s="23"/>
      <c r="BXZ1" s="23"/>
      <c r="BYA1" s="23"/>
      <c r="BYB1" s="23"/>
      <c r="BYC1" s="23"/>
      <c r="BYD1" s="23"/>
      <c r="BYE1" s="23"/>
      <c r="BYF1" s="23"/>
      <c r="BYG1" s="23"/>
      <c r="BYH1" s="23"/>
      <c r="BYI1" s="23"/>
      <c r="BYJ1" s="23"/>
      <c r="BYK1" s="23"/>
      <c r="BYL1" s="23"/>
      <c r="BYM1" s="23"/>
      <c r="BYN1" s="23"/>
      <c r="BYO1" s="23"/>
      <c r="BYP1" s="23"/>
      <c r="BYQ1" s="23"/>
      <c r="BYR1" s="23"/>
      <c r="BYS1" s="23"/>
      <c r="BYT1" s="23"/>
      <c r="BYU1" s="23"/>
      <c r="BYV1" s="23"/>
      <c r="BYW1" s="23"/>
      <c r="BYX1" s="23"/>
      <c r="BYY1" s="23"/>
      <c r="BYZ1" s="23"/>
      <c r="BZA1" s="23"/>
      <c r="BZB1" s="23"/>
      <c r="BZC1" s="23"/>
      <c r="BZD1" s="23"/>
      <c r="BZE1" s="23"/>
      <c r="BZF1" s="23"/>
      <c r="BZG1" s="23"/>
      <c r="BZH1" s="23"/>
      <c r="BZI1" s="23"/>
      <c r="BZJ1" s="23"/>
      <c r="BZK1" s="23"/>
      <c r="BZL1" s="23"/>
      <c r="BZM1" s="23"/>
      <c r="BZN1" s="23"/>
      <c r="BZO1" s="23"/>
      <c r="BZP1" s="23"/>
      <c r="BZQ1" s="23"/>
      <c r="BZR1" s="23"/>
      <c r="BZS1" s="23"/>
      <c r="BZT1" s="23"/>
      <c r="BZU1" s="23"/>
      <c r="BZV1" s="23"/>
      <c r="BZW1" s="23"/>
      <c r="BZX1" s="23"/>
      <c r="BZY1" s="23"/>
      <c r="BZZ1" s="23"/>
      <c r="CAA1" s="23"/>
      <c r="CAB1" s="23"/>
      <c r="CAC1" s="23"/>
      <c r="CAD1" s="23"/>
      <c r="CAE1" s="23"/>
      <c r="CAF1" s="23"/>
      <c r="CAG1" s="23"/>
      <c r="CAH1" s="23"/>
      <c r="CAI1" s="23"/>
      <c r="CAJ1" s="23"/>
      <c r="CAK1" s="23"/>
      <c r="CAL1" s="23"/>
      <c r="CAM1" s="23"/>
      <c r="CAN1" s="23"/>
      <c r="CAO1" s="23"/>
      <c r="CAP1" s="23"/>
      <c r="CAQ1" s="23"/>
      <c r="CAR1" s="23"/>
      <c r="CAS1" s="23"/>
      <c r="CAT1" s="23"/>
      <c r="CAU1" s="23"/>
      <c r="CAV1" s="23"/>
      <c r="CAW1" s="23"/>
      <c r="CAX1" s="23"/>
      <c r="CAY1" s="23"/>
      <c r="CAZ1" s="23"/>
      <c r="CBA1" s="23"/>
      <c r="CBB1" s="23"/>
      <c r="CBC1" s="23"/>
      <c r="CBD1" s="23"/>
      <c r="CBE1" s="23"/>
      <c r="CBF1" s="23"/>
      <c r="CBG1" s="23"/>
      <c r="CBH1" s="23"/>
      <c r="CBI1" s="23"/>
      <c r="CBJ1" s="23"/>
      <c r="CBK1" s="23"/>
      <c r="CBL1" s="23"/>
      <c r="CBM1" s="23"/>
      <c r="CBN1" s="23"/>
      <c r="CBO1" s="23"/>
      <c r="CBP1" s="23"/>
      <c r="CBQ1" s="23"/>
      <c r="CBR1" s="23"/>
      <c r="CBS1" s="23"/>
      <c r="CBT1" s="23"/>
      <c r="CBU1" s="23"/>
      <c r="CBV1" s="23"/>
      <c r="CBW1" s="23"/>
      <c r="CBX1" s="23"/>
      <c r="CBY1" s="23"/>
      <c r="CBZ1" s="23"/>
      <c r="CCA1" s="23"/>
      <c r="CCB1" s="23"/>
      <c r="CCC1" s="23"/>
      <c r="CCD1" s="23"/>
      <c r="CCE1" s="23"/>
      <c r="CCF1" s="23"/>
      <c r="CCG1" s="23"/>
      <c r="CCH1" s="23"/>
      <c r="CCI1" s="23"/>
      <c r="CCJ1" s="23"/>
      <c r="CCK1" s="23"/>
      <c r="CCL1" s="23"/>
      <c r="CCM1" s="23"/>
      <c r="CCN1" s="23"/>
      <c r="CCO1" s="23"/>
      <c r="CCP1" s="23"/>
      <c r="CCQ1" s="23"/>
      <c r="CCR1" s="23"/>
      <c r="CCS1" s="23"/>
      <c r="CCT1" s="23"/>
      <c r="CCU1" s="23"/>
      <c r="CCV1" s="23"/>
      <c r="CCW1" s="23"/>
      <c r="CCX1" s="23"/>
      <c r="CCY1" s="23"/>
      <c r="CCZ1" s="23"/>
      <c r="CDA1" s="23"/>
      <c r="CDB1" s="23"/>
      <c r="CDC1" s="23"/>
      <c r="CDD1" s="23"/>
      <c r="CDE1" s="23"/>
      <c r="CDF1" s="23"/>
      <c r="CDG1" s="23"/>
      <c r="CDH1" s="23"/>
      <c r="CDI1" s="23"/>
      <c r="CDJ1" s="23"/>
      <c r="CDK1" s="23"/>
      <c r="CDL1" s="23"/>
      <c r="CDM1" s="23"/>
      <c r="CDN1" s="23"/>
      <c r="CDO1" s="23"/>
      <c r="CDP1" s="23"/>
      <c r="CDQ1" s="23"/>
      <c r="CDR1" s="23"/>
      <c r="CDS1" s="23"/>
      <c r="CDT1" s="23"/>
      <c r="CDU1" s="23"/>
      <c r="CDV1" s="23"/>
      <c r="CDW1" s="23"/>
      <c r="CDX1" s="23"/>
      <c r="CDY1" s="23"/>
      <c r="CDZ1" s="23"/>
      <c r="CEA1" s="23"/>
      <c r="CEB1" s="23"/>
      <c r="CEC1" s="23"/>
      <c r="CED1" s="23"/>
      <c r="CEE1" s="23"/>
      <c r="CEF1" s="23"/>
      <c r="CEG1" s="23"/>
      <c r="CEH1" s="23"/>
      <c r="CEI1" s="23"/>
      <c r="CEJ1" s="23"/>
      <c r="CEK1" s="23"/>
      <c r="CEL1" s="23"/>
      <c r="CEM1" s="23"/>
      <c r="CEN1" s="23"/>
      <c r="CEO1" s="23"/>
      <c r="CEP1" s="23"/>
      <c r="CEQ1" s="23"/>
      <c r="CER1" s="23"/>
      <c r="CES1" s="23"/>
      <c r="CET1" s="23"/>
      <c r="CEU1" s="23"/>
      <c r="CEV1" s="23"/>
      <c r="CEW1" s="23"/>
      <c r="CEX1" s="23"/>
      <c r="CEY1" s="23"/>
      <c r="CEZ1" s="23"/>
      <c r="CFA1" s="23"/>
      <c r="CFB1" s="23"/>
      <c r="CFC1" s="23"/>
      <c r="CFD1" s="23"/>
      <c r="CFE1" s="23"/>
      <c r="CFF1" s="23"/>
      <c r="CFG1" s="23"/>
      <c r="CFH1" s="23"/>
      <c r="CFI1" s="23"/>
      <c r="CFJ1" s="23"/>
      <c r="CFK1" s="23"/>
      <c r="CFL1" s="23"/>
      <c r="CFM1" s="23"/>
      <c r="CFN1" s="23"/>
      <c r="CFO1" s="23"/>
      <c r="CFP1" s="23"/>
      <c r="CFQ1" s="23"/>
      <c r="CFR1" s="23"/>
      <c r="CFS1" s="23"/>
      <c r="CFT1" s="23"/>
      <c r="CFU1" s="23"/>
      <c r="CFV1" s="23"/>
      <c r="CFW1" s="23"/>
      <c r="CFX1" s="23"/>
      <c r="CFY1" s="23"/>
      <c r="CFZ1" s="23"/>
      <c r="CGA1" s="23"/>
      <c r="CGB1" s="23"/>
      <c r="CGC1" s="23"/>
      <c r="CGD1" s="23"/>
      <c r="CGE1" s="23"/>
      <c r="CGF1" s="23"/>
      <c r="CGG1" s="23"/>
      <c r="CGH1" s="23"/>
      <c r="CGI1" s="23"/>
      <c r="CGJ1" s="23"/>
      <c r="CGK1" s="23"/>
      <c r="CGL1" s="23"/>
      <c r="CGM1" s="23"/>
      <c r="CGN1" s="23"/>
      <c r="CGO1" s="23"/>
      <c r="CGP1" s="23"/>
      <c r="CGQ1" s="23"/>
      <c r="CGR1" s="23"/>
      <c r="CGS1" s="23"/>
      <c r="CGT1" s="23"/>
      <c r="CGU1" s="23"/>
      <c r="CGV1" s="23"/>
      <c r="CGW1" s="23"/>
      <c r="CGX1" s="23"/>
      <c r="CGY1" s="23"/>
      <c r="CGZ1" s="23"/>
      <c r="CHA1" s="23"/>
      <c r="CHB1" s="23"/>
      <c r="CHC1" s="23"/>
      <c r="CHD1" s="23"/>
      <c r="CHE1" s="23"/>
      <c r="CHF1" s="23"/>
      <c r="CHG1" s="23"/>
      <c r="CHH1" s="23"/>
      <c r="CHI1" s="23"/>
      <c r="CHJ1" s="23"/>
      <c r="CHK1" s="23"/>
      <c r="CHL1" s="23"/>
      <c r="CHM1" s="23"/>
      <c r="CHN1" s="23"/>
      <c r="CHO1" s="23"/>
      <c r="CHP1" s="23"/>
      <c r="CHQ1" s="23"/>
      <c r="CHR1" s="23"/>
      <c r="CHS1" s="23"/>
      <c r="CHT1" s="23"/>
      <c r="CHU1" s="23"/>
      <c r="CHV1" s="23"/>
      <c r="CHW1" s="23"/>
      <c r="CHX1" s="23"/>
      <c r="CHY1" s="23"/>
      <c r="CHZ1" s="23"/>
      <c r="CIA1" s="23"/>
      <c r="CIB1" s="23"/>
      <c r="CIC1" s="23"/>
      <c r="CID1" s="23"/>
      <c r="CIE1" s="23"/>
      <c r="CIF1" s="23"/>
      <c r="CIG1" s="23"/>
      <c r="CIH1" s="23"/>
      <c r="CII1" s="23"/>
      <c r="CIJ1" s="23"/>
      <c r="CIK1" s="23"/>
      <c r="CIL1" s="23"/>
      <c r="CIM1" s="23"/>
      <c r="CIN1" s="23"/>
      <c r="CIO1" s="23"/>
      <c r="CIP1" s="23"/>
      <c r="CIQ1" s="23"/>
      <c r="CIR1" s="23"/>
      <c r="CIS1" s="23"/>
      <c r="CIT1" s="23"/>
      <c r="CIU1" s="23"/>
      <c r="CIV1" s="23"/>
      <c r="CIW1" s="23"/>
      <c r="CIX1" s="23"/>
      <c r="CIY1" s="23"/>
      <c r="CIZ1" s="23"/>
      <c r="CJA1" s="23"/>
      <c r="CJB1" s="23"/>
      <c r="CJC1" s="23"/>
      <c r="CJD1" s="23"/>
      <c r="CJE1" s="23"/>
      <c r="CJF1" s="23"/>
      <c r="CJG1" s="23"/>
      <c r="CJH1" s="23"/>
      <c r="CJI1" s="23"/>
      <c r="CJJ1" s="23"/>
      <c r="CJK1" s="23"/>
      <c r="CJL1" s="23"/>
      <c r="CJM1" s="23"/>
      <c r="CJN1" s="23"/>
      <c r="CJO1" s="23"/>
      <c r="CJP1" s="23"/>
      <c r="CJQ1" s="23"/>
      <c r="CJR1" s="23"/>
      <c r="CJS1" s="23"/>
      <c r="CJT1" s="23"/>
      <c r="CJU1" s="23"/>
      <c r="CJV1" s="23"/>
      <c r="CJW1" s="23"/>
      <c r="CJX1" s="23"/>
      <c r="CJY1" s="23"/>
      <c r="CJZ1" s="23"/>
      <c r="CKA1" s="23"/>
      <c r="CKB1" s="23"/>
      <c r="CKC1" s="23"/>
      <c r="CKD1" s="23"/>
      <c r="CKE1" s="23"/>
      <c r="CKF1" s="23"/>
      <c r="CKG1" s="23"/>
      <c r="CKH1" s="23"/>
      <c r="CKI1" s="23"/>
      <c r="CKJ1" s="23"/>
      <c r="CKK1" s="23"/>
      <c r="CKL1" s="23"/>
      <c r="CKM1" s="23"/>
      <c r="CKN1" s="23"/>
      <c r="CKO1" s="23"/>
      <c r="CKP1" s="23"/>
      <c r="CKQ1" s="23"/>
      <c r="CKR1" s="23"/>
      <c r="CKS1" s="23"/>
      <c r="CKT1" s="23"/>
      <c r="CKU1" s="23"/>
      <c r="CKV1" s="23"/>
      <c r="CKW1" s="23"/>
      <c r="CKX1" s="23"/>
      <c r="CKY1" s="23"/>
      <c r="CKZ1" s="23"/>
      <c r="CLA1" s="23"/>
      <c r="CLB1" s="23"/>
      <c r="CLC1" s="23"/>
      <c r="CLD1" s="23"/>
      <c r="CLE1" s="23"/>
      <c r="CLF1" s="23"/>
      <c r="CLG1" s="23"/>
      <c r="CLH1" s="23"/>
      <c r="CLI1" s="23"/>
      <c r="CLJ1" s="23"/>
      <c r="CLK1" s="23"/>
      <c r="CLL1" s="23"/>
      <c r="CLM1" s="23"/>
      <c r="CLN1" s="23"/>
      <c r="CLO1" s="23"/>
      <c r="CLP1" s="23"/>
      <c r="CLQ1" s="23"/>
      <c r="CLR1" s="23"/>
      <c r="CLS1" s="23"/>
      <c r="CLT1" s="23"/>
      <c r="CLU1" s="23"/>
      <c r="CLV1" s="23"/>
      <c r="CLW1" s="23"/>
      <c r="CLX1" s="23"/>
      <c r="CLY1" s="23"/>
      <c r="CLZ1" s="23"/>
      <c r="CMA1" s="23"/>
      <c r="CMB1" s="23"/>
      <c r="CMC1" s="23"/>
      <c r="CMD1" s="23"/>
      <c r="CME1" s="23"/>
      <c r="CMF1" s="23"/>
      <c r="CMG1" s="23"/>
      <c r="CMH1" s="23"/>
      <c r="CMI1" s="23"/>
      <c r="CMJ1" s="23"/>
      <c r="CMK1" s="23"/>
      <c r="CML1" s="23"/>
      <c r="CMM1" s="23"/>
      <c r="CMN1" s="23"/>
      <c r="CMO1" s="23"/>
      <c r="CMP1" s="23"/>
      <c r="CMQ1" s="23"/>
      <c r="CMR1" s="23"/>
      <c r="CMS1" s="23"/>
      <c r="CMT1" s="23"/>
      <c r="CMU1" s="23"/>
      <c r="CMV1" s="23"/>
      <c r="CMW1" s="23"/>
      <c r="CMX1" s="23"/>
      <c r="CMY1" s="23"/>
      <c r="CMZ1" s="23"/>
      <c r="CNA1" s="23"/>
      <c r="CNB1" s="23"/>
      <c r="CNC1" s="23"/>
      <c r="CND1" s="23"/>
      <c r="CNE1" s="23"/>
      <c r="CNF1" s="23"/>
      <c r="CNG1" s="23"/>
      <c r="CNH1" s="23"/>
      <c r="CNI1" s="23"/>
      <c r="CNJ1" s="23"/>
      <c r="CNK1" s="23"/>
      <c r="CNL1" s="23"/>
      <c r="CNM1" s="23"/>
      <c r="CNN1" s="23"/>
      <c r="CNO1" s="23"/>
      <c r="CNP1" s="23"/>
      <c r="CNQ1" s="23"/>
      <c r="CNR1" s="23"/>
      <c r="CNS1" s="23"/>
      <c r="CNT1" s="23"/>
      <c r="CNU1" s="23"/>
      <c r="CNV1" s="23"/>
      <c r="CNW1" s="23"/>
      <c r="CNX1" s="23"/>
      <c r="CNY1" s="23"/>
      <c r="CNZ1" s="23"/>
      <c r="COA1" s="23"/>
      <c r="COB1" s="23"/>
      <c r="COC1" s="23"/>
      <c r="COD1" s="23"/>
      <c r="COE1" s="23"/>
      <c r="COF1" s="23"/>
      <c r="COG1" s="23"/>
      <c r="COH1" s="23"/>
      <c r="COI1" s="23"/>
      <c r="COJ1" s="23"/>
      <c r="COK1" s="23"/>
      <c r="COL1" s="23"/>
      <c r="COM1" s="23"/>
      <c r="CON1" s="23"/>
      <c r="COO1" s="23"/>
      <c r="COP1" s="23"/>
      <c r="COQ1" s="23"/>
      <c r="COR1" s="23"/>
      <c r="COS1" s="23"/>
      <c r="COT1" s="23"/>
      <c r="COU1" s="23"/>
      <c r="COV1" s="23"/>
      <c r="COW1" s="23"/>
      <c r="COX1" s="23"/>
      <c r="COY1" s="23"/>
      <c r="COZ1" s="23"/>
      <c r="CPA1" s="23"/>
      <c r="CPB1" s="23"/>
      <c r="CPC1" s="23"/>
      <c r="CPD1" s="23"/>
      <c r="CPE1" s="23"/>
      <c r="CPF1" s="23"/>
      <c r="CPG1" s="23"/>
      <c r="CPH1" s="23"/>
      <c r="CPI1" s="23"/>
      <c r="CPJ1" s="23"/>
      <c r="CPK1" s="23"/>
      <c r="CPL1" s="23"/>
      <c r="CPM1" s="23"/>
      <c r="CPN1" s="23"/>
      <c r="CPO1" s="23"/>
      <c r="CPP1" s="23"/>
      <c r="CPQ1" s="23"/>
      <c r="CPR1" s="23"/>
      <c r="CPS1" s="23"/>
      <c r="CPT1" s="23"/>
      <c r="CPU1" s="23"/>
      <c r="CPV1" s="23"/>
      <c r="CPW1" s="23"/>
      <c r="CPX1" s="23"/>
      <c r="CPY1" s="23"/>
      <c r="CPZ1" s="23"/>
      <c r="CQA1" s="23"/>
      <c r="CQB1" s="23"/>
      <c r="CQC1" s="23"/>
      <c r="CQD1" s="23"/>
      <c r="CQE1" s="23"/>
      <c r="CQF1" s="23"/>
      <c r="CQG1" s="23"/>
      <c r="CQH1" s="23"/>
      <c r="CQI1" s="23"/>
      <c r="CQJ1" s="23"/>
      <c r="CQK1" s="23"/>
      <c r="CQL1" s="23"/>
      <c r="CQM1" s="23"/>
      <c r="CQN1" s="23"/>
      <c r="CQO1" s="23"/>
      <c r="CQP1" s="23"/>
      <c r="CQQ1" s="23"/>
      <c r="CQR1" s="23"/>
      <c r="CQS1" s="23"/>
      <c r="CQT1" s="23"/>
      <c r="CQU1" s="23"/>
      <c r="CQV1" s="23"/>
      <c r="CQW1" s="23"/>
      <c r="CQX1" s="23"/>
      <c r="CQY1" s="23"/>
      <c r="CQZ1" s="23"/>
      <c r="CRA1" s="23"/>
      <c r="CRB1" s="23"/>
      <c r="CRC1" s="23"/>
      <c r="CRD1" s="23"/>
      <c r="CRE1" s="23"/>
      <c r="CRF1" s="23"/>
      <c r="CRG1" s="23"/>
      <c r="CRH1" s="23"/>
      <c r="CRI1" s="23"/>
      <c r="CRJ1" s="23"/>
      <c r="CRK1" s="23"/>
      <c r="CRL1" s="23"/>
      <c r="CRM1" s="23"/>
      <c r="CRN1" s="23"/>
      <c r="CRO1" s="23"/>
      <c r="CRP1" s="23"/>
      <c r="CRQ1" s="23"/>
      <c r="CRR1" s="23"/>
      <c r="CRS1" s="23"/>
      <c r="CRT1" s="23"/>
      <c r="CRU1" s="23"/>
      <c r="CRV1" s="23"/>
      <c r="CRW1" s="23"/>
      <c r="CRX1" s="23"/>
      <c r="CRY1" s="23"/>
      <c r="CRZ1" s="23"/>
      <c r="CSA1" s="23"/>
      <c r="CSB1" s="23"/>
      <c r="CSC1" s="23"/>
      <c r="CSD1" s="23"/>
      <c r="CSE1" s="23"/>
      <c r="CSF1" s="23"/>
      <c r="CSG1" s="23"/>
      <c r="CSH1" s="23"/>
      <c r="CSI1" s="23"/>
      <c r="CSJ1" s="23"/>
      <c r="CSK1" s="23"/>
      <c r="CSL1" s="23"/>
      <c r="CSM1" s="23"/>
      <c r="CSN1" s="23"/>
      <c r="CSO1" s="23"/>
      <c r="CSP1" s="23"/>
      <c r="CSQ1" s="23"/>
      <c r="CSR1" s="23"/>
      <c r="CSS1" s="23"/>
      <c r="CST1" s="23"/>
      <c r="CSU1" s="23"/>
      <c r="CSV1" s="23"/>
      <c r="CSW1" s="23"/>
      <c r="CSX1" s="23"/>
      <c r="CSY1" s="23"/>
      <c r="CSZ1" s="23"/>
      <c r="CTA1" s="23"/>
      <c r="CTB1" s="23"/>
      <c r="CTC1" s="23"/>
      <c r="CTD1" s="23"/>
      <c r="CTE1" s="23"/>
      <c r="CTF1" s="23"/>
      <c r="CTG1" s="23"/>
      <c r="CTH1" s="23"/>
      <c r="CTI1" s="23"/>
      <c r="CTJ1" s="23"/>
      <c r="CTK1" s="23"/>
      <c r="CTL1" s="23"/>
      <c r="CTM1" s="23"/>
      <c r="CTN1" s="23"/>
      <c r="CTO1" s="23"/>
      <c r="CTP1" s="23"/>
      <c r="CTQ1" s="23"/>
      <c r="CTR1" s="23"/>
      <c r="CTS1" s="23"/>
      <c r="CTT1" s="23"/>
      <c r="CTU1" s="23"/>
      <c r="CTV1" s="23"/>
      <c r="CTW1" s="23"/>
      <c r="CTX1" s="23"/>
      <c r="CTY1" s="23"/>
      <c r="CTZ1" s="23"/>
      <c r="CUA1" s="23"/>
      <c r="CUB1" s="23"/>
      <c r="CUC1" s="23"/>
      <c r="CUD1" s="23"/>
      <c r="CUE1" s="23"/>
      <c r="CUF1" s="23"/>
      <c r="CUG1" s="23"/>
      <c r="CUH1" s="23"/>
      <c r="CUI1" s="23"/>
      <c r="CUJ1" s="23"/>
      <c r="CUK1" s="23"/>
      <c r="CUL1" s="23"/>
      <c r="CUM1" s="23"/>
      <c r="CUN1" s="23"/>
      <c r="CUO1" s="23"/>
      <c r="CUP1" s="23"/>
      <c r="CUQ1" s="23"/>
      <c r="CUR1" s="23"/>
      <c r="CUS1" s="23"/>
      <c r="CUT1" s="23"/>
      <c r="CUU1" s="23"/>
      <c r="CUV1" s="23"/>
      <c r="CUW1" s="23"/>
      <c r="CUX1" s="23"/>
      <c r="CUY1" s="23"/>
      <c r="CUZ1" s="23"/>
      <c r="CVA1" s="23"/>
      <c r="CVB1" s="23"/>
      <c r="CVC1" s="23"/>
      <c r="CVD1" s="23"/>
      <c r="CVE1" s="23"/>
      <c r="CVF1" s="23"/>
      <c r="CVG1" s="23"/>
      <c r="CVH1" s="23"/>
      <c r="CVI1" s="23"/>
      <c r="CVJ1" s="23"/>
      <c r="CVK1" s="23"/>
      <c r="CVL1" s="23"/>
      <c r="CVM1" s="23"/>
      <c r="CVN1" s="23"/>
      <c r="CVO1" s="23"/>
      <c r="CVP1" s="23"/>
      <c r="CVQ1" s="23"/>
      <c r="CVR1" s="23"/>
      <c r="CVS1" s="23"/>
      <c r="CVT1" s="23"/>
      <c r="CVU1" s="23"/>
      <c r="CVV1" s="23"/>
      <c r="CVW1" s="23"/>
      <c r="CVX1" s="23"/>
      <c r="CVY1" s="23"/>
      <c r="CVZ1" s="23"/>
      <c r="CWA1" s="23"/>
      <c r="CWB1" s="23"/>
      <c r="CWC1" s="23"/>
      <c r="CWD1" s="23"/>
      <c r="CWE1" s="23"/>
      <c r="CWF1" s="23"/>
      <c r="CWG1" s="23"/>
      <c r="CWH1" s="23"/>
      <c r="CWI1" s="23"/>
      <c r="CWJ1" s="23"/>
      <c r="CWK1" s="23"/>
      <c r="CWL1" s="23"/>
      <c r="CWM1" s="23"/>
      <c r="CWN1" s="23"/>
      <c r="CWO1" s="23"/>
      <c r="CWP1" s="23"/>
      <c r="CWQ1" s="23"/>
      <c r="CWR1" s="23"/>
      <c r="CWS1" s="23"/>
      <c r="CWT1" s="23"/>
      <c r="CWU1" s="23"/>
      <c r="CWV1" s="23"/>
      <c r="CWW1" s="23"/>
      <c r="CWX1" s="23"/>
      <c r="CWY1" s="23"/>
      <c r="CWZ1" s="23"/>
      <c r="CXA1" s="23"/>
      <c r="CXB1" s="23"/>
      <c r="CXC1" s="23"/>
      <c r="CXD1" s="23"/>
      <c r="CXE1" s="23"/>
      <c r="CXF1" s="23"/>
      <c r="CXG1" s="23"/>
      <c r="CXH1" s="23"/>
      <c r="CXI1" s="23"/>
      <c r="CXJ1" s="23"/>
      <c r="CXK1" s="23"/>
      <c r="CXL1" s="23"/>
      <c r="CXM1" s="23"/>
      <c r="CXN1" s="23"/>
      <c r="CXO1" s="23"/>
      <c r="CXP1" s="23"/>
      <c r="CXQ1" s="23"/>
      <c r="CXR1" s="23"/>
      <c r="CXS1" s="23"/>
      <c r="CXT1" s="23"/>
      <c r="CXU1" s="23"/>
      <c r="CXV1" s="23"/>
      <c r="CXW1" s="23"/>
      <c r="CXX1" s="23"/>
      <c r="CXY1" s="23"/>
      <c r="CXZ1" s="23"/>
      <c r="CYA1" s="23"/>
      <c r="CYB1" s="23"/>
      <c r="CYC1" s="23"/>
      <c r="CYD1" s="23"/>
      <c r="CYE1" s="23"/>
      <c r="CYF1" s="23"/>
      <c r="CYG1" s="23"/>
      <c r="CYH1" s="23"/>
      <c r="CYI1" s="23"/>
      <c r="CYJ1" s="23"/>
      <c r="CYK1" s="23"/>
      <c r="CYL1" s="23"/>
      <c r="CYM1" s="23"/>
      <c r="CYN1" s="23"/>
      <c r="CYO1" s="23"/>
      <c r="CYP1" s="23"/>
      <c r="CYQ1" s="23"/>
      <c r="CYR1" s="23"/>
      <c r="CYS1" s="23"/>
      <c r="CYT1" s="23"/>
      <c r="CYU1" s="23"/>
      <c r="CYV1" s="23"/>
      <c r="CYW1" s="23"/>
      <c r="CYX1" s="23"/>
      <c r="CYY1" s="23"/>
      <c r="CYZ1" s="23"/>
      <c r="CZA1" s="23"/>
      <c r="CZB1" s="23"/>
      <c r="CZC1" s="23"/>
      <c r="CZD1" s="23"/>
      <c r="CZE1" s="23"/>
      <c r="CZF1" s="23"/>
      <c r="CZG1" s="23"/>
      <c r="CZH1" s="23"/>
      <c r="CZI1" s="23"/>
      <c r="CZJ1" s="23"/>
      <c r="CZK1" s="23"/>
      <c r="CZL1" s="23"/>
      <c r="CZM1" s="23"/>
      <c r="CZN1" s="23"/>
      <c r="CZO1" s="23"/>
      <c r="CZP1" s="23"/>
      <c r="CZQ1" s="23"/>
      <c r="CZR1" s="23"/>
      <c r="CZS1" s="23"/>
      <c r="CZT1" s="23"/>
      <c r="CZU1" s="23"/>
      <c r="CZV1" s="23"/>
      <c r="CZW1" s="23"/>
      <c r="CZX1" s="23"/>
      <c r="CZY1" s="23"/>
      <c r="CZZ1" s="23"/>
      <c r="DAA1" s="23"/>
      <c r="DAB1" s="23"/>
      <c r="DAC1" s="23"/>
      <c r="DAD1" s="23"/>
      <c r="DAE1" s="23"/>
      <c r="DAF1" s="23"/>
      <c r="DAG1" s="23"/>
      <c r="DAH1" s="23"/>
      <c r="DAI1" s="23"/>
      <c r="DAJ1" s="23"/>
      <c r="DAK1" s="23"/>
      <c r="DAL1" s="23"/>
      <c r="DAM1" s="23"/>
      <c r="DAN1" s="23"/>
      <c r="DAO1" s="23"/>
      <c r="DAP1" s="23"/>
      <c r="DAQ1" s="23"/>
      <c r="DAR1" s="23"/>
      <c r="DAS1" s="23"/>
      <c r="DAT1" s="23"/>
      <c r="DAU1" s="23"/>
      <c r="DAV1" s="23"/>
      <c r="DAW1" s="23"/>
      <c r="DAX1" s="23"/>
      <c r="DAY1" s="23"/>
      <c r="DAZ1" s="23"/>
      <c r="DBA1" s="23"/>
      <c r="DBB1" s="23"/>
      <c r="DBC1" s="23"/>
      <c r="DBD1" s="23"/>
      <c r="DBE1" s="23"/>
      <c r="DBF1" s="23"/>
      <c r="DBG1" s="23"/>
      <c r="DBH1" s="23"/>
      <c r="DBI1" s="23"/>
      <c r="DBJ1" s="23"/>
      <c r="DBK1" s="23"/>
      <c r="DBL1" s="23"/>
      <c r="DBM1" s="23"/>
      <c r="DBN1" s="23"/>
      <c r="DBO1" s="23"/>
      <c r="DBP1" s="23"/>
      <c r="DBQ1" s="23"/>
      <c r="DBR1" s="23"/>
      <c r="DBS1" s="23"/>
      <c r="DBT1" s="23"/>
      <c r="DBU1" s="23"/>
      <c r="DBV1" s="23"/>
      <c r="DBW1" s="23"/>
      <c r="DBX1" s="23"/>
      <c r="DBY1" s="23"/>
      <c r="DBZ1" s="23"/>
      <c r="DCA1" s="23"/>
      <c r="DCB1" s="23"/>
      <c r="DCC1" s="23"/>
      <c r="DCD1" s="23"/>
      <c r="DCE1" s="23"/>
      <c r="DCF1" s="23"/>
      <c r="DCG1" s="23"/>
      <c r="DCH1" s="23"/>
      <c r="DCI1" s="23"/>
      <c r="DCJ1" s="23"/>
      <c r="DCK1" s="23"/>
      <c r="DCL1" s="23"/>
      <c r="DCM1" s="23"/>
      <c r="DCN1" s="23"/>
      <c r="DCO1" s="23"/>
      <c r="DCP1" s="23"/>
      <c r="DCQ1" s="23"/>
      <c r="DCR1" s="23"/>
      <c r="DCS1" s="23"/>
      <c r="DCT1" s="23"/>
      <c r="DCU1" s="23"/>
      <c r="DCV1" s="23"/>
      <c r="DCW1" s="23"/>
      <c r="DCX1" s="23"/>
      <c r="DCY1" s="23"/>
      <c r="DCZ1" s="23"/>
      <c r="DDA1" s="23"/>
      <c r="DDB1" s="23"/>
      <c r="DDC1" s="23"/>
      <c r="DDD1" s="23"/>
      <c r="DDE1" s="23"/>
      <c r="DDF1" s="23"/>
      <c r="DDG1" s="23"/>
      <c r="DDH1" s="23"/>
      <c r="DDI1" s="23"/>
      <c r="DDJ1" s="23"/>
      <c r="DDK1" s="23"/>
      <c r="DDL1" s="23"/>
      <c r="DDM1" s="23"/>
      <c r="DDN1" s="23"/>
      <c r="DDO1" s="23"/>
      <c r="DDP1" s="23"/>
      <c r="DDQ1" s="23"/>
      <c r="DDR1" s="23"/>
      <c r="DDS1" s="23"/>
      <c r="DDT1" s="23"/>
      <c r="DDU1" s="23"/>
      <c r="DDV1" s="23"/>
      <c r="DDW1" s="23"/>
      <c r="DDX1" s="23"/>
      <c r="DDY1" s="23"/>
      <c r="DDZ1" s="23"/>
      <c r="DEA1" s="23"/>
      <c r="DEB1" s="23"/>
      <c r="DEC1" s="23"/>
      <c r="DED1" s="23"/>
      <c r="DEE1" s="23"/>
      <c r="DEF1" s="23"/>
      <c r="DEG1" s="23"/>
      <c r="DEH1" s="23"/>
      <c r="DEI1" s="23"/>
      <c r="DEJ1" s="23"/>
      <c r="DEK1" s="23"/>
      <c r="DEL1" s="23"/>
      <c r="DEM1" s="23"/>
      <c r="DEN1" s="23"/>
      <c r="DEO1" s="23"/>
      <c r="DEP1" s="23"/>
      <c r="DEQ1" s="23"/>
      <c r="DER1" s="23"/>
      <c r="DES1" s="23"/>
      <c r="DET1" s="23"/>
      <c r="DEU1" s="23"/>
      <c r="DEV1" s="23"/>
      <c r="DEW1" s="23"/>
      <c r="DEX1" s="23"/>
      <c r="DEY1" s="23"/>
      <c r="DEZ1" s="23"/>
      <c r="DFA1" s="23"/>
      <c r="DFB1" s="23"/>
      <c r="DFC1" s="23"/>
      <c r="DFD1" s="23"/>
      <c r="DFE1" s="23"/>
      <c r="DFF1" s="23"/>
      <c r="DFG1" s="23"/>
      <c r="DFH1" s="23"/>
      <c r="DFI1" s="23"/>
      <c r="DFJ1" s="23"/>
      <c r="DFK1" s="23"/>
      <c r="DFL1" s="23"/>
      <c r="DFM1" s="23"/>
      <c r="DFN1" s="23"/>
      <c r="DFO1" s="23"/>
      <c r="DFP1" s="23"/>
      <c r="DFQ1" s="23"/>
      <c r="DFR1" s="23"/>
      <c r="DFS1" s="23"/>
      <c r="DFT1" s="23"/>
      <c r="DFU1" s="23"/>
      <c r="DFV1" s="23"/>
      <c r="DFW1" s="23"/>
      <c r="DFX1" s="23"/>
      <c r="DFY1" s="23"/>
      <c r="DFZ1" s="23"/>
      <c r="DGA1" s="23"/>
      <c r="DGB1" s="23"/>
      <c r="DGC1" s="23"/>
      <c r="DGD1" s="23"/>
      <c r="DGE1" s="23"/>
      <c r="DGF1" s="23"/>
      <c r="DGG1" s="23"/>
      <c r="DGH1" s="23"/>
      <c r="DGI1" s="23"/>
      <c r="DGJ1" s="23"/>
      <c r="DGK1" s="23"/>
      <c r="DGL1" s="23"/>
      <c r="DGM1" s="23"/>
      <c r="DGN1" s="23"/>
      <c r="DGO1" s="23"/>
      <c r="DGP1" s="23"/>
      <c r="DGQ1" s="23"/>
      <c r="DGR1" s="23"/>
      <c r="DGS1" s="23"/>
      <c r="DGT1" s="23"/>
      <c r="DGU1" s="23"/>
      <c r="DGV1" s="23"/>
      <c r="DGW1" s="23"/>
      <c r="DGX1" s="23"/>
      <c r="DGY1" s="23"/>
      <c r="DGZ1" s="23"/>
      <c r="DHA1" s="23"/>
      <c r="DHB1" s="23"/>
      <c r="DHC1" s="23"/>
      <c r="DHD1" s="23"/>
      <c r="DHE1" s="23"/>
      <c r="DHF1" s="23"/>
      <c r="DHG1" s="23"/>
      <c r="DHH1" s="23"/>
      <c r="DHI1" s="23"/>
      <c r="DHJ1" s="23"/>
      <c r="DHK1" s="23"/>
      <c r="DHL1" s="23"/>
      <c r="DHM1" s="23"/>
      <c r="DHN1" s="23"/>
      <c r="DHO1" s="23"/>
      <c r="DHP1" s="23"/>
      <c r="DHQ1" s="23"/>
      <c r="DHR1" s="23"/>
      <c r="DHS1" s="23"/>
      <c r="DHT1" s="23"/>
      <c r="DHU1" s="23"/>
      <c r="DHV1" s="23"/>
      <c r="DHW1" s="23"/>
      <c r="DHX1" s="23"/>
      <c r="DHY1" s="23"/>
      <c r="DHZ1" s="23"/>
      <c r="DIA1" s="23"/>
      <c r="DIB1" s="23"/>
      <c r="DIC1" s="23"/>
      <c r="DID1" s="23"/>
      <c r="DIE1" s="23"/>
      <c r="DIF1" s="23"/>
      <c r="DIG1" s="23"/>
      <c r="DIH1" s="23"/>
      <c r="DII1" s="23"/>
      <c r="DIJ1" s="23"/>
      <c r="DIK1" s="23"/>
      <c r="DIL1" s="23"/>
      <c r="DIM1" s="23"/>
      <c r="DIN1" s="23"/>
      <c r="DIO1" s="23"/>
      <c r="DIP1" s="23"/>
      <c r="DIQ1" s="23"/>
      <c r="DIR1" s="23"/>
      <c r="DIS1" s="23"/>
      <c r="DIT1" s="23"/>
      <c r="DIU1" s="23"/>
      <c r="DIV1" s="23"/>
      <c r="DIW1" s="23"/>
      <c r="DIX1" s="23"/>
      <c r="DIY1" s="23"/>
      <c r="DIZ1" s="23"/>
      <c r="DJA1" s="23"/>
      <c r="DJB1" s="23"/>
      <c r="DJC1" s="23"/>
      <c r="DJD1" s="23"/>
      <c r="DJE1" s="23"/>
      <c r="DJF1" s="23"/>
      <c r="DJG1" s="23"/>
      <c r="DJH1" s="23"/>
      <c r="DJI1" s="23"/>
      <c r="DJJ1" s="23"/>
      <c r="DJK1" s="23"/>
      <c r="DJL1" s="23"/>
      <c r="DJM1" s="23"/>
      <c r="DJN1" s="23"/>
      <c r="DJO1" s="23"/>
      <c r="DJP1" s="23"/>
      <c r="DJQ1" s="23"/>
      <c r="DJR1" s="23"/>
      <c r="DJS1" s="23"/>
      <c r="DJT1" s="23"/>
      <c r="DJU1" s="23"/>
      <c r="DJV1" s="23"/>
      <c r="DJW1" s="23"/>
      <c r="DJX1" s="23"/>
      <c r="DJY1" s="23"/>
      <c r="DJZ1" s="23"/>
      <c r="DKA1" s="23"/>
      <c r="DKB1" s="23"/>
      <c r="DKC1" s="23"/>
      <c r="DKD1" s="23"/>
      <c r="DKE1" s="23"/>
      <c r="DKF1" s="23"/>
      <c r="DKG1" s="23"/>
      <c r="DKH1" s="23"/>
      <c r="DKI1" s="23"/>
      <c r="DKJ1" s="23"/>
      <c r="DKK1" s="23"/>
      <c r="DKL1" s="23"/>
      <c r="DKM1" s="23"/>
      <c r="DKN1" s="23"/>
      <c r="DKO1" s="23"/>
      <c r="DKP1" s="23"/>
      <c r="DKQ1" s="23"/>
      <c r="DKR1" s="23"/>
      <c r="DKS1" s="23"/>
      <c r="DKT1" s="23"/>
      <c r="DKU1" s="23"/>
      <c r="DKV1" s="23"/>
      <c r="DKW1" s="23"/>
      <c r="DKX1" s="23"/>
      <c r="DKY1" s="23"/>
      <c r="DKZ1" s="23"/>
      <c r="DLA1" s="23"/>
      <c r="DLB1" s="23"/>
      <c r="DLC1" s="23"/>
      <c r="DLD1" s="23"/>
      <c r="DLE1" s="23"/>
      <c r="DLF1" s="23"/>
      <c r="DLG1" s="23"/>
      <c r="DLH1" s="23"/>
      <c r="DLI1" s="23"/>
      <c r="DLJ1" s="23"/>
      <c r="DLK1" s="23"/>
      <c r="DLL1" s="23"/>
      <c r="DLM1" s="23"/>
      <c r="DLN1" s="23"/>
      <c r="DLO1" s="23"/>
      <c r="DLP1" s="23"/>
      <c r="DLQ1" s="23"/>
      <c r="DLR1" s="23"/>
      <c r="DLS1" s="23"/>
      <c r="DLT1" s="23"/>
      <c r="DLU1" s="23"/>
      <c r="DLV1" s="23"/>
      <c r="DLW1" s="23"/>
      <c r="DLX1" s="23"/>
      <c r="DLY1" s="23"/>
      <c r="DLZ1" s="23"/>
      <c r="DMA1" s="23"/>
      <c r="DMB1" s="23"/>
      <c r="DMC1" s="23"/>
      <c r="DMD1" s="23"/>
      <c r="DME1" s="23"/>
      <c r="DMF1" s="23"/>
      <c r="DMG1" s="23"/>
      <c r="DMH1" s="23"/>
      <c r="DMI1" s="23"/>
      <c r="DMJ1" s="23"/>
      <c r="DMK1" s="23"/>
      <c r="DML1" s="23"/>
      <c r="DMM1" s="23"/>
      <c r="DMN1" s="23"/>
      <c r="DMO1" s="23"/>
      <c r="DMP1" s="23"/>
      <c r="DMQ1" s="23"/>
      <c r="DMR1" s="23"/>
      <c r="DMS1" s="23"/>
      <c r="DMT1" s="23"/>
      <c r="DMU1" s="23"/>
      <c r="DMV1" s="23"/>
      <c r="DMW1" s="23"/>
      <c r="DMX1" s="23"/>
      <c r="DMY1" s="23"/>
      <c r="DMZ1" s="23"/>
      <c r="DNA1" s="23"/>
      <c r="DNB1" s="23"/>
      <c r="DNC1" s="23"/>
      <c r="DND1" s="23"/>
      <c r="DNE1" s="23"/>
      <c r="DNF1" s="23"/>
      <c r="DNG1" s="23"/>
      <c r="DNH1" s="23"/>
      <c r="DNI1" s="23"/>
      <c r="DNJ1" s="23"/>
      <c r="DNK1" s="23"/>
      <c r="DNL1" s="23"/>
      <c r="DNM1" s="23"/>
      <c r="DNN1" s="23"/>
      <c r="DNO1" s="23"/>
      <c r="DNP1" s="23"/>
      <c r="DNQ1" s="23"/>
      <c r="DNR1" s="23"/>
      <c r="DNS1" s="23"/>
      <c r="DNT1" s="23"/>
      <c r="DNU1" s="23"/>
      <c r="DNV1" s="23"/>
      <c r="DNW1" s="23"/>
      <c r="DNX1" s="23"/>
      <c r="DNY1" s="23"/>
      <c r="DNZ1" s="23"/>
      <c r="DOA1" s="23"/>
      <c r="DOB1" s="23"/>
      <c r="DOC1" s="23"/>
      <c r="DOD1" s="23"/>
      <c r="DOE1" s="23"/>
      <c r="DOF1" s="23"/>
      <c r="DOG1" s="23"/>
      <c r="DOH1" s="23"/>
      <c r="DOI1" s="23"/>
      <c r="DOJ1" s="23"/>
      <c r="DOK1" s="23"/>
      <c r="DOL1" s="23"/>
      <c r="DOM1" s="23"/>
      <c r="DON1" s="23"/>
      <c r="DOO1" s="23"/>
      <c r="DOP1" s="23"/>
      <c r="DOQ1" s="23"/>
      <c r="DOR1" s="23"/>
      <c r="DOS1" s="23"/>
      <c r="DOT1" s="23"/>
      <c r="DOU1" s="23"/>
      <c r="DOV1" s="23"/>
      <c r="DOW1" s="23"/>
      <c r="DOX1" s="23"/>
      <c r="DOY1" s="23"/>
      <c r="DOZ1" s="23"/>
      <c r="DPA1" s="23"/>
      <c r="DPB1" s="23"/>
      <c r="DPC1" s="23"/>
      <c r="DPD1" s="23"/>
      <c r="DPE1" s="23"/>
      <c r="DPF1" s="23"/>
      <c r="DPG1" s="23"/>
      <c r="DPH1" s="23"/>
      <c r="DPI1" s="23"/>
      <c r="DPJ1" s="23"/>
      <c r="DPK1" s="23"/>
      <c r="DPL1" s="23"/>
      <c r="DPM1" s="23"/>
      <c r="DPN1" s="23"/>
      <c r="DPO1" s="23"/>
      <c r="DPP1" s="23"/>
      <c r="DPQ1" s="23"/>
      <c r="DPR1" s="23"/>
      <c r="DPS1" s="23"/>
      <c r="DPT1" s="23"/>
      <c r="DPU1" s="23"/>
      <c r="DPV1" s="23"/>
      <c r="DPW1" s="23"/>
      <c r="DPX1" s="23"/>
      <c r="DPY1" s="23"/>
      <c r="DPZ1" s="23"/>
      <c r="DQA1" s="23"/>
      <c r="DQB1" s="23"/>
      <c r="DQC1" s="23"/>
      <c r="DQD1" s="23"/>
      <c r="DQE1" s="23"/>
      <c r="DQF1" s="23"/>
      <c r="DQG1" s="23"/>
      <c r="DQH1" s="23"/>
      <c r="DQI1" s="23"/>
      <c r="DQJ1" s="23"/>
      <c r="DQK1" s="23"/>
      <c r="DQL1" s="23"/>
      <c r="DQM1" s="23"/>
      <c r="DQN1" s="23"/>
      <c r="DQO1" s="23"/>
      <c r="DQP1" s="23"/>
      <c r="DQQ1" s="23"/>
      <c r="DQR1" s="23"/>
      <c r="DQS1" s="23"/>
      <c r="DQT1" s="23"/>
      <c r="DQU1" s="23"/>
      <c r="DQV1" s="23"/>
      <c r="DQW1" s="23"/>
      <c r="DQX1" s="23"/>
      <c r="DQY1" s="23"/>
      <c r="DQZ1" s="23"/>
      <c r="DRA1" s="23"/>
      <c r="DRB1" s="23"/>
      <c r="DRC1" s="23"/>
      <c r="DRD1" s="23"/>
      <c r="DRE1" s="23"/>
      <c r="DRF1" s="23"/>
      <c r="DRG1" s="23"/>
      <c r="DRH1" s="23"/>
      <c r="DRI1" s="23"/>
      <c r="DRJ1" s="23"/>
      <c r="DRK1" s="23"/>
      <c r="DRL1" s="23"/>
      <c r="DRM1" s="23"/>
      <c r="DRN1" s="23"/>
      <c r="DRO1" s="23"/>
      <c r="DRP1" s="23"/>
      <c r="DRQ1" s="23"/>
      <c r="DRR1" s="23"/>
      <c r="DRS1" s="23"/>
      <c r="DRT1" s="23"/>
      <c r="DRU1" s="23"/>
      <c r="DRV1" s="23"/>
      <c r="DRW1" s="23"/>
      <c r="DRX1" s="23"/>
      <c r="DRY1" s="23"/>
      <c r="DRZ1" s="23"/>
      <c r="DSA1" s="23"/>
      <c r="DSB1" s="23"/>
      <c r="DSC1" s="23"/>
      <c r="DSD1" s="23"/>
      <c r="DSE1" s="23"/>
      <c r="DSF1" s="23"/>
      <c r="DSG1" s="23"/>
      <c r="DSH1" s="23"/>
      <c r="DSI1" s="23"/>
      <c r="DSJ1" s="23"/>
      <c r="DSK1" s="23"/>
      <c r="DSL1" s="23"/>
      <c r="DSM1" s="23"/>
      <c r="DSN1" s="23"/>
      <c r="DSO1" s="23"/>
      <c r="DSP1" s="23"/>
      <c r="DSQ1" s="23"/>
      <c r="DSR1" s="23"/>
      <c r="DSS1" s="23"/>
      <c r="DST1" s="23"/>
      <c r="DSU1" s="23"/>
      <c r="DSV1" s="23"/>
      <c r="DSW1" s="23"/>
      <c r="DSX1" s="23"/>
      <c r="DSY1" s="23"/>
      <c r="DSZ1" s="23"/>
      <c r="DTA1" s="23"/>
      <c r="DTB1" s="23"/>
      <c r="DTC1" s="23"/>
      <c r="DTD1" s="23"/>
      <c r="DTE1" s="23"/>
      <c r="DTF1" s="23"/>
      <c r="DTG1" s="23"/>
      <c r="DTH1" s="23"/>
      <c r="DTI1" s="23"/>
      <c r="DTJ1" s="23"/>
      <c r="DTK1" s="23"/>
      <c r="DTL1" s="23"/>
      <c r="DTM1" s="23"/>
      <c r="DTN1" s="23"/>
      <c r="DTO1" s="23"/>
      <c r="DTP1" s="23"/>
      <c r="DTQ1" s="23"/>
      <c r="DTR1" s="23"/>
      <c r="DTS1" s="23"/>
      <c r="DTT1" s="23"/>
      <c r="DTU1" s="23"/>
      <c r="DTV1" s="23"/>
      <c r="DTW1" s="23"/>
      <c r="DTX1" s="23"/>
      <c r="DTY1" s="23"/>
      <c r="DTZ1" s="23"/>
      <c r="DUA1" s="23"/>
      <c r="DUB1" s="23"/>
      <c r="DUC1" s="23"/>
      <c r="DUD1" s="23"/>
      <c r="DUE1" s="23"/>
      <c r="DUF1" s="23"/>
      <c r="DUG1" s="23"/>
      <c r="DUH1" s="23"/>
      <c r="DUI1" s="23"/>
      <c r="DUJ1" s="23"/>
      <c r="DUK1" s="23"/>
      <c r="DUL1" s="23"/>
      <c r="DUM1" s="23"/>
      <c r="DUN1" s="23"/>
      <c r="DUO1" s="23"/>
      <c r="DUP1" s="23"/>
      <c r="DUQ1" s="23"/>
      <c r="DUR1" s="23"/>
      <c r="DUS1" s="23"/>
      <c r="DUT1" s="23"/>
      <c r="DUU1" s="23"/>
      <c r="DUV1" s="23"/>
      <c r="DUW1" s="23"/>
      <c r="DUX1" s="23"/>
      <c r="DUY1" s="23"/>
      <c r="DUZ1" s="23"/>
      <c r="DVA1" s="23"/>
      <c r="DVB1" s="23"/>
      <c r="DVC1" s="23"/>
      <c r="DVD1" s="23"/>
      <c r="DVE1" s="23"/>
      <c r="DVF1" s="23"/>
      <c r="DVG1" s="23"/>
      <c r="DVH1" s="23"/>
      <c r="DVI1" s="23"/>
      <c r="DVJ1" s="23"/>
      <c r="DVK1" s="23"/>
      <c r="DVL1" s="23"/>
      <c r="DVM1" s="23"/>
      <c r="DVN1" s="23"/>
      <c r="DVO1" s="23"/>
      <c r="DVP1" s="23"/>
      <c r="DVQ1" s="23"/>
      <c r="DVR1" s="23"/>
      <c r="DVS1" s="23"/>
      <c r="DVT1" s="23"/>
      <c r="DVU1" s="23"/>
      <c r="DVV1" s="23"/>
      <c r="DVW1" s="23"/>
      <c r="DVX1" s="23"/>
      <c r="DVY1" s="23"/>
      <c r="DVZ1" s="23"/>
      <c r="DWA1" s="23"/>
      <c r="DWB1" s="23"/>
      <c r="DWC1" s="23"/>
      <c r="DWD1" s="23"/>
      <c r="DWE1" s="23"/>
      <c r="DWF1" s="23"/>
      <c r="DWG1" s="23"/>
      <c r="DWH1" s="23"/>
      <c r="DWI1" s="23"/>
      <c r="DWJ1" s="23"/>
      <c r="DWK1" s="23"/>
      <c r="DWL1" s="23"/>
      <c r="DWM1" s="23"/>
      <c r="DWN1" s="23"/>
      <c r="DWO1" s="23"/>
      <c r="DWP1" s="23"/>
      <c r="DWQ1" s="23"/>
      <c r="DWR1" s="23"/>
      <c r="DWS1" s="23"/>
      <c r="DWT1" s="23"/>
      <c r="DWU1" s="23"/>
      <c r="DWV1" s="23"/>
      <c r="DWW1" s="23"/>
      <c r="DWX1" s="23"/>
      <c r="DWY1" s="23"/>
      <c r="DWZ1" s="23"/>
      <c r="DXA1" s="23"/>
      <c r="DXB1" s="23"/>
      <c r="DXC1" s="23"/>
      <c r="DXD1" s="23"/>
      <c r="DXE1" s="23"/>
      <c r="DXF1" s="23"/>
      <c r="DXG1" s="23"/>
      <c r="DXH1" s="23"/>
      <c r="DXI1" s="23"/>
      <c r="DXJ1" s="23"/>
      <c r="DXK1" s="23"/>
      <c r="DXL1" s="23"/>
      <c r="DXM1" s="23"/>
      <c r="DXN1" s="23"/>
      <c r="DXO1" s="23"/>
      <c r="DXP1" s="23"/>
      <c r="DXQ1" s="23"/>
      <c r="DXR1" s="23"/>
      <c r="DXS1" s="23"/>
      <c r="DXT1" s="23"/>
      <c r="DXU1" s="23"/>
      <c r="DXV1" s="23"/>
      <c r="DXW1" s="23"/>
      <c r="DXX1" s="23"/>
      <c r="DXY1" s="23"/>
      <c r="DXZ1" s="23"/>
      <c r="DYA1" s="23"/>
      <c r="DYB1" s="23"/>
      <c r="DYC1" s="23"/>
      <c r="DYD1" s="23"/>
      <c r="DYE1" s="23"/>
      <c r="DYF1" s="23"/>
      <c r="DYG1" s="23"/>
      <c r="DYH1" s="23"/>
      <c r="DYI1" s="23"/>
      <c r="DYJ1" s="23"/>
      <c r="DYK1" s="23"/>
      <c r="DYL1" s="23"/>
      <c r="DYM1" s="23"/>
      <c r="DYN1" s="23"/>
      <c r="DYO1" s="23"/>
      <c r="DYP1" s="23"/>
      <c r="DYQ1" s="23"/>
      <c r="DYR1" s="23"/>
      <c r="DYS1" s="23"/>
      <c r="DYT1" s="23"/>
      <c r="DYU1" s="23"/>
      <c r="DYV1" s="23"/>
      <c r="DYW1" s="23"/>
      <c r="DYX1" s="23"/>
      <c r="DYY1" s="23"/>
      <c r="DYZ1" s="23"/>
      <c r="DZA1" s="23"/>
      <c r="DZB1" s="23"/>
      <c r="DZC1" s="23"/>
      <c r="DZD1" s="23"/>
      <c r="DZE1" s="23"/>
      <c r="DZF1" s="23"/>
      <c r="DZG1" s="23"/>
      <c r="DZH1" s="23"/>
      <c r="DZI1" s="23"/>
      <c r="DZJ1" s="23"/>
      <c r="DZK1" s="23"/>
      <c r="DZL1" s="23"/>
      <c r="DZM1" s="23"/>
      <c r="DZN1" s="23"/>
      <c r="DZO1" s="23"/>
      <c r="DZP1" s="23"/>
      <c r="DZQ1" s="23"/>
      <c r="DZR1" s="23"/>
      <c r="DZS1" s="23"/>
      <c r="DZT1" s="23"/>
      <c r="DZU1" s="23"/>
      <c r="DZV1" s="23"/>
      <c r="DZW1" s="23"/>
      <c r="DZX1" s="23"/>
      <c r="DZY1" s="23"/>
      <c r="DZZ1" s="23"/>
      <c r="EAA1" s="23"/>
      <c r="EAB1" s="23"/>
      <c r="EAC1" s="23"/>
      <c r="EAD1" s="23"/>
      <c r="EAE1" s="23"/>
      <c r="EAF1" s="23"/>
      <c r="EAG1" s="23"/>
      <c r="EAH1" s="23"/>
      <c r="EAI1" s="23"/>
      <c r="EAJ1" s="23"/>
      <c r="EAK1" s="23"/>
      <c r="EAL1" s="23"/>
      <c r="EAM1" s="23"/>
      <c r="EAN1" s="23"/>
      <c r="EAO1" s="23"/>
      <c r="EAP1" s="23"/>
      <c r="EAQ1" s="23"/>
      <c r="EAR1" s="23"/>
      <c r="EAS1" s="23"/>
      <c r="EAT1" s="23"/>
      <c r="EAU1" s="23"/>
      <c r="EAV1" s="23"/>
      <c r="EAW1" s="23"/>
      <c r="EAX1" s="23"/>
      <c r="EAY1" s="23"/>
      <c r="EAZ1" s="23"/>
      <c r="EBA1" s="23"/>
      <c r="EBB1" s="23"/>
      <c r="EBC1" s="23"/>
      <c r="EBD1" s="23"/>
      <c r="EBE1" s="23"/>
      <c r="EBF1" s="23"/>
      <c r="EBG1" s="23"/>
      <c r="EBH1" s="23"/>
      <c r="EBI1" s="23"/>
      <c r="EBJ1" s="23"/>
      <c r="EBK1" s="23"/>
      <c r="EBL1" s="23"/>
      <c r="EBM1" s="23"/>
      <c r="EBN1" s="23"/>
      <c r="EBO1" s="23"/>
      <c r="EBP1" s="23"/>
      <c r="EBQ1" s="23"/>
      <c r="EBR1" s="23"/>
      <c r="EBS1" s="23"/>
      <c r="EBT1" s="23"/>
      <c r="EBU1" s="23"/>
      <c r="EBV1" s="23"/>
      <c r="EBW1" s="23"/>
      <c r="EBX1" s="23"/>
      <c r="EBY1" s="23"/>
      <c r="EBZ1" s="23"/>
      <c r="ECA1" s="23"/>
      <c r="ECB1" s="23"/>
      <c r="ECC1" s="23"/>
      <c r="ECD1" s="23"/>
      <c r="ECE1" s="23"/>
      <c r="ECF1" s="23"/>
      <c r="ECG1" s="23"/>
      <c r="ECH1" s="23"/>
      <c r="ECI1" s="23"/>
      <c r="ECJ1" s="23"/>
      <c r="ECK1" s="23"/>
      <c r="ECL1" s="23"/>
      <c r="ECM1" s="23"/>
      <c r="ECN1" s="23"/>
      <c r="ECO1" s="23"/>
      <c r="ECP1" s="23"/>
      <c r="ECQ1" s="23"/>
      <c r="ECR1" s="23"/>
      <c r="ECS1" s="23"/>
      <c r="ECT1" s="23"/>
      <c r="ECU1" s="23"/>
      <c r="ECV1" s="23"/>
      <c r="ECW1" s="23"/>
      <c r="ECX1" s="23"/>
      <c r="ECY1" s="23"/>
      <c r="ECZ1" s="23"/>
      <c r="EDA1" s="23"/>
      <c r="EDB1" s="23"/>
      <c r="EDC1" s="23"/>
      <c r="EDD1" s="23"/>
      <c r="EDE1" s="23"/>
      <c r="EDF1" s="23"/>
      <c r="EDG1" s="23"/>
      <c r="EDH1" s="23"/>
      <c r="EDI1" s="23"/>
      <c r="EDJ1" s="23"/>
      <c r="EDK1" s="23"/>
      <c r="EDL1" s="23"/>
      <c r="EDM1" s="23"/>
      <c r="EDN1" s="23"/>
      <c r="EDO1" s="23"/>
      <c r="EDP1" s="23"/>
      <c r="EDQ1" s="23"/>
      <c r="EDR1" s="23"/>
      <c r="EDS1" s="23"/>
      <c r="EDT1" s="23"/>
      <c r="EDU1" s="23"/>
      <c r="EDV1" s="23"/>
      <c r="EDW1" s="23"/>
      <c r="EDX1" s="23"/>
      <c r="EDY1" s="23"/>
      <c r="EDZ1" s="23"/>
      <c r="EEA1" s="23"/>
      <c r="EEB1" s="23"/>
      <c r="EEC1" s="23"/>
      <c r="EED1" s="23"/>
      <c r="EEE1" s="23"/>
      <c r="EEF1" s="23"/>
      <c r="EEG1" s="23"/>
      <c r="EEH1" s="23"/>
      <c r="EEI1" s="23"/>
      <c r="EEJ1" s="23"/>
      <c r="EEK1" s="23"/>
      <c r="EEL1" s="23"/>
      <c r="EEM1" s="23"/>
      <c r="EEN1" s="23"/>
      <c r="EEO1" s="23"/>
      <c r="EEP1" s="23"/>
      <c r="EEQ1" s="23"/>
      <c r="EER1" s="23"/>
      <c r="EES1" s="23"/>
      <c r="EET1" s="23"/>
      <c r="EEU1" s="23"/>
      <c r="EEV1" s="23"/>
      <c r="EEW1" s="23"/>
      <c r="EEX1" s="23"/>
      <c r="EEY1" s="23"/>
      <c r="EEZ1" s="23"/>
      <c r="EFA1" s="23"/>
      <c r="EFB1" s="23"/>
      <c r="EFC1" s="23"/>
      <c r="EFD1" s="23"/>
      <c r="EFE1" s="23"/>
      <c r="EFF1" s="23"/>
      <c r="EFG1" s="23"/>
      <c r="EFH1" s="23"/>
      <c r="EFI1" s="23"/>
      <c r="EFJ1" s="23"/>
      <c r="EFK1" s="23"/>
      <c r="EFL1" s="23"/>
      <c r="EFM1" s="23"/>
      <c r="EFN1" s="23"/>
      <c r="EFO1" s="23"/>
      <c r="EFP1" s="23"/>
      <c r="EFQ1" s="23"/>
      <c r="EFR1" s="23"/>
      <c r="EFS1" s="23"/>
      <c r="EFT1" s="23"/>
      <c r="EFU1" s="23"/>
      <c r="EFV1" s="23"/>
      <c r="EFW1" s="23"/>
      <c r="EFX1" s="23"/>
      <c r="EFY1" s="23"/>
      <c r="EFZ1" s="23"/>
      <c r="EGA1" s="23"/>
      <c r="EGB1" s="23"/>
      <c r="EGC1" s="23"/>
      <c r="EGD1" s="23"/>
      <c r="EGE1" s="23"/>
      <c r="EGF1" s="23"/>
      <c r="EGG1" s="23"/>
      <c r="EGH1" s="23"/>
      <c r="EGI1" s="23"/>
      <c r="EGJ1" s="23"/>
      <c r="EGK1" s="23"/>
      <c r="EGL1" s="23"/>
      <c r="EGM1" s="23"/>
      <c r="EGN1" s="23"/>
      <c r="EGO1" s="23"/>
      <c r="EGP1" s="23"/>
      <c r="EGQ1" s="23"/>
      <c r="EGR1" s="23"/>
      <c r="EGS1" s="23"/>
      <c r="EGT1" s="23"/>
      <c r="EGU1" s="23"/>
      <c r="EGV1" s="23"/>
      <c r="EGW1" s="23"/>
      <c r="EGX1" s="23"/>
      <c r="EGY1" s="23"/>
      <c r="EGZ1" s="23"/>
      <c r="EHA1" s="23"/>
      <c r="EHB1" s="23"/>
      <c r="EHC1" s="23"/>
      <c r="EHD1" s="23"/>
      <c r="EHE1" s="23"/>
      <c r="EHF1" s="23"/>
      <c r="EHG1" s="23"/>
      <c r="EHH1" s="23"/>
      <c r="EHI1" s="23"/>
      <c r="EHJ1" s="23"/>
      <c r="EHK1" s="23"/>
      <c r="EHL1" s="23"/>
      <c r="EHM1" s="23"/>
      <c r="EHN1" s="23"/>
      <c r="EHO1" s="23"/>
      <c r="EHP1" s="23"/>
      <c r="EHQ1" s="23"/>
      <c r="EHR1" s="23"/>
      <c r="EHS1" s="23"/>
      <c r="EHT1" s="23"/>
      <c r="EHU1" s="23"/>
      <c r="EHV1" s="23"/>
      <c r="EHW1" s="23"/>
      <c r="EHX1" s="23"/>
      <c r="EHY1" s="23"/>
      <c r="EHZ1" s="23"/>
      <c r="EIA1" s="23"/>
      <c r="EIB1" s="23"/>
      <c r="EIC1" s="23"/>
      <c r="EID1" s="23"/>
      <c r="EIE1" s="23"/>
      <c r="EIF1" s="23"/>
      <c r="EIG1" s="23"/>
      <c r="EIH1" s="23"/>
      <c r="EII1" s="23"/>
      <c r="EIJ1" s="23"/>
      <c r="EIK1" s="23"/>
      <c r="EIL1" s="23"/>
      <c r="EIM1" s="23"/>
      <c r="EIN1" s="23"/>
      <c r="EIO1" s="23"/>
      <c r="EIP1" s="23"/>
      <c r="EIQ1" s="23"/>
      <c r="EIR1" s="23"/>
      <c r="EIS1" s="23"/>
      <c r="EIT1" s="23"/>
      <c r="EIU1" s="23"/>
      <c r="EIV1" s="23"/>
      <c r="EIW1" s="23"/>
      <c r="EIX1" s="23"/>
      <c r="EIY1" s="23"/>
      <c r="EIZ1" s="23"/>
      <c r="EJA1" s="23"/>
      <c r="EJB1" s="23"/>
      <c r="EJC1" s="23"/>
      <c r="EJD1" s="23"/>
      <c r="EJE1" s="23"/>
      <c r="EJF1" s="23"/>
      <c r="EJG1" s="23"/>
      <c r="EJH1" s="23"/>
      <c r="EJI1" s="23"/>
      <c r="EJJ1" s="23"/>
      <c r="EJK1" s="23"/>
      <c r="EJL1" s="23"/>
      <c r="EJM1" s="23"/>
      <c r="EJN1" s="23"/>
      <c r="EJO1" s="23"/>
      <c r="EJP1" s="23"/>
      <c r="EJQ1" s="23"/>
      <c r="EJR1" s="23"/>
      <c r="EJS1" s="23"/>
      <c r="EJT1" s="23"/>
      <c r="EJU1" s="23"/>
      <c r="EJV1" s="23"/>
      <c r="EJW1" s="23"/>
      <c r="EJX1" s="23"/>
      <c r="EJY1" s="23"/>
      <c r="EJZ1" s="23"/>
      <c r="EKA1" s="23"/>
      <c r="EKB1" s="23"/>
      <c r="EKC1" s="23"/>
      <c r="EKD1" s="23"/>
      <c r="EKE1" s="23"/>
      <c r="EKF1" s="23"/>
      <c r="EKG1" s="23"/>
      <c r="EKH1" s="23"/>
      <c r="EKI1" s="23"/>
      <c r="EKJ1" s="23"/>
      <c r="EKK1" s="23"/>
      <c r="EKL1" s="23"/>
      <c r="EKM1" s="23"/>
      <c r="EKN1" s="23"/>
      <c r="EKO1" s="23"/>
      <c r="EKP1" s="23"/>
      <c r="EKQ1" s="23"/>
      <c r="EKR1" s="23"/>
      <c r="EKS1" s="23"/>
      <c r="EKT1" s="23"/>
      <c r="EKU1" s="23"/>
      <c r="EKV1" s="23"/>
      <c r="EKW1" s="23"/>
      <c r="EKX1" s="23"/>
      <c r="EKY1" s="23"/>
      <c r="EKZ1" s="23"/>
      <c r="ELA1" s="23"/>
      <c r="ELB1" s="23"/>
      <c r="ELC1" s="23"/>
      <c r="ELD1" s="23"/>
      <c r="ELE1" s="23"/>
      <c r="ELF1" s="23"/>
      <c r="ELG1" s="23"/>
      <c r="ELH1" s="23"/>
      <c r="ELI1" s="23"/>
      <c r="ELJ1" s="23"/>
      <c r="ELK1" s="23"/>
      <c r="ELL1" s="23"/>
      <c r="ELM1" s="23"/>
      <c r="ELN1" s="23"/>
      <c r="ELO1" s="23"/>
      <c r="ELP1" s="23"/>
      <c r="ELQ1" s="23"/>
      <c r="ELR1" s="23"/>
      <c r="ELS1" s="23"/>
      <c r="ELT1" s="23"/>
      <c r="ELU1" s="23"/>
      <c r="ELV1" s="23"/>
      <c r="ELW1" s="23"/>
      <c r="ELX1" s="23"/>
      <c r="ELY1" s="23"/>
      <c r="ELZ1" s="23"/>
      <c r="EMA1" s="23"/>
      <c r="EMB1" s="23"/>
      <c r="EMC1" s="23"/>
      <c r="EMD1" s="23"/>
      <c r="EME1" s="23"/>
      <c r="EMF1" s="23"/>
      <c r="EMG1" s="23"/>
      <c r="EMH1" s="23"/>
      <c r="EMI1" s="23"/>
      <c r="EMJ1" s="23"/>
      <c r="EMK1" s="23"/>
      <c r="EML1" s="23"/>
      <c r="EMM1" s="23"/>
      <c r="EMN1" s="23"/>
      <c r="EMO1" s="23"/>
      <c r="EMP1" s="23"/>
      <c r="EMQ1" s="23"/>
      <c r="EMR1" s="23"/>
      <c r="EMS1" s="23"/>
      <c r="EMT1" s="23"/>
      <c r="EMU1" s="23"/>
      <c r="EMV1" s="23"/>
      <c r="EMW1" s="23"/>
      <c r="EMX1" s="23"/>
      <c r="EMY1" s="23"/>
      <c r="EMZ1" s="23"/>
      <c r="ENA1" s="23"/>
      <c r="ENB1" s="23"/>
      <c r="ENC1" s="23"/>
      <c r="END1" s="23"/>
      <c r="ENE1" s="23"/>
      <c r="ENF1" s="23"/>
      <c r="ENG1" s="23"/>
      <c r="ENH1" s="23"/>
      <c r="ENI1" s="23"/>
      <c r="ENJ1" s="23"/>
      <c r="ENK1" s="23"/>
      <c r="ENL1" s="23"/>
      <c r="ENM1" s="23"/>
      <c r="ENN1" s="23"/>
      <c r="ENO1" s="23"/>
      <c r="ENP1" s="23"/>
      <c r="ENQ1" s="23"/>
      <c r="ENR1" s="23"/>
      <c r="ENS1" s="23"/>
      <c r="ENT1" s="23"/>
      <c r="ENU1" s="23"/>
      <c r="ENV1" s="23"/>
      <c r="ENW1" s="23"/>
      <c r="ENX1" s="23"/>
      <c r="ENY1" s="23"/>
      <c r="ENZ1" s="23"/>
      <c r="EOA1" s="23"/>
      <c r="EOB1" s="23"/>
      <c r="EOC1" s="23"/>
      <c r="EOD1" s="23"/>
      <c r="EOE1" s="23"/>
      <c r="EOF1" s="23"/>
      <c r="EOG1" s="23"/>
      <c r="EOH1" s="23"/>
      <c r="EOI1" s="23"/>
      <c r="EOJ1" s="23"/>
      <c r="EOK1" s="23"/>
      <c r="EOL1" s="23"/>
      <c r="EOM1" s="23"/>
      <c r="EON1" s="23"/>
      <c r="EOO1" s="23"/>
      <c r="EOP1" s="23"/>
      <c r="EOQ1" s="23"/>
      <c r="EOR1" s="23"/>
      <c r="EOS1" s="23"/>
      <c r="EOT1" s="23"/>
      <c r="EOU1" s="23"/>
      <c r="EOV1" s="23"/>
      <c r="EOW1" s="23"/>
      <c r="EOX1" s="23"/>
      <c r="EOY1" s="23"/>
      <c r="EOZ1" s="23"/>
      <c r="EPA1" s="23"/>
      <c r="EPB1" s="23"/>
      <c r="EPC1" s="23"/>
      <c r="EPD1" s="23"/>
      <c r="EPE1" s="23"/>
      <c r="EPF1" s="23"/>
      <c r="EPG1" s="23"/>
      <c r="EPH1" s="23"/>
      <c r="EPI1" s="23"/>
      <c r="EPJ1" s="23"/>
      <c r="EPK1" s="23"/>
      <c r="EPL1" s="23"/>
      <c r="EPM1" s="23"/>
      <c r="EPN1" s="23"/>
      <c r="EPO1" s="23"/>
      <c r="EPP1" s="23"/>
      <c r="EPQ1" s="23"/>
      <c r="EPR1" s="23"/>
      <c r="EPS1" s="23"/>
      <c r="EPT1" s="23"/>
      <c r="EPU1" s="23"/>
      <c r="EPV1" s="23"/>
      <c r="EPW1" s="23"/>
      <c r="EPX1" s="23"/>
      <c r="EPY1" s="23"/>
      <c r="EPZ1" s="23"/>
      <c r="EQA1" s="23"/>
      <c r="EQB1" s="23"/>
      <c r="EQC1" s="23"/>
      <c r="EQD1" s="23"/>
      <c r="EQE1" s="23"/>
      <c r="EQF1" s="23"/>
      <c r="EQG1" s="23"/>
      <c r="EQH1" s="23"/>
      <c r="EQI1" s="23"/>
      <c r="EQJ1" s="23"/>
      <c r="EQK1" s="23"/>
      <c r="EQL1" s="23"/>
      <c r="EQM1" s="23"/>
      <c r="EQN1" s="23"/>
      <c r="EQO1" s="23"/>
      <c r="EQP1" s="23"/>
      <c r="EQQ1" s="23"/>
      <c r="EQR1" s="23"/>
      <c r="EQS1" s="23"/>
      <c r="EQT1" s="23"/>
      <c r="EQU1" s="23"/>
      <c r="EQV1" s="23"/>
      <c r="EQW1" s="23"/>
      <c r="EQX1" s="23"/>
      <c r="EQY1" s="23"/>
      <c r="EQZ1" s="23"/>
      <c r="ERA1" s="23"/>
      <c r="ERB1" s="23"/>
      <c r="ERC1" s="23"/>
      <c r="ERD1" s="23"/>
      <c r="ERE1" s="23"/>
      <c r="ERF1" s="23"/>
      <c r="ERG1" s="23"/>
      <c r="ERH1" s="23"/>
      <c r="ERI1" s="23"/>
      <c r="ERJ1" s="23"/>
      <c r="ERK1" s="23"/>
      <c r="ERL1" s="23"/>
      <c r="ERM1" s="23"/>
      <c r="ERN1" s="23"/>
      <c r="ERO1" s="23"/>
      <c r="ERP1" s="23"/>
      <c r="ERQ1" s="23"/>
      <c r="ERR1" s="23"/>
      <c r="ERS1" s="23"/>
      <c r="ERT1" s="23"/>
      <c r="ERU1" s="23"/>
      <c r="ERV1" s="23"/>
      <c r="ERW1" s="23"/>
      <c r="ERX1" s="23"/>
      <c r="ERY1" s="23"/>
      <c r="ERZ1" s="23"/>
      <c r="ESA1" s="23"/>
      <c r="ESB1" s="23"/>
      <c r="ESC1" s="23"/>
      <c r="ESD1" s="23"/>
      <c r="ESE1" s="23"/>
      <c r="ESF1" s="23"/>
      <c r="ESG1" s="23"/>
      <c r="ESH1" s="23"/>
      <c r="ESI1" s="23"/>
      <c r="ESJ1" s="23"/>
      <c r="ESK1" s="23"/>
      <c r="ESL1" s="23"/>
      <c r="ESM1" s="23"/>
      <c r="ESN1" s="23"/>
      <c r="ESO1" s="23"/>
      <c r="ESP1" s="23"/>
      <c r="ESQ1" s="23"/>
      <c r="ESR1" s="23"/>
      <c r="ESS1" s="23"/>
      <c r="EST1" s="23"/>
      <c r="ESU1" s="23"/>
      <c r="ESV1" s="23"/>
      <c r="ESW1" s="23"/>
      <c r="ESX1" s="23"/>
      <c r="ESY1" s="23"/>
      <c r="ESZ1" s="23"/>
      <c r="ETA1" s="23"/>
      <c r="ETB1" s="23"/>
      <c r="ETC1" s="23"/>
      <c r="ETD1" s="23"/>
      <c r="ETE1" s="23"/>
      <c r="ETF1" s="23"/>
      <c r="ETG1" s="23"/>
      <c r="ETH1" s="23"/>
      <c r="ETI1" s="23"/>
      <c r="ETJ1" s="23"/>
      <c r="ETK1" s="23"/>
      <c r="ETL1" s="23"/>
      <c r="ETM1" s="23"/>
      <c r="ETN1" s="23"/>
      <c r="ETO1" s="23"/>
      <c r="ETP1" s="23"/>
      <c r="ETQ1" s="23"/>
      <c r="ETR1" s="23"/>
      <c r="ETS1" s="23"/>
      <c r="ETT1" s="23"/>
      <c r="ETU1" s="23"/>
      <c r="ETV1" s="23"/>
      <c r="ETW1" s="23"/>
      <c r="ETX1" s="23"/>
      <c r="ETY1" s="23"/>
      <c r="ETZ1" s="23"/>
      <c r="EUA1" s="23"/>
      <c r="EUB1" s="23"/>
      <c r="EUC1" s="23"/>
      <c r="EUD1" s="23"/>
      <c r="EUE1" s="23"/>
      <c r="EUF1" s="23"/>
      <c r="EUG1" s="23"/>
      <c r="EUH1" s="23"/>
      <c r="EUI1" s="23"/>
      <c r="EUJ1" s="23"/>
      <c r="EUK1" s="23"/>
      <c r="EUL1" s="23"/>
      <c r="EUM1" s="23"/>
      <c r="EUN1" s="23"/>
      <c r="EUO1" s="23"/>
      <c r="EUP1" s="23"/>
      <c r="EUQ1" s="23"/>
      <c r="EUR1" s="23"/>
      <c r="EUS1" s="23"/>
      <c r="EUT1" s="23"/>
      <c r="EUU1" s="23"/>
      <c r="EUV1" s="23"/>
      <c r="EUW1" s="23"/>
      <c r="EUX1" s="23"/>
      <c r="EUY1" s="23"/>
      <c r="EUZ1" s="23"/>
      <c r="EVA1" s="23"/>
      <c r="EVB1" s="23"/>
      <c r="EVC1" s="23"/>
      <c r="EVD1" s="23"/>
      <c r="EVE1" s="23"/>
      <c r="EVF1" s="23"/>
      <c r="EVG1" s="23"/>
      <c r="EVH1" s="23"/>
      <c r="EVI1" s="23"/>
      <c r="EVJ1" s="23"/>
      <c r="EVK1" s="23"/>
      <c r="EVL1" s="23"/>
      <c r="EVM1" s="23"/>
      <c r="EVN1" s="23"/>
      <c r="EVO1" s="23"/>
      <c r="EVP1" s="23"/>
      <c r="EVQ1" s="23"/>
      <c r="EVR1" s="23"/>
      <c r="EVS1" s="23"/>
      <c r="EVT1" s="23"/>
      <c r="EVU1" s="23"/>
      <c r="EVV1" s="23"/>
      <c r="EVW1" s="23"/>
      <c r="EVX1" s="23"/>
      <c r="EVY1" s="23"/>
      <c r="EVZ1" s="23"/>
      <c r="EWA1" s="23"/>
      <c r="EWB1" s="23"/>
      <c r="EWC1" s="23"/>
      <c r="EWD1" s="23"/>
      <c r="EWE1" s="23"/>
      <c r="EWF1" s="23"/>
      <c r="EWG1" s="23"/>
      <c r="EWH1" s="23"/>
      <c r="EWI1" s="23"/>
      <c r="EWJ1" s="23"/>
      <c r="EWK1" s="23"/>
      <c r="EWL1" s="23"/>
      <c r="EWM1" s="23"/>
      <c r="EWN1" s="23"/>
      <c r="EWO1" s="23"/>
      <c r="EWP1" s="23"/>
      <c r="EWQ1" s="23"/>
      <c r="EWR1" s="23"/>
      <c r="EWS1" s="23"/>
      <c r="EWT1" s="23"/>
      <c r="EWU1" s="23"/>
      <c r="EWV1" s="23"/>
      <c r="EWW1" s="23"/>
      <c r="EWX1" s="23"/>
      <c r="EWY1" s="23"/>
      <c r="EWZ1" s="23"/>
      <c r="EXA1" s="23"/>
      <c r="EXB1" s="23"/>
      <c r="EXC1" s="23"/>
      <c r="EXD1" s="23"/>
      <c r="EXE1" s="23"/>
      <c r="EXF1" s="23"/>
      <c r="EXG1" s="23"/>
      <c r="EXH1" s="23"/>
      <c r="EXI1" s="23"/>
      <c r="EXJ1" s="23"/>
      <c r="EXK1" s="23"/>
      <c r="EXL1" s="23"/>
      <c r="EXM1" s="23"/>
      <c r="EXN1" s="23"/>
      <c r="EXO1" s="23"/>
      <c r="EXP1" s="23"/>
      <c r="EXQ1" s="23"/>
      <c r="EXR1" s="23"/>
      <c r="EXS1" s="23"/>
      <c r="EXT1" s="23"/>
      <c r="EXU1" s="23"/>
      <c r="EXV1" s="23"/>
      <c r="EXW1" s="23"/>
      <c r="EXX1" s="23"/>
      <c r="EXY1" s="23"/>
      <c r="EXZ1" s="23"/>
      <c r="EYA1" s="23"/>
      <c r="EYB1" s="23"/>
      <c r="EYC1" s="23"/>
      <c r="EYD1" s="23"/>
      <c r="EYE1" s="23"/>
      <c r="EYF1" s="23"/>
      <c r="EYG1" s="23"/>
      <c r="EYH1" s="23"/>
      <c r="EYI1" s="23"/>
      <c r="EYJ1" s="23"/>
      <c r="EYK1" s="23"/>
      <c r="EYL1" s="23"/>
      <c r="EYM1" s="23"/>
      <c r="EYN1" s="23"/>
      <c r="EYO1" s="23"/>
      <c r="EYP1" s="23"/>
      <c r="EYQ1" s="23"/>
      <c r="EYR1" s="23"/>
      <c r="EYS1" s="23"/>
      <c r="EYT1" s="23"/>
      <c r="EYU1" s="23"/>
      <c r="EYV1" s="23"/>
      <c r="EYW1" s="23"/>
      <c r="EYX1" s="23"/>
      <c r="EYY1" s="23"/>
      <c r="EYZ1" s="23"/>
      <c r="EZA1" s="23"/>
      <c r="EZB1" s="23"/>
      <c r="EZC1" s="23"/>
      <c r="EZD1" s="23"/>
      <c r="EZE1" s="23"/>
      <c r="EZF1" s="23"/>
      <c r="EZG1" s="23"/>
      <c r="EZH1" s="23"/>
      <c r="EZI1" s="23"/>
      <c r="EZJ1" s="23"/>
      <c r="EZK1" s="23"/>
      <c r="EZL1" s="23"/>
      <c r="EZM1" s="23"/>
      <c r="EZN1" s="23"/>
      <c r="EZO1" s="23"/>
      <c r="EZP1" s="23"/>
      <c r="EZQ1" s="23"/>
      <c r="EZR1" s="23"/>
      <c r="EZS1" s="23"/>
      <c r="EZT1" s="23"/>
      <c r="EZU1" s="23"/>
      <c r="EZV1" s="23"/>
      <c r="EZW1" s="23"/>
      <c r="EZX1" s="23"/>
      <c r="EZY1" s="23"/>
      <c r="EZZ1" s="23"/>
      <c r="FAA1" s="23"/>
      <c r="FAB1" s="23"/>
      <c r="FAC1" s="23"/>
      <c r="FAD1" s="23"/>
      <c r="FAE1" s="23"/>
      <c r="FAF1" s="23"/>
      <c r="FAG1" s="23"/>
      <c r="FAH1" s="23"/>
      <c r="FAI1" s="23"/>
      <c r="FAJ1" s="23"/>
      <c r="FAK1" s="23"/>
      <c r="FAL1" s="23"/>
      <c r="FAM1" s="23"/>
      <c r="FAN1" s="23"/>
      <c r="FAO1" s="23"/>
      <c r="FAP1" s="23"/>
      <c r="FAQ1" s="23"/>
      <c r="FAR1" s="23"/>
      <c r="FAS1" s="23"/>
      <c r="FAT1" s="23"/>
      <c r="FAU1" s="23"/>
      <c r="FAV1" s="23"/>
      <c r="FAW1" s="23"/>
      <c r="FAX1" s="23"/>
      <c r="FAY1" s="23"/>
      <c r="FAZ1" s="23"/>
      <c r="FBA1" s="23"/>
      <c r="FBB1" s="23"/>
      <c r="FBC1" s="23"/>
      <c r="FBD1" s="23"/>
      <c r="FBE1" s="23"/>
      <c r="FBF1" s="23"/>
      <c r="FBG1" s="23"/>
      <c r="FBH1" s="23"/>
      <c r="FBI1" s="23"/>
      <c r="FBJ1" s="23"/>
      <c r="FBK1" s="23"/>
      <c r="FBL1" s="23"/>
      <c r="FBM1" s="23"/>
      <c r="FBN1" s="23"/>
      <c r="FBO1" s="23"/>
      <c r="FBP1" s="23"/>
      <c r="FBQ1" s="23"/>
      <c r="FBR1" s="23"/>
      <c r="FBS1" s="23"/>
      <c r="FBT1" s="23"/>
      <c r="FBU1" s="23"/>
      <c r="FBV1" s="23"/>
      <c r="FBW1" s="23"/>
      <c r="FBX1" s="23"/>
      <c r="FBY1" s="23"/>
      <c r="FBZ1" s="23"/>
      <c r="FCA1" s="23"/>
      <c r="FCB1" s="23"/>
      <c r="FCC1" s="23"/>
      <c r="FCD1" s="23"/>
      <c r="FCE1" s="23"/>
      <c r="FCF1" s="23"/>
      <c r="FCG1" s="23"/>
      <c r="FCH1" s="23"/>
      <c r="FCI1" s="23"/>
      <c r="FCJ1" s="23"/>
      <c r="FCK1" s="23"/>
      <c r="FCL1" s="23"/>
      <c r="FCM1" s="23"/>
      <c r="FCN1" s="23"/>
      <c r="FCO1" s="23"/>
      <c r="FCP1" s="23"/>
      <c r="FCQ1" s="23"/>
      <c r="FCR1" s="23"/>
      <c r="FCS1" s="23"/>
      <c r="FCT1" s="23"/>
      <c r="FCU1" s="23"/>
      <c r="FCV1" s="23"/>
      <c r="FCW1" s="23"/>
      <c r="FCX1" s="23"/>
      <c r="FCY1" s="23"/>
      <c r="FCZ1" s="23"/>
      <c r="FDA1" s="23"/>
      <c r="FDB1" s="23"/>
      <c r="FDC1" s="23"/>
      <c r="FDD1" s="23"/>
      <c r="FDE1" s="23"/>
      <c r="FDF1" s="23"/>
      <c r="FDG1" s="23"/>
      <c r="FDH1" s="23"/>
      <c r="FDI1" s="23"/>
      <c r="FDJ1" s="23"/>
      <c r="FDK1" s="23"/>
      <c r="FDL1" s="23"/>
      <c r="FDM1" s="23"/>
      <c r="FDN1" s="23"/>
      <c r="FDO1" s="23"/>
      <c r="FDP1" s="23"/>
      <c r="FDQ1" s="23"/>
      <c r="FDR1" s="23"/>
      <c r="FDS1" s="23"/>
      <c r="FDT1" s="23"/>
      <c r="FDU1" s="23"/>
      <c r="FDV1" s="23"/>
      <c r="FDW1" s="23"/>
      <c r="FDX1" s="23"/>
      <c r="FDY1" s="23"/>
      <c r="FDZ1" s="23"/>
      <c r="FEA1" s="23"/>
      <c r="FEB1" s="23"/>
      <c r="FEC1" s="23"/>
      <c r="FED1" s="23"/>
      <c r="FEE1" s="23"/>
      <c r="FEF1" s="23"/>
      <c r="FEG1" s="23"/>
      <c r="FEH1" s="23"/>
      <c r="FEI1" s="23"/>
      <c r="FEJ1" s="23"/>
      <c r="FEK1" s="23"/>
      <c r="FEL1" s="23"/>
      <c r="FEM1" s="23"/>
      <c r="FEN1" s="23"/>
      <c r="FEO1" s="23"/>
      <c r="FEP1" s="23"/>
      <c r="FEQ1" s="23"/>
      <c r="FER1" s="23"/>
      <c r="FES1" s="23"/>
      <c r="FET1" s="23"/>
      <c r="FEU1" s="23"/>
      <c r="FEV1" s="23"/>
      <c r="FEW1" s="23"/>
      <c r="FEX1" s="23"/>
      <c r="FEY1" s="23"/>
      <c r="FEZ1" s="23"/>
      <c r="FFA1" s="23"/>
      <c r="FFB1" s="23"/>
      <c r="FFC1" s="23"/>
      <c r="FFD1" s="23"/>
      <c r="FFE1" s="23"/>
      <c r="FFF1" s="23"/>
      <c r="FFG1" s="23"/>
      <c r="FFH1" s="23"/>
      <c r="FFI1" s="23"/>
      <c r="FFJ1" s="23"/>
      <c r="FFK1" s="23"/>
      <c r="FFL1" s="23"/>
      <c r="FFM1" s="23"/>
      <c r="FFN1" s="23"/>
      <c r="FFO1" s="23"/>
      <c r="FFP1" s="23"/>
      <c r="FFQ1" s="23"/>
      <c r="FFR1" s="23"/>
      <c r="FFS1" s="23"/>
      <c r="FFT1" s="23"/>
      <c r="FFU1" s="23"/>
      <c r="FFV1" s="23"/>
      <c r="FFW1" s="23"/>
      <c r="FFX1" s="23"/>
      <c r="FFY1" s="23"/>
      <c r="FFZ1" s="23"/>
      <c r="FGA1" s="23"/>
      <c r="FGB1" s="23"/>
      <c r="FGC1" s="23"/>
      <c r="FGD1" s="23"/>
      <c r="FGE1" s="23"/>
      <c r="FGF1" s="23"/>
      <c r="FGG1" s="23"/>
      <c r="FGH1" s="23"/>
      <c r="FGI1" s="23"/>
      <c r="FGJ1" s="23"/>
      <c r="FGK1" s="23"/>
      <c r="FGL1" s="23"/>
      <c r="FGM1" s="23"/>
      <c r="FGN1" s="23"/>
      <c r="FGO1" s="23"/>
      <c r="FGP1" s="23"/>
      <c r="FGQ1" s="23"/>
      <c r="FGR1" s="23"/>
      <c r="FGS1" s="23"/>
      <c r="FGT1" s="23"/>
      <c r="FGU1" s="23"/>
      <c r="FGV1" s="23"/>
      <c r="FGW1" s="23"/>
      <c r="FGX1" s="23"/>
      <c r="FGY1" s="23"/>
      <c r="FGZ1" s="23"/>
      <c r="FHA1" s="23"/>
      <c r="FHB1" s="23"/>
      <c r="FHC1" s="23"/>
      <c r="FHD1" s="23"/>
      <c r="FHE1" s="23"/>
      <c r="FHF1" s="23"/>
      <c r="FHG1" s="23"/>
      <c r="FHH1" s="23"/>
      <c r="FHI1" s="23"/>
      <c r="FHJ1" s="23"/>
      <c r="FHK1" s="23"/>
      <c r="FHL1" s="23"/>
      <c r="FHM1" s="23"/>
      <c r="FHN1" s="23"/>
      <c r="FHO1" s="23"/>
      <c r="FHP1" s="23"/>
      <c r="FHQ1" s="23"/>
      <c r="FHR1" s="23"/>
      <c r="FHS1" s="23"/>
      <c r="FHT1" s="23"/>
      <c r="FHU1" s="23"/>
      <c r="FHV1" s="23"/>
      <c r="FHW1" s="23"/>
      <c r="FHX1" s="23"/>
      <c r="FHY1" s="23"/>
      <c r="FHZ1" s="23"/>
      <c r="FIA1" s="23"/>
      <c r="FIB1" s="23"/>
      <c r="FIC1" s="23"/>
      <c r="FID1" s="23"/>
      <c r="FIE1" s="23"/>
      <c r="FIF1" s="23"/>
      <c r="FIG1" s="23"/>
      <c r="FIH1" s="23"/>
      <c r="FII1" s="23"/>
      <c r="FIJ1" s="23"/>
      <c r="FIK1" s="23"/>
      <c r="FIL1" s="23"/>
      <c r="FIM1" s="23"/>
      <c r="FIN1" s="23"/>
      <c r="FIO1" s="23"/>
      <c r="FIP1" s="23"/>
      <c r="FIQ1" s="23"/>
      <c r="FIR1" s="23"/>
      <c r="FIS1" s="23"/>
      <c r="FIT1" s="23"/>
      <c r="FIU1" s="23"/>
      <c r="FIV1" s="23"/>
      <c r="FIW1" s="23"/>
      <c r="FIX1" s="23"/>
      <c r="FIY1" s="23"/>
      <c r="FIZ1" s="23"/>
      <c r="FJA1" s="23"/>
      <c r="FJB1" s="23"/>
      <c r="FJC1" s="23"/>
      <c r="FJD1" s="23"/>
      <c r="FJE1" s="23"/>
      <c r="FJF1" s="23"/>
      <c r="FJG1" s="23"/>
      <c r="FJH1" s="23"/>
      <c r="FJI1" s="23"/>
      <c r="FJJ1" s="23"/>
      <c r="FJK1" s="23"/>
      <c r="FJL1" s="23"/>
      <c r="FJM1" s="23"/>
      <c r="FJN1" s="23"/>
      <c r="FJO1" s="23"/>
      <c r="FJP1" s="23"/>
      <c r="FJQ1" s="23"/>
      <c r="FJR1" s="23"/>
      <c r="FJS1" s="23"/>
      <c r="FJT1" s="23"/>
      <c r="FJU1" s="23"/>
      <c r="FJV1" s="23"/>
      <c r="FJW1" s="23"/>
      <c r="FJX1" s="23"/>
      <c r="FJY1" s="23"/>
      <c r="FJZ1" s="23"/>
      <c r="FKA1" s="23"/>
      <c r="FKB1" s="23"/>
      <c r="FKC1" s="23"/>
      <c r="FKD1" s="23"/>
      <c r="FKE1" s="23"/>
      <c r="FKF1" s="23"/>
      <c r="FKG1" s="23"/>
      <c r="FKH1" s="23"/>
      <c r="FKI1" s="23"/>
      <c r="FKJ1" s="23"/>
      <c r="FKK1" s="23"/>
      <c r="FKL1" s="23"/>
      <c r="FKM1" s="23"/>
      <c r="FKN1" s="23"/>
      <c r="FKO1" s="23"/>
      <c r="FKP1" s="23"/>
      <c r="FKQ1" s="23"/>
      <c r="FKR1" s="23"/>
      <c r="FKS1" s="23"/>
      <c r="FKT1" s="23"/>
      <c r="FKU1" s="23"/>
      <c r="FKV1" s="23"/>
      <c r="FKW1" s="23"/>
      <c r="FKX1" s="23"/>
      <c r="FKY1" s="23"/>
      <c r="FKZ1" s="23"/>
      <c r="FLA1" s="23"/>
      <c r="FLB1" s="23"/>
      <c r="FLC1" s="23"/>
      <c r="FLD1" s="23"/>
      <c r="FLE1" s="23"/>
      <c r="FLF1" s="23"/>
      <c r="FLG1" s="23"/>
      <c r="FLH1" s="23"/>
      <c r="FLI1" s="23"/>
      <c r="FLJ1" s="23"/>
      <c r="FLK1" s="23"/>
      <c r="FLL1" s="23"/>
      <c r="FLM1" s="23"/>
      <c r="FLN1" s="23"/>
      <c r="FLO1" s="23"/>
      <c r="FLP1" s="23"/>
      <c r="FLQ1" s="23"/>
      <c r="FLR1" s="23"/>
      <c r="FLS1" s="23"/>
      <c r="FLT1" s="23"/>
      <c r="FLU1" s="23"/>
      <c r="FLV1" s="23"/>
      <c r="FLW1" s="23"/>
      <c r="FLX1" s="23"/>
      <c r="FLY1" s="23"/>
      <c r="FLZ1" s="23"/>
      <c r="FMA1" s="23"/>
      <c r="FMB1" s="23"/>
      <c r="FMC1" s="23"/>
      <c r="FMD1" s="23"/>
      <c r="FME1" s="23"/>
      <c r="FMF1" s="23"/>
      <c r="FMG1" s="23"/>
      <c r="FMH1" s="23"/>
      <c r="FMI1" s="23"/>
      <c r="FMJ1" s="23"/>
      <c r="FMK1" s="23"/>
      <c r="FML1" s="23"/>
      <c r="FMM1" s="23"/>
      <c r="FMN1" s="23"/>
      <c r="FMO1" s="23"/>
      <c r="FMP1" s="23"/>
      <c r="FMQ1" s="23"/>
      <c r="FMR1" s="23"/>
      <c r="FMS1" s="23"/>
      <c r="FMT1" s="23"/>
      <c r="FMU1" s="23"/>
      <c r="FMV1" s="23"/>
      <c r="FMW1" s="23"/>
      <c r="FMX1" s="23"/>
      <c r="FMY1" s="23"/>
      <c r="FMZ1" s="23"/>
      <c r="FNA1" s="23"/>
      <c r="FNB1" s="23"/>
      <c r="FNC1" s="23"/>
      <c r="FND1" s="23"/>
      <c r="FNE1" s="23"/>
      <c r="FNF1" s="23"/>
      <c r="FNG1" s="23"/>
      <c r="FNH1" s="23"/>
      <c r="FNI1" s="23"/>
      <c r="FNJ1" s="23"/>
      <c r="FNK1" s="23"/>
      <c r="FNL1" s="23"/>
      <c r="FNM1" s="23"/>
      <c r="FNN1" s="23"/>
      <c r="FNO1" s="23"/>
      <c r="FNP1" s="23"/>
      <c r="FNQ1" s="23"/>
      <c r="FNR1" s="23"/>
      <c r="FNS1" s="23"/>
      <c r="FNT1" s="23"/>
      <c r="FNU1" s="23"/>
      <c r="FNV1" s="23"/>
      <c r="FNW1" s="23"/>
      <c r="FNX1" s="23"/>
      <c r="FNY1" s="23"/>
      <c r="FNZ1" s="23"/>
      <c r="FOA1" s="23"/>
      <c r="FOB1" s="23"/>
      <c r="FOC1" s="23"/>
      <c r="FOD1" s="23"/>
      <c r="FOE1" s="23"/>
      <c r="FOF1" s="23"/>
      <c r="FOG1" s="23"/>
      <c r="FOH1" s="23"/>
      <c r="FOI1" s="23"/>
      <c r="FOJ1" s="23"/>
      <c r="FOK1" s="23"/>
      <c r="FOL1" s="23"/>
      <c r="FOM1" s="23"/>
      <c r="FON1" s="23"/>
      <c r="FOO1" s="23"/>
      <c r="FOP1" s="23"/>
      <c r="FOQ1" s="23"/>
      <c r="FOR1" s="23"/>
      <c r="FOS1" s="23"/>
      <c r="FOT1" s="23"/>
      <c r="FOU1" s="23"/>
      <c r="FOV1" s="23"/>
      <c r="FOW1" s="23"/>
      <c r="FOX1" s="23"/>
      <c r="FOY1" s="23"/>
      <c r="FOZ1" s="23"/>
      <c r="FPA1" s="23"/>
      <c r="FPB1" s="23"/>
      <c r="FPC1" s="23"/>
      <c r="FPD1" s="23"/>
      <c r="FPE1" s="23"/>
      <c r="FPF1" s="23"/>
      <c r="FPG1" s="23"/>
      <c r="FPH1" s="23"/>
      <c r="FPI1" s="23"/>
      <c r="FPJ1" s="23"/>
      <c r="FPK1" s="23"/>
      <c r="FPL1" s="23"/>
      <c r="FPM1" s="23"/>
      <c r="FPN1" s="23"/>
      <c r="FPO1" s="23"/>
      <c r="FPP1" s="23"/>
      <c r="FPQ1" s="23"/>
      <c r="FPR1" s="23"/>
      <c r="FPS1" s="23"/>
      <c r="FPT1" s="23"/>
      <c r="FPU1" s="23"/>
      <c r="FPV1" s="23"/>
      <c r="FPW1" s="23"/>
      <c r="FPX1" s="23"/>
      <c r="FPY1" s="23"/>
      <c r="FPZ1" s="23"/>
      <c r="FQA1" s="23"/>
      <c r="FQB1" s="23"/>
      <c r="FQC1" s="23"/>
      <c r="FQD1" s="23"/>
      <c r="FQE1" s="23"/>
      <c r="FQF1" s="23"/>
      <c r="FQG1" s="23"/>
      <c r="FQH1" s="23"/>
      <c r="FQI1" s="23"/>
      <c r="FQJ1" s="23"/>
      <c r="FQK1" s="23"/>
      <c r="FQL1" s="23"/>
      <c r="FQM1" s="23"/>
      <c r="FQN1" s="23"/>
      <c r="FQO1" s="23"/>
      <c r="FQP1" s="23"/>
      <c r="FQQ1" s="23"/>
      <c r="FQR1" s="23"/>
      <c r="FQS1" s="23"/>
      <c r="FQT1" s="23"/>
      <c r="FQU1" s="23"/>
      <c r="FQV1" s="23"/>
      <c r="FQW1" s="23"/>
      <c r="FQX1" s="23"/>
      <c r="FQY1" s="23"/>
      <c r="FQZ1" s="23"/>
      <c r="FRA1" s="23"/>
      <c r="FRB1" s="23"/>
      <c r="FRC1" s="23"/>
      <c r="FRD1" s="23"/>
      <c r="FRE1" s="23"/>
      <c r="FRF1" s="23"/>
      <c r="FRG1" s="23"/>
      <c r="FRH1" s="23"/>
      <c r="FRI1" s="23"/>
      <c r="FRJ1" s="23"/>
      <c r="FRK1" s="23"/>
      <c r="FRL1" s="23"/>
      <c r="FRM1" s="23"/>
      <c r="FRN1" s="23"/>
      <c r="FRO1" s="23"/>
      <c r="FRP1" s="23"/>
      <c r="FRQ1" s="23"/>
      <c r="FRR1" s="23"/>
      <c r="FRS1" s="23"/>
      <c r="FRT1" s="23"/>
      <c r="FRU1" s="23"/>
      <c r="FRV1" s="23"/>
      <c r="FRW1" s="23"/>
      <c r="FRX1" s="23"/>
      <c r="FRY1" s="23"/>
      <c r="FRZ1" s="23"/>
      <c r="FSA1" s="23"/>
      <c r="FSB1" s="23"/>
      <c r="FSC1" s="23"/>
      <c r="FSD1" s="23"/>
      <c r="FSE1" s="23"/>
      <c r="FSF1" s="23"/>
      <c r="FSG1" s="23"/>
      <c r="FSH1" s="23"/>
      <c r="FSI1" s="23"/>
      <c r="FSJ1" s="23"/>
      <c r="FSK1" s="23"/>
      <c r="FSL1" s="23"/>
      <c r="FSM1" s="23"/>
      <c r="FSN1" s="23"/>
      <c r="FSO1" s="23"/>
      <c r="FSP1" s="23"/>
      <c r="FSQ1" s="23"/>
      <c r="FSR1" s="23"/>
      <c r="FSS1" s="23"/>
      <c r="FST1" s="23"/>
      <c r="FSU1" s="23"/>
      <c r="FSV1" s="23"/>
      <c r="FSW1" s="23"/>
      <c r="FSX1" s="23"/>
      <c r="FSY1" s="23"/>
      <c r="FSZ1" s="23"/>
      <c r="FTA1" s="23"/>
      <c r="FTB1" s="23"/>
      <c r="FTC1" s="23"/>
      <c r="FTD1" s="23"/>
      <c r="FTE1" s="23"/>
      <c r="FTF1" s="23"/>
      <c r="FTG1" s="23"/>
      <c r="FTH1" s="23"/>
      <c r="FTI1" s="23"/>
      <c r="FTJ1" s="23"/>
      <c r="FTK1" s="23"/>
      <c r="FTL1" s="23"/>
      <c r="FTM1" s="23"/>
      <c r="FTN1" s="23"/>
      <c r="FTO1" s="23"/>
      <c r="FTP1" s="23"/>
      <c r="FTQ1" s="23"/>
      <c r="FTR1" s="23"/>
      <c r="FTS1" s="23"/>
      <c r="FTT1" s="23"/>
      <c r="FTU1" s="23"/>
      <c r="FTV1" s="23"/>
      <c r="FTW1" s="23"/>
      <c r="FTX1" s="23"/>
      <c r="FTY1" s="23"/>
      <c r="FTZ1" s="23"/>
      <c r="FUA1" s="23"/>
      <c r="FUB1" s="23"/>
      <c r="FUC1" s="23"/>
      <c r="FUD1" s="23"/>
      <c r="FUE1" s="23"/>
      <c r="FUF1" s="23"/>
      <c r="FUG1" s="23"/>
      <c r="FUH1" s="23"/>
      <c r="FUI1" s="23"/>
      <c r="FUJ1" s="23"/>
      <c r="FUK1" s="23"/>
      <c r="FUL1" s="23"/>
      <c r="FUM1" s="23"/>
      <c r="FUN1" s="23"/>
      <c r="FUO1" s="23"/>
      <c r="FUP1" s="23"/>
      <c r="FUQ1" s="23"/>
      <c r="FUR1" s="23"/>
      <c r="FUS1" s="23"/>
      <c r="FUT1" s="23"/>
      <c r="FUU1" s="23"/>
      <c r="FUV1" s="23"/>
      <c r="FUW1" s="23"/>
      <c r="FUX1" s="23"/>
      <c r="FUY1" s="23"/>
      <c r="FUZ1" s="23"/>
      <c r="FVA1" s="23"/>
      <c r="FVB1" s="23"/>
      <c r="FVC1" s="23"/>
      <c r="FVD1" s="23"/>
      <c r="FVE1" s="23"/>
      <c r="FVF1" s="23"/>
      <c r="FVG1" s="23"/>
      <c r="FVH1" s="23"/>
      <c r="FVI1" s="23"/>
      <c r="FVJ1" s="23"/>
      <c r="FVK1" s="23"/>
      <c r="FVL1" s="23"/>
      <c r="FVM1" s="23"/>
      <c r="FVN1" s="23"/>
      <c r="FVO1" s="23"/>
      <c r="FVP1" s="23"/>
      <c r="FVQ1" s="23"/>
      <c r="FVR1" s="23"/>
      <c r="FVS1" s="23"/>
      <c r="FVT1" s="23"/>
      <c r="FVU1" s="23"/>
      <c r="FVV1" s="23"/>
      <c r="FVW1" s="23"/>
      <c r="FVX1" s="23"/>
      <c r="FVY1" s="23"/>
      <c r="FVZ1" s="23"/>
      <c r="FWA1" s="23"/>
      <c r="FWB1" s="23"/>
      <c r="FWC1" s="23"/>
      <c r="FWD1" s="23"/>
      <c r="FWE1" s="23"/>
      <c r="FWF1" s="23"/>
      <c r="FWG1" s="23"/>
      <c r="FWH1" s="23"/>
      <c r="FWI1" s="23"/>
      <c r="FWJ1" s="23"/>
      <c r="FWK1" s="23"/>
      <c r="FWL1" s="23"/>
      <c r="FWM1" s="23"/>
      <c r="FWN1" s="23"/>
      <c r="FWO1" s="23"/>
      <c r="FWP1" s="23"/>
      <c r="FWQ1" s="23"/>
      <c r="FWR1" s="23"/>
      <c r="FWS1" s="23"/>
      <c r="FWT1" s="23"/>
      <c r="FWU1" s="23"/>
      <c r="FWV1" s="23"/>
      <c r="FWW1" s="23"/>
      <c r="FWX1" s="23"/>
      <c r="FWY1" s="23"/>
      <c r="FWZ1" s="23"/>
      <c r="FXA1" s="23"/>
      <c r="FXB1" s="23"/>
      <c r="FXC1" s="23"/>
      <c r="FXD1" s="23"/>
      <c r="FXE1" s="23"/>
      <c r="FXF1" s="23"/>
      <c r="FXG1" s="23"/>
      <c r="FXH1" s="23"/>
      <c r="FXI1" s="23"/>
      <c r="FXJ1" s="23"/>
      <c r="FXK1" s="23"/>
      <c r="FXL1" s="23"/>
      <c r="FXM1" s="23"/>
      <c r="FXN1" s="23"/>
      <c r="FXO1" s="23"/>
      <c r="FXP1" s="23"/>
      <c r="FXQ1" s="23"/>
      <c r="FXR1" s="23"/>
      <c r="FXS1" s="23"/>
      <c r="FXT1" s="23"/>
      <c r="FXU1" s="23"/>
      <c r="FXV1" s="23"/>
      <c r="FXW1" s="23"/>
      <c r="FXX1" s="23"/>
      <c r="FXY1" s="23"/>
      <c r="FXZ1" s="23"/>
      <c r="FYA1" s="23"/>
      <c r="FYB1" s="23"/>
      <c r="FYC1" s="23"/>
      <c r="FYD1" s="23"/>
      <c r="FYE1" s="23"/>
      <c r="FYF1" s="23"/>
      <c r="FYG1" s="23"/>
      <c r="FYH1" s="23"/>
      <c r="FYI1" s="23"/>
      <c r="FYJ1" s="23"/>
      <c r="FYK1" s="23"/>
      <c r="FYL1" s="23"/>
      <c r="FYM1" s="23"/>
      <c r="FYN1" s="23"/>
      <c r="FYO1" s="23"/>
      <c r="FYP1" s="23"/>
      <c r="FYQ1" s="23"/>
      <c r="FYR1" s="23"/>
      <c r="FYS1" s="23"/>
      <c r="FYT1" s="23"/>
      <c r="FYU1" s="23"/>
      <c r="FYV1" s="23"/>
      <c r="FYW1" s="23"/>
      <c r="FYX1" s="23"/>
      <c r="FYY1" s="23"/>
      <c r="FYZ1" s="23"/>
      <c r="FZA1" s="23"/>
      <c r="FZB1" s="23"/>
      <c r="FZC1" s="23"/>
      <c r="FZD1" s="23"/>
      <c r="FZE1" s="23"/>
      <c r="FZF1" s="23"/>
      <c r="FZG1" s="23"/>
      <c r="FZH1" s="23"/>
      <c r="FZI1" s="23"/>
      <c r="FZJ1" s="23"/>
      <c r="FZK1" s="23"/>
      <c r="FZL1" s="23"/>
      <c r="FZM1" s="23"/>
      <c r="FZN1" s="23"/>
      <c r="FZO1" s="23"/>
      <c r="FZP1" s="23"/>
      <c r="FZQ1" s="23"/>
      <c r="FZR1" s="23"/>
      <c r="FZS1" s="23"/>
      <c r="FZT1" s="23"/>
      <c r="FZU1" s="23"/>
      <c r="FZV1" s="23"/>
      <c r="FZW1" s="23"/>
      <c r="FZX1" s="23"/>
      <c r="FZY1" s="23"/>
      <c r="FZZ1" s="23"/>
      <c r="GAA1" s="23"/>
      <c r="GAB1" s="23"/>
      <c r="GAC1" s="23"/>
      <c r="GAD1" s="23"/>
      <c r="GAE1" s="23"/>
      <c r="GAF1" s="23"/>
      <c r="GAG1" s="23"/>
      <c r="GAH1" s="23"/>
      <c r="GAI1" s="23"/>
      <c r="GAJ1" s="23"/>
      <c r="GAK1" s="23"/>
      <c r="GAL1" s="23"/>
      <c r="GAM1" s="23"/>
      <c r="GAN1" s="23"/>
      <c r="GAO1" s="23"/>
      <c r="GAP1" s="23"/>
      <c r="GAQ1" s="23"/>
      <c r="GAR1" s="23"/>
      <c r="GAS1" s="23"/>
      <c r="GAT1" s="23"/>
      <c r="GAU1" s="23"/>
      <c r="GAV1" s="23"/>
      <c r="GAW1" s="23"/>
      <c r="GAX1" s="23"/>
      <c r="GAY1" s="23"/>
      <c r="GAZ1" s="23"/>
      <c r="GBA1" s="23"/>
      <c r="GBB1" s="23"/>
      <c r="GBC1" s="23"/>
      <c r="GBD1" s="23"/>
      <c r="GBE1" s="23"/>
      <c r="GBF1" s="23"/>
      <c r="GBG1" s="23"/>
      <c r="GBH1" s="23"/>
      <c r="GBI1" s="23"/>
      <c r="GBJ1" s="23"/>
      <c r="GBK1" s="23"/>
      <c r="GBL1" s="23"/>
      <c r="GBM1" s="23"/>
      <c r="GBN1" s="23"/>
      <c r="GBO1" s="23"/>
      <c r="GBP1" s="23"/>
      <c r="GBQ1" s="23"/>
      <c r="GBR1" s="23"/>
      <c r="GBS1" s="23"/>
      <c r="GBT1" s="23"/>
      <c r="GBU1" s="23"/>
      <c r="GBV1" s="23"/>
      <c r="GBW1" s="23"/>
      <c r="GBX1" s="23"/>
      <c r="GBY1" s="23"/>
      <c r="GBZ1" s="23"/>
      <c r="GCA1" s="23"/>
      <c r="GCB1" s="23"/>
      <c r="GCC1" s="23"/>
      <c r="GCD1" s="23"/>
      <c r="GCE1" s="23"/>
      <c r="GCF1" s="23"/>
      <c r="GCG1" s="23"/>
      <c r="GCH1" s="23"/>
      <c r="GCI1" s="23"/>
      <c r="GCJ1" s="23"/>
      <c r="GCK1" s="23"/>
      <c r="GCL1" s="23"/>
      <c r="GCM1" s="23"/>
      <c r="GCN1" s="23"/>
      <c r="GCO1" s="23"/>
      <c r="GCP1" s="23"/>
      <c r="GCQ1" s="23"/>
      <c r="GCR1" s="23"/>
      <c r="GCS1" s="23"/>
      <c r="GCT1" s="23"/>
      <c r="GCU1" s="23"/>
      <c r="GCV1" s="23"/>
      <c r="GCW1" s="23"/>
      <c r="GCX1" s="23"/>
      <c r="GCY1" s="23"/>
      <c r="GCZ1" s="23"/>
      <c r="GDA1" s="23"/>
      <c r="GDB1" s="23"/>
      <c r="GDC1" s="23"/>
      <c r="GDD1" s="23"/>
      <c r="GDE1" s="23"/>
      <c r="GDF1" s="23"/>
      <c r="GDG1" s="23"/>
      <c r="GDH1" s="23"/>
      <c r="GDI1" s="23"/>
      <c r="GDJ1" s="23"/>
      <c r="GDK1" s="23"/>
      <c r="GDL1" s="23"/>
      <c r="GDM1" s="23"/>
      <c r="GDN1" s="23"/>
      <c r="GDO1" s="23"/>
      <c r="GDP1" s="23"/>
      <c r="GDQ1" s="23"/>
      <c r="GDR1" s="23"/>
      <c r="GDS1" s="23"/>
      <c r="GDT1" s="23"/>
      <c r="GDU1" s="23"/>
      <c r="GDV1" s="23"/>
      <c r="GDW1" s="23"/>
      <c r="GDX1" s="23"/>
      <c r="GDY1" s="23"/>
      <c r="GDZ1" s="23"/>
      <c r="GEA1" s="23"/>
      <c r="GEB1" s="23"/>
      <c r="GEC1" s="23"/>
      <c r="GED1" s="23"/>
      <c r="GEE1" s="23"/>
      <c r="GEF1" s="23"/>
      <c r="GEG1" s="23"/>
      <c r="GEH1" s="23"/>
      <c r="GEI1" s="23"/>
      <c r="GEJ1" s="23"/>
      <c r="GEK1" s="23"/>
      <c r="GEL1" s="23"/>
      <c r="GEM1" s="23"/>
      <c r="GEN1" s="23"/>
      <c r="GEO1" s="23"/>
      <c r="GEP1" s="23"/>
      <c r="GEQ1" s="23"/>
      <c r="GER1" s="23"/>
      <c r="GES1" s="23"/>
      <c r="GET1" s="23"/>
      <c r="GEU1" s="23"/>
      <c r="GEV1" s="23"/>
      <c r="GEW1" s="23"/>
      <c r="GEX1" s="23"/>
      <c r="GEY1" s="23"/>
      <c r="GEZ1" s="23"/>
      <c r="GFA1" s="23"/>
      <c r="GFB1" s="23"/>
      <c r="GFC1" s="23"/>
      <c r="GFD1" s="23"/>
      <c r="GFE1" s="23"/>
      <c r="GFF1" s="23"/>
      <c r="GFG1" s="23"/>
      <c r="GFH1" s="23"/>
      <c r="GFI1" s="23"/>
      <c r="GFJ1" s="23"/>
      <c r="GFK1" s="23"/>
      <c r="GFL1" s="23"/>
      <c r="GFM1" s="23"/>
      <c r="GFN1" s="23"/>
      <c r="GFO1" s="23"/>
      <c r="GFP1" s="23"/>
      <c r="GFQ1" s="23"/>
      <c r="GFR1" s="23"/>
      <c r="GFS1" s="23"/>
      <c r="GFT1" s="23"/>
      <c r="GFU1" s="23"/>
      <c r="GFV1" s="23"/>
      <c r="GFW1" s="23"/>
      <c r="GFX1" s="23"/>
      <c r="GFY1" s="23"/>
      <c r="GFZ1" s="23"/>
      <c r="GGA1" s="23"/>
      <c r="GGB1" s="23"/>
      <c r="GGC1" s="23"/>
      <c r="GGD1" s="23"/>
      <c r="GGE1" s="23"/>
      <c r="GGF1" s="23"/>
      <c r="GGG1" s="23"/>
      <c r="GGH1" s="23"/>
      <c r="GGI1" s="23"/>
      <c r="GGJ1" s="23"/>
      <c r="GGK1" s="23"/>
      <c r="GGL1" s="23"/>
      <c r="GGM1" s="23"/>
      <c r="GGN1" s="23"/>
      <c r="GGO1" s="23"/>
      <c r="GGP1" s="23"/>
      <c r="GGQ1" s="23"/>
      <c r="GGR1" s="23"/>
      <c r="GGS1" s="23"/>
      <c r="GGT1" s="23"/>
      <c r="GGU1" s="23"/>
      <c r="GGV1" s="23"/>
      <c r="GGW1" s="23"/>
      <c r="GGX1" s="23"/>
      <c r="GGY1" s="23"/>
      <c r="GGZ1" s="23"/>
      <c r="GHA1" s="23"/>
      <c r="GHB1" s="23"/>
      <c r="GHC1" s="23"/>
      <c r="GHD1" s="23"/>
      <c r="GHE1" s="23"/>
      <c r="GHF1" s="23"/>
      <c r="GHG1" s="23"/>
      <c r="GHH1" s="23"/>
      <c r="GHI1" s="23"/>
      <c r="GHJ1" s="23"/>
      <c r="GHK1" s="23"/>
      <c r="GHL1" s="23"/>
      <c r="GHM1" s="23"/>
      <c r="GHN1" s="23"/>
      <c r="GHO1" s="23"/>
      <c r="GHP1" s="23"/>
      <c r="GHQ1" s="23"/>
      <c r="GHR1" s="23"/>
      <c r="GHS1" s="23"/>
      <c r="GHT1" s="23"/>
      <c r="GHU1" s="23"/>
      <c r="GHV1" s="23"/>
      <c r="GHW1" s="23"/>
      <c r="GHX1" s="23"/>
      <c r="GHY1" s="23"/>
      <c r="GHZ1" s="23"/>
      <c r="GIA1" s="23"/>
      <c r="GIB1" s="23"/>
      <c r="GIC1" s="23"/>
      <c r="GID1" s="23"/>
      <c r="GIE1" s="23"/>
      <c r="GIF1" s="23"/>
      <c r="GIG1" s="23"/>
      <c r="GIH1" s="23"/>
      <c r="GII1" s="23"/>
      <c r="GIJ1" s="23"/>
      <c r="GIK1" s="23"/>
      <c r="GIL1" s="23"/>
      <c r="GIM1" s="23"/>
      <c r="GIN1" s="23"/>
      <c r="GIO1" s="23"/>
      <c r="GIP1" s="23"/>
      <c r="GIQ1" s="23"/>
      <c r="GIR1" s="23"/>
      <c r="GIS1" s="23"/>
      <c r="GIT1" s="23"/>
      <c r="GIU1" s="23"/>
      <c r="GIV1" s="23"/>
      <c r="GIW1" s="23"/>
      <c r="GIX1" s="23"/>
      <c r="GIY1" s="23"/>
      <c r="GIZ1" s="23"/>
      <c r="GJA1" s="23"/>
      <c r="GJB1" s="23"/>
      <c r="GJC1" s="23"/>
      <c r="GJD1" s="23"/>
      <c r="GJE1" s="23"/>
      <c r="GJF1" s="23"/>
      <c r="GJG1" s="23"/>
      <c r="GJH1" s="23"/>
      <c r="GJI1" s="23"/>
      <c r="GJJ1" s="23"/>
      <c r="GJK1" s="23"/>
      <c r="GJL1" s="23"/>
      <c r="GJM1" s="23"/>
      <c r="GJN1" s="23"/>
      <c r="GJO1" s="23"/>
      <c r="GJP1" s="23"/>
      <c r="GJQ1" s="23"/>
      <c r="GJR1" s="23"/>
      <c r="GJS1" s="23"/>
      <c r="GJT1" s="23"/>
      <c r="GJU1" s="23"/>
      <c r="GJV1" s="23"/>
      <c r="GJW1" s="23"/>
      <c r="GJX1" s="23"/>
      <c r="GJY1" s="23"/>
      <c r="GJZ1" s="23"/>
      <c r="GKA1" s="23"/>
      <c r="GKB1" s="23"/>
      <c r="GKC1" s="23"/>
      <c r="GKD1" s="23"/>
      <c r="GKE1" s="23"/>
      <c r="GKF1" s="23"/>
      <c r="GKG1" s="23"/>
      <c r="GKH1" s="23"/>
      <c r="GKI1" s="23"/>
      <c r="GKJ1" s="23"/>
      <c r="GKK1" s="23"/>
      <c r="GKL1" s="23"/>
      <c r="GKM1" s="23"/>
      <c r="GKN1" s="23"/>
      <c r="GKO1" s="23"/>
      <c r="GKP1" s="23"/>
      <c r="GKQ1" s="23"/>
      <c r="GKR1" s="23"/>
      <c r="GKS1" s="23"/>
      <c r="GKT1" s="23"/>
      <c r="GKU1" s="23"/>
      <c r="GKV1" s="23"/>
      <c r="GKW1" s="23"/>
      <c r="GKX1" s="23"/>
      <c r="GKY1" s="23"/>
      <c r="GKZ1" s="23"/>
      <c r="GLA1" s="23"/>
      <c r="GLB1" s="23"/>
      <c r="GLC1" s="23"/>
      <c r="GLD1" s="23"/>
      <c r="GLE1" s="23"/>
      <c r="GLF1" s="23"/>
      <c r="GLG1" s="23"/>
      <c r="GLH1" s="23"/>
      <c r="GLI1" s="23"/>
      <c r="GLJ1" s="23"/>
      <c r="GLK1" s="23"/>
      <c r="GLL1" s="23"/>
      <c r="GLM1" s="23"/>
      <c r="GLN1" s="23"/>
      <c r="GLO1" s="23"/>
      <c r="GLP1" s="23"/>
      <c r="GLQ1" s="23"/>
      <c r="GLR1" s="23"/>
      <c r="GLS1" s="23"/>
      <c r="GLT1" s="23"/>
      <c r="GLU1" s="23"/>
      <c r="GLV1" s="23"/>
      <c r="GLW1" s="23"/>
      <c r="GLX1" s="23"/>
      <c r="GLY1" s="23"/>
      <c r="GLZ1" s="23"/>
      <c r="GMA1" s="23"/>
      <c r="GMB1" s="23"/>
      <c r="GMC1" s="23"/>
      <c r="GMD1" s="23"/>
      <c r="GME1" s="23"/>
      <c r="GMF1" s="23"/>
      <c r="GMG1" s="23"/>
      <c r="GMH1" s="23"/>
      <c r="GMI1" s="23"/>
      <c r="GMJ1" s="23"/>
      <c r="GMK1" s="23"/>
      <c r="GML1" s="23"/>
      <c r="GMM1" s="23"/>
      <c r="GMN1" s="23"/>
      <c r="GMO1" s="23"/>
      <c r="GMP1" s="23"/>
      <c r="GMQ1" s="23"/>
      <c r="GMR1" s="23"/>
      <c r="GMS1" s="23"/>
      <c r="GMT1" s="23"/>
      <c r="GMU1" s="23"/>
      <c r="GMV1" s="23"/>
      <c r="GMW1" s="23"/>
      <c r="GMX1" s="23"/>
      <c r="GMY1" s="23"/>
      <c r="GMZ1" s="23"/>
      <c r="GNA1" s="23"/>
      <c r="GNB1" s="23"/>
      <c r="GNC1" s="23"/>
      <c r="GND1" s="23"/>
      <c r="GNE1" s="23"/>
      <c r="GNF1" s="23"/>
      <c r="GNG1" s="23"/>
      <c r="GNH1" s="23"/>
      <c r="GNI1" s="23"/>
      <c r="GNJ1" s="23"/>
      <c r="GNK1" s="23"/>
      <c r="GNL1" s="23"/>
      <c r="GNM1" s="23"/>
      <c r="GNN1" s="23"/>
      <c r="GNO1" s="23"/>
      <c r="GNP1" s="23"/>
      <c r="GNQ1" s="23"/>
      <c r="GNR1" s="23"/>
      <c r="GNS1" s="23"/>
      <c r="GNT1" s="23"/>
      <c r="GNU1" s="23"/>
      <c r="GNV1" s="23"/>
      <c r="GNW1" s="23"/>
      <c r="GNX1" s="23"/>
      <c r="GNY1" s="23"/>
      <c r="GNZ1" s="23"/>
      <c r="GOA1" s="23"/>
      <c r="GOB1" s="23"/>
      <c r="GOC1" s="23"/>
      <c r="GOD1" s="23"/>
      <c r="GOE1" s="23"/>
      <c r="GOF1" s="23"/>
      <c r="GOG1" s="23"/>
      <c r="GOH1" s="23"/>
      <c r="GOI1" s="23"/>
      <c r="GOJ1" s="23"/>
      <c r="GOK1" s="23"/>
      <c r="GOL1" s="23"/>
      <c r="GOM1" s="23"/>
      <c r="GON1" s="23"/>
      <c r="GOO1" s="23"/>
      <c r="GOP1" s="23"/>
      <c r="GOQ1" s="23"/>
      <c r="GOR1" s="23"/>
      <c r="GOS1" s="23"/>
      <c r="GOT1" s="23"/>
      <c r="GOU1" s="23"/>
      <c r="GOV1" s="23"/>
      <c r="GOW1" s="23"/>
      <c r="GOX1" s="23"/>
      <c r="GOY1" s="23"/>
      <c r="GOZ1" s="23"/>
      <c r="GPA1" s="23"/>
      <c r="GPB1" s="23"/>
      <c r="GPC1" s="23"/>
      <c r="GPD1" s="23"/>
      <c r="GPE1" s="23"/>
      <c r="GPF1" s="23"/>
      <c r="GPG1" s="23"/>
      <c r="GPH1" s="23"/>
      <c r="GPI1" s="23"/>
      <c r="GPJ1" s="23"/>
      <c r="GPK1" s="23"/>
      <c r="GPL1" s="23"/>
      <c r="GPM1" s="23"/>
      <c r="GPN1" s="23"/>
      <c r="GPO1" s="23"/>
      <c r="GPP1" s="23"/>
      <c r="GPQ1" s="23"/>
      <c r="GPR1" s="23"/>
      <c r="GPS1" s="23"/>
      <c r="GPT1" s="23"/>
      <c r="GPU1" s="23"/>
      <c r="GPV1" s="23"/>
      <c r="GPW1" s="23"/>
      <c r="GPX1" s="23"/>
      <c r="GPY1" s="23"/>
      <c r="GPZ1" s="23"/>
      <c r="GQA1" s="23"/>
      <c r="GQB1" s="23"/>
      <c r="GQC1" s="23"/>
      <c r="GQD1" s="23"/>
      <c r="GQE1" s="23"/>
      <c r="GQF1" s="23"/>
      <c r="GQG1" s="23"/>
      <c r="GQH1" s="23"/>
      <c r="GQI1" s="23"/>
      <c r="GQJ1" s="23"/>
      <c r="GQK1" s="23"/>
      <c r="GQL1" s="23"/>
      <c r="GQM1" s="23"/>
      <c r="GQN1" s="23"/>
      <c r="GQO1" s="23"/>
      <c r="GQP1" s="23"/>
      <c r="GQQ1" s="23"/>
      <c r="GQR1" s="23"/>
      <c r="GQS1" s="23"/>
      <c r="GQT1" s="23"/>
      <c r="GQU1" s="23"/>
      <c r="GQV1" s="23"/>
      <c r="GQW1" s="23"/>
      <c r="GQX1" s="23"/>
      <c r="GQY1" s="23"/>
      <c r="GQZ1" s="23"/>
      <c r="GRA1" s="23"/>
      <c r="GRB1" s="23"/>
      <c r="GRC1" s="23"/>
      <c r="GRD1" s="23"/>
      <c r="GRE1" s="23"/>
      <c r="GRF1" s="23"/>
      <c r="GRG1" s="23"/>
      <c r="GRH1" s="23"/>
      <c r="GRI1" s="23"/>
      <c r="GRJ1" s="23"/>
      <c r="GRK1" s="23"/>
      <c r="GRL1" s="23"/>
      <c r="GRM1" s="23"/>
      <c r="GRN1" s="23"/>
      <c r="GRO1" s="23"/>
      <c r="GRP1" s="23"/>
      <c r="GRQ1" s="23"/>
      <c r="GRR1" s="23"/>
      <c r="GRS1" s="23"/>
      <c r="GRT1" s="23"/>
      <c r="GRU1" s="23"/>
      <c r="GRV1" s="23"/>
      <c r="GRW1" s="23"/>
      <c r="GRX1" s="23"/>
      <c r="GRY1" s="23"/>
      <c r="GRZ1" s="23"/>
      <c r="GSA1" s="23"/>
      <c r="GSB1" s="23"/>
      <c r="GSC1" s="23"/>
      <c r="GSD1" s="23"/>
      <c r="GSE1" s="23"/>
      <c r="GSF1" s="23"/>
      <c r="GSG1" s="23"/>
      <c r="GSH1" s="23"/>
      <c r="GSI1" s="23"/>
      <c r="GSJ1" s="23"/>
      <c r="GSK1" s="23"/>
      <c r="GSL1" s="23"/>
      <c r="GSM1" s="23"/>
      <c r="GSN1" s="23"/>
      <c r="GSO1" s="23"/>
      <c r="GSP1" s="23"/>
      <c r="GSQ1" s="23"/>
      <c r="GSR1" s="23"/>
      <c r="GSS1" s="23"/>
      <c r="GST1" s="23"/>
      <c r="GSU1" s="23"/>
      <c r="GSV1" s="23"/>
      <c r="GSW1" s="23"/>
      <c r="GSX1" s="23"/>
      <c r="GSY1" s="23"/>
      <c r="GSZ1" s="23"/>
      <c r="GTA1" s="23"/>
      <c r="GTB1" s="23"/>
      <c r="GTC1" s="23"/>
      <c r="GTD1" s="23"/>
      <c r="GTE1" s="23"/>
      <c r="GTF1" s="23"/>
      <c r="GTG1" s="23"/>
      <c r="GTH1" s="23"/>
      <c r="GTI1" s="23"/>
      <c r="GTJ1" s="23"/>
      <c r="GTK1" s="23"/>
      <c r="GTL1" s="23"/>
      <c r="GTM1" s="23"/>
      <c r="GTN1" s="23"/>
      <c r="GTO1" s="23"/>
      <c r="GTP1" s="23"/>
      <c r="GTQ1" s="23"/>
      <c r="GTR1" s="23"/>
      <c r="GTS1" s="23"/>
      <c r="GTT1" s="23"/>
      <c r="GTU1" s="23"/>
      <c r="GTV1" s="23"/>
      <c r="GTW1" s="23"/>
      <c r="GTX1" s="23"/>
      <c r="GTY1" s="23"/>
      <c r="GTZ1" s="23"/>
      <c r="GUA1" s="23"/>
      <c r="GUB1" s="23"/>
      <c r="GUC1" s="23"/>
      <c r="GUD1" s="23"/>
      <c r="GUE1" s="23"/>
      <c r="GUF1" s="23"/>
      <c r="GUG1" s="23"/>
      <c r="GUH1" s="23"/>
      <c r="GUI1" s="23"/>
      <c r="GUJ1" s="23"/>
      <c r="GUK1" s="23"/>
      <c r="GUL1" s="23"/>
      <c r="GUM1" s="23"/>
      <c r="GUN1" s="23"/>
      <c r="GUO1" s="23"/>
      <c r="GUP1" s="23"/>
      <c r="GUQ1" s="23"/>
      <c r="GUR1" s="23"/>
      <c r="GUS1" s="23"/>
      <c r="GUT1" s="23"/>
      <c r="GUU1" s="23"/>
      <c r="GUV1" s="23"/>
      <c r="GUW1" s="23"/>
      <c r="GUX1" s="23"/>
      <c r="GUY1" s="23"/>
      <c r="GUZ1" s="23"/>
      <c r="GVA1" s="23"/>
      <c r="GVB1" s="23"/>
      <c r="GVC1" s="23"/>
      <c r="GVD1" s="23"/>
      <c r="GVE1" s="23"/>
      <c r="GVF1" s="23"/>
      <c r="GVG1" s="23"/>
      <c r="GVH1" s="23"/>
      <c r="GVI1" s="23"/>
      <c r="GVJ1" s="23"/>
      <c r="GVK1" s="23"/>
      <c r="GVL1" s="23"/>
      <c r="GVM1" s="23"/>
      <c r="GVN1" s="23"/>
      <c r="GVO1" s="23"/>
      <c r="GVP1" s="23"/>
      <c r="GVQ1" s="23"/>
      <c r="GVR1" s="23"/>
      <c r="GVS1" s="23"/>
      <c r="GVT1" s="23"/>
      <c r="GVU1" s="23"/>
      <c r="GVV1" s="23"/>
      <c r="GVW1" s="23"/>
      <c r="GVX1" s="23"/>
      <c r="GVY1" s="23"/>
      <c r="GVZ1" s="23"/>
      <c r="GWA1" s="23"/>
      <c r="GWB1" s="23"/>
      <c r="GWC1" s="23"/>
      <c r="GWD1" s="23"/>
      <c r="GWE1" s="23"/>
      <c r="GWF1" s="23"/>
      <c r="GWG1" s="23"/>
      <c r="GWH1" s="23"/>
      <c r="GWI1" s="23"/>
      <c r="GWJ1" s="23"/>
      <c r="GWK1" s="23"/>
      <c r="GWL1" s="23"/>
      <c r="GWM1" s="23"/>
      <c r="GWN1" s="23"/>
      <c r="GWO1" s="23"/>
      <c r="GWP1" s="23"/>
      <c r="GWQ1" s="23"/>
      <c r="GWR1" s="23"/>
      <c r="GWS1" s="23"/>
      <c r="GWT1" s="23"/>
      <c r="GWU1" s="23"/>
      <c r="GWV1" s="23"/>
      <c r="GWW1" s="23"/>
      <c r="GWX1" s="23"/>
      <c r="GWY1" s="23"/>
      <c r="GWZ1" s="23"/>
      <c r="GXA1" s="23"/>
      <c r="GXB1" s="23"/>
      <c r="GXC1" s="23"/>
      <c r="GXD1" s="23"/>
      <c r="GXE1" s="23"/>
      <c r="GXF1" s="23"/>
      <c r="GXG1" s="23"/>
      <c r="GXH1" s="23"/>
      <c r="GXI1" s="23"/>
      <c r="GXJ1" s="23"/>
      <c r="GXK1" s="23"/>
      <c r="GXL1" s="23"/>
      <c r="GXM1" s="23"/>
      <c r="GXN1" s="23"/>
      <c r="GXO1" s="23"/>
      <c r="GXP1" s="23"/>
      <c r="GXQ1" s="23"/>
      <c r="GXR1" s="23"/>
      <c r="GXS1" s="23"/>
      <c r="GXT1" s="23"/>
      <c r="GXU1" s="23"/>
      <c r="GXV1" s="23"/>
      <c r="GXW1" s="23"/>
      <c r="GXX1" s="23"/>
      <c r="GXY1" s="23"/>
      <c r="GXZ1" s="23"/>
      <c r="GYA1" s="23"/>
      <c r="GYB1" s="23"/>
      <c r="GYC1" s="23"/>
      <c r="GYD1" s="23"/>
      <c r="GYE1" s="23"/>
      <c r="GYF1" s="23"/>
      <c r="GYG1" s="23"/>
      <c r="GYH1" s="23"/>
      <c r="GYI1" s="23"/>
      <c r="GYJ1" s="23"/>
      <c r="GYK1" s="23"/>
      <c r="GYL1" s="23"/>
      <c r="GYM1" s="23"/>
      <c r="GYN1" s="23"/>
      <c r="GYO1" s="23"/>
      <c r="GYP1" s="23"/>
      <c r="GYQ1" s="23"/>
      <c r="GYR1" s="23"/>
      <c r="GYS1" s="23"/>
      <c r="GYT1" s="23"/>
      <c r="GYU1" s="23"/>
      <c r="GYV1" s="23"/>
      <c r="GYW1" s="23"/>
      <c r="GYX1" s="23"/>
      <c r="GYY1" s="23"/>
      <c r="GYZ1" s="23"/>
      <c r="GZA1" s="23"/>
      <c r="GZB1" s="23"/>
      <c r="GZC1" s="23"/>
      <c r="GZD1" s="23"/>
      <c r="GZE1" s="23"/>
      <c r="GZF1" s="23"/>
      <c r="GZG1" s="23"/>
      <c r="GZH1" s="23"/>
      <c r="GZI1" s="23"/>
      <c r="GZJ1" s="23"/>
      <c r="GZK1" s="23"/>
      <c r="GZL1" s="23"/>
      <c r="GZM1" s="23"/>
      <c r="GZN1" s="23"/>
      <c r="GZO1" s="23"/>
      <c r="GZP1" s="23"/>
      <c r="GZQ1" s="23"/>
      <c r="GZR1" s="23"/>
      <c r="GZS1" s="23"/>
      <c r="GZT1" s="23"/>
      <c r="GZU1" s="23"/>
      <c r="GZV1" s="23"/>
      <c r="GZW1" s="23"/>
      <c r="GZX1" s="23"/>
      <c r="GZY1" s="23"/>
      <c r="GZZ1" s="23"/>
      <c r="HAA1" s="23"/>
      <c r="HAB1" s="23"/>
      <c r="HAC1" s="23"/>
      <c r="HAD1" s="23"/>
      <c r="HAE1" s="23"/>
      <c r="HAF1" s="23"/>
      <c r="HAG1" s="23"/>
      <c r="HAH1" s="23"/>
      <c r="HAI1" s="23"/>
      <c r="HAJ1" s="23"/>
      <c r="HAK1" s="23"/>
      <c r="HAL1" s="23"/>
      <c r="HAM1" s="23"/>
      <c r="HAN1" s="23"/>
      <c r="HAO1" s="23"/>
      <c r="HAP1" s="23"/>
      <c r="HAQ1" s="23"/>
      <c r="HAR1" s="23"/>
      <c r="HAS1" s="23"/>
      <c r="HAT1" s="23"/>
      <c r="HAU1" s="23"/>
      <c r="HAV1" s="23"/>
      <c r="HAW1" s="23"/>
      <c r="HAX1" s="23"/>
      <c r="HAY1" s="23"/>
      <c r="HAZ1" s="23"/>
      <c r="HBA1" s="23"/>
      <c r="HBB1" s="23"/>
      <c r="HBC1" s="23"/>
      <c r="HBD1" s="23"/>
      <c r="HBE1" s="23"/>
      <c r="HBF1" s="23"/>
      <c r="HBG1" s="23"/>
      <c r="HBH1" s="23"/>
      <c r="HBI1" s="23"/>
      <c r="HBJ1" s="23"/>
      <c r="HBK1" s="23"/>
      <c r="HBL1" s="23"/>
      <c r="HBM1" s="23"/>
      <c r="HBN1" s="23"/>
      <c r="HBO1" s="23"/>
      <c r="HBP1" s="23"/>
      <c r="HBQ1" s="23"/>
      <c r="HBR1" s="23"/>
      <c r="HBS1" s="23"/>
      <c r="HBT1" s="23"/>
      <c r="HBU1" s="23"/>
      <c r="HBV1" s="23"/>
      <c r="HBW1" s="23"/>
      <c r="HBX1" s="23"/>
      <c r="HBY1" s="23"/>
      <c r="HBZ1" s="23"/>
      <c r="HCA1" s="23"/>
      <c r="HCB1" s="23"/>
      <c r="HCC1" s="23"/>
      <c r="HCD1" s="23"/>
      <c r="HCE1" s="23"/>
      <c r="HCF1" s="23"/>
      <c r="HCG1" s="23"/>
      <c r="HCH1" s="23"/>
      <c r="HCI1" s="23"/>
      <c r="HCJ1" s="23"/>
      <c r="HCK1" s="23"/>
      <c r="HCL1" s="23"/>
      <c r="HCM1" s="23"/>
      <c r="HCN1" s="23"/>
      <c r="HCO1" s="23"/>
      <c r="HCP1" s="23"/>
      <c r="HCQ1" s="23"/>
      <c r="HCR1" s="23"/>
      <c r="HCS1" s="23"/>
      <c r="HCT1" s="23"/>
      <c r="HCU1" s="23"/>
      <c r="HCV1" s="23"/>
      <c r="HCW1" s="23"/>
      <c r="HCX1" s="23"/>
      <c r="HCY1" s="23"/>
      <c r="HCZ1" s="23"/>
      <c r="HDA1" s="23"/>
      <c r="HDB1" s="23"/>
      <c r="HDC1" s="23"/>
      <c r="HDD1" s="23"/>
      <c r="HDE1" s="23"/>
      <c r="HDF1" s="23"/>
      <c r="HDG1" s="23"/>
      <c r="HDH1" s="23"/>
      <c r="HDI1" s="23"/>
      <c r="HDJ1" s="23"/>
      <c r="HDK1" s="23"/>
      <c r="HDL1" s="23"/>
      <c r="HDM1" s="23"/>
      <c r="HDN1" s="23"/>
      <c r="HDO1" s="23"/>
      <c r="HDP1" s="23"/>
      <c r="HDQ1" s="23"/>
      <c r="HDR1" s="23"/>
      <c r="HDS1" s="23"/>
      <c r="HDT1" s="23"/>
      <c r="HDU1" s="23"/>
      <c r="HDV1" s="23"/>
      <c r="HDW1" s="23"/>
      <c r="HDX1" s="23"/>
      <c r="HDY1" s="23"/>
      <c r="HDZ1" s="23"/>
      <c r="HEA1" s="23"/>
      <c r="HEB1" s="23"/>
      <c r="HEC1" s="23"/>
      <c r="HED1" s="23"/>
      <c r="HEE1" s="23"/>
      <c r="HEF1" s="23"/>
      <c r="HEG1" s="23"/>
      <c r="HEH1" s="23"/>
      <c r="HEI1" s="23"/>
      <c r="HEJ1" s="23"/>
      <c r="HEK1" s="23"/>
      <c r="HEL1" s="23"/>
      <c r="HEM1" s="23"/>
      <c r="HEN1" s="23"/>
      <c r="HEO1" s="23"/>
      <c r="HEP1" s="23"/>
      <c r="HEQ1" s="23"/>
      <c r="HER1" s="23"/>
      <c r="HES1" s="23"/>
      <c r="HET1" s="23"/>
      <c r="HEU1" s="23"/>
      <c r="HEV1" s="23"/>
      <c r="HEW1" s="23"/>
      <c r="HEX1" s="23"/>
      <c r="HEY1" s="23"/>
      <c r="HEZ1" s="23"/>
      <c r="HFA1" s="23"/>
      <c r="HFB1" s="23"/>
      <c r="HFC1" s="23"/>
      <c r="HFD1" s="23"/>
      <c r="HFE1" s="23"/>
      <c r="HFF1" s="23"/>
      <c r="HFG1" s="23"/>
      <c r="HFH1" s="23"/>
      <c r="HFI1" s="23"/>
      <c r="HFJ1" s="23"/>
      <c r="HFK1" s="23"/>
      <c r="HFL1" s="23"/>
      <c r="HFM1" s="23"/>
      <c r="HFN1" s="23"/>
      <c r="HFO1" s="23"/>
      <c r="HFP1" s="23"/>
      <c r="HFQ1" s="23"/>
      <c r="HFR1" s="23"/>
      <c r="HFS1" s="23"/>
      <c r="HFT1" s="23"/>
      <c r="HFU1" s="23"/>
      <c r="HFV1" s="23"/>
      <c r="HFW1" s="23"/>
      <c r="HFX1" s="23"/>
      <c r="HFY1" s="23"/>
      <c r="HFZ1" s="23"/>
      <c r="HGA1" s="23"/>
      <c r="HGB1" s="23"/>
      <c r="HGC1" s="23"/>
      <c r="HGD1" s="23"/>
      <c r="HGE1" s="23"/>
      <c r="HGF1" s="23"/>
      <c r="HGG1" s="23"/>
      <c r="HGH1" s="23"/>
      <c r="HGI1" s="23"/>
      <c r="HGJ1" s="23"/>
      <c r="HGK1" s="23"/>
      <c r="HGL1" s="23"/>
      <c r="HGM1" s="23"/>
      <c r="HGN1" s="23"/>
      <c r="HGO1" s="23"/>
      <c r="HGP1" s="23"/>
      <c r="HGQ1" s="23"/>
      <c r="HGR1" s="23"/>
      <c r="HGS1" s="23"/>
      <c r="HGT1" s="23"/>
      <c r="HGU1" s="23"/>
      <c r="HGV1" s="23"/>
      <c r="HGW1" s="23"/>
      <c r="HGX1" s="23"/>
      <c r="HGY1" s="23"/>
      <c r="HGZ1" s="23"/>
      <c r="HHA1" s="23"/>
      <c r="HHB1" s="23"/>
      <c r="HHC1" s="23"/>
      <c r="HHD1" s="23"/>
      <c r="HHE1" s="23"/>
      <c r="HHF1" s="23"/>
      <c r="HHG1" s="23"/>
      <c r="HHH1" s="23"/>
      <c r="HHI1" s="23"/>
      <c r="HHJ1" s="23"/>
      <c r="HHK1" s="23"/>
      <c r="HHL1" s="23"/>
      <c r="HHM1" s="23"/>
      <c r="HHN1" s="23"/>
      <c r="HHO1" s="23"/>
      <c r="HHP1" s="23"/>
      <c r="HHQ1" s="23"/>
      <c r="HHR1" s="23"/>
      <c r="HHS1" s="23"/>
      <c r="HHT1" s="23"/>
      <c r="HHU1" s="23"/>
      <c r="HHV1" s="23"/>
      <c r="HHW1" s="23"/>
      <c r="HHX1" s="23"/>
      <c r="HHY1" s="23"/>
      <c r="HHZ1" s="23"/>
      <c r="HIA1" s="23"/>
      <c r="HIB1" s="23"/>
      <c r="HIC1" s="23"/>
      <c r="HID1" s="23"/>
      <c r="HIE1" s="23"/>
      <c r="HIF1" s="23"/>
      <c r="HIG1" s="23"/>
      <c r="HIH1" s="23"/>
      <c r="HII1" s="23"/>
      <c r="HIJ1" s="23"/>
      <c r="HIK1" s="23"/>
      <c r="HIL1" s="23"/>
      <c r="HIM1" s="23"/>
      <c r="HIN1" s="23"/>
      <c r="HIO1" s="23"/>
      <c r="HIP1" s="23"/>
      <c r="HIQ1" s="23"/>
      <c r="HIR1" s="23"/>
      <c r="HIS1" s="23"/>
      <c r="HIT1" s="23"/>
      <c r="HIU1" s="23"/>
      <c r="HIV1" s="23"/>
      <c r="HIW1" s="23"/>
      <c r="HIX1" s="23"/>
      <c r="HIY1" s="23"/>
      <c r="HIZ1" s="23"/>
      <c r="HJA1" s="23"/>
      <c r="HJB1" s="23"/>
      <c r="HJC1" s="23"/>
      <c r="HJD1" s="23"/>
      <c r="HJE1" s="23"/>
      <c r="HJF1" s="23"/>
      <c r="HJG1" s="23"/>
      <c r="HJH1" s="23"/>
      <c r="HJI1" s="23"/>
      <c r="HJJ1" s="23"/>
      <c r="HJK1" s="23"/>
      <c r="HJL1" s="23"/>
      <c r="HJM1" s="23"/>
      <c r="HJN1" s="23"/>
      <c r="HJO1" s="23"/>
      <c r="HJP1" s="23"/>
      <c r="HJQ1" s="23"/>
      <c r="HJR1" s="23"/>
      <c r="HJS1" s="23"/>
      <c r="HJT1" s="23"/>
      <c r="HJU1" s="23"/>
      <c r="HJV1" s="23"/>
      <c r="HJW1" s="23"/>
      <c r="HJX1" s="23"/>
      <c r="HJY1" s="23"/>
      <c r="HJZ1" s="23"/>
      <c r="HKA1" s="23"/>
      <c r="HKB1" s="23"/>
      <c r="HKC1" s="23"/>
      <c r="HKD1" s="23"/>
      <c r="HKE1" s="23"/>
      <c r="HKF1" s="23"/>
      <c r="HKG1" s="23"/>
      <c r="HKH1" s="23"/>
      <c r="HKI1" s="23"/>
      <c r="HKJ1" s="23"/>
      <c r="HKK1" s="23"/>
      <c r="HKL1" s="23"/>
      <c r="HKM1" s="23"/>
      <c r="HKN1" s="23"/>
      <c r="HKO1" s="23"/>
      <c r="HKP1" s="23"/>
      <c r="HKQ1" s="23"/>
      <c r="HKR1" s="23"/>
      <c r="HKS1" s="23"/>
      <c r="HKT1" s="23"/>
      <c r="HKU1" s="23"/>
      <c r="HKV1" s="23"/>
      <c r="HKW1" s="23"/>
      <c r="HKX1" s="23"/>
      <c r="HKY1" s="23"/>
      <c r="HKZ1" s="23"/>
      <c r="HLA1" s="23"/>
      <c r="HLB1" s="23"/>
      <c r="HLC1" s="23"/>
      <c r="HLD1" s="23"/>
      <c r="HLE1" s="23"/>
      <c r="HLF1" s="23"/>
      <c r="HLG1" s="23"/>
      <c r="HLH1" s="23"/>
      <c r="HLI1" s="23"/>
      <c r="HLJ1" s="23"/>
      <c r="HLK1" s="23"/>
      <c r="HLL1" s="23"/>
      <c r="HLM1" s="23"/>
      <c r="HLN1" s="23"/>
      <c r="HLO1" s="23"/>
      <c r="HLP1" s="23"/>
      <c r="HLQ1" s="23"/>
      <c r="HLR1" s="23"/>
      <c r="HLS1" s="23"/>
      <c r="HLT1" s="23"/>
      <c r="HLU1" s="23"/>
      <c r="HLV1" s="23"/>
      <c r="HLW1" s="23"/>
      <c r="HLX1" s="23"/>
      <c r="HLY1" s="23"/>
      <c r="HLZ1" s="23"/>
      <c r="HMA1" s="23"/>
      <c r="HMB1" s="23"/>
      <c r="HMC1" s="23"/>
      <c r="HMD1" s="23"/>
      <c r="HME1" s="23"/>
      <c r="HMF1" s="23"/>
      <c r="HMG1" s="23"/>
      <c r="HMH1" s="23"/>
      <c r="HMI1" s="23"/>
      <c r="HMJ1" s="23"/>
      <c r="HMK1" s="23"/>
      <c r="HML1" s="23"/>
      <c r="HMM1" s="23"/>
      <c r="HMN1" s="23"/>
      <c r="HMO1" s="23"/>
      <c r="HMP1" s="23"/>
      <c r="HMQ1" s="23"/>
      <c r="HMR1" s="23"/>
      <c r="HMS1" s="23"/>
      <c r="HMT1" s="23"/>
      <c r="HMU1" s="23"/>
      <c r="HMV1" s="23"/>
      <c r="HMW1" s="23"/>
      <c r="HMX1" s="23"/>
      <c r="HMY1" s="23"/>
      <c r="HMZ1" s="23"/>
      <c r="HNA1" s="23"/>
      <c r="HNB1" s="23"/>
      <c r="HNC1" s="23"/>
      <c r="HND1" s="23"/>
      <c r="HNE1" s="23"/>
      <c r="HNF1" s="23"/>
      <c r="HNG1" s="23"/>
      <c r="HNH1" s="23"/>
      <c r="HNI1" s="23"/>
      <c r="HNJ1" s="23"/>
      <c r="HNK1" s="23"/>
      <c r="HNL1" s="23"/>
      <c r="HNM1" s="23"/>
      <c r="HNN1" s="23"/>
      <c r="HNO1" s="23"/>
      <c r="HNP1" s="23"/>
      <c r="HNQ1" s="23"/>
      <c r="HNR1" s="23"/>
      <c r="HNS1" s="23"/>
      <c r="HNT1" s="23"/>
      <c r="HNU1" s="23"/>
      <c r="HNV1" s="23"/>
      <c r="HNW1" s="23"/>
      <c r="HNX1" s="23"/>
      <c r="HNY1" s="23"/>
      <c r="HNZ1" s="23"/>
      <c r="HOA1" s="23"/>
      <c r="HOB1" s="23"/>
      <c r="HOC1" s="23"/>
      <c r="HOD1" s="23"/>
      <c r="HOE1" s="23"/>
      <c r="HOF1" s="23"/>
      <c r="HOG1" s="23"/>
      <c r="HOH1" s="23"/>
      <c r="HOI1" s="23"/>
      <c r="HOJ1" s="23"/>
      <c r="HOK1" s="23"/>
      <c r="HOL1" s="23"/>
      <c r="HOM1" s="23"/>
      <c r="HON1" s="23"/>
      <c r="HOO1" s="23"/>
      <c r="HOP1" s="23"/>
      <c r="HOQ1" s="23"/>
      <c r="HOR1" s="23"/>
      <c r="HOS1" s="23"/>
      <c r="HOT1" s="23"/>
      <c r="HOU1" s="23"/>
      <c r="HOV1" s="23"/>
      <c r="HOW1" s="23"/>
      <c r="HOX1" s="23"/>
      <c r="HOY1" s="23"/>
      <c r="HOZ1" s="23"/>
      <c r="HPA1" s="23"/>
      <c r="HPB1" s="23"/>
      <c r="HPC1" s="23"/>
      <c r="HPD1" s="23"/>
      <c r="HPE1" s="23"/>
      <c r="HPF1" s="23"/>
      <c r="HPG1" s="23"/>
      <c r="HPH1" s="23"/>
      <c r="HPI1" s="23"/>
      <c r="HPJ1" s="23"/>
      <c r="HPK1" s="23"/>
      <c r="HPL1" s="23"/>
      <c r="HPM1" s="23"/>
      <c r="HPN1" s="23"/>
      <c r="HPO1" s="23"/>
      <c r="HPP1" s="23"/>
      <c r="HPQ1" s="23"/>
      <c r="HPR1" s="23"/>
      <c r="HPS1" s="23"/>
      <c r="HPT1" s="23"/>
      <c r="HPU1" s="23"/>
      <c r="HPV1" s="23"/>
      <c r="HPW1" s="23"/>
      <c r="HPX1" s="23"/>
      <c r="HPY1" s="23"/>
      <c r="HPZ1" s="23"/>
      <c r="HQA1" s="23"/>
      <c r="HQB1" s="23"/>
      <c r="HQC1" s="23"/>
      <c r="HQD1" s="23"/>
      <c r="HQE1" s="23"/>
      <c r="HQF1" s="23"/>
      <c r="HQG1" s="23"/>
      <c r="HQH1" s="23"/>
      <c r="HQI1" s="23"/>
      <c r="HQJ1" s="23"/>
      <c r="HQK1" s="23"/>
      <c r="HQL1" s="23"/>
      <c r="HQM1" s="23"/>
      <c r="HQN1" s="23"/>
      <c r="HQO1" s="23"/>
      <c r="HQP1" s="23"/>
      <c r="HQQ1" s="23"/>
      <c r="HQR1" s="23"/>
      <c r="HQS1" s="23"/>
      <c r="HQT1" s="23"/>
      <c r="HQU1" s="23"/>
      <c r="HQV1" s="23"/>
      <c r="HQW1" s="23"/>
      <c r="HQX1" s="23"/>
      <c r="HQY1" s="23"/>
      <c r="HQZ1" s="23"/>
      <c r="HRA1" s="23"/>
      <c r="HRB1" s="23"/>
      <c r="HRC1" s="23"/>
      <c r="HRD1" s="23"/>
      <c r="HRE1" s="23"/>
      <c r="HRF1" s="23"/>
      <c r="HRG1" s="23"/>
      <c r="HRH1" s="23"/>
      <c r="HRI1" s="23"/>
      <c r="HRJ1" s="23"/>
      <c r="HRK1" s="23"/>
      <c r="HRL1" s="23"/>
      <c r="HRM1" s="23"/>
      <c r="HRN1" s="23"/>
      <c r="HRO1" s="23"/>
      <c r="HRP1" s="23"/>
      <c r="HRQ1" s="23"/>
      <c r="HRR1" s="23"/>
      <c r="HRS1" s="23"/>
      <c r="HRT1" s="23"/>
      <c r="HRU1" s="23"/>
      <c r="HRV1" s="23"/>
      <c r="HRW1" s="23"/>
      <c r="HRX1" s="23"/>
      <c r="HRY1" s="23"/>
      <c r="HRZ1" s="23"/>
      <c r="HSA1" s="23"/>
      <c r="HSB1" s="23"/>
      <c r="HSC1" s="23"/>
      <c r="HSD1" s="23"/>
      <c r="HSE1" s="23"/>
      <c r="HSF1" s="23"/>
      <c r="HSG1" s="23"/>
      <c r="HSH1" s="23"/>
      <c r="HSI1" s="23"/>
      <c r="HSJ1" s="23"/>
      <c r="HSK1" s="23"/>
      <c r="HSL1" s="23"/>
      <c r="HSM1" s="23"/>
      <c r="HSN1" s="23"/>
      <c r="HSO1" s="23"/>
      <c r="HSP1" s="23"/>
      <c r="HSQ1" s="23"/>
      <c r="HSR1" s="23"/>
      <c r="HSS1" s="23"/>
      <c r="HST1" s="23"/>
      <c r="HSU1" s="23"/>
      <c r="HSV1" s="23"/>
      <c r="HSW1" s="23"/>
      <c r="HSX1" s="23"/>
      <c r="HSY1" s="23"/>
      <c r="HSZ1" s="23"/>
      <c r="HTA1" s="23"/>
      <c r="HTB1" s="23"/>
      <c r="HTC1" s="23"/>
      <c r="HTD1" s="23"/>
      <c r="HTE1" s="23"/>
      <c r="HTF1" s="23"/>
      <c r="HTG1" s="23"/>
      <c r="HTH1" s="23"/>
      <c r="HTI1" s="23"/>
      <c r="HTJ1" s="23"/>
      <c r="HTK1" s="23"/>
      <c r="HTL1" s="23"/>
      <c r="HTM1" s="23"/>
      <c r="HTN1" s="23"/>
      <c r="HTO1" s="23"/>
      <c r="HTP1" s="23"/>
      <c r="HTQ1" s="23"/>
      <c r="HTR1" s="23"/>
      <c r="HTS1" s="23"/>
      <c r="HTT1" s="23"/>
      <c r="HTU1" s="23"/>
      <c r="HTV1" s="23"/>
      <c r="HTW1" s="23"/>
      <c r="HTX1" s="23"/>
      <c r="HTY1" s="23"/>
      <c r="HTZ1" s="23"/>
      <c r="HUA1" s="23"/>
      <c r="HUB1" s="23"/>
      <c r="HUC1" s="23"/>
      <c r="HUD1" s="23"/>
      <c r="HUE1" s="23"/>
      <c r="HUF1" s="23"/>
      <c r="HUG1" s="23"/>
      <c r="HUH1" s="23"/>
      <c r="HUI1" s="23"/>
      <c r="HUJ1" s="23"/>
      <c r="HUK1" s="23"/>
      <c r="HUL1" s="23"/>
      <c r="HUM1" s="23"/>
      <c r="HUN1" s="23"/>
      <c r="HUO1" s="23"/>
      <c r="HUP1" s="23"/>
      <c r="HUQ1" s="23"/>
      <c r="HUR1" s="23"/>
      <c r="HUS1" s="23"/>
      <c r="HUT1" s="23"/>
      <c r="HUU1" s="23"/>
      <c r="HUV1" s="23"/>
      <c r="HUW1" s="23"/>
      <c r="HUX1" s="23"/>
      <c r="HUY1" s="23"/>
      <c r="HUZ1" s="23"/>
      <c r="HVA1" s="23"/>
      <c r="HVB1" s="23"/>
      <c r="HVC1" s="23"/>
      <c r="HVD1" s="23"/>
      <c r="HVE1" s="23"/>
      <c r="HVF1" s="23"/>
      <c r="HVG1" s="23"/>
      <c r="HVH1" s="23"/>
      <c r="HVI1" s="23"/>
      <c r="HVJ1" s="23"/>
      <c r="HVK1" s="23"/>
      <c r="HVL1" s="23"/>
      <c r="HVM1" s="23"/>
      <c r="HVN1" s="23"/>
      <c r="HVO1" s="23"/>
      <c r="HVP1" s="23"/>
      <c r="HVQ1" s="23"/>
      <c r="HVR1" s="23"/>
      <c r="HVS1" s="23"/>
      <c r="HVT1" s="23"/>
      <c r="HVU1" s="23"/>
      <c r="HVV1" s="23"/>
      <c r="HVW1" s="23"/>
      <c r="HVX1" s="23"/>
      <c r="HVY1" s="23"/>
      <c r="HVZ1" s="23"/>
      <c r="HWA1" s="23"/>
      <c r="HWB1" s="23"/>
      <c r="HWC1" s="23"/>
      <c r="HWD1" s="23"/>
      <c r="HWE1" s="23"/>
      <c r="HWF1" s="23"/>
      <c r="HWG1" s="23"/>
      <c r="HWH1" s="23"/>
      <c r="HWI1" s="23"/>
      <c r="HWJ1" s="23"/>
      <c r="HWK1" s="23"/>
      <c r="HWL1" s="23"/>
      <c r="HWM1" s="23"/>
      <c r="HWN1" s="23"/>
      <c r="HWO1" s="23"/>
      <c r="HWP1" s="23"/>
      <c r="HWQ1" s="23"/>
      <c r="HWR1" s="23"/>
      <c r="HWS1" s="23"/>
      <c r="HWT1" s="23"/>
      <c r="HWU1" s="23"/>
      <c r="HWV1" s="23"/>
      <c r="HWW1" s="23"/>
      <c r="HWX1" s="23"/>
      <c r="HWY1" s="23"/>
      <c r="HWZ1" s="23"/>
      <c r="HXA1" s="23"/>
      <c r="HXB1" s="23"/>
      <c r="HXC1" s="23"/>
      <c r="HXD1" s="23"/>
      <c r="HXE1" s="23"/>
      <c r="HXF1" s="23"/>
      <c r="HXG1" s="23"/>
      <c r="HXH1" s="23"/>
      <c r="HXI1" s="23"/>
      <c r="HXJ1" s="23"/>
      <c r="HXK1" s="23"/>
      <c r="HXL1" s="23"/>
      <c r="HXM1" s="23"/>
      <c r="HXN1" s="23"/>
      <c r="HXO1" s="23"/>
      <c r="HXP1" s="23"/>
      <c r="HXQ1" s="23"/>
      <c r="HXR1" s="23"/>
      <c r="HXS1" s="23"/>
      <c r="HXT1" s="23"/>
      <c r="HXU1" s="23"/>
      <c r="HXV1" s="23"/>
      <c r="HXW1" s="23"/>
      <c r="HXX1" s="23"/>
      <c r="HXY1" s="23"/>
      <c r="HXZ1" s="23"/>
      <c r="HYA1" s="23"/>
      <c r="HYB1" s="23"/>
      <c r="HYC1" s="23"/>
      <c r="HYD1" s="23"/>
      <c r="HYE1" s="23"/>
      <c r="HYF1" s="23"/>
      <c r="HYG1" s="23"/>
      <c r="HYH1" s="23"/>
      <c r="HYI1" s="23"/>
      <c r="HYJ1" s="23"/>
      <c r="HYK1" s="23"/>
      <c r="HYL1" s="23"/>
      <c r="HYM1" s="23"/>
      <c r="HYN1" s="23"/>
      <c r="HYO1" s="23"/>
      <c r="HYP1" s="23"/>
      <c r="HYQ1" s="23"/>
      <c r="HYR1" s="23"/>
      <c r="HYS1" s="23"/>
      <c r="HYT1" s="23"/>
      <c r="HYU1" s="23"/>
      <c r="HYV1" s="23"/>
      <c r="HYW1" s="23"/>
      <c r="HYX1" s="23"/>
      <c r="HYY1" s="23"/>
      <c r="HYZ1" s="23"/>
      <c r="HZA1" s="23"/>
      <c r="HZB1" s="23"/>
      <c r="HZC1" s="23"/>
      <c r="HZD1" s="23"/>
      <c r="HZE1" s="23"/>
      <c r="HZF1" s="23"/>
      <c r="HZG1" s="23"/>
      <c r="HZH1" s="23"/>
      <c r="HZI1" s="23"/>
      <c r="HZJ1" s="23"/>
      <c r="HZK1" s="23"/>
      <c r="HZL1" s="23"/>
      <c r="HZM1" s="23"/>
      <c r="HZN1" s="23"/>
      <c r="HZO1" s="23"/>
      <c r="HZP1" s="23"/>
      <c r="HZQ1" s="23"/>
      <c r="HZR1" s="23"/>
      <c r="HZS1" s="23"/>
      <c r="HZT1" s="23"/>
      <c r="HZU1" s="23"/>
      <c r="HZV1" s="23"/>
      <c r="HZW1" s="23"/>
      <c r="HZX1" s="23"/>
      <c r="HZY1" s="23"/>
      <c r="HZZ1" s="23"/>
      <c r="IAA1" s="23"/>
      <c r="IAB1" s="23"/>
      <c r="IAC1" s="23"/>
      <c r="IAD1" s="23"/>
      <c r="IAE1" s="23"/>
      <c r="IAF1" s="23"/>
      <c r="IAG1" s="23"/>
      <c r="IAH1" s="23"/>
      <c r="IAI1" s="23"/>
      <c r="IAJ1" s="23"/>
      <c r="IAK1" s="23"/>
      <c r="IAL1" s="23"/>
      <c r="IAM1" s="23"/>
      <c r="IAN1" s="23"/>
      <c r="IAO1" s="23"/>
      <c r="IAP1" s="23"/>
      <c r="IAQ1" s="23"/>
      <c r="IAR1" s="23"/>
      <c r="IAS1" s="23"/>
      <c r="IAT1" s="23"/>
      <c r="IAU1" s="23"/>
      <c r="IAV1" s="23"/>
      <c r="IAW1" s="23"/>
      <c r="IAX1" s="23"/>
      <c r="IAY1" s="23"/>
      <c r="IAZ1" s="23"/>
      <c r="IBA1" s="23"/>
      <c r="IBB1" s="23"/>
      <c r="IBC1" s="23"/>
      <c r="IBD1" s="23"/>
      <c r="IBE1" s="23"/>
      <c r="IBF1" s="23"/>
      <c r="IBG1" s="23"/>
      <c r="IBH1" s="23"/>
      <c r="IBI1" s="23"/>
      <c r="IBJ1" s="23"/>
      <c r="IBK1" s="23"/>
      <c r="IBL1" s="23"/>
      <c r="IBM1" s="23"/>
      <c r="IBN1" s="23"/>
      <c r="IBO1" s="23"/>
      <c r="IBP1" s="23"/>
      <c r="IBQ1" s="23"/>
      <c r="IBR1" s="23"/>
      <c r="IBS1" s="23"/>
      <c r="IBT1" s="23"/>
      <c r="IBU1" s="23"/>
      <c r="IBV1" s="23"/>
      <c r="IBW1" s="23"/>
      <c r="IBX1" s="23"/>
      <c r="IBY1" s="23"/>
      <c r="IBZ1" s="23"/>
      <c r="ICA1" s="23"/>
      <c r="ICB1" s="23"/>
      <c r="ICC1" s="23"/>
      <c r="ICD1" s="23"/>
      <c r="ICE1" s="23"/>
      <c r="ICF1" s="23"/>
      <c r="ICG1" s="23"/>
      <c r="ICH1" s="23"/>
      <c r="ICI1" s="23"/>
      <c r="ICJ1" s="23"/>
      <c r="ICK1" s="23"/>
      <c r="ICL1" s="23"/>
      <c r="ICM1" s="23"/>
      <c r="ICN1" s="23"/>
      <c r="ICO1" s="23"/>
      <c r="ICP1" s="23"/>
      <c r="ICQ1" s="23"/>
      <c r="ICR1" s="23"/>
      <c r="ICS1" s="23"/>
      <c r="ICT1" s="23"/>
      <c r="ICU1" s="23"/>
      <c r="ICV1" s="23"/>
      <c r="ICW1" s="23"/>
      <c r="ICX1" s="23"/>
      <c r="ICY1" s="23"/>
      <c r="ICZ1" s="23"/>
      <c r="IDA1" s="23"/>
      <c r="IDB1" s="23"/>
      <c r="IDC1" s="23"/>
      <c r="IDD1" s="23"/>
      <c r="IDE1" s="23"/>
      <c r="IDF1" s="23"/>
      <c r="IDG1" s="23"/>
      <c r="IDH1" s="23"/>
      <c r="IDI1" s="23"/>
      <c r="IDJ1" s="23"/>
      <c r="IDK1" s="23"/>
      <c r="IDL1" s="23"/>
      <c r="IDM1" s="23"/>
      <c r="IDN1" s="23"/>
      <c r="IDO1" s="23"/>
      <c r="IDP1" s="23"/>
      <c r="IDQ1" s="23"/>
      <c r="IDR1" s="23"/>
      <c r="IDS1" s="23"/>
      <c r="IDT1" s="23"/>
      <c r="IDU1" s="23"/>
      <c r="IDV1" s="23"/>
      <c r="IDW1" s="23"/>
      <c r="IDX1" s="23"/>
      <c r="IDY1" s="23"/>
      <c r="IDZ1" s="23"/>
      <c r="IEA1" s="23"/>
      <c r="IEB1" s="23"/>
      <c r="IEC1" s="23"/>
      <c r="IED1" s="23"/>
      <c r="IEE1" s="23"/>
      <c r="IEF1" s="23"/>
      <c r="IEG1" s="23"/>
      <c r="IEH1" s="23"/>
      <c r="IEI1" s="23"/>
      <c r="IEJ1" s="23"/>
      <c r="IEK1" s="23"/>
      <c r="IEL1" s="23"/>
      <c r="IEM1" s="23"/>
      <c r="IEN1" s="23"/>
      <c r="IEO1" s="23"/>
      <c r="IEP1" s="23"/>
      <c r="IEQ1" s="23"/>
      <c r="IER1" s="23"/>
      <c r="IES1" s="23"/>
      <c r="IET1" s="23"/>
      <c r="IEU1" s="23"/>
      <c r="IEV1" s="23"/>
      <c r="IEW1" s="23"/>
      <c r="IEX1" s="23"/>
      <c r="IEY1" s="23"/>
      <c r="IEZ1" s="23"/>
      <c r="IFA1" s="23"/>
      <c r="IFB1" s="23"/>
      <c r="IFC1" s="23"/>
      <c r="IFD1" s="23"/>
      <c r="IFE1" s="23"/>
      <c r="IFF1" s="23"/>
      <c r="IFG1" s="23"/>
      <c r="IFH1" s="23"/>
      <c r="IFI1" s="23"/>
      <c r="IFJ1" s="23"/>
      <c r="IFK1" s="23"/>
      <c r="IFL1" s="23"/>
      <c r="IFM1" s="23"/>
      <c r="IFN1" s="23"/>
      <c r="IFO1" s="23"/>
      <c r="IFP1" s="23"/>
      <c r="IFQ1" s="23"/>
      <c r="IFR1" s="23"/>
      <c r="IFS1" s="23"/>
      <c r="IFT1" s="23"/>
      <c r="IFU1" s="23"/>
      <c r="IFV1" s="23"/>
      <c r="IFW1" s="23"/>
      <c r="IFX1" s="23"/>
      <c r="IFY1" s="23"/>
      <c r="IFZ1" s="23"/>
      <c r="IGA1" s="23"/>
      <c r="IGB1" s="23"/>
      <c r="IGC1" s="23"/>
      <c r="IGD1" s="23"/>
      <c r="IGE1" s="23"/>
      <c r="IGF1" s="23"/>
      <c r="IGG1" s="23"/>
      <c r="IGH1" s="23"/>
      <c r="IGI1" s="23"/>
      <c r="IGJ1" s="23"/>
      <c r="IGK1" s="23"/>
      <c r="IGL1" s="23"/>
      <c r="IGM1" s="23"/>
      <c r="IGN1" s="23"/>
      <c r="IGO1" s="23"/>
      <c r="IGP1" s="23"/>
      <c r="IGQ1" s="23"/>
      <c r="IGR1" s="23"/>
      <c r="IGS1" s="23"/>
      <c r="IGT1" s="23"/>
      <c r="IGU1" s="23"/>
      <c r="IGV1" s="23"/>
      <c r="IGW1" s="23"/>
      <c r="IGX1" s="23"/>
      <c r="IGY1" s="23"/>
      <c r="IGZ1" s="23"/>
      <c r="IHA1" s="23"/>
      <c r="IHB1" s="23"/>
      <c r="IHC1" s="23"/>
      <c r="IHD1" s="23"/>
      <c r="IHE1" s="23"/>
      <c r="IHF1" s="23"/>
      <c r="IHG1" s="23"/>
      <c r="IHH1" s="23"/>
      <c r="IHI1" s="23"/>
      <c r="IHJ1" s="23"/>
      <c r="IHK1" s="23"/>
      <c r="IHL1" s="23"/>
      <c r="IHM1" s="23"/>
      <c r="IHN1" s="23"/>
      <c r="IHO1" s="23"/>
      <c r="IHP1" s="23"/>
      <c r="IHQ1" s="23"/>
      <c r="IHR1" s="23"/>
      <c r="IHS1" s="23"/>
      <c r="IHT1" s="23"/>
      <c r="IHU1" s="23"/>
      <c r="IHV1" s="23"/>
      <c r="IHW1" s="23"/>
      <c r="IHX1" s="23"/>
      <c r="IHY1" s="23"/>
      <c r="IHZ1" s="23"/>
      <c r="IIA1" s="23"/>
      <c r="IIB1" s="23"/>
      <c r="IIC1" s="23"/>
      <c r="IID1" s="23"/>
      <c r="IIE1" s="23"/>
      <c r="IIF1" s="23"/>
      <c r="IIG1" s="23"/>
      <c r="IIH1" s="23"/>
      <c r="III1" s="23"/>
      <c r="IIJ1" s="23"/>
      <c r="IIK1" s="23"/>
      <c r="IIL1" s="23"/>
      <c r="IIM1" s="23"/>
      <c r="IIN1" s="23"/>
      <c r="IIO1" s="23"/>
      <c r="IIP1" s="23"/>
      <c r="IIQ1" s="23"/>
      <c r="IIR1" s="23"/>
      <c r="IIS1" s="23"/>
      <c r="IIT1" s="23"/>
      <c r="IIU1" s="23"/>
      <c r="IIV1" s="23"/>
      <c r="IIW1" s="23"/>
      <c r="IIX1" s="23"/>
      <c r="IIY1" s="23"/>
      <c r="IIZ1" s="23"/>
      <c r="IJA1" s="23"/>
      <c r="IJB1" s="23"/>
      <c r="IJC1" s="23"/>
      <c r="IJD1" s="23"/>
      <c r="IJE1" s="23"/>
      <c r="IJF1" s="23"/>
      <c r="IJG1" s="23"/>
      <c r="IJH1" s="23"/>
      <c r="IJI1" s="23"/>
      <c r="IJJ1" s="23"/>
      <c r="IJK1" s="23"/>
      <c r="IJL1" s="23"/>
      <c r="IJM1" s="23"/>
      <c r="IJN1" s="23"/>
      <c r="IJO1" s="23"/>
      <c r="IJP1" s="23"/>
      <c r="IJQ1" s="23"/>
      <c r="IJR1" s="23"/>
      <c r="IJS1" s="23"/>
      <c r="IJT1" s="23"/>
      <c r="IJU1" s="23"/>
      <c r="IJV1" s="23"/>
      <c r="IJW1" s="23"/>
      <c r="IJX1" s="23"/>
      <c r="IJY1" s="23"/>
      <c r="IJZ1" s="23"/>
      <c r="IKA1" s="23"/>
      <c r="IKB1" s="23"/>
      <c r="IKC1" s="23"/>
      <c r="IKD1" s="23"/>
      <c r="IKE1" s="23"/>
      <c r="IKF1" s="23"/>
      <c r="IKG1" s="23"/>
      <c r="IKH1" s="23"/>
      <c r="IKI1" s="23"/>
      <c r="IKJ1" s="23"/>
      <c r="IKK1" s="23"/>
      <c r="IKL1" s="23"/>
      <c r="IKM1" s="23"/>
      <c r="IKN1" s="23"/>
      <c r="IKO1" s="23"/>
      <c r="IKP1" s="23"/>
      <c r="IKQ1" s="23"/>
      <c r="IKR1" s="23"/>
      <c r="IKS1" s="23"/>
      <c r="IKT1" s="23"/>
      <c r="IKU1" s="23"/>
      <c r="IKV1" s="23"/>
      <c r="IKW1" s="23"/>
      <c r="IKX1" s="23"/>
      <c r="IKY1" s="23"/>
      <c r="IKZ1" s="23"/>
      <c r="ILA1" s="23"/>
      <c r="ILB1" s="23"/>
      <c r="ILC1" s="23"/>
      <c r="ILD1" s="23"/>
      <c r="ILE1" s="23"/>
      <c r="ILF1" s="23"/>
      <c r="ILG1" s="23"/>
      <c r="ILH1" s="23"/>
      <c r="ILI1" s="23"/>
      <c r="ILJ1" s="23"/>
      <c r="ILK1" s="23"/>
      <c r="ILL1" s="23"/>
      <c r="ILM1" s="23"/>
      <c r="ILN1" s="23"/>
      <c r="ILO1" s="23"/>
      <c r="ILP1" s="23"/>
      <c r="ILQ1" s="23"/>
      <c r="ILR1" s="23"/>
      <c r="ILS1" s="23"/>
      <c r="ILT1" s="23"/>
      <c r="ILU1" s="23"/>
      <c r="ILV1" s="23"/>
      <c r="ILW1" s="23"/>
      <c r="ILX1" s="23"/>
      <c r="ILY1" s="23"/>
      <c r="ILZ1" s="23"/>
      <c r="IMA1" s="23"/>
      <c r="IMB1" s="23"/>
      <c r="IMC1" s="23"/>
      <c r="IMD1" s="23"/>
      <c r="IME1" s="23"/>
      <c r="IMF1" s="23"/>
      <c r="IMG1" s="23"/>
      <c r="IMH1" s="23"/>
      <c r="IMI1" s="23"/>
      <c r="IMJ1" s="23"/>
      <c r="IMK1" s="23"/>
      <c r="IML1" s="23"/>
      <c r="IMM1" s="23"/>
      <c r="IMN1" s="23"/>
      <c r="IMO1" s="23"/>
      <c r="IMP1" s="23"/>
      <c r="IMQ1" s="23"/>
      <c r="IMR1" s="23"/>
      <c r="IMS1" s="23"/>
      <c r="IMT1" s="23"/>
      <c r="IMU1" s="23"/>
      <c r="IMV1" s="23"/>
      <c r="IMW1" s="23"/>
      <c r="IMX1" s="23"/>
      <c r="IMY1" s="23"/>
      <c r="IMZ1" s="23"/>
      <c r="INA1" s="23"/>
      <c r="INB1" s="23"/>
      <c r="INC1" s="23"/>
      <c r="IND1" s="23"/>
      <c r="INE1" s="23"/>
      <c r="INF1" s="23"/>
      <c r="ING1" s="23"/>
      <c r="INH1" s="23"/>
      <c r="INI1" s="23"/>
      <c r="INJ1" s="23"/>
      <c r="INK1" s="23"/>
      <c r="INL1" s="23"/>
      <c r="INM1" s="23"/>
      <c r="INN1" s="23"/>
      <c r="INO1" s="23"/>
      <c r="INP1" s="23"/>
      <c r="INQ1" s="23"/>
      <c r="INR1" s="23"/>
      <c r="INS1" s="23"/>
      <c r="INT1" s="23"/>
      <c r="INU1" s="23"/>
      <c r="INV1" s="23"/>
      <c r="INW1" s="23"/>
      <c r="INX1" s="23"/>
      <c r="INY1" s="23"/>
      <c r="INZ1" s="23"/>
      <c r="IOA1" s="23"/>
      <c r="IOB1" s="23"/>
      <c r="IOC1" s="23"/>
      <c r="IOD1" s="23"/>
      <c r="IOE1" s="23"/>
      <c r="IOF1" s="23"/>
      <c r="IOG1" s="23"/>
      <c r="IOH1" s="23"/>
      <c r="IOI1" s="23"/>
      <c r="IOJ1" s="23"/>
      <c r="IOK1" s="23"/>
      <c r="IOL1" s="23"/>
      <c r="IOM1" s="23"/>
      <c r="ION1" s="23"/>
      <c r="IOO1" s="23"/>
      <c r="IOP1" s="23"/>
      <c r="IOQ1" s="23"/>
      <c r="IOR1" s="23"/>
      <c r="IOS1" s="23"/>
      <c r="IOT1" s="23"/>
      <c r="IOU1" s="23"/>
      <c r="IOV1" s="23"/>
      <c r="IOW1" s="23"/>
      <c r="IOX1" s="23"/>
      <c r="IOY1" s="23"/>
      <c r="IOZ1" s="23"/>
      <c r="IPA1" s="23"/>
      <c r="IPB1" s="23"/>
      <c r="IPC1" s="23"/>
      <c r="IPD1" s="23"/>
      <c r="IPE1" s="23"/>
      <c r="IPF1" s="23"/>
      <c r="IPG1" s="23"/>
      <c r="IPH1" s="23"/>
      <c r="IPI1" s="23"/>
      <c r="IPJ1" s="23"/>
      <c r="IPK1" s="23"/>
      <c r="IPL1" s="23"/>
      <c r="IPM1" s="23"/>
      <c r="IPN1" s="23"/>
      <c r="IPO1" s="23"/>
      <c r="IPP1" s="23"/>
      <c r="IPQ1" s="23"/>
      <c r="IPR1" s="23"/>
      <c r="IPS1" s="23"/>
      <c r="IPT1" s="23"/>
      <c r="IPU1" s="23"/>
      <c r="IPV1" s="23"/>
      <c r="IPW1" s="23"/>
      <c r="IPX1" s="23"/>
      <c r="IPY1" s="23"/>
      <c r="IPZ1" s="23"/>
      <c r="IQA1" s="23"/>
      <c r="IQB1" s="23"/>
      <c r="IQC1" s="23"/>
      <c r="IQD1" s="23"/>
      <c r="IQE1" s="23"/>
      <c r="IQF1" s="23"/>
      <c r="IQG1" s="23"/>
      <c r="IQH1" s="23"/>
      <c r="IQI1" s="23"/>
      <c r="IQJ1" s="23"/>
      <c r="IQK1" s="23"/>
      <c r="IQL1" s="23"/>
      <c r="IQM1" s="23"/>
      <c r="IQN1" s="23"/>
      <c r="IQO1" s="23"/>
      <c r="IQP1" s="23"/>
      <c r="IQQ1" s="23"/>
      <c r="IQR1" s="23"/>
      <c r="IQS1" s="23"/>
      <c r="IQT1" s="23"/>
      <c r="IQU1" s="23"/>
      <c r="IQV1" s="23"/>
      <c r="IQW1" s="23"/>
      <c r="IQX1" s="23"/>
      <c r="IQY1" s="23"/>
      <c r="IQZ1" s="23"/>
      <c r="IRA1" s="23"/>
      <c r="IRB1" s="23"/>
      <c r="IRC1" s="23"/>
      <c r="IRD1" s="23"/>
      <c r="IRE1" s="23"/>
      <c r="IRF1" s="23"/>
      <c r="IRG1" s="23"/>
      <c r="IRH1" s="23"/>
      <c r="IRI1" s="23"/>
      <c r="IRJ1" s="23"/>
      <c r="IRK1" s="23"/>
      <c r="IRL1" s="23"/>
      <c r="IRM1" s="23"/>
      <c r="IRN1" s="23"/>
      <c r="IRO1" s="23"/>
      <c r="IRP1" s="23"/>
      <c r="IRQ1" s="23"/>
      <c r="IRR1" s="23"/>
      <c r="IRS1" s="23"/>
      <c r="IRT1" s="23"/>
      <c r="IRU1" s="23"/>
      <c r="IRV1" s="23"/>
      <c r="IRW1" s="23"/>
      <c r="IRX1" s="23"/>
      <c r="IRY1" s="23"/>
      <c r="IRZ1" s="23"/>
      <c r="ISA1" s="23"/>
      <c r="ISB1" s="23"/>
      <c r="ISC1" s="23"/>
      <c r="ISD1" s="23"/>
      <c r="ISE1" s="23"/>
      <c r="ISF1" s="23"/>
      <c r="ISG1" s="23"/>
      <c r="ISH1" s="23"/>
      <c r="ISI1" s="23"/>
      <c r="ISJ1" s="23"/>
      <c r="ISK1" s="23"/>
      <c r="ISL1" s="23"/>
      <c r="ISM1" s="23"/>
      <c r="ISN1" s="23"/>
      <c r="ISO1" s="23"/>
      <c r="ISP1" s="23"/>
      <c r="ISQ1" s="23"/>
      <c r="ISR1" s="23"/>
      <c r="ISS1" s="23"/>
      <c r="IST1" s="23"/>
      <c r="ISU1" s="23"/>
      <c r="ISV1" s="23"/>
      <c r="ISW1" s="23"/>
      <c r="ISX1" s="23"/>
      <c r="ISY1" s="23"/>
      <c r="ISZ1" s="23"/>
      <c r="ITA1" s="23"/>
      <c r="ITB1" s="23"/>
      <c r="ITC1" s="23"/>
      <c r="ITD1" s="23"/>
      <c r="ITE1" s="23"/>
      <c r="ITF1" s="23"/>
      <c r="ITG1" s="23"/>
      <c r="ITH1" s="23"/>
      <c r="ITI1" s="23"/>
      <c r="ITJ1" s="23"/>
      <c r="ITK1" s="23"/>
      <c r="ITL1" s="23"/>
      <c r="ITM1" s="23"/>
      <c r="ITN1" s="23"/>
      <c r="ITO1" s="23"/>
      <c r="ITP1" s="23"/>
      <c r="ITQ1" s="23"/>
      <c r="ITR1" s="23"/>
      <c r="ITS1" s="23"/>
      <c r="ITT1" s="23"/>
      <c r="ITU1" s="23"/>
      <c r="ITV1" s="23"/>
      <c r="ITW1" s="23"/>
      <c r="ITX1" s="23"/>
      <c r="ITY1" s="23"/>
      <c r="ITZ1" s="23"/>
      <c r="IUA1" s="23"/>
      <c r="IUB1" s="23"/>
      <c r="IUC1" s="23"/>
      <c r="IUD1" s="23"/>
      <c r="IUE1" s="23"/>
      <c r="IUF1" s="23"/>
      <c r="IUG1" s="23"/>
      <c r="IUH1" s="23"/>
      <c r="IUI1" s="23"/>
      <c r="IUJ1" s="23"/>
      <c r="IUK1" s="23"/>
      <c r="IUL1" s="23"/>
      <c r="IUM1" s="23"/>
      <c r="IUN1" s="23"/>
      <c r="IUO1" s="23"/>
      <c r="IUP1" s="23"/>
      <c r="IUQ1" s="23"/>
      <c r="IUR1" s="23"/>
      <c r="IUS1" s="23"/>
      <c r="IUT1" s="23"/>
      <c r="IUU1" s="23"/>
      <c r="IUV1" s="23"/>
      <c r="IUW1" s="23"/>
      <c r="IUX1" s="23"/>
      <c r="IUY1" s="23"/>
      <c r="IUZ1" s="23"/>
      <c r="IVA1" s="23"/>
      <c r="IVB1" s="23"/>
      <c r="IVC1" s="23"/>
      <c r="IVD1" s="23"/>
      <c r="IVE1" s="23"/>
      <c r="IVF1" s="23"/>
      <c r="IVG1" s="23"/>
      <c r="IVH1" s="23"/>
      <c r="IVI1" s="23"/>
      <c r="IVJ1" s="23"/>
      <c r="IVK1" s="23"/>
      <c r="IVL1" s="23"/>
      <c r="IVM1" s="23"/>
      <c r="IVN1" s="23"/>
      <c r="IVO1" s="23"/>
      <c r="IVP1" s="23"/>
      <c r="IVQ1" s="23"/>
      <c r="IVR1" s="23"/>
      <c r="IVS1" s="23"/>
      <c r="IVT1" s="23"/>
      <c r="IVU1" s="23"/>
      <c r="IVV1" s="23"/>
      <c r="IVW1" s="23"/>
      <c r="IVX1" s="23"/>
      <c r="IVY1" s="23"/>
      <c r="IVZ1" s="23"/>
      <c r="IWA1" s="23"/>
      <c r="IWB1" s="23"/>
      <c r="IWC1" s="23"/>
      <c r="IWD1" s="23"/>
      <c r="IWE1" s="23"/>
      <c r="IWF1" s="23"/>
      <c r="IWG1" s="23"/>
      <c r="IWH1" s="23"/>
      <c r="IWI1" s="23"/>
      <c r="IWJ1" s="23"/>
      <c r="IWK1" s="23"/>
      <c r="IWL1" s="23"/>
      <c r="IWM1" s="23"/>
      <c r="IWN1" s="23"/>
      <c r="IWO1" s="23"/>
      <c r="IWP1" s="23"/>
      <c r="IWQ1" s="23"/>
      <c r="IWR1" s="23"/>
      <c r="IWS1" s="23"/>
      <c r="IWT1" s="23"/>
      <c r="IWU1" s="23"/>
      <c r="IWV1" s="23"/>
      <c r="IWW1" s="23"/>
      <c r="IWX1" s="23"/>
      <c r="IWY1" s="23"/>
      <c r="IWZ1" s="23"/>
      <c r="IXA1" s="23"/>
      <c r="IXB1" s="23"/>
      <c r="IXC1" s="23"/>
      <c r="IXD1" s="23"/>
      <c r="IXE1" s="23"/>
      <c r="IXF1" s="23"/>
      <c r="IXG1" s="23"/>
      <c r="IXH1" s="23"/>
      <c r="IXI1" s="23"/>
      <c r="IXJ1" s="23"/>
      <c r="IXK1" s="23"/>
      <c r="IXL1" s="23"/>
      <c r="IXM1" s="23"/>
      <c r="IXN1" s="23"/>
      <c r="IXO1" s="23"/>
      <c r="IXP1" s="23"/>
      <c r="IXQ1" s="23"/>
      <c r="IXR1" s="23"/>
      <c r="IXS1" s="23"/>
      <c r="IXT1" s="23"/>
      <c r="IXU1" s="23"/>
      <c r="IXV1" s="23"/>
      <c r="IXW1" s="23"/>
      <c r="IXX1" s="23"/>
      <c r="IXY1" s="23"/>
      <c r="IXZ1" s="23"/>
      <c r="IYA1" s="23"/>
      <c r="IYB1" s="23"/>
      <c r="IYC1" s="23"/>
      <c r="IYD1" s="23"/>
      <c r="IYE1" s="23"/>
      <c r="IYF1" s="23"/>
      <c r="IYG1" s="23"/>
      <c r="IYH1" s="23"/>
      <c r="IYI1" s="23"/>
      <c r="IYJ1" s="23"/>
      <c r="IYK1" s="23"/>
      <c r="IYL1" s="23"/>
      <c r="IYM1" s="23"/>
      <c r="IYN1" s="23"/>
      <c r="IYO1" s="23"/>
      <c r="IYP1" s="23"/>
      <c r="IYQ1" s="23"/>
      <c r="IYR1" s="23"/>
      <c r="IYS1" s="23"/>
      <c r="IYT1" s="23"/>
      <c r="IYU1" s="23"/>
      <c r="IYV1" s="23"/>
      <c r="IYW1" s="23"/>
      <c r="IYX1" s="23"/>
      <c r="IYY1" s="23"/>
      <c r="IYZ1" s="23"/>
      <c r="IZA1" s="23"/>
      <c r="IZB1" s="23"/>
      <c r="IZC1" s="23"/>
      <c r="IZD1" s="23"/>
      <c r="IZE1" s="23"/>
      <c r="IZF1" s="23"/>
      <c r="IZG1" s="23"/>
      <c r="IZH1" s="23"/>
      <c r="IZI1" s="23"/>
      <c r="IZJ1" s="23"/>
      <c r="IZK1" s="23"/>
      <c r="IZL1" s="23"/>
      <c r="IZM1" s="23"/>
      <c r="IZN1" s="23"/>
      <c r="IZO1" s="23"/>
      <c r="IZP1" s="23"/>
      <c r="IZQ1" s="23"/>
      <c r="IZR1" s="23"/>
      <c r="IZS1" s="23"/>
      <c r="IZT1" s="23"/>
      <c r="IZU1" s="23"/>
      <c r="IZV1" s="23"/>
      <c r="IZW1" s="23"/>
      <c r="IZX1" s="23"/>
      <c r="IZY1" s="23"/>
      <c r="IZZ1" s="23"/>
      <c r="JAA1" s="23"/>
      <c r="JAB1" s="23"/>
      <c r="JAC1" s="23"/>
      <c r="JAD1" s="23"/>
      <c r="JAE1" s="23"/>
      <c r="JAF1" s="23"/>
      <c r="JAG1" s="23"/>
      <c r="JAH1" s="23"/>
      <c r="JAI1" s="23"/>
      <c r="JAJ1" s="23"/>
      <c r="JAK1" s="23"/>
      <c r="JAL1" s="23"/>
      <c r="JAM1" s="23"/>
      <c r="JAN1" s="23"/>
      <c r="JAO1" s="23"/>
      <c r="JAP1" s="23"/>
      <c r="JAQ1" s="23"/>
      <c r="JAR1" s="23"/>
      <c r="JAS1" s="23"/>
      <c r="JAT1" s="23"/>
      <c r="JAU1" s="23"/>
      <c r="JAV1" s="23"/>
      <c r="JAW1" s="23"/>
      <c r="JAX1" s="23"/>
      <c r="JAY1" s="23"/>
      <c r="JAZ1" s="23"/>
      <c r="JBA1" s="23"/>
      <c r="JBB1" s="23"/>
      <c r="JBC1" s="23"/>
      <c r="JBD1" s="23"/>
      <c r="JBE1" s="23"/>
      <c r="JBF1" s="23"/>
      <c r="JBG1" s="23"/>
      <c r="JBH1" s="23"/>
      <c r="JBI1" s="23"/>
      <c r="JBJ1" s="23"/>
      <c r="JBK1" s="23"/>
      <c r="JBL1" s="23"/>
      <c r="JBM1" s="23"/>
      <c r="JBN1" s="23"/>
      <c r="JBO1" s="23"/>
      <c r="JBP1" s="23"/>
      <c r="JBQ1" s="23"/>
      <c r="JBR1" s="23"/>
      <c r="JBS1" s="23"/>
      <c r="JBT1" s="23"/>
      <c r="JBU1" s="23"/>
      <c r="JBV1" s="23"/>
      <c r="JBW1" s="23"/>
      <c r="JBX1" s="23"/>
      <c r="JBY1" s="23"/>
      <c r="JBZ1" s="23"/>
      <c r="JCA1" s="23"/>
      <c r="JCB1" s="23"/>
      <c r="JCC1" s="23"/>
      <c r="JCD1" s="23"/>
      <c r="JCE1" s="23"/>
      <c r="JCF1" s="23"/>
      <c r="JCG1" s="23"/>
      <c r="JCH1" s="23"/>
      <c r="JCI1" s="23"/>
      <c r="JCJ1" s="23"/>
      <c r="JCK1" s="23"/>
      <c r="JCL1" s="23"/>
      <c r="JCM1" s="23"/>
      <c r="JCN1" s="23"/>
      <c r="JCO1" s="23"/>
      <c r="JCP1" s="23"/>
      <c r="JCQ1" s="23"/>
      <c r="JCR1" s="23"/>
      <c r="JCS1" s="23"/>
      <c r="JCT1" s="23"/>
      <c r="JCU1" s="23"/>
      <c r="JCV1" s="23"/>
      <c r="JCW1" s="23"/>
      <c r="JCX1" s="23"/>
      <c r="JCY1" s="23"/>
      <c r="JCZ1" s="23"/>
      <c r="JDA1" s="23"/>
      <c r="JDB1" s="23"/>
      <c r="JDC1" s="23"/>
      <c r="JDD1" s="23"/>
      <c r="JDE1" s="23"/>
      <c r="JDF1" s="23"/>
      <c r="JDG1" s="23"/>
      <c r="JDH1" s="23"/>
      <c r="JDI1" s="23"/>
      <c r="JDJ1" s="23"/>
      <c r="JDK1" s="23"/>
      <c r="JDL1" s="23"/>
      <c r="JDM1" s="23"/>
      <c r="JDN1" s="23"/>
      <c r="JDO1" s="23"/>
      <c r="JDP1" s="23"/>
      <c r="JDQ1" s="23"/>
      <c r="JDR1" s="23"/>
      <c r="JDS1" s="23"/>
      <c r="JDT1" s="23"/>
      <c r="JDU1" s="23"/>
      <c r="JDV1" s="23"/>
      <c r="JDW1" s="23"/>
      <c r="JDX1" s="23"/>
      <c r="JDY1" s="23"/>
      <c r="JDZ1" s="23"/>
      <c r="JEA1" s="23"/>
      <c r="JEB1" s="23"/>
      <c r="JEC1" s="23"/>
      <c r="JED1" s="23"/>
      <c r="JEE1" s="23"/>
      <c r="JEF1" s="23"/>
      <c r="JEG1" s="23"/>
      <c r="JEH1" s="23"/>
      <c r="JEI1" s="23"/>
      <c r="JEJ1" s="23"/>
      <c r="JEK1" s="23"/>
      <c r="JEL1" s="23"/>
      <c r="JEM1" s="23"/>
      <c r="JEN1" s="23"/>
      <c r="JEO1" s="23"/>
      <c r="JEP1" s="23"/>
      <c r="JEQ1" s="23"/>
      <c r="JER1" s="23"/>
      <c r="JES1" s="23"/>
      <c r="JET1" s="23"/>
      <c r="JEU1" s="23"/>
      <c r="JEV1" s="23"/>
      <c r="JEW1" s="23"/>
      <c r="JEX1" s="23"/>
      <c r="JEY1" s="23"/>
      <c r="JEZ1" s="23"/>
      <c r="JFA1" s="23"/>
      <c r="JFB1" s="23"/>
      <c r="JFC1" s="23"/>
      <c r="JFD1" s="23"/>
      <c r="JFE1" s="23"/>
      <c r="JFF1" s="23"/>
      <c r="JFG1" s="23"/>
      <c r="JFH1" s="23"/>
      <c r="JFI1" s="23"/>
      <c r="JFJ1" s="23"/>
      <c r="JFK1" s="23"/>
      <c r="JFL1" s="23"/>
      <c r="JFM1" s="23"/>
      <c r="JFN1" s="23"/>
      <c r="JFO1" s="23"/>
      <c r="JFP1" s="23"/>
      <c r="JFQ1" s="23"/>
      <c r="JFR1" s="23"/>
      <c r="JFS1" s="23"/>
      <c r="JFT1" s="23"/>
      <c r="JFU1" s="23"/>
      <c r="JFV1" s="23"/>
      <c r="JFW1" s="23"/>
      <c r="JFX1" s="23"/>
      <c r="JFY1" s="23"/>
      <c r="JFZ1" s="23"/>
      <c r="JGA1" s="23"/>
      <c r="JGB1" s="23"/>
      <c r="JGC1" s="23"/>
      <c r="JGD1" s="23"/>
      <c r="JGE1" s="23"/>
      <c r="JGF1" s="23"/>
      <c r="JGG1" s="23"/>
      <c r="JGH1" s="23"/>
      <c r="JGI1" s="23"/>
      <c r="JGJ1" s="23"/>
      <c r="JGK1" s="23"/>
      <c r="JGL1" s="23"/>
      <c r="JGM1" s="23"/>
      <c r="JGN1" s="23"/>
      <c r="JGO1" s="23"/>
      <c r="JGP1" s="23"/>
      <c r="JGQ1" s="23"/>
      <c r="JGR1" s="23"/>
      <c r="JGS1" s="23"/>
      <c r="JGT1" s="23"/>
      <c r="JGU1" s="23"/>
      <c r="JGV1" s="23"/>
      <c r="JGW1" s="23"/>
      <c r="JGX1" s="23"/>
      <c r="JGY1" s="23"/>
      <c r="JGZ1" s="23"/>
      <c r="JHA1" s="23"/>
      <c r="JHB1" s="23"/>
      <c r="JHC1" s="23"/>
      <c r="JHD1" s="23"/>
      <c r="JHE1" s="23"/>
      <c r="JHF1" s="23"/>
      <c r="JHG1" s="23"/>
      <c r="JHH1" s="23"/>
      <c r="JHI1" s="23"/>
      <c r="JHJ1" s="23"/>
      <c r="JHK1" s="23"/>
      <c r="JHL1" s="23"/>
      <c r="JHM1" s="23"/>
      <c r="JHN1" s="23"/>
      <c r="JHO1" s="23"/>
      <c r="JHP1" s="23"/>
      <c r="JHQ1" s="23"/>
      <c r="JHR1" s="23"/>
      <c r="JHS1" s="23"/>
      <c r="JHT1" s="23"/>
      <c r="JHU1" s="23"/>
      <c r="JHV1" s="23"/>
      <c r="JHW1" s="23"/>
      <c r="JHX1" s="23"/>
      <c r="JHY1" s="23"/>
      <c r="JHZ1" s="23"/>
      <c r="JIA1" s="23"/>
      <c r="JIB1" s="23"/>
      <c r="JIC1" s="23"/>
      <c r="JID1" s="23"/>
      <c r="JIE1" s="23"/>
      <c r="JIF1" s="23"/>
      <c r="JIG1" s="23"/>
      <c r="JIH1" s="23"/>
      <c r="JII1" s="23"/>
      <c r="JIJ1" s="23"/>
      <c r="JIK1" s="23"/>
      <c r="JIL1" s="23"/>
      <c r="JIM1" s="23"/>
      <c r="JIN1" s="23"/>
      <c r="JIO1" s="23"/>
      <c r="JIP1" s="23"/>
      <c r="JIQ1" s="23"/>
      <c r="JIR1" s="23"/>
      <c r="JIS1" s="23"/>
      <c r="JIT1" s="23"/>
      <c r="JIU1" s="23"/>
      <c r="JIV1" s="23"/>
      <c r="JIW1" s="23"/>
      <c r="JIX1" s="23"/>
      <c r="JIY1" s="23"/>
      <c r="JIZ1" s="23"/>
      <c r="JJA1" s="23"/>
      <c r="JJB1" s="23"/>
      <c r="JJC1" s="23"/>
      <c r="JJD1" s="23"/>
      <c r="JJE1" s="23"/>
      <c r="JJF1" s="23"/>
      <c r="JJG1" s="23"/>
      <c r="JJH1" s="23"/>
      <c r="JJI1" s="23"/>
      <c r="JJJ1" s="23"/>
      <c r="JJK1" s="23"/>
      <c r="JJL1" s="23"/>
      <c r="JJM1" s="23"/>
      <c r="JJN1" s="23"/>
      <c r="JJO1" s="23"/>
      <c r="JJP1" s="23"/>
      <c r="JJQ1" s="23"/>
      <c r="JJR1" s="23"/>
      <c r="JJS1" s="23"/>
      <c r="JJT1" s="23"/>
      <c r="JJU1" s="23"/>
      <c r="JJV1" s="23"/>
      <c r="JJW1" s="23"/>
      <c r="JJX1" s="23"/>
      <c r="JJY1" s="23"/>
      <c r="JJZ1" s="23"/>
      <c r="JKA1" s="23"/>
      <c r="JKB1" s="23"/>
      <c r="JKC1" s="23"/>
      <c r="JKD1" s="23"/>
      <c r="JKE1" s="23"/>
      <c r="JKF1" s="23"/>
      <c r="JKG1" s="23"/>
      <c r="JKH1" s="23"/>
      <c r="JKI1" s="23"/>
      <c r="JKJ1" s="23"/>
      <c r="JKK1" s="23"/>
      <c r="JKL1" s="23"/>
      <c r="JKM1" s="23"/>
      <c r="JKN1" s="23"/>
      <c r="JKO1" s="23"/>
      <c r="JKP1" s="23"/>
      <c r="JKQ1" s="23"/>
      <c r="JKR1" s="23"/>
      <c r="JKS1" s="23"/>
      <c r="JKT1" s="23"/>
      <c r="JKU1" s="23"/>
      <c r="JKV1" s="23"/>
      <c r="JKW1" s="23"/>
      <c r="JKX1" s="23"/>
      <c r="JKY1" s="23"/>
      <c r="JKZ1" s="23"/>
      <c r="JLA1" s="23"/>
      <c r="JLB1" s="23"/>
      <c r="JLC1" s="23"/>
      <c r="JLD1" s="23"/>
      <c r="JLE1" s="23"/>
      <c r="JLF1" s="23"/>
      <c r="JLG1" s="23"/>
      <c r="JLH1" s="23"/>
      <c r="JLI1" s="23"/>
      <c r="JLJ1" s="23"/>
      <c r="JLK1" s="23"/>
      <c r="JLL1" s="23"/>
      <c r="JLM1" s="23"/>
      <c r="JLN1" s="23"/>
      <c r="JLO1" s="23"/>
      <c r="JLP1" s="23"/>
      <c r="JLQ1" s="23"/>
      <c r="JLR1" s="23"/>
      <c r="JLS1" s="23"/>
      <c r="JLT1" s="23"/>
      <c r="JLU1" s="23"/>
      <c r="JLV1" s="23"/>
      <c r="JLW1" s="23"/>
      <c r="JLX1" s="23"/>
      <c r="JLY1" s="23"/>
      <c r="JLZ1" s="23"/>
      <c r="JMA1" s="23"/>
      <c r="JMB1" s="23"/>
      <c r="JMC1" s="23"/>
      <c r="JMD1" s="23"/>
      <c r="JME1" s="23"/>
      <c r="JMF1" s="23"/>
      <c r="JMG1" s="23"/>
      <c r="JMH1" s="23"/>
      <c r="JMI1" s="23"/>
      <c r="JMJ1" s="23"/>
      <c r="JMK1" s="23"/>
      <c r="JML1" s="23"/>
      <c r="JMM1" s="23"/>
      <c r="JMN1" s="23"/>
      <c r="JMO1" s="23"/>
      <c r="JMP1" s="23"/>
      <c r="JMQ1" s="23"/>
      <c r="JMR1" s="23"/>
      <c r="JMS1" s="23"/>
      <c r="JMT1" s="23"/>
      <c r="JMU1" s="23"/>
      <c r="JMV1" s="23"/>
      <c r="JMW1" s="23"/>
      <c r="JMX1" s="23"/>
      <c r="JMY1" s="23"/>
      <c r="JMZ1" s="23"/>
      <c r="JNA1" s="23"/>
      <c r="JNB1" s="23"/>
      <c r="JNC1" s="23"/>
      <c r="JND1" s="23"/>
      <c r="JNE1" s="23"/>
      <c r="JNF1" s="23"/>
      <c r="JNG1" s="23"/>
      <c r="JNH1" s="23"/>
      <c r="JNI1" s="23"/>
      <c r="JNJ1" s="23"/>
      <c r="JNK1" s="23"/>
      <c r="JNL1" s="23"/>
      <c r="JNM1" s="23"/>
      <c r="JNN1" s="23"/>
      <c r="JNO1" s="23"/>
      <c r="JNP1" s="23"/>
      <c r="JNQ1" s="23"/>
      <c r="JNR1" s="23"/>
      <c r="JNS1" s="23"/>
      <c r="JNT1" s="23"/>
      <c r="JNU1" s="23"/>
      <c r="JNV1" s="23"/>
      <c r="JNW1" s="23"/>
      <c r="JNX1" s="23"/>
      <c r="JNY1" s="23"/>
      <c r="JNZ1" s="23"/>
      <c r="JOA1" s="23"/>
      <c r="JOB1" s="23"/>
      <c r="JOC1" s="23"/>
      <c r="JOD1" s="23"/>
      <c r="JOE1" s="23"/>
      <c r="JOF1" s="23"/>
      <c r="JOG1" s="23"/>
      <c r="JOH1" s="23"/>
      <c r="JOI1" s="23"/>
      <c r="JOJ1" s="23"/>
      <c r="JOK1" s="23"/>
      <c r="JOL1" s="23"/>
      <c r="JOM1" s="23"/>
      <c r="JON1" s="23"/>
      <c r="JOO1" s="23"/>
      <c r="JOP1" s="23"/>
      <c r="JOQ1" s="23"/>
      <c r="JOR1" s="23"/>
      <c r="JOS1" s="23"/>
      <c r="JOT1" s="23"/>
      <c r="JOU1" s="23"/>
      <c r="JOV1" s="23"/>
      <c r="JOW1" s="23"/>
      <c r="JOX1" s="23"/>
      <c r="JOY1" s="23"/>
      <c r="JOZ1" s="23"/>
      <c r="JPA1" s="23"/>
      <c r="JPB1" s="23"/>
      <c r="JPC1" s="23"/>
      <c r="JPD1" s="23"/>
      <c r="JPE1" s="23"/>
      <c r="JPF1" s="23"/>
      <c r="JPG1" s="23"/>
      <c r="JPH1" s="23"/>
      <c r="JPI1" s="23"/>
      <c r="JPJ1" s="23"/>
      <c r="JPK1" s="23"/>
      <c r="JPL1" s="23"/>
      <c r="JPM1" s="23"/>
      <c r="JPN1" s="23"/>
      <c r="JPO1" s="23"/>
      <c r="JPP1" s="23"/>
      <c r="JPQ1" s="23"/>
      <c r="JPR1" s="23"/>
      <c r="JPS1" s="23"/>
      <c r="JPT1" s="23"/>
      <c r="JPU1" s="23"/>
      <c r="JPV1" s="23"/>
      <c r="JPW1" s="23"/>
      <c r="JPX1" s="23"/>
      <c r="JPY1" s="23"/>
      <c r="JPZ1" s="23"/>
      <c r="JQA1" s="23"/>
      <c r="JQB1" s="23"/>
      <c r="JQC1" s="23"/>
      <c r="JQD1" s="23"/>
      <c r="JQE1" s="23"/>
      <c r="JQF1" s="23"/>
      <c r="JQG1" s="23"/>
      <c r="JQH1" s="23"/>
      <c r="JQI1" s="23"/>
      <c r="JQJ1" s="23"/>
      <c r="JQK1" s="23"/>
      <c r="JQL1" s="23"/>
      <c r="JQM1" s="23"/>
      <c r="JQN1" s="23"/>
      <c r="JQO1" s="23"/>
      <c r="JQP1" s="23"/>
      <c r="JQQ1" s="23"/>
      <c r="JQR1" s="23"/>
      <c r="JQS1" s="23"/>
      <c r="JQT1" s="23"/>
      <c r="JQU1" s="23"/>
      <c r="JQV1" s="23"/>
      <c r="JQW1" s="23"/>
      <c r="JQX1" s="23"/>
      <c r="JQY1" s="23"/>
      <c r="JQZ1" s="23"/>
      <c r="JRA1" s="23"/>
      <c r="JRB1" s="23"/>
      <c r="JRC1" s="23"/>
      <c r="JRD1" s="23"/>
      <c r="JRE1" s="23"/>
      <c r="JRF1" s="23"/>
      <c r="JRG1" s="23"/>
      <c r="JRH1" s="23"/>
      <c r="JRI1" s="23"/>
      <c r="JRJ1" s="23"/>
      <c r="JRK1" s="23"/>
      <c r="JRL1" s="23"/>
      <c r="JRM1" s="23"/>
      <c r="JRN1" s="23"/>
      <c r="JRO1" s="23"/>
      <c r="JRP1" s="23"/>
      <c r="JRQ1" s="23"/>
      <c r="JRR1" s="23"/>
      <c r="JRS1" s="23"/>
      <c r="JRT1" s="23"/>
      <c r="JRU1" s="23"/>
      <c r="JRV1" s="23"/>
      <c r="JRW1" s="23"/>
      <c r="JRX1" s="23"/>
      <c r="JRY1" s="23"/>
      <c r="JRZ1" s="23"/>
      <c r="JSA1" s="23"/>
      <c r="JSB1" s="23"/>
      <c r="JSC1" s="23"/>
      <c r="JSD1" s="23"/>
      <c r="JSE1" s="23"/>
      <c r="JSF1" s="23"/>
      <c r="JSG1" s="23"/>
      <c r="JSH1" s="23"/>
      <c r="JSI1" s="23"/>
      <c r="JSJ1" s="23"/>
      <c r="JSK1" s="23"/>
      <c r="JSL1" s="23"/>
      <c r="JSM1" s="23"/>
      <c r="JSN1" s="23"/>
      <c r="JSO1" s="23"/>
      <c r="JSP1" s="23"/>
      <c r="JSQ1" s="23"/>
      <c r="JSR1" s="23"/>
      <c r="JSS1" s="23"/>
      <c r="JST1" s="23"/>
      <c r="JSU1" s="23"/>
      <c r="JSV1" s="23"/>
      <c r="JSW1" s="23"/>
      <c r="JSX1" s="23"/>
      <c r="JSY1" s="23"/>
      <c r="JSZ1" s="23"/>
      <c r="JTA1" s="23"/>
      <c r="JTB1" s="23"/>
      <c r="JTC1" s="23"/>
      <c r="JTD1" s="23"/>
      <c r="JTE1" s="23"/>
      <c r="JTF1" s="23"/>
      <c r="JTG1" s="23"/>
      <c r="JTH1" s="23"/>
      <c r="JTI1" s="23"/>
      <c r="JTJ1" s="23"/>
      <c r="JTK1" s="23"/>
      <c r="JTL1" s="23"/>
      <c r="JTM1" s="23"/>
      <c r="JTN1" s="23"/>
      <c r="JTO1" s="23"/>
      <c r="JTP1" s="23"/>
      <c r="JTQ1" s="23"/>
      <c r="JTR1" s="23"/>
      <c r="JTS1" s="23"/>
      <c r="JTT1" s="23"/>
      <c r="JTU1" s="23"/>
      <c r="JTV1" s="23"/>
      <c r="JTW1" s="23"/>
      <c r="JTX1" s="23"/>
      <c r="JTY1" s="23"/>
      <c r="JTZ1" s="23"/>
      <c r="JUA1" s="23"/>
      <c r="JUB1" s="23"/>
      <c r="JUC1" s="23"/>
      <c r="JUD1" s="23"/>
      <c r="JUE1" s="23"/>
      <c r="JUF1" s="23"/>
      <c r="JUG1" s="23"/>
      <c r="JUH1" s="23"/>
      <c r="JUI1" s="23"/>
      <c r="JUJ1" s="23"/>
      <c r="JUK1" s="23"/>
      <c r="JUL1" s="23"/>
      <c r="JUM1" s="23"/>
      <c r="JUN1" s="23"/>
      <c r="JUO1" s="23"/>
      <c r="JUP1" s="23"/>
      <c r="JUQ1" s="23"/>
      <c r="JUR1" s="23"/>
      <c r="JUS1" s="23"/>
      <c r="JUT1" s="23"/>
      <c r="JUU1" s="23"/>
      <c r="JUV1" s="23"/>
      <c r="JUW1" s="23"/>
      <c r="JUX1" s="23"/>
      <c r="JUY1" s="23"/>
      <c r="JUZ1" s="23"/>
      <c r="JVA1" s="23"/>
      <c r="JVB1" s="23"/>
      <c r="JVC1" s="23"/>
      <c r="JVD1" s="23"/>
      <c r="JVE1" s="23"/>
      <c r="JVF1" s="23"/>
      <c r="JVG1" s="23"/>
      <c r="JVH1" s="23"/>
      <c r="JVI1" s="23"/>
      <c r="JVJ1" s="23"/>
      <c r="JVK1" s="23"/>
      <c r="JVL1" s="23"/>
      <c r="JVM1" s="23"/>
      <c r="JVN1" s="23"/>
      <c r="JVO1" s="23"/>
      <c r="JVP1" s="23"/>
      <c r="JVQ1" s="23"/>
      <c r="JVR1" s="23"/>
      <c r="JVS1" s="23"/>
      <c r="JVT1" s="23"/>
      <c r="JVU1" s="23"/>
      <c r="JVV1" s="23"/>
      <c r="JVW1" s="23"/>
      <c r="JVX1" s="23"/>
      <c r="JVY1" s="23"/>
      <c r="JVZ1" s="23"/>
      <c r="JWA1" s="23"/>
      <c r="JWB1" s="23"/>
      <c r="JWC1" s="23"/>
      <c r="JWD1" s="23"/>
      <c r="JWE1" s="23"/>
      <c r="JWF1" s="23"/>
      <c r="JWG1" s="23"/>
      <c r="JWH1" s="23"/>
      <c r="JWI1" s="23"/>
      <c r="JWJ1" s="23"/>
      <c r="JWK1" s="23"/>
      <c r="JWL1" s="23"/>
      <c r="JWM1" s="23"/>
      <c r="JWN1" s="23"/>
      <c r="JWO1" s="23"/>
      <c r="JWP1" s="23"/>
      <c r="JWQ1" s="23"/>
      <c r="JWR1" s="23"/>
      <c r="JWS1" s="23"/>
      <c r="JWT1" s="23"/>
      <c r="JWU1" s="23"/>
      <c r="JWV1" s="23"/>
      <c r="JWW1" s="23"/>
      <c r="JWX1" s="23"/>
      <c r="JWY1" s="23"/>
      <c r="JWZ1" s="23"/>
      <c r="JXA1" s="23"/>
      <c r="JXB1" s="23"/>
      <c r="JXC1" s="23"/>
      <c r="JXD1" s="23"/>
      <c r="JXE1" s="23"/>
      <c r="JXF1" s="23"/>
      <c r="JXG1" s="23"/>
      <c r="JXH1" s="23"/>
      <c r="JXI1" s="23"/>
      <c r="JXJ1" s="23"/>
      <c r="JXK1" s="23"/>
      <c r="JXL1" s="23"/>
      <c r="JXM1" s="23"/>
      <c r="JXN1" s="23"/>
      <c r="JXO1" s="23"/>
      <c r="JXP1" s="23"/>
      <c r="JXQ1" s="23"/>
      <c r="JXR1" s="23"/>
      <c r="JXS1" s="23"/>
      <c r="JXT1" s="23"/>
      <c r="JXU1" s="23"/>
      <c r="JXV1" s="23"/>
      <c r="JXW1" s="23"/>
      <c r="JXX1" s="23"/>
      <c r="JXY1" s="23"/>
      <c r="JXZ1" s="23"/>
      <c r="JYA1" s="23"/>
      <c r="JYB1" s="23"/>
      <c r="JYC1" s="23"/>
      <c r="JYD1" s="23"/>
      <c r="JYE1" s="23"/>
      <c r="JYF1" s="23"/>
      <c r="JYG1" s="23"/>
      <c r="JYH1" s="23"/>
      <c r="JYI1" s="23"/>
      <c r="JYJ1" s="23"/>
      <c r="JYK1" s="23"/>
      <c r="JYL1" s="23"/>
      <c r="JYM1" s="23"/>
      <c r="JYN1" s="23"/>
      <c r="JYO1" s="23"/>
      <c r="JYP1" s="23"/>
      <c r="JYQ1" s="23"/>
      <c r="JYR1" s="23"/>
      <c r="JYS1" s="23"/>
      <c r="JYT1" s="23"/>
      <c r="JYU1" s="23"/>
      <c r="JYV1" s="23"/>
      <c r="JYW1" s="23"/>
      <c r="JYX1" s="23"/>
      <c r="JYY1" s="23"/>
      <c r="JYZ1" s="23"/>
      <c r="JZA1" s="23"/>
      <c r="JZB1" s="23"/>
      <c r="JZC1" s="23"/>
      <c r="JZD1" s="23"/>
      <c r="JZE1" s="23"/>
      <c r="JZF1" s="23"/>
      <c r="JZG1" s="23"/>
      <c r="JZH1" s="23"/>
      <c r="JZI1" s="23"/>
      <c r="JZJ1" s="23"/>
      <c r="JZK1" s="23"/>
      <c r="JZL1" s="23"/>
      <c r="JZM1" s="23"/>
      <c r="JZN1" s="23"/>
      <c r="JZO1" s="23"/>
      <c r="JZP1" s="23"/>
      <c r="JZQ1" s="23"/>
      <c r="JZR1" s="23"/>
      <c r="JZS1" s="23"/>
      <c r="JZT1" s="23"/>
      <c r="JZU1" s="23"/>
      <c r="JZV1" s="23"/>
      <c r="JZW1" s="23"/>
      <c r="JZX1" s="23"/>
      <c r="JZY1" s="23"/>
      <c r="JZZ1" s="23"/>
      <c r="KAA1" s="23"/>
      <c r="KAB1" s="23"/>
      <c r="KAC1" s="23"/>
      <c r="KAD1" s="23"/>
      <c r="KAE1" s="23"/>
      <c r="KAF1" s="23"/>
      <c r="KAG1" s="23"/>
      <c r="KAH1" s="23"/>
      <c r="KAI1" s="23"/>
      <c r="KAJ1" s="23"/>
      <c r="KAK1" s="23"/>
      <c r="KAL1" s="23"/>
      <c r="KAM1" s="23"/>
      <c r="KAN1" s="23"/>
      <c r="KAO1" s="23"/>
      <c r="KAP1" s="23"/>
      <c r="KAQ1" s="23"/>
      <c r="KAR1" s="23"/>
      <c r="KAS1" s="23"/>
      <c r="KAT1" s="23"/>
      <c r="KAU1" s="23"/>
      <c r="KAV1" s="23"/>
      <c r="KAW1" s="23"/>
      <c r="KAX1" s="23"/>
      <c r="KAY1" s="23"/>
      <c r="KAZ1" s="23"/>
      <c r="KBA1" s="23"/>
      <c r="KBB1" s="23"/>
      <c r="KBC1" s="23"/>
      <c r="KBD1" s="23"/>
      <c r="KBE1" s="23"/>
      <c r="KBF1" s="23"/>
      <c r="KBG1" s="23"/>
      <c r="KBH1" s="23"/>
      <c r="KBI1" s="23"/>
      <c r="KBJ1" s="23"/>
      <c r="KBK1" s="23"/>
      <c r="KBL1" s="23"/>
      <c r="KBM1" s="23"/>
      <c r="KBN1" s="23"/>
      <c r="KBO1" s="23"/>
      <c r="KBP1" s="23"/>
      <c r="KBQ1" s="23"/>
      <c r="KBR1" s="23"/>
      <c r="KBS1" s="23"/>
      <c r="KBT1" s="23"/>
      <c r="KBU1" s="23"/>
      <c r="KBV1" s="23"/>
      <c r="KBW1" s="23"/>
      <c r="KBX1" s="23"/>
      <c r="KBY1" s="23"/>
      <c r="KBZ1" s="23"/>
      <c r="KCA1" s="23"/>
      <c r="KCB1" s="23"/>
      <c r="KCC1" s="23"/>
      <c r="KCD1" s="23"/>
      <c r="KCE1" s="23"/>
      <c r="KCF1" s="23"/>
      <c r="KCG1" s="23"/>
      <c r="KCH1" s="23"/>
      <c r="KCI1" s="23"/>
      <c r="KCJ1" s="23"/>
      <c r="KCK1" s="23"/>
      <c r="KCL1" s="23"/>
      <c r="KCM1" s="23"/>
      <c r="KCN1" s="23"/>
      <c r="KCO1" s="23"/>
      <c r="KCP1" s="23"/>
      <c r="KCQ1" s="23"/>
      <c r="KCR1" s="23"/>
      <c r="KCS1" s="23"/>
      <c r="KCT1" s="23"/>
      <c r="KCU1" s="23"/>
      <c r="KCV1" s="23"/>
      <c r="KCW1" s="23"/>
      <c r="KCX1" s="23"/>
      <c r="KCY1" s="23"/>
      <c r="KCZ1" s="23"/>
      <c r="KDA1" s="23"/>
      <c r="KDB1" s="23"/>
      <c r="KDC1" s="23"/>
      <c r="KDD1" s="23"/>
      <c r="KDE1" s="23"/>
      <c r="KDF1" s="23"/>
      <c r="KDG1" s="23"/>
      <c r="KDH1" s="23"/>
      <c r="KDI1" s="23"/>
      <c r="KDJ1" s="23"/>
      <c r="KDK1" s="23"/>
      <c r="KDL1" s="23"/>
      <c r="KDM1" s="23"/>
      <c r="KDN1" s="23"/>
      <c r="KDO1" s="23"/>
      <c r="KDP1" s="23"/>
      <c r="KDQ1" s="23"/>
      <c r="KDR1" s="23"/>
      <c r="KDS1" s="23"/>
      <c r="KDT1" s="23"/>
      <c r="KDU1" s="23"/>
      <c r="KDV1" s="23"/>
      <c r="KDW1" s="23"/>
      <c r="KDX1" s="23"/>
      <c r="KDY1" s="23"/>
      <c r="KDZ1" s="23"/>
      <c r="KEA1" s="23"/>
      <c r="KEB1" s="23"/>
      <c r="KEC1" s="23"/>
      <c r="KED1" s="23"/>
      <c r="KEE1" s="23"/>
      <c r="KEF1" s="23"/>
      <c r="KEG1" s="23"/>
      <c r="KEH1" s="23"/>
      <c r="KEI1" s="23"/>
      <c r="KEJ1" s="23"/>
      <c r="KEK1" s="23"/>
      <c r="KEL1" s="23"/>
      <c r="KEM1" s="23"/>
      <c r="KEN1" s="23"/>
      <c r="KEO1" s="23"/>
      <c r="KEP1" s="23"/>
      <c r="KEQ1" s="23"/>
      <c r="KER1" s="23"/>
      <c r="KES1" s="23"/>
      <c r="KET1" s="23"/>
      <c r="KEU1" s="23"/>
      <c r="KEV1" s="23"/>
      <c r="KEW1" s="23"/>
      <c r="KEX1" s="23"/>
      <c r="KEY1" s="23"/>
      <c r="KEZ1" s="23"/>
      <c r="KFA1" s="23"/>
      <c r="KFB1" s="23"/>
      <c r="KFC1" s="23"/>
      <c r="KFD1" s="23"/>
      <c r="KFE1" s="23"/>
      <c r="KFF1" s="23"/>
      <c r="KFG1" s="23"/>
      <c r="KFH1" s="23"/>
      <c r="KFI1" s="23"/>
      <c r="KFJ1" s="23"/>
      <c r="KFK1" s="23"/>
      <c r="KFL1" s="23"/>
      <c r="KFM1" s="23"/>
      <c r="KFN1" s="23"/>
      <c r="KFO1" s="23"/>
      <c r="KFP1" s="23"/>
      <c r="KFQ1" s="23"/>
      <c r="KFR1" s="23"/>
      <c r="KFS1" s="23"/>
      <c r="KFT1" s="23"/>
      <c r="KFU1" s="23"/>
      <c r="KFV1" s="23"/>
      <c r="KFW1" s="23"/>
      <c r="KFX1" s="23"/>
      <c r="KFY1" s="23"/>
      <c r="KFZ1" s="23"/>
      <c r="KGA1" s="23"/>
      <c r="KGB1" s="23"/>
      <c r="KGC1" s="23"/>
      <c r="KGD1" s="23"/>
      <c r="KGE1" s="23"/>
      <c r="KGF1" s="23"/>
      <c r="KGG1" s="23"/>
      <c r="KGH1" s="23"/>
      <c r="KGI1" s="23"/>
      <c r="KGJ1" s="23"/>
      <c r="KGK1" s="23"/>
      <c r="KGL1" s="23"/>
      <c r="KGM1" s="23"/>
      <c r="KGN1" s="23"/>
      <c r="KGO1" s="23"/>
      <c r="KGP1" s="23"/>
      <c r="KGQ1" s="23"/>
      <c r="KGR1" s="23"/>
      <c r="KGS1" s="23"/>
      <c r="KGT1" s="23"/>
      <c r="KGU1" s="23"/>
      <c r="KGV1" s="23"/>
      <c r="KGW1" s="23"/>
      <c r="KGX1" s="23"/>
      <c r="KGY1" s="23"/>
      <c r="KGZ1" s="23"/>
      <c r="KHA1" s="23"/>
      <c r="KHB1" s="23"/>
      <c r="KHC1" s="23"/>
      <c r="KHD1" s="23"/>
      <c r="KHE1" s="23"/>
      <c r="KHF1" s="23"/>
      <c r="KHG1" s="23"/>
      <c r="KHH1" s="23"/>
      <c r="KHI1" s="23"/>
      <c r="KHJ1" s="23"/>
      <c r="KHK1" s="23"/>
      <c r="KHL1" s="23"/>
      <c r="KHM1" s="23"/>
      <c r="KHN1" s="23"/>
      <c r="KHO1" s="23"/>
      <c r="KHP1" s="23"/>
      <c r="KHQ1" s="23"/>
      <c r="KHR1" s="23"/>
      <c r="KHS1" s="23"/>
      <c r="KHT1" s="23"/>
      <c r="KHU1" s="23"/>
      <c r="KHV1" s="23"/>
      <c r="KHW1" s="23"/>
      <c r="KHX1" s="23"/>
      <c r="KHY1" s="23"/>
      <c r="KHZ1" s="23"/>
      <c r="KIA1" s="23"/>
      <c r="KIB1" s="23"/>
      <c r="KIC1" s="23"/>
      <c r="KID1" s="23"/>
      <c r="KIE1" s="23"/>
      <c r="KIF1" s="23"/>
      <c r="KIG1" s="23"/>
      <c r="KIH1" s="23"/>
      <c r="KII1" s="23"/>
      <c r="KIJ1" s="23"/>
      <c r="KIK1" s="23"/>
      <c r="KIL1" s="23"/>
      <c r="KIM1" s="23"/>
      <c r="KIN1" s="23"/>
      <c r="KIO1" s="23"/>
      <c r="KIP1" s="23"/>
      <c r="KIQ1" s="23"/>
      <c r="KIR1" s="23"/>
      <c r="KIS1" s="23"/>
      <c r="KIT1" s="23"/>
      <c r="KIU1" s="23"/>
      <c r="KIV1" s="23"/>
      <c r="KIW1" s="23"/>
      <c r="KIX1" s="23"/>
      <c r="KIY1" s="23"/>
      <c r="KIZ1" s="23"/>
      <c r="KJA1" s="23"/>
      <c r="KJB1" s="23"/>
      <c r="KJC1" s="23"/>
      <c r="KJD1" s="23"/>
      <c r="KJE1" s="23"/>
      <c r="KJF1" s="23"/>
      <c r="KJG1" s="23"/>
      <c r="KJH1" s="23"/>
      <c r="KJI1" s="23"/>
      <c r="KJJ1" s="23"/>
      <c r="KJK1" s="23"/>
      <c r="KJL1" s="23"/>
      <c r="KJM1" s="23"/>
      <c r="KJN1" s="23"/>
      <c r="KJO1" s="23"/>
      <c r="KJP1" s="23"/>
      <c r="KJQ1" s="23"/>
      <c r="KJR1" s="23"/>
      <c r="KJS1" s="23"/>
      <c r="KJT1" s="23"/>
      <c r="KJU1" s="23"/>
      <c r="KJV1" s="23"/>
      <c r="KJW1" s="23"/>
      <c r="KJX1" s="23"/>
      <c r="KJY1" s="23"/>
      <c r="KJZ1" s="23"/>
      <c r="KKA1" s="23"/>
      <c r="KKB1" s="23"/>
      <c r="KKC1" s="23"/>
      <c r="KKD1" s="23"/>
      <c r="KKE1" s="23"/>
      <c r="KKF1" s="23"/>
      <c r="KKG1" s="23"/>
      <c r="KKH1" s="23"/>
      <c r="KKI1" s="23"/>
      <c r="KKJ1" s="23"/>
      <c r="KKK1" s="23"/>
      <c r="KKL1" s="23"/>
      <c r="KKM1" s="23"/>
      <c r="KKN1" s="23"/>
      <c r="KKO1" s="23"/>
      <c r="KKP1" s="23"/>
      <c r="KKQ1" s="23"/>
      <c r="KKR1" s="23"/>
      <c r="KKS1" s="23"/>
      <c r="KKT1" s="23"/>
      <c r="KKU1" s="23"/>
      <c r="KKV1" s="23"/>
      <c r="KKW1" s="23"/>
      <c r="KKX1" s="23"/>
      <c r="KKY1" s="23"/>
      <c r="KKZ1" s="23"/>
      <c r="KLA1" s="23"/>
      <c r="KLB1" s="23"/>
      <c r="KLC1" s="23"/>
      <c r="KLD1" s="23"/>
      <c r="KLE1" s="23"/>
      <c r="KLF1" s="23"/>
      <c r="KLG1" s="23"/>
      <c r="KLH1" s="23"/>
      <c r="KLI1" s="23"/>
      <c r="KLJ1" s="23"/>
      <c r="KLK1" s="23"/>
      <c r="KLL1" s="23"/>
      <c r="KLM1" s="23"/>
      <c r="KLN1" s="23"/>
      <c r="KLO1" s="23"/>
      <c r="KLP1" s="23"/>
      <c r="KLQ1" s="23"/>
      <c r="KLR1" s="23"/>
      <c r="KLS1" s="23"/>
      <c r="KLT1" s="23"/>
      <c r="KLU1" s="23"/>
      <c r="KLV1" s="23"/>
      <c r="KLW1" s="23"/>
      <c r="KLX1" s="23"/>
      <c r="KLY1" s="23"/>
      <c r="KLZ1" s="23"/>
      <c r="KMA1" s="23"/>
      <c r="KMB1" s="23"/>
      <c r="KMC1" s="23"/>
      <c r="KMD1" s="23"/>
      <c r="KME1" s="23"/>
      <c r="KMF1" s="23"/>
      <c r="KMG1" s="23"/>
      <c r="KMH1" s="23"/>
      <c r="KMI1" s="23"/>
      <c r="KMJ1" s="23"/>
      <c r="KMK1" s="23"/>
      <c r="KML1" s="23"/>
      <c r="KMM1" s="23"/>
      <c r="KMN1" s="23"/>
      <c r="KMO1" s="23"/>
      <c r="KMP1" s="23"/>
      <c r="KMQ1" s="23"/>
      <c r="KMR1" s="23"/>
      <c r="KMS1" s="23"/>
      <c r="KMT1" s="23"/>
      <c r="KMU1" s="23"/>
      <c r="KMV1" s="23"/>
      <c r="KMW1" s="23"/>
      <c r="KMX1" s="23"/>
      <c r="KMY1" s="23"/>
      <c r="KMZ1" s="23"/>
      <c r="KNA1" s="23"/>
      <c r="KNB1" s="23"/>
      <c r="KNC1" s="23"/>
      <c r="KND1" s="23"/>
      <c r="KNE1" s="23"/>
      <c r="KNF1" s="23"/>
      <c r="KNG1" s="23"/>
      <c r="KNH1" s="23"/>
      <c r="KNI1" s="23"/>
      <c r="KNJ1" s="23"/>
      <c r="KNK1" s="23"/>
      <c r="KNL1" s="23"/>
      <c r="KNM1" s="23"/>
      <c r="KNN1" s="23"/>
      <c r="KNO1" s="23"/>
      <c r="KNP1" s="23"/>
      <c r="KNQ1" s="23"/>
      <c r="KNR1" s="23"/>
      <c r="KNS1" s="23"/>
      <c r="KNT1" s="23"/>
      <c r="KNU1" s="23"/>
      <c r="KNV1" s="23"/>
      <c r="KNW1" s="23"/>
      <c r="KNX1" s="23"/>
      <c r="KNY1" s="23"/>
      <c r="KNZ1" s="23"/>
      <c r="KOA1" s="23"/>
      <c r="KOB1" s="23"/>
      <c r="KOC1" s="23"/>
      <c r="KOD1" s="23"/>
      <c r="KOE1" s="23"/>
      <c r="KOF1" s="23"/>
      <c r="KOG1" s="23"/>
      <c r="KOH1" s="23"/>
      <c r="KOI1" s="23"/>
      <c r="KOJ1" s="23"/>
      <c r="KOK1" s="23"/>
      <c r="KOL1" s="23"/>
      <c r="KOM1" s="23"/>
      <c r="KON1" s="23"/>
      <c r="KOO1" s="23"/>
      <c r="KOP1" s="23"/>
      <c r="KOQ1" s="23"/>
      <c r="KOR1" s="23"/>
      <c r="KOS1" s="23"/>
      <c r="KOT1" s="23"/>
      <c r="KOU1" s="23"/>
      <c r="KOV1" s="23"/>
      <c r="KOW1" s="23"/>
      <c r="KOX1" s="23"/>
      <c r="KOY1" s="23"/>
      <c r="KOZ1" s="23"/>
      <c r="KPA1" s="23"/>
      <c r="KPB1" s="23"/>
      <c r="KPC1" s="23"/>
      <c r="KPD1" s="23"/>
      <c r="KPE1" s="23"/>
      <c r="KPF1" s="23"/>
      <c r="KPG1" s="23"/>
      <c r="KPH1" s="23"/>
      <c r="KPI1" s="23"/>
      <c r="KPJ1" s="23"/>
      <c r="KPK1" s="23"/>
      <c r="KPL1" s="23"/>
      <c r="KPM1" s="23"/>
      <c r="KPN1" s="23"/>
      <c r="KPO1" s="23"/>
      <c r="KPP1" s="23"/>
      <c r="KPQ1" s="23"/>
      <c r="KPR1" s="23"/>
      <c r="KPS1" s="23"/>
      <c r="KPT1" s="23"/>
      <c r="KPU1" s="23"/>
      <c r="KPV1" s="23"/>
      <c r="KPW1" s="23"/>
      <c r="KPX1" s="23"/>
      <c r="KPY1" s="23"/>
      <c r="KPZ1" s="23"/>
      <c r="KQA1" s="23"/>
      <c r="KQB1" s="23"/>
      <c r="KQC1" s="23"/>
      <c r="KQD1" s="23"/>
      <c r="KQE1" s="23"/>
      <c r="KQF1" s="23"/>
      <c r="KQG1" s="23"/>
      <c r="KQH1" s="23"/>
      <c r="KQI1" s="23"/>
      <c r="KQJ1" s="23"/>
      <c r="KQK1" s="23"/>
      <c r="KQL1" s="23"/>
      <c r="KQM1" s="23"/>
      <c r="KQN1" s="23"/>
      <c r="KQO1" s="23"/>
      <c r="KQP1" s="23"/>
      <c r="KQQ1" s="23"/>
      <c r="KQR1" s="23"/>
      <c r="KQS1" s="23"/>
      <c r="KQT1" s="23"/>
      <c r="KQU1" s="23"/>
      <c r="KQV1" s="23"/>
      <c r="KQW1" s="23"/>
      <c r="KQX1" s="23"/>
      <c r="KQY1" s="23"/>
      <c r="KQZ1" s="23"/>
      <c r="KRA1" s="23"/>
      <c r="KRB1" s="23"/>
      <c r="KRC1" s="23"/>
      <c r="KRD1" s="23"/>
      <c r="KRE1" s="23"/>
      <c r="KRF1" s="23"/>
      <c r="KRG1" s="23"/>
      <c r="KRH1" s="23"/>
      <c r="KRI1" s="23"/>
      <c r="KRJ1" s="23"/>
      <c r="KRK1" s="23"/>
      <c r="KRL1" s="23"/>
      <c r="KRM1" s="23"/>
      <c r="KRN1" s="23"/>
      <c r="KRO1" s="23"/>
      <c r="KRP1" s="23"/>
      <c r="KRQ1" s="23"/>
      <c r="KRR1" s="23"/>
      <c r="KRS1" s="23"/>
      <c r="KRT1" s="23"/>
      <c r="KRU1" s="23"/>
      <c r="KRV1" s="23"/>
      <c r="KRW1" s="23"/>
      <c r="KRX1" s="23"/>
      <c r="KRY1" s="23"/>
      <c r="KRZ1" s="23"/>
      <c r="KSA1" s="23"/>
      <c r="KSB1" s="23"/>
      <c r="KSC1" s="23"/>
      <c r="KSD1" s="23"/>
      <c r="KSE1" s="23"/>
      <c r="KSF1" s="23"/>
      <c r="KSG1" s="23"/>
      <c r="KSH1" s="23"/>
      <c r="KSI1" s="23"/>
      <c r="KSJ1" s="23"/>
      <c r="KSK1" s="23"/>
      <c r="KSL1" s="23"/>
      <c r="KSM1" s="23"/>
      <c r="KSN1" s="23"/>
      <c r="KSO1" s="23"/>
      <c r="KSP1" s="23"/>
      <c r="KSQ1" s="23"/>
      <c r="KSR1" s="23"/>
      <c r="KSS1" s="23"/>
      <c r="KST1" s="23"/>
      <c r="KSU1" s="23"/>
      <c r="KSV1" s="23"/>
      <c r="KSW1" s="23"/>
      <c r="KSX1" s="23"/>
      <c r="KSY1" s="23"/>
      <c r="KSZ1" s="23"/>
      <c r="KTA1" s="23"/>
      <c r="KTB1" s="23"/>
      <c r="KTC1" s="23"/>
      <c r="KTD1" s="23"/>
      <c r="KTE1" s="23"/>
      <c r="KTF1" s="23"/>
      <c r="KTG1" s="23"/>
      <c r="KTH1" s="23"/>
      <c r="KTI1" s="23"/>
      <c r="KTJ1" s="23"/>
      <c r="KTK1" s="23"/>
      <c r="KTL1" s="23"/>
      <c r="KTM1" s="23"/>
      <c r="KTN1" s="23"/>
      <c r="KTO1" s="23"/>
      <c r="KTP1" s="23"/>
      <c r="KTQ1" s="23"/>
      <c r="KTR1" s="23"/>
      <c r="KTS1" s="23"/>
      <c r="KTT1" s="23"/>
      <c r="KTU1" s="23"/>
      <c r="KTV1" s="23"/>
      <c r="KTW1" s="23"/>
      <c r="KTX1" s="23"/>
      <c r="KTY1" s="23"/>
      <c r="KTZ1" s="23"/>
      <c r="KUA1" s="23"/>
      <c r="KUB1" s="23"/>
      <c r="KUC1" s="23"/>
      <c r="KUD1" s="23"/>
      <c r="KUE1" s="23"/>
      <c r="KUF1" s="23"/>
      <c r="KUG1" s="23"/>
      <c r="KUH1" s="23"/>
      <c r="KUI1" s="23"/>
      <c r="KUJ1" s="23"/>
      <c r="KUK1" s="23"/>
      <c r="KUL1" s="23"/>
      <c r="KUM1" s="23"/>
      <c r="KUN1" s="23"/>
      <c r="KUO1" s="23"/>
      <c r="KUP1" s="23"/>
      <c r="KUQ1" s="23"/>
      <c r="KUR1" s="23"/>
      <c r="KUS1" s="23"/>
      <c r="KUT1" s="23"/>
      <c r="KUU1" s="23"/>
      <c r="KUV1" s="23"/>
      <c r="KUW1" s="23"/>
      <c r="KUX1" s="23"/>
      <c r="KUY1" s="23"/>
      <c r="KUZ1" s="23"/>
      <c r="KVA1" s="23"/>
      <c r="KVB1" s="23"/>
      <c r="KVC1" s="23"/>
      <c r="KVD1" s="23"/>
      <c r="KVE1" s="23"/>
      <c r="KVF1" s="23"/>
      <c r="KVG1" s="23"/>
      <c r="KVH1" s="23"/>
      <c r="KVI1" s="23"/>
      <c r="KVJ1" s="23"/>
      <c r="KVK1" s="23"/>
      <c r="KVL1" s="23"/>
      <c r="KVM1" s="23"/>
      <c r="KVN1" s="23"/>
      <c r="KVO1" s="23"/>
      <c r="KVP1" s="23"/>
      <c r="KVQ1" s="23"/>
      <c r="KVR1" s="23"/>
      <c r="KVS1" s="23"/>
      <c r="KVT1" s="23"/>
      <c r="KVU1" s="23"/>
      <c r="KVV1" s="23"/>
      <c r="KVW1" s="23"/>
      <c r="KVX1" s="23"/>
      <c r="KVY1" s="23"/>
      <c r="KVZ1" s="23"/>
      <c r="KWA1" s="23"/>
      <c r="KWB1" s="23"/>
      <c r="KWC1" s="23"/>
      <c r="KWD1" s="23"/>
      <c r="KWE1" s="23"/>
      <c r="KWF1" s="23"/>
      <c r="KWG1" s="23"/>
      <c r="KWH1" s="23"/>
      <c r="KWI1" s="23"/>
      <c r="KWJ1" s="23"/>
      <c r="KWK1" s="23"/>
      <c r="KWL1" s="23"/>
      <c r="KWM1" s="23"/>
      <c r="KWN1" s="23"/>
      <c r="KWO1" s="23"/>
      <c r="KWP1" s="23"/>
      <c r="KWQ1" s="23"/>
      <c r="KWR1" s="23"/>
      <c r="KWS1" s="23"/>
      <c r="KWT1" s="23"/>
      <c r="KWU1" s="23"/>
      <c r="KWV1" s="23"/>
      <c r="KWW1" s="23"/>
      <c r="KWX1" s="23"/>
      <c r="KWY1" s="23"/>
      <c r="KWZ1" s="23"/>
      <c r="KXA1" s="23"/>
      <c r="KXB1" s="23"/>
      <c r="KXC1" s="23"/>
      <c r="KXD1" s="23"/>
      <c r="KXE1" s="23"/>
      <c r="KXF1" s="23"/>
      <c r="KXG1" s="23"/>
      <c r="KXH1" s="23"/>
      <c r="KXI1" s="23"/>
      <c r="KXJ1" s="23"/>
      <c r="KXK1" s="23"/>
      <c r="KXL1" s="23"/>
      <c r="KXM1" s="23"/>
      <c r="KXN1" s="23"/>
      <c r="KXO1" s="23"/>
      <c r="KXP1" s="23"/>
      <c r="KXQ1" s="23"/>
      <c r="KXR1" s="23"/>
      <c r="KXS1" s="23"/>
      <c r="KXT1" s="23"/>
      <c r="KXU1" s="23"/>
      <c r="KXV1" s="23"/>
      <c r="KXW1" s="23"/>
      <c r="KXX1" s="23"/>
      <c r="KXY1" s="23"/>
      <c r="KXZ1" s="23"/>
      <c r="KYA1" s="23"/>
      <c r="KYB1" s="23"/>
      <c r="KYC1" s="23"/>
      <c r="KYD1" s="23"/>
      <c r="KYE1" s="23"/>
      <c r="KYF1" s="23"/>
      <c r="KYG1" s="23"/>
      <c r="KYH1" s="23"/>
      <c r="KYI1" s="23"/>
      <c r="KYJ1" s="23"/>
      <c r="KYK1" s="23"/>
      <c r="KYL1" s="23"/>
      <c r="KYM1" s="23"/>
      <c r="KYN1" s="23"/>
      <c r="KYO1" s="23"/>
      <c r="KYP1" s="23"/>
      <c r="KYQ1" s="23"/>
      <c r="KYR1" s="23"/>
      <c r="KYS1" s="23"/>
      <c r="KYT1" s="23"/>
      <c r="KYU1" s="23"/>
      <c r="KYV1" s="23"/>
      <c r="KYW1" s="23"/>
      <c r="KYX1" s="23"/>
      <c r="KYY1" s="23"/>
      <c r="KYZ1" s="23"/>
      <c r="KZA1" s="23"/>
      <c r="KZB1" s="23"/>
      <c r="KZC1" s="23"/>
      <c r="KZD1" s="23"/>
      <c r="KZE1" s="23"/>
      <c r="KZF1" s="23"/>
      <c r="KZG1" s="23"/>
      <c r="KZH1" s="23"/>
      <c r="KZI1" s="23"/>
      <c r="KZJ1" s="23"/>
      <c r="KZK1" s="23"/>
      <c r="KZL1" s="23"/>
      <c r="KZM1" s="23"/>
      <c r="KZN1" s="23"/>
      <c r="KZO1" s="23"/>
      <c r="KZP1" s="23"/>
      <c r="KZQ1" s="23"/>
      <c r="KZR1" s="23"/>
      <c r="KZS1" s="23"/>
      <c r="KZT1" s="23"/>
      <c r="KZU1" s="23"/>
      <c r="KZV1" s="23"/>
      <c r="KZW1" s="23"/>
      <c r="KZX1" s="23"/>
      <c r="KZY1" s="23"/>
      <c r="KZZ1" s="23"/>
      <c r="LAA1" s="23"/>
      <c r="LAB1" s="23"/>
      <c r="LAC1" s="23"/>
      <c r="LAD1" s="23"/>
      <c r="LAE1" s="23"/>
      <c r="LAF1" s="23"/>
      <c r="LAG1" s="23"/>
      <c r="LAH1" s="23"/>
      <c r="LAI1" s="23"/>
      <c r="LAJ1" s="23"/>
      <c r="LAK1" s="23"/>
      <c r="LAL1" s="23"/>
      <c r="LAM1" s="23"/>
      <c r="LAN1" s="23"/>
      <c r="LAO1" s="23"/>
      <c r="LAP1" s="23"/>
      <c r="LAQ1" s="23"/>
      <c r="LAR1" s="23"/>
      <c r="LAS1" s="23"/>
      <c r="LAT1" s="23"/>
      <c r="LAU1" s="23"/>
      <c r="LAV1" s="23"/>
      <c r="LAW1" s="23"/>
      <c r="LAX1" s="23"/>
      <c r="LAY1" s="23"/>
      <c r="LAZ1" s="23"/>
      <c r="LBA1" s="23"/>
      <c r="LBB1" s="23"/>
      <c r="LBC1" s="23"/>
      <c r="LBD1" s="23"/>
      <c r="LBE1" s="23"/>
      <c r="LBF1" s="23"/>
      <c r="LBG1" s="23"/>
      <c r="LBH1" s="23"/>
      <c r="LBI1" s="23"/>
      <c r="LBJ1" s="23"/>
      <c r="LBK1" s="23"/>
      <c r="LBL1" s="23"/>
      <c r="LBM1" s="23"/>
      <c r="LBN1" s="23"/>
      <c r="LBO1" s="23"/>
      <c r="LBP1" s="23"/>
      <c r="LBQ1" s="23"/>
      <c r="LBR1" s="23"/>
      <c r="LBS1" s="23"/>
      <c r="LBT1" s="23"/>
      <c r="LBU1" s="23"/>
      <c r="LBV1" s="23"/>
      <c r="LBW1" s="23"/>
      <c r="LBX1" s="23"/>
      <c r="LBY1" s="23"/>
      <c r="LBZ1" s="23"/>
      <c r="LCA1" s="23"/>
      <c r="LCB1" s="23"/>
      <c r="LCC1" s="23"/>
      <c r="LCD1" s="23"/>
      <c r="LCE1" s="23"/>
      <c r="LCF1" s="23"/>
      <c r="LCG1" s="23"/>
      <c r="LCH1" s="23"/>
      <c r="LCI1" s="23"/>
      <c r="LCJ1" s="23"/>
      <c r="LCK1" s="23"/>
      <c r="LCL1" s="23"/>
      <c r="LCM1" s="23"/>
      <c r="LCN1" s="23"/>
      <c r="LCO1" s="23"/>
      <c r="LCP1" s="23"/>
      <c r="LCQ1" s="23"/>
      <c r="LCR1" s="23"/>
      <c r="LCS1" s="23"/>
      <c r="LCT1" s="23"/>
      <c r="LCU1" s="23"/>
      <c r="LCV1" s="23"/>
      <c r="LCW1" s="23"/>
      <c r="LCX1" s="23"/>
      <c r="LCY1" s="23"/>
      <c r="LCZ1" s="23"/>
      <c r="LDA1" s="23"/>
      <c r="LDB1" s="23"/>
      <c r="LDC1" s="23"/>
      <c r="LDD1" s="23"/>
      <c r="LDE1" s="23"/>
      <c r="LDF1" s="23"/>
      <c r="LDG1" s="23"/>
      <c r="LDH1" s="23"/>
      <c r="LDI1" s="23"/>
      <c r="LDJ1" s="23"/>
      <c r="LDK1" s="23"/>
      <c r="LDL1" s="23"/>
      <c r="LDM1" s="23"/>
      <c r="LDN1" s="23"/>
      <c r="LDO1" s="23"/>
      <c r="LDP1" s="23"/>
      <c r="LDQ1" s="23"/>
      <c r="LDR1" s="23"/>
      <c r="LDS1" s="23"/>
      <c r="LDT1" s="23"/>
      <c r="LDU1" s="23"/>
      <c r="LDV1" s="23"/>
      <c r="LDW1" s="23"/>
      <c r="LDX1" s="23"/>
      <c r="LDY1" s="23"/>
      <c r="LDZ1" s="23"/>
      <c r="LEA1" s="23"/>
      <c r="LEB1" s="23"/>
      <c r="LEC1" s="23"/>
      <c r="LED1" s="23"/>
      <c r="LEE1" s="23"/>
      <c r="LEF1" s="23"/>
      <c r="LEG1" s="23"/>
      <c r="LEH1" s="23"/>
      <c r="LEI1" s="23"/>
      <c r="LEJ1" s="23"/>
      <c r="LEK1" s="23"/>
      <c r="LEL1" s="23"/>
      <c r="LEM1" s="23"/>
      <c r="LEN1" s="23"/>
      <c r="LEO1" s="23"/>
      <c r="LEP1" s="23"/>
      <c r="LEQ1" s="23"/>
      <c r="LER1" s="23"/>
      <c r="LES1" s="23"/>
      <c r="LET1" s="23"/>
      <c r="LEU1" s="23"/>
      <c r="LEV1" s="23"/>
      <c r="LEW1" s="23"/>
      <c r="LEX1" s="23"/>
      <c r="LEY1" s="23"/>
      <c r="LEZ1" s="23"/>
      <c r="LFA1" s="23"/>
      <c r="LFB1" s="23"/>
      <c r="LFC1" s="23"/>
      <c r="LFD1" s="23"/>
      <c r="LFE1" s="23"/>
      <c r="LFF1" s="23"/>
      <c r="LFG1" s="23"/>
      <c r="LFH1" s="23"/>
      <c r="LFI1" s="23"/>
      <c r="LFJ1" s="23"/>
      <c r="LFK1" s="23"/>
      <c r="LFL1" s="23"/>
      <c r="LFM1" s="23"/>
      <c r="LFN1" s="23"/>
      <c r="LFO1" s="23"/>
      <c r="LFP1" s="23"/>
      <c r="LFQ1" s="23"/>
      <c r="LFR1" s="23"/>
      <c r="LFS1" s="23"/>
      <c r="LFT1" s="23"/>
      <c r="LFU1" s="23"/>
      <c r="LFV1" s="23"/>
      <c r="LFW1" s="23"/>
      <c r="LFX1" s="23"/>
      <c r="LFY1" s="23"/>
      <c r="LFZ1" s="23"/>
      <c r="LGA1" s="23"/>
      <c r="LGB1" s="23"/>
      <c r="LGC1" s="23"/>
      <c r="LGD1" s="23"/>
      <c r="LGE1" s="23"/>
      <c r="LGF1" s="23"/>
      <c r="LGG1" s="23"/>
      <c r="LGH1" s="23"/>
      <c r="LGI1" s="23"/>
      <c r="LGJ1" s="23"/>
      <c r="LGK1" s="23"/>
      <c r="LGL1" s="23"/>
      <c r="LGM1" s="23"/>
      <c r="LGN1" s="23"/>
      <c r="LGO1" s="23"/>
      <c r="LGP1" s="23"/>
      <c r="LGQ1" s="23"/>
      <c r="LGR1" s="23"/>
      <c r="LGS1" s="23"/>
      <c r="LGT1" s="23"/>
      <c r="LGU1" s="23"/>
      <c r="LGV1" s="23"/>
      <c r="LGW1" s="23"/>
      <c r="LGX1" s="23"/>
      <c r="LGY1" s="23"/>
      <c r="LGZ1" s="23"/>
      <c r="LHA1" s="23"/>
      <c r="LHB1" s="23"/>
      <c r="LHC1" s="23"/>
      <c r="LHD1" s="23"/>
      <c r="LHE1" s="23"/>
      <c r="LHF1" s="23"/>
      <c r="LHG1" s="23"/>
      <c r="LHH1" s="23"/>
      <c r="LHI1" s="23"/>
      <c r="LHJ1" s="23"/>
      <c r="LHK1" s="23"/>
      <c r="LHL1" s="23"/>
      <c r="LHM1" s="23"/>
      <c r="LHN1" s="23"/>
      <c r="LHO1" s="23"/>
      <c r="LHP1" s="23"/>
      <c r="LHQ1" s="23"/>
      <c r="LHR1" s="23"/>
      <c r="LHS1" s="23"/>
      <c r="LHT1" s="23"/>
      <c r="LHU1" s="23"/>
      <c r="LHV1" s="23"/>
      <c r="LHW1" s="23"/>
      <c r="LHX1" s="23"/>
      <c r="LHY1" s="23"/>
      <c r="LHZ1" s="23"/>
      <c r="LIA1" s="23"/>
      <c r="LIB1" s="23"/>
      <c r="LIC1" s="23"/>
      <c r="LID1" s="23"/>
      <c r="LIE1" s="23"/>
      <c r="LIF1" s="23"/>
      <c r="LIG1" s="23"/>
      <c r="LIH1" s="23"/>
      <c r="LII1" s="23"/>
      <c r="LIJ1" s="23"/>
      <c r="LIK1" s="23"/>
      <c r="LIL1" s="23"/>
      <c r="LIM1" s="23"/>
      <c r="LIN1" s="23"/>
      <c r="LIO1" s="23"/>
      <c r="LIP1" s="23"/>
      <c r="LIQ1" s="23"/>
      <c r="LIR1" s="23"/>
      <c r="LIS1" s="23"/>
      <c r="LIT1" s="23"/>
      <c r="LIU1" s="23"/>
      <c r="LIV1" s="23"/>
      <c r="LIW1" s="23"/>
      <c r="LIX1" s="23"/>
      <c r="LIY1" s="23"/>
      <c r="LIZ1" s="23"/>
      <c r="LJA1" s="23"/>
      <c r="LJB1" s="23"/>
      <c r="LJC1" s="23"/>
      <c r="LJD1" s="23"/>
      <c r="LJE1" s="23"/>
      <c r="LJF1" s="23"/>
      <c r="LJG1" s="23"/>
      <c r="LJH1" s="23"/>
      <c r="LJI1" s="23"/>
      <c r="LJJ1" s="23"/>
      <c r="LJK1" s="23"/>
      <c r="LJL1" s="23"/>
      <c r="LJM1" s="23"/>
      <c r="LJN1" s="23"/>
      <c r="LJO1" s="23"/>
      <c r="LJP1" s="23"/>
      <c r="LJQ1" s="23"/>
      <c r="LJR1" s="23"/>
      <c r="LJS1" s="23"/>
      <c r="LJT1" s="23"/>
      <c r="LJU1" s="23"/>
      <c r="LJV1" s="23"/>
      <c r="LJW1" s="23"/>
      <c r="LJX1" s="23"/>
      <c r="LJY1" s="23"/>
      <c r="LJZ1" s="23"/>
      <c r="LKA1" s="23"/>
      <c r="LKB1" s="23"/>
      <c r="LKC1" s="23"/>
      <c r="LKD1" s="23"/>
      <c r="LKE1" s="23"/>
      <c r="LKF1" s="23"/>
      <c r="LKG1" s="23"/>
      <c r="LKH1" s="23"/>
      <c r="LKI1" s="23"/>
      <c r="LKJ1" s="23"/>
      <c r="LKK1" s="23"/>
      <c r="LKL1" s="23"/>
      <c r="LKM1" s="23"/>
      <c r="LKN1" s="23"/>
      <c r="LKO1" s="23"/>
      <c r="LKP1" s="23"/>
      <c r="LKQ1" s="23"/>
      <c r="LKR1" s="23"/>
      <c r="LKS1" s="23"/>
      <c r="LKT1" s="23"/>
      <c r="LKU1" s="23"/>
      <c r="LKV1" s="23"/>
      <c r="LKW1" s="23"/>
      <c r="LKX1" s="23"/>
      <c r="LKY1" s="23"/>
      <c r="LKZ1" s="23"/>
      <c r="LLA1" s="23"/>
      <c r="LLB1" s="23"/>
      <c r="LLC1" s="23"/>
      <c r="LLD1" s="23"/>
      <c r="LLE1" s="23"/>
      <c r="LLF1" s="23"/>
      <c r="LLG1" s="23"/>
      <c r="LLH1" s="23"/>
      <c r="LLI1" s="23"/>
      <c r="LLJ1" s="23"/>
      <c r="LLK1" s="23"/>
      <c r="LLL1" s="23"/>
      <c r="LLM1" s="23"/>
      <c r="LLN1" s="23"/>
      <c r="LLO1" s="23"/>
      <c r="LLP1" s="23"/>
      <c r="LLQ1" s="23"/>
      <c r="LLR1" s="23"/>
      <c r="LLS1" s="23"/>
      <c r="LLT1" s="23"/>
      <c r="LLU1" s="23"/>
      <c r="LLV1" s="23"/>
      <c r="LLW1" s="23"/>
      <c r="LLX1" s="23"/>
      <c r="LLY1" s="23"/>
      <c r="LLZ1" s="23"/>
      <c r="LMA1" s="23"/>
      <c r="LMB1" s="23"/>
      <c r="LMC1" s="23"/>
      <c r="LMD1" s="23"/>
      <c r="LME1" s="23"/>
      <c r="LMF1" s="23"/>
      <c r="LMG1" s="23"/>
      <c r="LMH1" s="23"/>
      <c r="LMI1" s="23"/>
      <c r="LMJ1" s="23"/>
      <c r="LMK1" s="23"/>
      <c r="LML1" s="23"/>
      <c r="LMM1" s="23"/>
      <c r="LMN1" s="23"/>
      <c r="LMO1" s="23"/>
      <c r="LMP1" s="23"/>
      <c r="LMQ1" s="23"/>
      <c r="LMR1" s="23"/>
      <c r="LMS1" s="23"/>
      <c r="LMT1" s="23"/>
      <c r="LMU1" s="23"/>
      <c r="LMV1" s="23"/>
      <c r="LMW1" s="23"/>
      <c r="LMX1" s="23"/>
      <c r="LMY1" s="23"/>
      <c r="LMZ1" s="23"/>
      <c r="LNA1" s="23"/>
      <c r="LNB1" s="23"/>
      <c r="LNC1" s="23"/>
      <c r="LND1" s="23"/>
      <c r="LNE1" s="23"/>
      <c r="LNF1" s="23"/>
      <c r="LNG1" s="23"/>
      <c r="LNH1" s="23"/>
      <c r="LNI1" s="23"/>
      <c r="LNJ1" s="23"/>
      <c r="LNK1" s="23"/>
      <c r="LNL1" s="23"/>
      <c r="LNM1" s="23"/>
      <c r="LNN1" s="23"/>
      <c r="LNO1" s="23"/>
      <c r="LNP1" s="23"/>
      <c r="LNQ1" s="23"/>
      <c r="LNR1" s="23"/>
      <c r="LNS1" s="23"/>
      <c r="LNT1" s="23"/>
      <c r="LNU1" s="23"/>
      <c r="LNV1" s="23"/>
      <c r="LNW1" s="23"/>
      <c r="LNX1" s="23"/>
      <c r="LNY1" s="23"/>
      <c r="LNZ1" s="23"/>
      <c r="LOA1" s="23"/>
      <c r="LOB1" s="23"/>
      <c r="LOC1" s="23"/>
      <c r="LOD1" s="23"/>
      <c r="LOE1" s="23"/>
      <c r="LOF1" s="23"/>
      <c r="LOG1" s="23"/>
      <c r="LOH1" s="23"/>
      <c r="LOI1" s="23"/>
      <c r="LOJ1" s="23"/>
      <c r="LOK1" s="23"/>
      <c r="LOL1" s="23"/>
      <c r="LOM1" s="23"/>
      <c r="LON1" s="23"/>
      <c r="LOO1" s="23"/>
      <c r="LOP1" s="23"/>
      <c r="LOQ1" s="23"/>
      <c r="LOR1" s="23"/>
      <c r="LOS1" s="23"/>
      <c r="LOT1" s="23"/>
      <c r="LOU1" s="23"/>
      <c r="LOV1" s="23"/>
      <c r="LOW1" s="23"/>
      <c r="LOX1" s="23"/>
      <c r="LOY1" s="23"/>
      <c r="LOZ1" s="23"/>
      <c r="LPA1" s="23"/>
      <c r="LPB1" s="23"/>
      <c r="LPC1" s="23"/>
      <c r="LPD1" s="23"/>
      <c r="LPE1" s="23"/>
      <c r="LPF1" s="23"/>
      <c r="LPG1" s="23"/>
      <c r="LPH1" s="23"/>
      <c r="LPI1" s="23"/>
      <c r="LPJ1" s="23"/>
      <c r="LPK1" s="23"/>
      <c r="LPL1" s="23"/>
      <c r="LPM1" s="23"/>
      <c r="LPN1" s="23"/>
      <c r="LPO1" s="23"/>
      <c r="LPP1" s="23"/>
      <c r="LPQ1" s="23"/>
      <c r="LPR1" s="23"/>
      <c r="LPS1" s="23"/>
      <c r="LPT1" s="23"/>
      <c r="LPU1" s="23"/>
      <c r="LPV1" s="23"/>
      <c r="LPW1" s="23"/>
      <c r="LPX1" s="23"/>
      <c r="LPY1" s="23"/>
      <c r="LPZ1" s="23"/>
      <c r="LQA1" s="23"/>
      <c r="LQB1" s="23"/>
      <c r="LQC1" s="23"/>
      <c r="LQD1" s="23"/>
      <c r="LQE1" s="23"/>
      <c r="LQF1" s="23"/>
      <c r="LQG1" s="23"/>
      <c r="LQH1" s="23"/>
      <c r="LQI1" s="23"/>
      <c r="LQJ1" s="23"/>
      <c r="LQK1" s="23"/>
      <c r="LQL1" s="23"/>
      <c r="LQM1" s="23"/>
      <c r="LQN1" s="23"/>
      <c r="LQO1" s="23"/>
      <c r="LQP1" s="23"/>
      <c r="LQQ1" s="23"/>
      <c r="LQR1" s="23"/>
      <c r="LQS1" s="23"/>
      <c r="LQT1" s="23"/>
      <c r="LQU1" s="23"/>
      <c r="LQV1" s="23"/>
      <c r="LQW1" s="23"/>
      <c r="LQX1" s="23"/>
      <c r="LQY1" s="23"/>
      <c r="LQZ1" s="23"/>
      <c r="LRA1" s="23"/>
      <c r="LRB1" s="23"/>
      <c r="LRC1" s="23"/>
      <c r="LRD1" s="23"/>
      <c r="LRE1" s="23"/>
      <c r="LRF1" s="23"/>
      <c r="LRG1" s="23"/>
      <c r="LRH1" s="23"/>
      <c r="LRI1" s="23"/>
      <c r="LRJ1" s="23"/>
      <c r="LRK1" s="23"/>
      <c r="LRL1" s="23"/>
      <c r="LRM1" s="23"/>
      <c r="LRN1" s="23"/>
      <c r="LRO1" s="23"/>
      <c r="LRP1" s="23"/>
      <c r="LRQ1" s="23"/>
      <c r="LRR1" s="23"/>
      <c r="LRS1" s="23"/>
      <c r="LRT1" s="23"/>
      <c r="LRU1" s="23"/>
      <c r="LRV1" s="23"/>
      <c r="LRW1" s="23"/>
      <c r="LRX1" s="23"/>
      <c r="LRY1" s="23"/>
      <c r="LRZ1" s="23"/>
      <c r="LSA1" s="23"/>
      <c r="LSB1" s="23"/>
      <c r="LSC1" s="23"/>
      <c r="LSD1" s="23"/>
      <c r="LSE1" s="23"/>
      <c r="LSF1" s="23"/>
      <c r="LSG1" s="23"/>
      <c r="LSH1" s="23"/>
      <c r="LSI1" s="23"/>
      <c r="LSJ1" s="23"/>
      <c r="LSK1" s="23"/>
      <c r="LSL1" s="23"/>
      <c r="LSM1" s="23"/>
      <c r="LSN1" s="23"/>
      <c r="LSO1" s="23"/>
      <c r="LSP1" s="23"/>
      <c r="LSQ1" s="23"/>
      <c r="LSR1" s="23"/>
      <c r="LSS1" s="23"/>
      <c r="LST1" s="23"/>
      <c r="LSU1" s="23"/>
      <c r="LSV1" s="23"/>
      <c r="LSW1" s="23"/>
      <c r="LSX1" s="23"/>
      <c r="LSY1" s="23"/>
      <c r="LSZ1" s="23"/>
      <c r="LTA1" s="23"/>
      <c r="LTB1" s="23"/>
      <c r="LTC1" s="23"/>
      <c r="LTD1" s="23"/>
      <c r="LTE1" s="23"/>
      <c r="LTF1" s="23"/>
      <c r="LTG1" s="23"/>
      <c r="LTH1" s="23"/>
      <c r="LTI1" s="23"/>
      <c r="LTJ1" s="23"/>
      <c r="LTK1" s="23"/>
      <c r="LTL1" s="23"/>
      <c r="LTM1" s="23"/>
      <c r="LTN1" s="23"/>
      <c r="LTO1" s="23"/>
      <c r="LTP1" s="23"/>
      <c r="LTQ1" s="23"/>
      <c r="LTR1" s="23"/>
      <c r="LTS1" s="23"/>
      <c r="LTT1" s="23"/>
      <c r="LTU1" s="23"/>
      <c r="LTV1" s="23"/>
      <c r="LTW1" s="23"/>
      <c r="LTX1" s="23"/>
      <c r="LTY1" s="23"/>
      <c r="LTZ1" s="23"/>
      <c r="LUA1" s="23"/>
      <c r="LUB1" s="23"/>
      <c r="LUC1" s="23"/>
      <c r="LUD1" s="23"/>
      <c r="LUE1" s="23"/>
      <c r="LUF1" s="23"/>
      <c r="LUG1" s="23"/>
      <c r="LUH1" s="23"/>
      <c r="LUI1" s="23"/>
      <c r="LUJ1" s="23"/>
      <c r="LUK1" s="23"/>
      <c r="LUL1" s="23"/>
      <c r="LUM1" s="23"/>
      <c r="LUN1" s="23"/>
      <c r="LUO1" s="23"/>
      <c r="LUP1" s="23"/>
      <c r="LUQ1" s="23"/>
      <c r="LUR1" s="23"/>
      <c r="LUS1" s="23"/>
      <c r="LUT1" s="23"/>
      <c r="LUU1" s="23"/>
      <c r="LUV1" s="23"/>
      <c r="LUW1" s="23"/>
      <c r="LUX1" s="23"/>
      <c r="LUY1" s="23"/>
      <c r="LUZ1" s="23"/>
      <c r="LVA1" s="23"/>
      <c r="LVB1" s="23"/>
      <c r="LVC1" s="23"/>
      <c r="LVD1" s="23"/>
      <c r="LVE1" s="23"/>
      <c r="LVF1" s="23"/>
      <c r="LVG1" s="23"/>
      <c r="LVH1" s="23"/>
      <c r="LVI1" s="23"/>
      <c r="LVJ1" s="23"/>
      <c r="LVK1" s="23"/>
      <c r="LVL1" s="23"/>
      <c r="LVM1" s="23"/>
      <c r="LVN1" s="23"/>
      <c r="LVO1" s="23"/>
      <c r="LVP1" s="23"/>
      <c r="LVQ1" s="23"/>
      <c r="LVR1" s="23"/>
      <c r="LVS1" s="23"/>
      <c r="LVT1" s="23"/>
      <c r="LVU1" s="23"/>
      <c r="LVV1" s="23"/>
      <c r="LVW1" s="23"/>
      <c r="LVX1" s="23"/>
      <c r="LVY1" s="23"/>
      <c r="LVZ1" s="23"/>
      <c r="LWA1" s="23"/>
      <c r="LWB1" s="23"/>
      <c r="LWC1" s="23"/>
      <c r="LWD1" s="23"/>
      <c r="LWE1" s="23"/>
      <c r="LWF1" s="23"/>
      <c r="LWG1" s="23"/>
      <c r="LWH1" s="23"/>
      <c r="LWI1" s="23"/>
      <c r="LWJ1" s="23"/>
      <c r="LWK1" s="23"/>
      <c r="LWL1" s="23"/>
      <c r="LWM1" s="23"/>
      <c r="LWN1" s="23"/>
      <c r="LWO1" s="23"/>
      <c r="LWP1" s="23"/>
      <c r="LWQ1" s="23"/>
      <c r="LWR1" s="23"/>
      <c r="LWS1" s="23"/>
      <c r="LWT1" s="23"/>
      <c r="LWU1" s="23"/>
      <c r="LWV1" s="23"/>
      <c r="LWW1" s="23"/>
      <c r="LWX1" s="23"/>
      <c r="LWY1" s="23"/>
      <c r="LWZ1" s="23"/>
      <c r="LXA1" s="23"/>
      <c r="LXB1" s="23"/>
      <c r="LXC1" s="23"/>
      <c r="LXD1" s="23"/>
      <c r="LXE1" s="23"/>
      <c r="LXF1" s="23"/>
      <c r="LXG1" s="23"/>
      <c r="LXH1" s="23"/>
      <c r="LXI1" s="23"/>
      <c r="LXJ1" s="23"/>
      <c r="LXK1" s="23"/>
      <c r="LXL1" s="23"/>
      <c r="LXM1" s="23"/>
      <c r="LXN1" s="23"/>
      <c r="LXO1" s="23"/>
      <c r="LXP1" s="23"/>
      <c r="LXQ1" s="23"/>
      <c r="LXR1" s="23"/>
      <c r="LXS1" s="23"/>
      <c r="LXT1" s="23"/>
      <c r="LXU1" s="23"/>
      <c r="LXV1" s="23"/>
      <c r="LXW1" s="23"/>
      <c r="LXX1" s="23"/>
      <c r="LXY1" s="23"/>
      <c r="LXZ1" s="23"/>
      <c r="LYA1" s="23"/>
      <c r="LYB1" s="23"/>
      <c r="LYC1" s="23"/>
      <c r="LYD1" s="23"/>
      <c r="LYE1" s="23"/>
      <c r="LYF1" s="23"/>
      <c r="LYG1" s="23"/>
      <c r="LYH1" s="23"/>
      <c r="LYI1" s="23"/>
      <c r="LYJ1" s="23"/>
      <c r="LYK1" s="23"/>
      <c r="LYL1" s="23"/>
      <c r="LYM1" s="23"/>
      <c r="LYN1" s="23"/>
      <c r="LYO1" s="23"/>
      <c r="LYP1" s="23"/>
      <c r="LYQ1" s="23"/>
      <c r="LYR1" s="23"/>
      <c r="LYS1" s="23"/>
      <c r="LYT1" s="23"/>
      <c r="LYU1" s="23"/>
      <c r="LYV1" s="23"/>
      <c r="LYW1" s="23"/>
      <c r="LYX1" s="23"/>
      <c r="LYY1" s="23"/>
      <c r="LYZ1" s="23"/>
      <c r="LZA1" s="23"/>
      <c r="LZB1" s="23"/>
      <c r="LZC1" s="23"/>
      <c r="LZD1" s="23"/>
      <c r="LZE1" s="23"/>
      <c r="LZF1" s="23"/>
      <c r="LZG1" s="23"/>
      <c r="LZH1" s="23"/>
      <c r="LZI1" s="23"/>
      <c r="LZJ1" s="23"/>
      <c r="LZK1" s="23"/>
      <c r="LZL1" s="23"/>
      <c r="LZM1" s="23"/>
      <c r="LZN1" s="23"/>
      <c r="LZO1" s="23"/>
      <c r="LZP1" s="23"/>
      <c r="LZQ1" s="23"/>
      <c r="LZR1" s="23"/>
      <c r="LZS1" s="23"/>
      <c r="LZT1" s="23"/>
      <c r="LZU1" s="23"/>
      <c r="LZV1" s="23"/>
      <c r="LZW1" s="23"/>
      <c r="LZX1" s="23"/>
      <c r="LZY1" s="23"/>
      <c r="LZZ1" s="23"/>
      <c r="MAA1" s="23"/>
      <c r="MAB1" s="23"/>
      <c r="MAC1" s="23"/>
      <c r="MAD1" s="23"/>
      <c r="MAE1" s="23"/>
      <c r="MAF1" s="23"/>
      <c r="MAG1" s="23"/>
      <c r="MAH1" s="23"/>
      <c r="MAI1" s="23"/>
      <c r="MAJ1" s="23"/>
      <c r="MAK1" s="23"/>
      <c r="MAL1" s="23"/>
      <c r="MAM1" s="23"/>
      <c r="MAN1" s="23"/>
      <c r="MAO1" s="23"/>
      <c r="MAP1" s="23"/>
      <c r="MAQ1" s="23"/>
      <c r="MAR1" s="23"/>
      <c r="MAS1" s="23"/>
      <c r="MAT1" s="23"/>
      <c r="MAU1" s="23"/>
      <c r="MAV1" s="23"/>
      <c r="MAW1" s="23"/>
      <c r="MAX1" s="23"/>
      <c r="MAY1" s="23"/>
      <c r="MAZ1" s="23"/>
      <c r="MBA1" s="23"/>
      <c r="MBB1" s="23"/>
      <c r="MBC1" s="23"/>
      <c r="MBD1" s="23"/>
      <c r="MBE1" s="23"/>
      <c r="MBF1" s="23"/>
      <c r="MBG1" s="23"/>
      <c r="MBH1" s="23"/>
      <c r="MBI1" s="23"/>
      <c r="MBJ1" s="23"/>
      <c r="MBK1" s="23"/>
      <c r="MBL1" s="23"/>
      <c r="MBM1" s="23"/>
      <c r="MBN1" s="23"/>
      <c r="MBO1" s="23"/>
      <c r="MBP1" s="23"/>
      <c r="MBQ1" s="23"/>
      <c r="MBR1" s="23"/>
      <c r="MBS1" s="23"/>
      <c r="MBT1" s="23"/>
      <c r="MBU1" s="23"/>
      <c r="MBV1" s="23"/>
      <c r="MBW1" s="23"/>
      <c r="MBX1" s="23"/>
      <c r="MBY1" s="23"/>
      <c r="MBZ1" s="23"/>
      <c r="MCA1" s="23"/>
      <c r="MCB1" s="23"/>
      <c r="MCC1" s="23"/>
      <c r="MCD1" s="23"/>
      <c r="MCE1" s="23"/>
      <c r="MCF1" s="23"/>
      <c r="MCG1" s="23"/>
      <c r="MCH1" s="23"/>
      <c r="MCI1" s="23"/>
      <c r="MCJ1" s="23"/>
      <c r="MCK1" s="23"/>
      <c r="MCL1" s="23"/>
      <c r="MCM1" s="23"/>
      <c r="MCN1" s="23"/>
      <c r="MCO1" s="23"/>
      <c r="MCP1" s="23"/>
      <c r="MCQ1" s="23"/>
      <c r="MCR1" s="23"/>
      <c r="MCS1" s="23"/>
      <c r="MCT1" s="23"/>
      <c r="MCU1" s="23"/>
      <c r="MCV1" s="23"/>
      <c r="MCW1" s="23"/>
      <c r="MCX1" s="23"/>
      <c r="MCY1" s="23"/>
      <c r="MCZ1" s="23"/>
      <c r="MDA1" s="23"/>
      <c r="MDB1" s="23"/>
      <c r="MDC1" s="23"/>
      <c r="MDD1" s="23"/>
      <c r="MDE1" s="23"/>
      <c r="MDF1" s="23"/>
      <c r="MDG1" s="23"/>
      <c r="MDH1" s="23"/>
      <c r="MDI1" s="23"/>
      <c r="MDJ1" s="23"/>
      <c r="MDK1" s="23"/>
      <c r="MDL1" s="23"/>
      <c r="MDM1" s="23"/>
      <c r="MDN1" s="23"/>
      <c r="MDO1" s="23"/>
      <c r="MDP1" s="23"/>
      <c r="MDQ1" s="23"/>
      <c r="MDR1" s="23"/>
      <c r="MDS1" s="23"/>
      <c r="MDT1" s="23"/>
      <c r="MDU1" s="23"/>
      <c r="MDV1" s="23"/>
      <c r="MDW1" s="23"/>
      <c r="MDX1" s="23"/>
      <c r="MDY1" s="23"/>
      <c r="MDZ1" s="23"/>
      <c r="MEA1" s="23"/>
      <c r="MEB1" s="23"/>
      <c r="MEC1" s="23"/>
      <c r="MED1" s="23"/>
      <c r="MEE1" s="23"/>
      <c r="MEF1" s="23"/>
      <c r="MEG1" s="23"/>
      <c r="MEH1" s="23"/>
      <c r="MEI1" s="23"/>
      <c r="MEJ1" s="23"/>
      <c r="MEK1" s="23"/>
      <c r="MEL1" s="23"/>
      <c r="MEM1" s="23"/>
      <c r="MEN1" s="23"/>
      <c r="MEO1" s="23"/>
      <c r="MEP1" s="23"/>
      <c r="MEQ1" s="23"/>
      <c r="MER1" s="23"/>
      <c r="MES1" s="23"/>
      <c r="MET1" s="23"/>
      <c r="MEU1" s="23"/>
      <c r="MEV1" s="23"/>
      <c r="MEW1" s="23"/>
      <c r="MEX1" s="23"/>
      <c r="MEY1" s="23"/>
      <c r="MEZ1" s="23"/>
      <c r="MFA1" s="23"/>
      <c r="MFB1" s="23"/>
      <c r="MFC1" s="23"/>
      <c r="MFD1" s="23"/>
      <c r="MFE1" s="23"/>
      <c r="MFF1" s="23"/>
      <c r="MFG1" s="23"/>
      <c r="MFH1" s="23"/>
      <c r="MFI1" s="23"/>
      <c r="MFJ1" s="23"/>
      <c r="MFK1" s="23"/>
      <c r="MFL1" s="23"/>
      <c r="MFM1" s="23"/>
      <c r="MFN1" s="23"/>
      <c r="MFO1" s="23"/>
      <c r="MFP1" s="23"/>
      <c r="MFQ1" s="23"/>
      <c r="MFR1" s="23"/>
      <c r="MFS1" s="23"/>
      <c r="MFT1" s="23"/>
      <c r="MFU1" s="23"/>
      <c r="MFV1" s="23"/>
      <c r="MFW1" s="23"/>
      <c r="MFX1" s="23"/>
      <c r="MFY1" s="23"/>
      <c r="MFZ1" s="23"/>
      <c r="MGA1" s="23"/>
      <c r="MGB1" s="23"/>
      <c r="MGC1" s="23"/>
      <c r="MGD1" s="23"/>
      <c r="MGE1" s="23"/>
      <c r="MGF1" s="23"/>
      <c r="MGG1" s="23"/>
      <c r="MGH1" s="23"/>
      <c r="MGI1" s="23"/>
      <c r="MGJ1" s="23"/>
      <c r="MGK1" s="23"/>
      <c r="MGL1" s="23"/>
      <c r="MGM1" s="23"/>
      <c r="MGN1" s="23"/>
      <c r="MGO1" s="23"/>
      <c r="MGP1" s="23"/>
      <c r="MGQ1" s="23"/>
      <c r="MGR1" s="23"/>
      <c r="MGS1" s="23"/>
      <c r="MGT1" s="23"/>
      <c r="MGU1" s="23"/>
      <c r="MGV1" s="23"/>
      <c r="MGW1" s="23"/>
      <c r="MGX1" s="23"/>
      <c r="MGY1" s="23"/>
      <c r="MGZ1" s="23"/>
      <c r="MHA1" s="23"/>
      <c r="MHB1" s="23"/>
      <c r="MHC1" s="23"/>
      <c r="MHD1" s="23"/>
      <c r="MHE1" s="23"/>
      <c r="MHF1" s="23"/>
      <c r="MHG1" s="23"/>
      <c r="MHH1" s="23"/>
      <c r="MHI1" s="23"/>
      <c r="MHJ1" s="23"/>
      <c r="MHK1" s="23"/>
      <c r="MHL1" s="23"/>
      <c r="MHM1" s="23"/>
      <c r="MHN1" s="23"/>
      <c r="MHO1" s="23"/>
      <c r="MHP1" s="23"/>
      <c r="MHQ1" s="23"/>
      <c r="MHR1" s="23"/>
      <c r="MHS1" s="23"/>
      <c r="MHT1" s="23"/>
      <c r="MHU1" s="23"/>
      <c r="MHV1" s="23"/>
      <c r="MHW1" s="23"/>
      <c r="MHX1" s="23"/>
      <c r="MHY1" s="23"/>
      <c r="MHZ1" s="23"/>
      <c r="MIA1" s="23"/>
      <c r="MIB1" s="23"/>
      <c r="MIC1" s="23"/>
      <c r="MID1" s="23"/>
      <c r="MIE1" s="23"/>
      <c r="MIF1" s="23"/>
      <c r="MIG1" s="23"/>
      <c r="MIH1" s="23"/>
      <c r="MII1" s="23"/>
      <c r="MIJ1" s="23"/>
      <c r="MIK1" s="23"/>
      <c r="MIL1" s="23"/>
      <c r="MIM1" s="23"/>
      <c r="MIN1" s="23"/>
      <c r="MIO1" s="23"/>
      <c r="MIP1" s="23"/>
      <c r="MIQ1" s="23"/>
      <c r="MIR1" s="23"/>
      <c r="MIS1" s="23"/>
      <c r="MIT1" s="23"/>
      <c r="MIU1" s="23"/>
      <c r="MIV1" s="23"/>
      <c r="MIW1" s="23"/>
      <c r="MIX1" s="23"/>
      <c r="MIY1" s="23"/>
      <c r="MIZ1" s="23"/>
      <c r="MJA1" s="23"/>
      <c r="MJB1" s="23"/>
      <c r="MJC1" s="23"/>
      <c r="MJD1" s="23"/>
      <c r="MJE1" s="23"/>
      <c r="MJF1" s="23"/>
      <c r="MJG1" s="23"/>
      <c r="MJH1" s="23"/>
      <c r="MJI1" s="23"/>
      <c r="MJJ1" s="23"/>
      <c r="MJK1" s="23"/>
      <c r="MJL1" s="23"/>
      <c r="MJM1" s="23"/>
      <c r="MJN1" s="23"/>
      <c r="MJO1" s="23"/>
      <c r="MJP1" s="23"/>
      <c r="MJQ1" s="23"/>
      <c r="MJR1" s="23"/>
      <c r="MJS1" s="23"/>
      <c r="MJT1" s="23"/>
      <c r="MJU1" s="23"/>
      <c r="MJV1" s="23"/>
      <c r="MJW1" s="23"/>
      <c r="MJX1" s="23"/>
      <c r="MJY1" s="23"/>
      <c r="MJZ1" s="23"/>
      <c r="MKA1" s="23"/>
      <c r="MKB1" s="23"/>
      <c r="MKC1" s="23"/>
      <c r="MKD1" s="23"/>
      <c r="MKE1" s="23"/>
      <c r="MKF1" s="23"/>
      <c r="MKG1" s="23"/>
      <c r="MKH1" s="23"/>
      <c r="MKI1" s="23"/>
      <c r="MKJ1" s="23"/>
      <c r="MKK1" s="23"/>
      <c r="MKL1" s="23"/>
      <c r="MKM1" s="23"/>
      <c r="MKN1" s="23"/>
      <c r="MKO1" s="23"/>
      <c r="MKP1" s="23"/>
      <c r="MKQ1" s="23"/>
      <c r="MKR1" s="23"/>
      <c r="MKS1" s="23"/>
      <c r="MKT1" s="23"/>
      <c r="MKU1" s="23"/>
      <c r="MKV1" s="23"/>
      <c r="MKW1" s="23"/>
      <c r="MKX1" s="23"/>
      <c r="MKY1" s="23"/>
      <c r="MKZ1" s="23"/>
      <c r="MLA1" s="23"/>
      <c r="MLB1" s="23"/>
      <c r="MLC1" s="23"/>
      <c r="MLD1" s="23"/>
      <c r="MLE1" s="23"/>
      <c r="MLF1" s="23"/>
      <c r="MLG1" s="23"/>
      <c r="MLH1" s="23"/>
      <c r="MLI1" s="23"/>
      <c r="MLJ1" s="23"/>
      <c r="MLK1" s="23"/>
      <c r="MLL1" s="23"/>
      <c r="MLM1" s="23"/>
      <c r="MLN1" s="23"/>
      <c r="MLO1" s="23"/>
      <c r="MLP1" s="23"/>
      <c r="MLQ1" s="23"/>
      <c r="MLR1" s="23"/>
      <c r="MLS1" s="23"/>
      <c r="MLT1" s="23"/>
      <c r="MLU1" s="23"/>
      <c r="MLV1" s="23"/>
      <c r="MLW1" s="23"/>
      <c r="MLX1" s="23"/>
      <c r="MLY1" s="23"/>
      <c r="MLZ1" s="23"/>
      <c r="MMA1" s="23"/>
      <c r="MMB1" s="23"/>
      <c r="MMC1" s="23"/>
      <c r="MMD1" s="23"/>
      <c r="MME1" s="23"/>
      <c r="MMF1" s="23"/>
      <c r="MMG1" s="23"/>
      <c r="MMH1" s="23"/>
      <c r="MMI1" s="23"/>
      <c r="MMJ1" s="23"/>
      <c r="MMK1" s="23"/>
      <c r="MML1" s="23"/>
      <c r="MMM1" s="23"/>
      <c r="MMN1" s="23"/>
      <c r="MMO1" s="23"/>
      <c r="MMP1" s="23"/>
      <c r="MMQ1" s="23"/>
      <c r="MMR1" s="23"/>
      <c r="MMS1" s="23"/>
      <c r="MMT1" s="23"/>
      <c r="MMU1" s="23"/>
      <c r="MMV1" s="23"/>
      <c r="MMW1" s="23"/>
      <c r="MMX1" s="23"/>
      <c r="MMY1" s="23"/>
      <c r="MMZ1" s="23"/>
      <c r="MNA1" s="23"/>
      <c r="MNB1" s="23"/>
      <c r="MNC1" s="23"/>
      <c r="MND1" s="23"/>
      <c r="MNE1" s="23"/>
      <c r="MNF1" s="23"/>
      <c r="MNG1" s="23"/>
      <c r="MNH1" s="23"/>
      <c r="MNI1" s="23"/>
      <c r="MNJ1" s="23"/>
      <c r="MNK1" s="23"/>
      <c r="MNL1" s="23"/>
      <c r="MNM1" s="23"/>
      <c r="MNN1" s="23"/>
      <c r="MNO1" s="23"/>
      <c r="MNP1" s="23"/>
      <c r="MNQ1" s="23"/>
      <c r="MNR1" s="23"/>
      <c r="MNS1" s="23"/>
      <c r="MNT1" s="23"/>
      <c r="MNU1" s="23"/>
      <c r="MNV1" s="23"/>
      <c r="MNW1" s="23"/>
      <c r="MNX1" s="23"/>
      <c r="MNY1" s="23"/>
      <c r="MNZ1" s="23"/>
      <c r="MOA1" s="23"/>
      <c r="MOB1" s="23"/>
      <c r="MOC1" s="23"/>
      <c r="MOD1" s="23"/>
      <c r="MOE1" s="23"/>
      <c r="MOF1" s="23"/>
      <c r="MOG1" s="23"/>
      <c r="MOH1" s="23"/>
      <c r="MOI1" s="23"/>
      <c r="MOJ1" s="23"/>
      <c r="MOK1" s="23"/>
      <c r="MOL1" s="23"/>
      <c r="MOM1" s="23"/>
      <c r="MON1" s="23"/>
      <c r="MOO1" s="23"/>
      <c r="MOP1" s="23"/>
      <c r="MOQ1" s="23"/>
      <c r="MOR1" s="23"/>
      <c r="MOS1" s="23"/>
      <c r="MOT1" s="23"/>
      <c r="MOU1" s="23"/>
      <c r="MOV1" s="23"/>
      <c r="MOW1" s="23"/>
      <c r="MOX1" s="23"/>
      <c r="MOY1" s="23"/>
      <c r="MOZ1" s="23"/>
      <c r="MPA1" s="23"/>
      <c r="MPB1" s="23"/>
      <c r="MPC1" s="23"/>
      <c r="MPD1" s="23"/>
      <c r="MPE1" s="23"/>
      <c r="MPF1" s="23"/>
      <c r="MPG1" s="23"/>
      <c r="MPH1" s="23"/>
      <c r="MPI1" s="23"/>
      <c r="MPJ1" s="23"/>
      <c r="MPK1" s="23"/>
      <c r="MPL1" s="23"/>
      <c r="MPM1" s="23"/>
      <c r="MPN1" s="23"/>
      <c r="MPO1" s="23"/>
      <c r="MPP1" s="23"/>
      <c r="MPQ1" s="23"/>
      <c r="MPR1" s="23"/>
      <c r="MPS1" s="23"/>
      <c r="MPT1" s="23"/>
      <c r="MPU1" s="23"/>
      <c r="MPV1" s="23"/>
      <c r="MPW1" s="23"/>
      <c r="MPX1" s="23"/>
      <c r="MPY1" s="23"/>
      <c r="MPZ1" s="23"/>
      <c r="MQA1" s="23"/>
      <c r="MQB1" s="23"/>
      <c r="MQC1" s="23"/>
      <c r="MQD1" s="23"/>
      <c r="MQE1" s="23"/>
      <c r="MQF1" s="23"/>
      <c r="MQG1" s="23"/>
      <c r="MQH1" s="23"/>
      <c r="MQI1" s="23"/>
      <c r="MQJ1" s="23"/>
      <c r="MQK1" s="23"/>
      <c r="MQL1" s="23"/>
      <c r="MQM1" s="23"/>
      <c r="MQN1" s="23"/>
      <c r="MQO1" s="23"/>
      <c r="MQP1" s="23"/>
      <c r="MQQ1" s="23"/>
      <c r="MQR1" s="23"/>
      <c r="MQS1" s="23"/>
      <c r="MQT1" s="23"/>
      <c r="MQU1" s="23"/>
      <c r="MQV1" s="23"/>
      <c r="MQW1" s="23"/>
      <c r="MQX1" s="23"/>
      <c r="MQY1" s="23"/>
      <c r="MQZ1" s="23"/>
      <c r="MRA1" s="23"/>
      <c r="MRB1" s="23"/>
      <c r="MRC1" s="23"/>
      <c r="MRD1" s="23"/>
      <c r="MRE1" s="23"/>
      <c r="MRF1" s="23"/>
      <c r="MRG1" s="23"/>
      <c r="MRH1" s="23"/>
      <c r="MRI1" s="23"/>
      <c r="MRJ1" s="23"/>
      <c r="MRK1" s="23"/>
      <c r="MRL1" s="23"/>
      <c r="MRM1" s="23"/>
      <c r="MRN1" s="23"/>
      <c r="MRO1" s="23"/>
      <c r="MRP1" s="23"/>
      <c r="MRQ1" s="23"/>
      <c r="MRR1" s="23"/>
      <c r="MRS1" s="23"/>
      <c r="MRT1" s="23"/>
      <c r="MRU1" s="23"/>
      <c r="MRV1" s="23"/>
      <c r="MRW1" s="23"/>
      <c r="MRX1" s="23"/>
      <c r="MRY1" s="23"/>
      <c r="MRZ1" s="23"/>
      <c r="MSA1" s="23"/>
      <c r="MSB1" s="23"/>
      <c r="MSC1" s="23"/>
      <c r="MSD1" s="23"/>
      <c r="MSE1" s="23"/>
      <c r="MSF1" s="23"/>
      <c r="MSG1" s="23"/>
      <c r="MSH1" s="23"/>
      <c r="MSI1" s="23"/>
      <c r="MSJ1" s="23"/>
      <c r="MSK1" s="23"/>
      <c r="MSL1" s="23"/>
      <c r="MSM1" s="23"/>
      <c r="MSN1" s="23"/>
      <c r="MSO1" s="23"/>
      <c r="MSP1" s="23"/>
      <c r="MSQ1" s="23"/>
      <c r="MSR1" s="23"/>
      <c r="MSS1" s="23"/>
      <c r="MST1" s="23"/>
      <c r="MSU1" s="23"/>
      <c r="MSV1" s="23"/>
      <c r="MSW1" s="23"/>
      <c r="MSX1" s="23"/>
      <c r="MSY1" s="23"/>
      <c r="MSZ1" s="23"/>
      <c r="MTA1" s="23"/>
      <c r="MTB1" s="23"/>
      <c r="MTC1" s="23"/>
      <c r="MTD1" s="23"/>
      <c r="MTE1" s="23"/>
      <c r="MTF1" s="23"/>
      <c r="MTG1" s="23"/>
      <c r="MTH1" s="23"/>
      <c r="MTI1" s="23"/>
      <c r="MTJ1" s="23"/>
      <c r="MTK1" s="23"/>
      <c r="MTL1" s="23"/>
      <c r="MTM1" s="23"/>
      <c r="MTN1" s="23"/>
      <c r="MTO1" s="23"/>
      <c r="MTP1" s="23"/>
      <c r="MTQ1" s="23"/>
      <c r="MTR1" s="23"/>
      <c r="MTS1" s="23"/>
      <c r="MTT1" s="23"/>
      <c r="MTU1" s="23"/>
      <c r="MTV1" s="23"/>
      <c r="MTW1" s="23"/>
      <c r="MTX1" s="23"/>
      <c r="MTY1" s="23"/>
      <c r="MTZ1" s="23"/>
      <c r="MUA1" s="23"/>
      <c r="MUB1" s="23"/>
      <c r="MUC1" s="23"/>
      <c r="MUD1" s="23"/>
      <c r="MUE1" s="23"/>
      <c r="MUF1" s="23"/>
      <c r="MUG1" s="23"/>
      <c r="MUH1" s="23"/>
      <c r="MUI1" s="23"/>
      <c r="MUJ1" s="23"/>
      <c r="MUK1" s="23"/>
      <c r="MUL1" s="23"/>
      <c r="MUM1" s="23"/>
      <c r="MUN1" s="23"/>
      <c r="MUO1" s="23"/>
      <c r="MUP1" s="23"/>
      <c r="MUQ1" s="23"/>
      <c r="MUR1" s="23"/>
      <c r="MUS1" s="23"/>
      <c r="MUT1" s="23"/>
      <c r="MUU1" s="23"/>
      <c r="MUV1" s="23"/>
      <c r="MUW1" s="23"/>
      <c r="MUX1" s="23"/>
      <c r="MUY1" s="23"/>
      <c r="MUZ1" s="23"/>
      <c r="MVA1" s="23"/>
      <c r="MVB1" s="23"/>
      <c r="MVC1" s="23"/>
      <c r="MVD1" s="23"/>
      <c r="MVE1" s="23"/>
      <c r="MVF1" s="23"/>
      <c r="MVG1" s="23"/>
      <c r="MVH1" s="23"/>
      <c r="MVI1" s="23"/>
      <c r="MVJ1" s="23"/>
      <c r="MVK1" s="23"/>
      <c r="MVL1" s="23"/>
      <c r="MVM1" s="23"/>
      <c r="MVN1" s="23"/>
      <c r="MVO1" s="23"/>
      <c r="MVP1" s="23"/>
      <c r="MVQ1" s="23"/>
      <c r="MVR1" s="23"/>
      <c r="MVS1" s="23"/>
      <c r="MVT1" s="23"/>
      <c r="MVU1" s="23"/>
      <c r="MVV1" s="23"/>
      <c r="MVW1" s="23"/>
      <c r="MVX1" s="23"/>
      <c r="MVY1" s="23"/>
      <c r="MVZ1" s="23"/>
      <c r="MWA1" s="23"/>
      <c r="MWB1" s="23"/>
      <c r="MWC1" s="23"/>
      <c r="MWD1" s="23"/>
      <c r="MWE1" s="23"/>
      <c r="MWF1" s="23"/>
      <c r="MWG1" s="23"/>
      <c r="MWH1" s="23"/>
      <c r="MWI1" s="23"/>
      <c r="MWJ1" s="23"/>
      <c r="MWK1" s="23"/>
      <c r="MWL1" s="23"/>
      <c r="MWM1" s="23"/>
      <c r="MWN1" s="23"/>
      <c r="MWO1" s="23"/>
      <c r="MWP1" s="23"/>
      <c r="MWQ1" s="23"/>
      <c r="MWR1" s="23"/>
      <c r="MWS1" s="23"/>
      <c r="MWT1" s="23"/>
      <c r="MWU1" s="23"/>
      <c r="MWV1" s="23"/>
      <c r="MWW1" s="23"/>
      <c r="MWX1" s="23"/>
      <c r="MWY1" s="23"/>
      <c r="MWZ1" s="23"/>
      <c r="MXA1" s="23"/>
      <c r="MXB1" s="23"/>
      <c r="MXC1" s="23"/>
      <c r="MXD1" s="23"/>
      <c r="MXE1" s="23"/>
      <c r="MXF1" s="23"/>
      <c r="MXG1" s="23"/>
      <c r="MXH1" s="23"/>
      <c r="MXI1" s="23"/>
      <c r="MXJ1" s="23"/>
      <c r="MXK1" s="23"/>
      <c r="MXL1" s="23"/>
      <c r="MXM1" s="23"/>
      <c r="MXN1" s="23"/>
      <c r="MXO1" s="23"/>
      <c r="MXP1" s="23"/>
      <c r="MXQ1" s="23"/>
      <c r="MXR1" s="23"/>
      <c r="MXS1" s="23"/>
      <c r="MXT1" s="23"/>
      <c r="MXU1" s="23"/>
      <c r="MXV1" s="23"/>
      <c r="MXW1" s="23"/>
      <c r="MXX1" s="23"/>
      <c r="MXY1" s="23"/>
      <c r="MXZ1" s="23"/>
      <c r="MYA1" s="23"/>
      <c r="MYB1" s="23"/>
      <c r="MYC1" s="23"/>
      <c r="MYD1" s="23"/>
      <c r="MYE1" s="23"/>
      <c r="MYF1" s="23"/>
      <c r="MYG1" s="23"/>
      <c r="MYH1" s="23"/>
      <c r="MYI1" s="23"/>
      <c r="MYJ1" s="23"/>
      <c r="MYK1" s="23"/>
      <c r="MYL1" s="23"/>
      <c r="MYM1" s="23"/>
      <c r="MYN1" s="23"/>
      <c r="MYO1" s="23"/>
      <c r="MYP1" s="23"/>
      <c r="MYQ1" s="23"/>
      <c r="MYR1" s="23"/>
      <c r="MYS1" s="23"/>
      <c r="MYT1" s="23"/>
      <c r="MYU1" s="23"/>
      <c r="MYV1" s="23"/>
      <c r="MYW1" s="23"/>
      <c r="MYX1" s="23"/>
      <c r="MYY1" s="23"/>
      <c r="MYZ1" s="23"/>
      <c r="MZA1" s="23"/>
      <c r="MZB1" s="23"/>
      <c r="MZC1" s="23"/>
      <c r="MZD1" s="23"/>
      <c r="MZE1" s="23"/>
      <c r="MZF1" s="23"/>
      <c r="MZG1" s="23"/>
      <c r="MZH1" s="23"/>
      <c r="MZI1" s="23"/>
      <c r="MZJ1" s="23"/>
      <c r="MZK1" s="23"/>
      <c r="MZL1" s="23"/>
      <c r="MZM1" s="23"/>
      <c r="MZN1" s="23"/>
      <c r="MZO1" s="23"/>
      <c r="MZP1" s="23"/>
      <c r="MZQ1" s="23"/>
      <c r="MZR1" s="23"/>
      <c r="MZS1" s="23"/>
      <c r="MZT1" s="23"/>
      <c r="MZU1" s="23"/>
      <c r="MZV1" s="23"/>
      <c r="MZW1" s="23"/>
      <c r="MZX1" s="23"/>
      <c r="MZY1" s="23"/>
      <c r="MZZ1" s="23"/>
      <c r="NAA1" s="23"/>
      <c r="NAB1" s="23"/>
      <c r="NAC1" s="23"/>
      <c r="NAD1" s="23"/>
      <c r="NAE1" s="23"/>
      <c r="NAF1" s="23"/>
      <c r="NAG1" s="23"/>
      <c r="NAH1" s="23"/>
      <c r="NAI1" s="23"/>
      <c r="NAJ1" s="23"/>
      <c r="NAK1" s="23"/>
      <c r="NAL1" s="23"/>
      <c r="NAM1" s="23"/>
      <c r="NAN1" s="23"/>
      <c r="NAO1" s="23"/>
      <c r="NAP1" s="23"/>
      <c r="NAQ1" s="23"/>
      <c r="NAR1" s="23"/>
      <c r="NAS1" s="23"/>
      <c r="NAT1" s="23"/>
      <c r="NAU1" s="23"/>
      <c r="NAV1" s="23"/>
      <c r="NAW1" s="23"/>
      <c r="NAX1" s="23"/>
      <c r="NAY1" s="23"/>
      <c r="NAZ1" s="23"/>
      <c r="NBA1" s="23"/>
      <c r="NBB1" s="23"/>
      <c r="NBC1" s="23"/>
      <c r="NBD1" s="23"/>
      <c r="NBE1" s="23"/>
      <c r="NBF1" s="23"/>
      <c r="NBG1" s="23"/>
      <c r="NBH1" s="23"/>
      <c r="NBI1" s="23"/>
      <c r="NBJ1" s="23"/>
      <c r="NBK1" s="23"/>
      <c r="NBL1" s="23"/>
      <c r="NBM1" s="23"/>
      <c r="NBN1" s="23"/>
      <c r="NBO1" s="23"/>
      <c r="NBP1" s="23"/>
      <c r="NBQ1" s="23"/>
      <c r="NBR1" s="23"/>
      <c r="NBS1" s="23"/>
      <c r="NBT1" s="23"/>
      <c r="NBU1" s="23"/>
      <c r="NBV1" s="23"/>
      <c r="NBW1" s="23"/>
      <c r="NBX1" s="23"/>
      <c r="NBY1" s="23"/>
      <c r="NBZ1" s="23"/>
      <c r="NCA1" s="23"/>
      <c r="NCB1" s="23"/>
      <c r="NCC1" s="23"/>
      <c r="NCD1" s="23"/>
      <c r="NCE1" s="23"/>
      <c r="NCF1" s="23"/>
      <c r="NCG1" s="23"/>
      <c r="NCH1" s="23"/>
      <c r="NCI1" s="23"/>
      <c r="NCJ1" s="23"/>
      <c r="NCK1" s="23"/>
      <c r="NCL1" s="23"/>
      <c r="NCM1" s="23"/>
      <c r="NCN1" s="23"/>
      <c r="NCO1" s="23"/>
      <c r="NCP1" s="23"/>
      <c r="NCQ1" s="23"/>
      <c r="NCR1" s="23"/>
      <c r="NCS1" s="23"/>
      <c r="NCT1" s="23"/>
      <c r="NCU1" s="23"/>
      <c r="NCV1" s="23"/>
      <c r="NCW1" s="23"/>
      <c r="NCX1" s="23"/>
      <c r="NCY1" s="23"/>
      <c r="NCZ1" s="23"/>
      <c r="NDA1" s="23"/>
      <c r="NDB1" s="23"/>
      <c r="NDC1" s="23"/>
      <c r="NDD1" s="23"/>
      <c r="NDE1" s="23"/>
      <c r="NDF1" s="23"/>
      <c r="NDG1" s="23"/>
      <c r="NDH1" s="23"/>
      <c r="NDI1" s="23"/>
      <c r="NDJ1" s="23"/>
      <c r="NDK1" s="23"/>
      <c r="NDL1" s="23"/>
      <c r="NDM1" s="23"/>
      <c r="NDN1" s="23"/>
      <c r="NDO1" s="23"/>
      <c r="NDP1" s="23"/>
      <c r="NDQ1" s="23"/>
      <c r="NDR1" s="23"/>
      <c r="NDS1" s="23"/>
      <c r="NDT1" s="23"/>
      <c r="NDU1" s="23"/>
      <c r="NDV1" s="23"/>
      <c r="NDW1" s="23"/>
      <c r="NDX1" s="23"/>
      <c r="NDY1" s="23"/>
      <c r="NDZ1" s="23"/>
      <c r="NEA1" s="23"/>
      <c r="NEB1" s="23"/>
      <c r="NEC1" s="23"/>
      <c r="NED1" s="23"/>
      <c r="NEE1" s="23"/>
      <c r="NEF1" s="23"/>
      <c r="NEG1" s="23"/>
      <c r="NEH1" s="23"/>
      <c r="NEI1" s="23"/>
      <c r="NEJ1" s="23"/>
      <c r="NEK1" s="23"/>
      <c r="NEL1" s="23"/>
      <c r="NEM1" s="23"/>
      <c r="NEN1" s="23"/>
      <c r="NEO1" s="23"/>
      <c r="NEP1" s="23"/>
      <c r="NEQ1" s="23"/>
      <c r="NER1" s="23"/>
      <c r="NES1" s="23"/>
      <c r="NET1" s="23"/>
      <c r="NEU1" s="23"/>
      <c r="NEV1" s="23"/>
      <c r="NEW1" s="23"/>
      <c r="NEX1" s="23"/>
      <c r="NEY1" s="23"/>
      <c r="NEZ1" s="23"/>
      <c r="NFA1" s="23"/>
      <c r="NFB1" s="23"/>
      <c r="NFC1" s="23"/>
      <c r="NFD1" s="23"/>
      <c r="NFE1" s="23"/>
      <c r="NFF1" s="23"/>
      <c r="NFG1" s="23"/>
      <c r="NFH1" s="23"/>
      <c r="NFI1" s="23"/>
      <c r="NFJ1" s="23"/>
      <c r="NFK1" s="23"/>
      <c r="NFL1" s="23"/>
      <c r="NFM1" s="23"/>
      <c r="NFN1" s="23"/>
      <c r="NFO1" s="23"/>
      <c r="NFP1" s="23"/>
      <c r="NFQ1" s="23"/>
      <c r="NFR1" s="23"/>
      <c r="NFS1" s="23"/>
      <c r="NFT1" s="23"/>
      <c r="NFU1" s="23"/>
      <c r="NFV1" s="23"/>
      <c r="NFW1" s="23"/>
      <c r="NFX1" s="23"/>
      <c r="NFY1" s="23"/>
      <c r="NFZ1" s="23"/>
      <c r="NGA1" s="23"/>
      <c r="NGB1" s="23"/>
      <c r="NGC1" s="23"/>
      <c r="NGD1" s="23"/>
      <c r="NGE1" s="23"/>
      <c r="NGF1" s="23"/>
      <c r="NGG1" s="23"/>
      <c r="NGH1" s="23"/>
      <c r="NGI1" s="23"/>
      <c r="NGJ1" s="23"/>
      <c r="NGK1" s="23"/>
      <c r="NGL1" s="23"/>
      <c r="NGM1" s="23"/>
      <c r="NGN1" s="23"/>
      <c r="NGO1" s="23"/>
      <c r="NGP1" s="23"/>
      <c r="NGQ1" s="23"/>
      <c r="NGR1" s="23"/>
      <c r="NGS1" s="23"/>
      <c r="NGT1" s="23"/>
      <c r="NGU1" s="23"/>
      <c r="NGV1" s="23"/>
      <c r="NGW1" s="23"/>
      <c r="NGX1" s="23"/>
      <c r="NGY1" s="23"/>
      <c r="NGZ1" s="23"/>
      <c r="NHA1" s="23"/>
      <c r="NHB1" s="23"/>
      <c r="NHC1" s="23"/>
      <c r="NHD1" s="23"/>
      <c r="NHE1" s="23"/>
      <c r="NHF1" s="23"/>
      <c r="NHG1" s="23"/>
      <c r="NHH1" s="23"/>
      <c r="NHI1" s="23"/>
      <c r="NHJ1" s="23"/>
      <c r="NHK1" s="23"/>
      <c r="NHL1" s="23"/>
      <c r="NHM1" s="23"/>
      <c r="NHN1" s="23"/>
      <c r="NHO1" s="23"/>
      <c r="NHP1" s="23"/>
      <c r="NHQ1" s="23"/>
      <c r="NHR1" s="23"/>
      <c r="NHS1" s="23"/>
      <c r="NHT1" s="23"/>
      <c r="NHU1" s="23"/>
      <c r="NHV1" s="23"/>
      <c r="NHW1" s="23"/>
      <c r="NHX1" s="23"/>
      <c r="NHY1" s="23"/>
      <c r="NHZ1" s="23"/>
      <c r="NIA1" s="23"/>
      <c r="NIB1" s="23"/>
      <c r="NIC1" s="23"/>
      <c r="NID1" s="23"/>
      <c r="NIE1" s="23"/>
      <c r="NIF1" s="23"/>
      <c r="NIG1" s="23"/>
      <c r="NIH1" s="23"/>
      <c r="NII1" s="23"/>
      <c r="NIJ1" s="23"/>
      <c r="NIK1" s="23"/>
      <c r="NIL1" s="23"/>
      <c r="NIM1" s="23"/>
      <c r="NIN1" s="23"/>
      <c r="NIO1" s="23"/>
      <c r="NIP1" s="23"/>
      <c r="NIQ1" s="23"/>
      <c r="NIR1" s="23"/>
      <c r="NIS1" s="23"/>
      <c r="NIT1" s="23"/>
      <c r="NIU1" s="23"/>
      <c r="NIV1" s="23"/>
      <c r="NIW1" s="23"/>
      <c r="NIX1" s="23"/>
      <c r="NIY1" s="23"/>
      <c r="NIZ1" s="23"/>
      <c r="NJA1" s="23"/>
      <c r="NJB1" s="23"/>
      <c r="NJC1" s="23"/>
      <c r="NJD1" s="23"/>
      <c r="NJE1" s="23"/>
      <c r="NJF1" s="23"/>
      <c r="NJG1" s="23"/>
      <c r="NJH1" s="23"/>
      <c r="NJI1" s="23"/>
      <c r="NJJ1" s="23"/>
      <c r="NJK1" s="23"/>
      <c r="NJL1" s="23"/>
      <c r="NJM1" s="23"/>
      <c r="NJN1" s="23"/>
      <c r="NJO1" s="23"/>
      <c r="NJP1" s="23"/>
      <c r="NJQ1" s="23"/>
      <c r="NJR1" s="23"/>
      <c r="NJS1" s="23"/>
      <c r="NJT1" s="23"/>
      <c r="NJU1" s="23"/>
      <c r="NJV1" s="23"/>
      <c r="NJW1" s="23"/>
      <c r="NJX1" s="23"/>
      <c r="NJY1" s="23"/>
      <c r="NJZ1" s="23"/>
      <c r="NKA1" s="23"/>
      <c r="NKB1" s="23"/>
      <c r="NKC1" s="23"/>
      <c r="NKD1" s="23"/>
      <c r="NKE1" s="23"/>
      <c r="NKF1" s="23"/>
      <c r="NKG1" s="23"/>
      <c r="NKH1" s="23"/>
      <c r="NKI1" s="23"/>
      <c r="NKJ1" s="23"/>
      <c r="NKK1" s="23"/>
      <c r="NKL1" s="23"/>
      <c r="NKM1" s="23"/>
      <c r="NKN1" s="23"/>
      <c r="NKO1" s="23"/>
      <c r="NKP1" s="23"/>
      <c r="NKQ1" s="23"/>
      <c r="NKR1" s="23"/>
      <c r="NKS1" s="23"/>
      <c r="NKT1" s="23"/>
      <c r="NKU1" s="23"/>
      <c r="NKV1" s="23"/>
      <c r="NKW1" s="23"/>
      <c r="NKX1" s="23"/>
      <c r="NKY1" s="23"/>
      <c r="NKZ1" s="23"/>
      <c r="NLA1" s="23"/>
      <c r="NLB1" s="23"/>
      <c r="NLC1" s="23"/>
      <c r="NLD1" s="23"/>
      <c r="NLE1" s="23"/>
      <c r="NLF1" s="23"/>
      <c r="NLG1" s="23"/>
      <c r="NLH1" s="23"/>
      <c r="NLI1" s="23"/>
      <c r="NLJ1" s="23"/>
      <c r="NLK1" s="23"/>
      <c r="NLL1" s="23"/>
      <c r="NLM1" s="23"/>
      <c r="NLN1" s="23"/>
      <c r="NLO1" s="23"/>
      <c r="NLP1" s="23"/>
      <c r="NLQ1" s="23"/>
      <c r="NLR1" s="23"/>
      <c r="NLS1" s="23"/>
      <c r="NLT1" s="23"/>
      <c r="NLU1" s="23"/>
      <c r="NLV1" s="23"/>
      <c r="NLW1" s="23"/>
      <c r="NLX1" s="23"/>
      <c r="NLY1" s="23"/>
      <c r="NLZ1" s="23"/>
      <c r="NMA1" s="23"/>
      <c r="NMB1" s="23"/>
      <c r="NMC1" s="23"/>
      <c r="NMD1" s="23"/>
      <c r="NME1" s="23"/>
      <c r="NMF1" s="23"/>
      <c r="NMG1" s="23"/>
      <c r="NMH1" s="23"/>
      <c r="NMI1" s="23"/>
      <c r="NMJ1" s="23"/>
      <c r="NMK1" s="23"/>
      <c r="NML1" s="23"/>
      <c r="NMM1" s="23"/>
      <c r="NMN1" s="23"/>
      <c r="NMO1" s="23"/>
      <c r="NMP1" s="23"/>
      <c r="NMQ1" s="23"/>
      <c r="NMR1" s="23"/>
      <c r="NMS1" s="23"/>
      <c r="NMT1" s="23"/>
      <c r="NMU1" s="23"/>
      <c r="NMV1" s="23"/>
      <c r="NMW1" s="23"/>
      <c r="NMX1" s="23"/>
      <c r="NMY1" s="23"/>
      <c r="NMZ1" s="23"/>
      <c r="NNA1" s="23"/>
      <c r="NNB1" s="23"/>
      <c r="NNC1" s="23"/>
      <c r="NND1" s="23"/>
      <c r="NNE1" s="23"/>
      <c r="NNF1" s="23"/>
      <c r="NNG1" s="23"/>
      <c r="NNH1" s="23"/>
      <c r="NNI1" s="23"/>
      <c r="NNJ1" s="23"/>
      <c r="NNK1" s="23"/>
      <c r="NNL1" s="23"/>
      <c r="NNM1" s="23"/>
      <c r="NNN1" s="23"/>
      <c r="NNO1" s="23"/>
      <c r="NNP1" s="23"/>
      <c r="NNQ1" s="23"/>
      <c r="NNR1" s="23"/>
      <c r="NNS1" s="23"/>
      <c r="NNT1" s="23"/>
      <c r="NNU1" s="23"/>
      <c r="NNV1" s="23"/>
      <c r="NNW1" s="23"/>
      <c r="NNX1" s="23"/>
      <c r="NNY1" s="23"/>
      <c r="NNZ1" s="23"/>
      <c r="NOA1" s="23"/>
      <c r="NOB1" s="23"/>
      <c r="NOC1" s="23"/>
      <c r="NOD1" s="23"/>
      <c r="NOE1" s="23"/>
      <c r="NOF1" s="23"/>
      <c r="NOG1" s="23"/>
      <c r="NOH1" s="23"/>
      <c r="NOI1" s="23"/>
      <c r="NOJ1" s="23"/>
      <c r="NOK1" s="23"/>
      <c r="NOL1" s="23"/>
      <c r="NOM1" s="23"/>
      <c r="NON1" s="23"/>
      <c r="NOO1" s="23"/>
      <c r="NOP1" s="23"/>
      <c r="NOQ1" s="23"/>
      <c r="NOR1" s="23"/>
      <c r="NOS1" s="23"/>
      <c r="NOT1" s="23"/>
      <c r="NOU1" s="23"/>
      <c r="NOV1" s="23"/>
      <c r="NOW1" s="23"/>
      <c r="NOX1" s="23"/>
      <c r="NOY1" s="23"/>
      <c r="NOZ1" s="23"/>
      <c r="NPA1" s="23"/>
      <c r="NPB1" s="23"/>
      <c r="NPC1" s="23"/>
      <c r="NPD1" s="23"/>
      <c r="NPE1" s="23"/>
      <c r="NPF1" s="23"/>
      <c r="NPG1" s="23"/>
      <c r="NPH1" s="23"/>
      <c r="NPI1" s="23"/>
      <c r="NPJ1" s="23"/>
      <c r="NPK1" s="23"/>
      <c r="NPL1" s="23"/>
      <c r="NPM1" s="23"/>
      <c r="NPN1" s="23"/>
      <c r="NPO1" s="23"/>
      <c r="NPP1" s="23"/>
      <c r="NPQ1" s="23"/>
      <c r="NPR1" s="23"/>
      <c r="NPS1" s="23"/>
      <c r="NPT1" s="23"/>
      <c r="NPU1" s="23"/>
      <c r="NPV1" s="23"/>
      <c r="NPW1" s="23"/>
      <c r="NPX1" s="23"/>
      <c r="NPY1" s="23"/>
      <c r="NPZ1" s="23"/>
      <c r="NQA1" s="23"/>
      <c r="NQB1" s="23"/>
      <c r="NQC1" s="23"/>
      <c r="NQD1" s="23"/>
      <c r="NQE1" s="23"/>
      <c r="NQF1" s="23"/>
      <c r="NQG1" s="23"/>
      <c r="NQH1" s="23"/>
      <c r="NQI1" s="23"/>
      <c r="NQJ1" s="23"/>
      <c r="NQK1" s="23"/>
      <c r="NQL1" s="23"/>
      <c r="NQM1" s="23"/>
      <c r="NQN1" s="23"/>
      <c r="NQO1" s="23"/>
      <c r="NQP1" s="23"/>
      <c r="NQQ1" s="23"/>
      <c r="NQR1" s="23"/>
      <c r="NQS1" s="23"/>
      <c r="NQT1" s="23"/>
      <c r="NQU1" s="23"/>
      <c r="NQV1" s="23"/>
      <c r="NQW1" s="23"/>
      <c r="NQX1" s="23"/>
      <c r="NQY1" s="23"/>
      <c r="NQZ1" s="23"/>
      <c r="NRA1" s="23"/>
      <c r="NRB1" s="23"/>
      <c r="NRC1" s="23"/>
      <c r="NRD1" s="23"/>
      <c r="NRE1" s="23"/>
      <c r="NRF1" s="23"/>
      <c r="NRG1" s="23"/>
      <c r="NRH1" s="23"/>
      <c r="NRI1" s="23"/>
      <c r="NRJ1" s="23"/>
      <c r="NRK1" s="23"/>
      <c r="NRL1" s="23"/>
      <c r="NRM1" s="23"/>
      <c r="NRN1" s="23"/>
      <c r="NRO1" s="23"/>
      <c r="NRP1" s="23"/>
      <c r="NRQ1" s="23"/>
      <c r="NRR1" s="23"/>
      <c r="NRS1" s="23"/>
      <c r="NRT1" s="23"/>
      <c r="NRU1" s="23"/>
      <c r="NRV1" s="23"/>
      <c r="NRW1" s="23"/>
      <c r="NRX1" s="23"/>
      <c r="NRY1" s="23"/>
      <c r="NRZ1" s="23"/>
      <c r="NSA1" s="23"/>
      <c r="NSB1" s="23"/>
      <c r="NSC1" s="23"/>
      <c r="NSD1" s="23"/>
      <c r="NSE1" s="23"/>
      <c r="NSF1" s="23"/>
      <c r="NSG1" s="23"/>
      <c r="NSH1" s="23"/>
      <c r="NSI1" s="23"/>
      <c r="NSJ1" s="23"/>
      <c r="NSK1" s="23"/>
      <c r="NSL1" s="23"/>
      <c r="NSM1" s="23"/>
      <c r="NSN1" s="23"/>
      <c r="NSO1" s="23"/>
      <c r="NSP1" s="23"/>
      <c r="NSQ1" s="23"/>
      <c r="NSR1" s="23"/>
      <c r="NSS1" s="23"/>
      <c r="NST1" s="23"/>
      <c r="NSU1" s="23"/>
      <c r="NSV1" s="23"/>
      <c r="NSW1" s="23"/>
      <c r="NSX1" s="23"/>
      <c r="NSY1" s="23"/>
      <c r="NSZ1" s="23"/>
      <c r="NTA1" s="23"/>
      <c r="NTB1" s="23"/>
      <c r="NTC1" s="23"/>
      <c r="NTD1" s="23"/>
      <c r="NTE1" s="23"/>
      <c r="NTF1" s="23"/>
      <c r="NTG1" s="23"/>
      <c r="NTH1" s="23"/>
      <c r="NTI1" s="23"/>
      <c r="NTJ1" s="23"/>
      <c r="NTK1" s="23"/>
      <c r="NTL1" s="23"/>
      <c r="NTM1" s="23"/>
      <c r="NTN1" s="23"/>
      <c r="NTO1" s="23"/>
      <c r="NTP1" s="23"/>
      <c r="NTQ1" s="23"/>
      <c r="NTR1" s="23"/>
      <c r="NTS1" s="23"/>
      <c r="NTT1" s="23"/>
      <c r="NTU1" s="23"/>
      <c r="NTV1" s="23"/>
      <c r="NTW1" s="23"/>
      <c r="NTX1" s="23"/>
      <c r="NTY1" s="23"/>
      <c r="NTZ1" s="23"/>
      <c r="NUA1" s="23"/>
      <c r="NUB1" s="23"/>
      <c r="NUC1" s="23"/>
      <c r="NUD1" s="23"/>
      <c r="NUE1" s="23"/>
      <c r="NUF1" s="23"/>
      <c r="NUG1" s="23"/>
      <c r="NUH1" s="23"/>
      <c r="NUI1" s="23"/>
      <c r="NUJ1" s="23"/>
      <c r="NUK1" s="23"/>
      <c r="NUL1" s="23"/>
      <c r="NUM1" s="23"/>
      <c r="NUN1" s="23"/>
      <c r="NUO1" s="23"/>
      <c r="NUP1" s="23"/>
      <c r="NUQ1" s="23"/>
      <c r="NUR1" s="23"/>
      <c r="NUS1" s="23"/>
      <c r="NUT1" s="23"/>
      <c r="NUU1" s="23"/>
      <c r="NUV1" s="23"/>
      <c r="NUW1" s="23"/>
      <c r="NUX1" s="23"/>
      <c r="NUY1" s="23"/>
      <c r="NUZ1" s="23"/>
      <c r="NVA1" s="23"/>
      <c r="NVB1" s="23"/>
      <c r="NVC1" s="23"/>
      <c r="NVD1" s="23"/>
      <c r="NVE1" s="23"/>
      <c r="NVF1" s="23"/>
      <c r="NVG1" s="23"/>
      <c r="NVH1" s="23"/>
      <c r="NVI1" s="23"/>
      <c r="NVJ1" s="23"/>
      <c r="NVK1" s="23"/>
      <c r="NVL1" s="23"/>
      <c r="NVM1" s="23"/>
      <c r="NVN1" s="23"/>
      <c r="NVO1" s="23"/>
      <c r="NVP1" s="23"/>
      <c r="NVQ1" s="23"/>
      <c r="NVR1" s="23"/>
      <c r="NVS1" s="23"/>
      <c r="NVT1" s="23"/>
      <c r="NVU1" s="23"/>
      <c r="NVV1" s="23"/>
      <c r="NVW1" s="23"/>
      <c r="NVX1" s="23"/>
      <c r="NVY1" s="23"/>
      <c r="NVZ1" s="23"/>
      <c r="NWA1" s="23"/>
      <c r="NWB1" s="23"/>
      <c r="NWC1" s="23"/>
      <c r="NWD1" s="23"/>
      <c r="NWE1" s="23"/>
      <c r="NWF1" s="23"/>
      <c r="NWG1" s="23"/>
      <c r="NWH1" s="23"/>
      <c r="NWI1" s="23"/>
      <c r="NWJ1" s="23"/>
      <c r="NWK1" s="23"/>
      <c r="NWL1" s="23"/>
      <c r="NWM1" s="23"/>
      <c r="NWN1" s="23"/>
      <c r="NWO1" s="23"/>
      <c r="NWP1" s="23"/>
      <c r="NWQ1" s="23"/>
      <c r="NWR1" s="23"/>
      <c r="NWS1" s="23"/>
      <c r="NWT1" s="23"/>
      <c r="NWU1" s="23"/>
      <c r="NWV1" s="23"/>
      <c r="NWW1" s="23"/>
      <c r="NWX1" s="23"/>
      <c r="NWY1" s="23"/>
      <c r="NWZ1" s="23"/>
      <c r="NXA1" s="23"/>
      <c r="NXB1" s="23"/>
      <c r="NXC1" s="23"/>
      <c r="NXD1" s="23"/>
      <c r="NXE1" s="23"/>
      <c r="NXF1" s="23"/>
      <c r="NXG1" s="23"/>
      <c r="NXH1" s="23"/>
      <c r="NXI1" s="23"/>
      <c r="NXJ1" s="23"/>
      <c r="NXK1" s="23"/>
      <c r="NXL1" s="23"/>
      <c r="NXM1" s="23"/>
      <c r="NXN1" s="23"/>
      <c r="NXO1" s="23"/>
      <c r="NXP1" s="23"/>
      <c r="NXQ1" s="23"/>
      <c r="NXR1" s="23"/>
      <c r="NXS1" s="23"/>
      <c r="NXT1" s="23"/>
      <c r="NXU1" s="23"/>
      <c r="NXV1" s="23"/>
      <c r="NXW1" s="23"/>
      <c r="NXX1" s="23"/>
      <c r="NXY1" s="23"/>
      <c r="NXZ1" s="23"/>
      <c r="NYA1" s="23"/>
      <c r="NYB1" s="23"/>
      <c r="NYC1" s="23"/>
      <c r="NYD1" s="23"/>
      <c r="NYE1" s="23"/>
      <c r="NYF1" s="23"/>
      <c r="NYG1" s="23"/>
      <c r="NYH1" s="23"/>
      <c r="NYI1" s="23"/>
      <c r="NYJ1" s="23"/>
      <c r="NYK1" s="23"/>
      <c r="NYL1" s="23"/>
      <c r="NYM1" s="23"/>
      <c r="NYN1" s="23"/>
      <c r="NYO1" s="23"/>
      <c r="NYP1" s="23"/>
      <c r="NYQ1" s="23"/>
      <c r="NYR1" s="23"/>
      <c r="NYS1" s="23"/>
      <c r="NYT1" s="23"/>
      <c r="NYU1" s="23"/>
      <c r="NYV1" s="23"/>
      <c r="NYW1" s="23"/>
      <c r="NYX1" s="23"/>
      <c r="NYY1" s="23"/>
      <c r="NYZ1" s="23"/>
      <c r="NZA1" s="23"/>
      <c r="NZB1" s="23"/>
      <c r="NZC1" s="23"/>
      <c r="NZD1" s="23"/>
      <c r="NZE1" s="23"/>
      <c r="NZF1" s="23"/>
      <c r="NZG1" s="23"/>
      <c r="NZH1" s="23"/>
      <c r="NZI1" s="23"/>
      <c r="NZJ1" s="23"/>
      <c r="NZK1" s="23"/>
      <c r="NZL1" s="23"/>
      <c r="NZM1" s="23"/>
      <c r="NZN1" s="23"/>
      <c r="NZO1" s="23"/>
      <c r="NZP1" s="23"/>
      <c r="NZQ1" s="23"/>
      <c r="NZR1" s="23"/>
      <c r="NZS1" s="23"/>
      <c r="NZT1" s="23"/>
      <c r="NZU1" s="23"/>
      <c r="NZV1" s="23"/>
      <c r="NZW1" s="23"/>
      <c r="NZX1" s="23"/>
      <c r="NZY1" s="23"/>
      <c r="NZZ1" s="23"/>
      <c r="OAA1" s="23"/>
      <c r="OAB1" s="23"/>
      <c r="OAC1" s="23"/>
      <c r="OAD1" s="23"/>
      <c r="OAE1" s="23"/>
      <c r="OAF1" s="23"/>
      <c r="OAG1" s="23"/>
      <c r="OAH1" s="23"/>
      <c r="OAI1" s="23"/>
      <c r="OAJ1" s="23"/>
      <c r="OAK1" s="23"/>
      <c r="OAL1" s="23"/>
      <c r="OAM1" s="23"/>
      <c r="OAN1" s="23"/>
      <c r="OAO1" s="23"/>
      <c r="OAP1" s="23"/>
      <c r="OAQ1" s="23"/>
      <c r="OAR1" s="23"/>
      <c r="OAS1" s="23"/>
      <c r="OAT1" s="23"/>
      <c r="OAU1" s="23"/>
      <c r="OAV1" s="23"/>
      <c r="OAW1" s="23"/>
      <c r="OAX1" s="23"/>
      <c r="OAY1" s="23"/>
      <c r="OAZ1" s="23"/>
      <c r="OBA1" s="23"/>
      <c r="OBB1" s="23"/>
      <c r="OBC1" s="23"/>
      <c r="OBD1" s="23"/>
      <c r="OBE1" s="23"/>
      <c r="OBF1" s="23"/>
      <c r="OBG1" s="23"/>
      <c r="OBH1" s="23"/>
      <c r="OBI1" s="23"/>
      <c r="OBJ1" s="23"/>
      <c r="OBK1" s="23"/>
      <c r="OBL1" s="23"/>
      <c r="OBM1" s="23"/>
      <c r="OBN1" s="23"/>
      <c r="OBO1" s="23"/>
      <c r="OBP1" s="23"/>
      <c r="OBQ1" s="23"/>
      <c r="OBR1" s="23"/>
      <c r="OBS1" s="23"/>
      <c r="OBT1" s="23"/>
      <c r="OBU1" s="23"/>
      <c r="OBV1" s="23"/>
      <c r="OBW1" s="23"/>
      <c r="OBX1" s="23"/>
      <c r="OBY1" s="23"/>
      <c r="OBZ1" s="23"/>
      <c r="OCA1" s="23"/>
      <c r="OCB1" s="23"/>
      <c r="OCC1" s="23"/>
      <c r="OCD1" s="23"/>
      <c r="OCE1" s="23"/>
      <c r="OCF1" s="23"/>
      <c r="OCG1" s="23"/>
      <c r="OCH1" s="23"/>
      <c r="OCI1" s="23"/>
      <c r="OCJ1" s="23"/>
      <c r="OCK1" s="23"/>
      <c r="OCL1" s="23"/>
      <c r="OCM1" s="23"/>
      <c r="OCN1" s="23"/>
      <c r="OCO1" s="23"/>
      <c r="OCP1" s="23"/>
      <c r="OCQ1" s="23"/>
      <c r="OCR1" s="23"/>
      <c r="OCS1" s="23"/>
      <c r="OCT1" s="23"/>
      <c r="OCU1" s="23"/>
      <c r="OCV1" s="23"/>
      <c r="OCW1" s="23"/>
      <c r="OCX1" s="23"/>
      <c r="OCY1" s="23"/>
      <c r="OCZ1" s="23"/>
      <c r="ODA1" s="23"/>
      <c r="ODB1" s="23"/>
      <c r="ODC1" s="23"/>
      <c r="ODD1" s="23"/>
      <c r="ODE1" s="23"/>
      <c r="ODF1" s="23"/>
      <c r="ODG1" s="23"/>
      <c r="ODH1" s="23"/>
      <c r="ODI1" s="23"/>
      <c r="ODJ1" s="23"/>
      <c r="ODK1" s="23"/>
      <c r="ODL1" s="23"/>
      <c r="ODM1" s="23"/>
      <c r="ODN1" s="23"/>
      <c r="ODO1" s="23"/>
      <c r="ODP1" s="23"/>
      <c r="ODQ1" s="23"/>
      <c r="ODR1" s="23"/>
      <c r="ODS1" s="23"/>
      <c r="ODT1" s="23"/>
      <c r="ODU1" s="23"/>
      <c r="ODV1" s="23"/>
      <c r="ODW1" s="23"/>
      <c r="ODX1" s="23"/>
      <c r="ODY1" s="23"/>
      <c r="ODZ1" s="23"/>
      <c r="OEA1" s="23"/>
      <c r="OEB1" s="23"/>
      <c r="OEC1" s="23"/>
      <c r="OED1" s="23"/>
      <c r="OEE1" s="23"/>
      <c r="OEF1" s="23"/>
      <c r="OEG1" s="23"/>
      <c r="OEH1" s="23"/>
      <c r="OEI1" s="23"/>
      <c r="OEJ1" s="23"/>
      <c r="OEK1" s="23"/>
      <c r="OEL1" s="23"/>
      <c r="OEM1" s="23"/>
      <c r="OEN1" s="23"/>
      <c r="OEO1" s="23"/>
      <c r="OEP1" s="23"/>
      <c r="OEQ1" s="23"/>
      <c r="OER1" s="23"/>
      <c r="OES1" s="23"/>
      <c r="OET1" s="23"/>
      <c r="OEU1" s="23"/>
      <c r="OEV1" s="23"/>
      <c r="OEW1" s="23"/>
      <c r="OEX1" s="23"/>
      <c r="OEY1" s="23"/>
      <c r="OEZ1" s="23"/>
      <c r="OFA1" s="23"/>
      <c r="OFB1" s="23"/>
      <c r="OFC1" s="23"/>
      <c r="OFD1" s="23"/>
      <c r="OFE1" s="23"/>
      <c r="OFF1" s="23"/>
      <c r="OFG1" s="23"/>
      <c r="OFH1" s="23"/>
      <c r="OFI1" s="23"/>
      <c r="OFJ1" s="23"/>
      <c r="OFK1" s="23"/>
      <c r="OFL1" s="23"/>
      <c r="OFM1" s="23"/>
      <c r="OFN1" s="23"/>
      <c r="OFO1" s="23"/>
      <c r="OFP1" s="23"/>
      <c r="OFQ1" s="23"/>
      <c r="OFR1" s="23"/>
      <c r="OFS1" s="23"/>
      <c r="OFT1" s="23"/>
      <c r="OFU1" s="23"/>
      <c r="OFV1" s="23"/>
      <c r="OFW1" s="23"/>
      <c r="OFX1" s="23"/>
      <c r="OFY1" s="23"/>
      <c r="OFZ1" s="23"/>
      <c r="OGA1" s="23"/>
      <c r="OGB1" s="23"/>
      <c r="OGC1" s="23"/>
      <c r="OGD1" s="23"/>
      <c r="OGE1" s="23"/>
      <c r="OGF1" s="23"/>
      <c r="OGG1" s="23"/>
      <c r="OGH1" s="23"/>
      <c r="OGI1" s="23"/>
      <c r="OGJ1" s="23"/>
      <c r="OGK1" s="23"/>
      <c r="OGL1" s="23"/>
      <c r="OGM1" s="23"/>
      <c r="OGN1" s="23"/>
      <c r="OGO1" s="23"/>
      <c r="OGP1" s="23"/>
      <c r="OGQ1" s="23"/>
      <c r="OGR1" s="23"/>
      <c r="OGS1" s="23"/>
      <c r="OGT1" s="23"/>
      <c r="OGU1" s="23"/>
      <c r="OGV1" s="23"/>
      <c r="OGW1" s="23"/>
      <c r="OGX1" s="23"/>
      <c r="OGY1" s="23"/>
      <c r="OGZ1" s="23"/>
      <c r="OHA1" s="23"/>
      <c r="OHB1" s="23"/>
      <c r="OHC1" s="23"/>
      <c r="OHD1" s="23"/>
      <c r="OHE1" s="23"/>
      <c r="OHF1" s="23"/>
      <c r="OHG1" s="23"/>
      <c r="OHH1" s="23"/>
      <c r="OHI1" s="23"/>
      <c r="OHJ1" s="23"/>
      <c r="OHK1" s="23"/>
      <c r="OHL1" s="23"/>
      <c r="OHM1" s="23"/>
      <c r="OHN1" s="23"/>
      <c r="OHO1" s="23"/>
      <c r="OHP1" s="23"/>
      <c r="OHQ1" s="23"/>
      <c r="OHR1" s="23"/>
      <c r="OHS1" s="23"/>
      <c r="OHT1" s="23"/>
      <c r="OHU1" s="23"/>
      <c r="OHV1" s="23"/>
      <c r="OHW1" s="23"/>
      <c r="OHX1" s="23"/>
      <c r="OHY1" s="23"/>
      <c r="OHZ1" s="23"/>
      <c r="OIA1" s="23"/>
      <c r="OIB1" s="23"/>
      <c r="OIC1" s="23"/>
      <c r="OID1" s="23"/>
      <c r="OIE1" s="23"/>
      <c r="OIF1" s="23"/>
      <c r="OIG1" s="23"/>
      <c r="OIH1" s="23"/>
      <c r="OII1" s="23"/>
      <c r="OIJ1" s="23"/>
      <c r="OIK1" s="23"/>
      <c r="OIL1" s="23"/>
      <c r="OIM1" s="23"/>
      <c r="OIN1" s="23"/>
      <c r="OIO1" s="23"/>
      <c r="OIP1" s="23"/>
      <c r="OIQ1" s="23"/>
      <c r="OIR1" s="23"/>
      <c r="OIS1" s="23"/>
      <c r="OIT1" s="23"/>
      <c r="OIU1" s="23"/>
      <c r="OIV1" s="23"/>
      <c r="OIW1" s="23"/>
      <c r="OIX1" s="23"/>
      <c r="OIY1" s="23"/>
      <c r="OIZ1" s="23"/>
      <c r="OJA1" s="23"/>
      <c r="OJB1" s="23"/>
      <c r="OJC1" s="23"/>
      <c r="OJD1" s="23"/>
      <c r="OJE1" s="23"/>
      <c r="OJF1" s="23"/>
      <c r="OJG1" s="23"/>
      <c r="OJH1" s="23"/>
      <c r="OJI1" s="23"/>
      <c r="OJJ1" s="23"/>
      <c r="OJK1" s="23"/>
      <c r="OJL1" s="23"/>
      <c r="OJM1" s="23"/>
      <c r="OJN1" s="23"/>
      <c r="OJO1" s="23"/>
      <c r="OJP1" s="23"/>
      <c r="OJQ1" s="23"/>
      <c r="OJR1" s="23"/>
      <c r="OJS1" s="23"/>
      <c r="OJT1" s="23"/>
      <c r="OJU1" s="23"/>
      <c r="OJV1" s="23"/>
      <c r="OJW1" s="23"/>
      <c r="OJX1" s="23"/>
      <c r="OJY1" s="23"/>
      <c r="OJZ1" s="23"/>
      <c r="OKA1" s="23"/>
      <c r="OKB1" s="23"/>
      <c r="OKC1" s="23"/>
      <c r="OKD1" s="23"/>
      <c r="OKE1" s="23"/>
      <c r="OKF1" s="23"/>
      <c r="OKG1" s="23"/>
      <c r="OKH1" s="23"/>
      <c r="OKI1" s="23"/>
      <c r="OKJ1" s="23"/>
      <c r="OKK1" s="23"/>
      <c r="OKL1" s="23"/>
      <c r="OKM1" s="23"/>
      <c r="OKN1" s="23"/>
      <c r="OKO1" s="23"/>
      <c r="OKP1" s="23"/>
      <c r="OKQ1" s="23"/>
      <c r="OKR1" s="23"/>
      <c r="OKS1" s="23"/>
      <c r="OKT1" s="23"/>
      <c r="OKU1" s="23"/>
      <c r="OKV1" s="23"/>
      <c r="OKW1" s="23"/>
      <c r="OKX1" s="23"/>
      <c r="OKY1" s="23"/>
      <c r="OKZ1" s="23"/>
      <c r="OLA1" s="23"/>
      <c r="OLB1" s="23"/>
      <c r="OLC1" s="23"/>
      <c r="OLD1" s="23"/>
      <c r="OLE1" s="23"/>
      <c r="OLF1" s="23"/>
      <c r="OLG1" s="23"/>
      <c r="OLH1" s="23"/>
      <c r="OLI1" s="23"/>
      <c r="OLJ1" s="23"/>
      <c r="OLK1" s="23"/>
      <c r="OLL1" s="23"/>
      <c r="OLM1" s="23"/>
      <c r="OLN1" s="23"/>
      <c r="OLO1" s="23"/>
      <c r="OLP1" s="23"/>
      <c r="OLQ1" s="23"/>
      <c r="OLR1" s="23"/>
      <c r="OLS1" s="23"/>
      <c r="OLT1" s="23"/>
      <c r="OLU1" s="23"/>
      <c r="OLV1" s="23"/>
      <c r="OLW1" s="23"/>
      <c r="OLX1" s="23"/>
      <c r="OLY1" s="23"/>
      <c r="OLZ1" s="23"/>
      <c r="OMA1" s="23"/>
      <c r="OMB1" s="23"/>
      <c r="OMC1" s="23"/>
      <c r="OMD1" s="23"/>
      <c r="OME1" s="23"/>
      <c r="OMF1" s="23"/>
      <c r="OMG1" s="23"/>
      <c r="OMH1" s="23"/>
      <c r="OMI1" s="23"/>
      <c r="OMJ1" s="23"/>
      <c r="OMK1" s="23"/>
      <c r="OML1" s="23"/>
      <c r="OMM1" s="23"/>
      <c r="OMN1" s="23"/>
      <c r="OMO1" s="23"/>
      <c r="OMP1" s="23"/>
      <c r="OMQ1" s="23"/>
      <c r="OMR1" s="23"/>
      <c r="OMS1" s="23"/>
      <c r="OMT1" s="23"/>
      <c r="OMU1" s="23"/>
      <c r="OMV1" s="23"/>
      <c r="OMW1" s="23"/>
      <c r="OMX1" s="23"/>
      <c r="OMY1" s="23"/>
      <c r="OMZ1" s="23"/>
      <c r="ONA1" s="23"/>
      <c r="ONB1" s="23"/>
      <c r="ONC1" s="23"/>
      <c r="OND1" s="23"/>
      <c r="ONE1" s="23"/>
      <c r="ONF1" s="23"/>
      <c r="ONG1" s="23"/>
      <c r="ONH1" s="23"/>
      <c r="ONI1" s="23"/>
      <c r="ONJ1" s="23"/>
      <c r="ONK1" s="23"/>
      <c r="ONL1" s="23"/>
      <c r="ONM1" s="23"/>
      <c r="ONN1" s="23"/>
      <c r="ONO1" s="23"/>
      <c r="ONP1" s="23"/>
      <c r="ONQ1" s="23"/>
      <c r="ONR1" s="23"/>
      <c r="ONS1" s="23"/>
      <c r="ONT1" s="23"/>
      <c r="ONU1" s="23"/>
      <c r="ONV1" s="23"/>
      <c r="ONW1" s="23"/>
      <c r="ONX1" s="23"/>
      <c r="ONY1" s="23"/>
      <c r="ONZ1" s="23"/>
      <c r="OOA1" s="23"/>
      <c r="OOB1" s="23"/>
      <c r="OOC1" s="23"/>
      <c r="OOD1" s="23"/>
      <c r="OOE1" s="23"/>
      <c r="OOF1" s="23"/>
      <c r="OOG1" s="23"/>
      <c r="OOH1" s="23"/>
      <c r="OOI1" s="23"/>
      <c r="OOJ1" s="23"/>
      <c r="OOK1" s="23"/>
      <c r="OOL1" s="23"/>
      <c r="OOM1" s="23"/>
      <c r="OON1" s="23"/>
      <c r="OOO1" s="23"/>
      <c r="OOP1" s="23"/>
      <c r="OOQ1" s="23"/>
      <c r="OOR1" s="23"/>
      <c r="OOS1" s="23"/>
      <c r="OOT1" s="23"/>
      <c r="OOU1" s="23"/>
      <c r="OOV1" s="23"/>
      <c r="OOW1" s="23"/>
      <c r="OOX1" s="23"/>
      <c r="OOY1" s="23"/>
      <c r="OOZ1" s="23"/>
      <c r="OPA1" s="23"/>
      <c r="OPB1" s="23"/>
      <c r="OPC1" s="23"/>
      <c r="OPD1" s="23"/>
      <c r="OPE1" s="23"/>
      <c r="OPF1" s="23"/>
      <c r="OPG1" s="23"/>
      <c r="OPH1" s="23"/>
      <c r="OPI1" s="23"/>
      <c r="OPJ1" s="23"/>
      <c r="OPK1" s="23"/>
      <c r="OPL1" s="23"/>
      <c r="OPM1" s="23"/>
      <c r="OPN1" s="23"/>
      <c r="OPO1" s="23"/>
      <c r="OPP1" s="23"/>
      <c r="OPQ1" s="23"/>
      <c r="OPR1" s="23"/>
      <c r="OPS1" s="23"/>
      <c r="OPT1" s="23"/>
      <c r="OPU1" s="23"/>
      <c r="OPV1" s="23"/>
      <c r="OPW1" s="23"/>
      <c r="OPX1" s="23"/>
      <c r="OPY1" s="23"/>
      <c r="OPZ1" s="23"/>
      <c r="OQA1" s="23"/>
      <c r="OQB1" s="23"/>
      <c r="OQC1" s="23"/>
      <c r="OQD1" s="23"/>
      <c r="OQE1" s="23"/>
      <c r="OQF1" s="23"/>
      <c r="OQG1" s="23"/>
      <c r="OQH1" s="23"/>
      <c r="OQI1" s="23"/>
      <c r="OQJ1" s="23"/>
      <c r="OQK1" s="23"/>
      <c r="OQL1" s="23"/>
      <c r="OQM1" s="23"/>
      <c r="OQN1" s="23"/>
      <c r="OQO1" s="23"/>
      <c r="OQP1" s="23"/>
      <c r="OQQ1" s="23"/>
      <c r="OQR1" s="23"/>
      <c r="OQS1" s="23"/>
      <c r="OQT1" s="23"/>
      <c r="OQU1" s="23"/>
      <c r="OQV1" s="23"/>
      <c r="OQW1" s="23"/>
      <c r="OQX1" s="23"/>
      <c r="OQY1" s="23"/>
      <c r="OQZ1" s="23"/>
      <c r="ORA1" s="23"/>
      <c r="ORB1" s="23"/>
      <c r="ORC1" s="23"/>
      <c r="ORD1" s="23"/>
      <c r="ORE1" s="23"/>
      <c r="ORF1" s="23"/>
      <c r="ORG1" s="23"/>
      <c r="ORH1" s="23"/>
      <c r="ORI1" s="23"/>
      <c r="ORJ1" s="23"/>
      <c r="ORK1" s="23"/>
      <c r="ORL1" s="23"/>
      <c r="ORM1" s="23"/>
      <c r="ORN1" s="23"/>
      <c r="ORO1" s="23"/>
      <c r="ORP1" s="23"/>
      <c r="ORQ1" s="23"/>
      <c r="ORR1" s="23"/>
      <c r="ORS1" s="23"/>
      <c r="ORT1" s="23"/>
      <c r="ORU1" s="23"/>
      <c r="ORV1" s="23"/>
      <c r="ORW1" s="23"/>
      <c r="ORX1" s="23"/>
      <c r="ORY1" s="23"/>
      <c r="ORZ1" s="23"/>
      <c r="OSA1" s="23"/>
      <c r="OSB1" s="23"/>
      <c r="OSC1" s="23"/>
      <c r="OSD1" s="23"/>
      <c r="OSE1" s="23"/>
      <c r="OSF1" s="23"/>
      <c r="OSG1" s="23"/>
      <c r="OSH1" s="23"/>
      <c r="OSI1" s="23"/>
      <c r="OSJ1" s="23"/>
      <c r="OSK1" s="23"/>
      <c r="OSL1" s="23"/>
      <c r="OSM1" s="23"/>
      <c r="OSN1" s="23"/>
      <c r="OSO1" s="23"/>
      <c r="OSP1" s="23"/>
      <c r="OSQ1" s="23"/>
      <c r="OSR1" s="23"/>
      <c r="OSS1" s="23"/>
      <c r="OST1" s="23"/>
      <c r="OSU1" s="23"/>
      <c r="OSV1" s="23"/>
      <c r="OSW1" s="23"/>
      <c r="OSX1" s="23"/>
      <c r="OSY1" s="23"/>
      <c r="OSZ1" s="23"/>
      <c r="OTA1" s="23"/>
      <c r="OTB1" s="23"/>
      <c r="OTC1" s="23"/>
      <c r="OTD1" s="23"/>
      <c r="OTE1" s="23"/>
      <c r="OTF1" s="23"/>
      <c r="OTG1" s="23"/>
      <c r="OTH1" s="23"/>
      <c r="OTI1" s="23"/>
      <c r="OTJ1" s="23"/>
      <c r="OTK1" s="23"/>
      <c r="OTL1" s="23"/>
      <c r="OTM1" s="23"/>
      <c r="OTN1" s="23"/>
      <c r="OTO1" s="23"/>
      <c r="OTP1" s="23"/>
      <c r="OTQ1" s="23"/>
      <c r="OTR1" s="23"/>
      <c r="OTS1" s="23"/>
      <c r="OTT1" s="23"/>
      <c r="OTU1" s="23"/>
      <c r="OTV1" s="23"/>
      <c r="OTW1" s="23"/>
      <c r="OTX1" s="23"/>
      <c r="OTY1" s="23"/>
      <c r="OTZ1" s="23"/>
      <c r="OUA1" s="23"/>
      <c r="OUB1" s="23"/>
      <c r="OUC1" s="23"/>
      <c r="OUD1" s="23"/>
      <c r="OUE1" s="23"/>
      <c r="OUF1" s="23"/>
      <c r="OUG1" s="23"/>
      <c r="OUH1" s="23"/>
      <c r="OUI1" s="23"/>
      <c r="OUJ1" s="23"/>
      <c r="OUK1" s="23"/>
      <c r="OUL1" s="23"/>
      <c r="OUM1" s="23"/>
      <c r="OUN1" s="23"/>
      <c r="OUO1" s="23"/>
      <c r="OUP1" s="23"/>
      <c r="OUQ1" s="23"/>
      <c r="OUR1" s="23"/>
      <c r="OUS1" s="23"/>
      <c r="OUT1" s="23"/>
      <c r="OUU1" s="23"/>
      <c r="OUV1" s="23"/>
      <c r="OUW1" s="23"/>
      <c r="OUX1" s="23"/>
      <c r="OUY1" s="23"/>
      <c r="OUZ1" s="23"/>
      <c r="OVA1" s="23"/>
      <c r="OVB1" s="23"/>
      <c r="OVC1" s="23"/>
      <c r="OVD1" s="23"/>
      <c r="OVE1" s="23"/>
      <c r="OVF1" s="23"/>
      <c r="OVG1" s="23"/>
      <c r="OVH1" s="23"/>
      <c r="OVI1" s="23"/>
      <c r="OVJ1" s="23"/>
      <c r="OVK1" s="23"/>
      <c r="OVL1" s="23"/>
      <c r="OVM1" s="23"/>
      <c r="OVN1" s="23"/>
      <c r="OVO1" s="23"/>
      <c r="OVP1" s="23"/>
      <c r="OVQ1" s="23"/>
      <c r="OVR1" s="23"/>
      <c r="OVS1" s="23"/>
      <c r="OVT1" s="23"/>
      <c r="OVU1" s="23"/>
      <c r="OVV1" s="23"/>
      <c r="OVW1" s="23"/>
      <c r="OVX1" s="23"/>
      <c r="OVY1" s="23"/>
      <c r="OVZ1" s="23"/>
      <c r="OWA1" s="23"/>
      <c r="OWB1" s="23"/>
      <c r="OWC1" s="23"/>
      <c r="OWD1" s="23"/>
      <c r="OWE1" s="23"/>
      <c r="OWF1" s="23"/>
      <c r="OWG1" s="23"/>
      <c r="OWH1" s="23"/>
      <c r="OWI1" s="23"/>
      <c r="OWJ1" s="23"/>
      <c r="OWK1" s="23"/>
      <c r="OWL1" s="23"/>
      <c r="OWM1" s="23"/>
      <c r="OWN1" s="23"/>
      <c r="OWO1" s="23"/>
      <c r="OWP1" s="23"/>
      <c r="OWQ1" s="23"/>
      <c r="OWR1" s="23"/>
      <c r="OWS1" s="23"/>
      <c r="OWT1" s="23"/>
      <c r="OWU1" s="23"/>
      <c r="OWV1" s="23"/>
      <c r="OWW1" s="23"/>
      <c r="OWX1" s="23"/>
      <c r="OWY1" s="23"/>
      <c r="OWZ1" s="23"/>
      <c r="OXA1" s="23"/>
      <c r="OXB1" s="23"/>
      <c r="OXC1" s="23"/>
      <c r="OXD1" s="23"/>
      <c r="OXE1" s="23"/>
      <c r="OXF1" s="23"/>
      <c r="OXG1" s="23"/>
      <c r="OXH1" s="23"/>
      <c r="OXI1" s="23"/>
      <c r="OXJ1" s="23"/>
      <c r="OXK1" s="23"/>
      <c r="OXL1" s="23"/>
      <c r="OXM1" s="23"/>
      <c r="OXN1" s="23"/>
      <c r="OXO1" s="23"/>
      <c r="OXP1" s="23"/>
      <c r="OXQ1" s="23"/>
      <c r="OXR1" s="23"/>
      <c r="OXS1" s="23"/>
      <c r="OXT1" s="23"/>
      <c r="OXU1" s="23"/>
      <c r="OXV1" s="23"/>
      <c r="OXW1" s="23"/>
      <c r="OXX1" s="23"/>
      <c r="OXY1" s="23"/>
      <c r="OXZ1" s="23"/>
      <c r="OYA1" s="23"/>
      <c r="OYB1" s="23"/>
      <c r="OYC1" s="23"/>
      <c r="OYD1" s="23"/>
      <c r="OYE1" s="23"/>
      <c r="OYF1" s="23"/>
      <c r="OYG1" s="23"/>
      <c r="OYH1" s="23"/>
      <c r="OYI1" s="23"/>
      <c r="OYJ1" s="23"/>
      <c r="OYK1" s="23"/>
      <c r="OYL1" s="23"/>
      <c r="OYM1" s="23"/>
      <c r="OYN1" s="23"/>
      <c r="OYO1" s="23"/>
      <c r="OYP1" s="23"/>
      <c r="OYQ1" s="23"/>
      <c r="OYR1" s="23"/>
      <c r="OYS1" s="23"/>
      <c r="OYT1" s="23"/>
      <c r="OYU1" s="23"/>
      <c r="OYV1" s="23"/>
      <c r="OYW1" s="23"/>
      <c r="OYX1" s="23"/>
      <c r="OYY1" s="23"/>
      <c r="OYZ1" s="23"/>
      <c r="OZA1" s="23"/>
      <c r="OZB1" s="23"/>
      <c r="OZC1" s="23"/>
      <c r="OZD1" s="23"/>
      <c r="OZE1" s="23"/>
      <c r="OZF1" s="23"/>
      <c r="OZG1" s="23"/>
      <c r="OZH1" s="23"/>
      <c r="OZI1" s="23"/>
      <c r="OZJ1" s="23"/>
      <c r="OZK1" s="23"/>
      <c r="OZL1" s="23"/>
      <c r="OZM1" s="23"/>
      <c r="OZN1" s="23"/>
      <c r="OZO1" s="23"/>
      <c r="OZP1" s="23"/>
      <c r="OZQ1" s="23"/>
      <c r="OZR1" s="23"/>
      <c r="OZS1" s="23"/>
      <c r="OZT1" s="23"/>
      <c r="OZU1" s="23"/>
      <c r="OZV1" s="23"/>
      <c r="OZW1" s="23"/>
      <c r="OZX1" s="23"/>
      <c r="OZY1" s="23"/>
      <c r="OZZ1" s="23"/>
      <c r="PAA1" s="23"/>
      <c r="PAB1" s="23"/>
      <c r="PAC1" s="23"/>
      <c r="PAD1" s="23"/>
      <c r="PAE1" s="23"/>
      <c r="PAF1" s="23"/>
      <c r="PAG1" s="23"/>
      <c r="PAH1" s="23"/>
      <c r="PAI1" s="23"/>
      <c r="PAJ1" s="23"/>
      <c r="PAK1" s="23"/>
      <c r="PAL1" s="23"/>
      <c r="PAM1" s="23"/>
      <c r="PAN1" s="23"/>
      <c r="PAO1" s="23"/>
      <c r="PAP1" s="23"/>
      <c r="PAQ1" s="23"/>
      <c r="PAR1" s="23"/>
      <c r="PAS1" s="23"/>
      <c r="PAT1" s="23"/>
      <c r="PAU1" s="23"/>
      <c r="PAV1" s="23"/>
      <c r="PAW1" s="23"/>
      <c r="PAX1" s="23"/>
      <c r="PAY1" s="23"/>
      <c r="PAZ1" s="23"/>
      <c r="PBA1" s="23"/>
      <c r="PBB1" s="23"/>
      <c r="PBC1" s="23"/>
      <c r="PBD1" s="23"/>
      <c r="PBE1" s="23"/>
      <c r="PBF1" s="23"/>
      <c r="PBG1" s="23"/>
      <c r="PBH1" s="23"/>
      <c r="PBI1" s="23"/>
      <c r="PBJ1" s="23"/>
      <c r="PBK1" s="23"/>
      <c r="PBL1" s="23"/>
      <c r="PBM1" s="23"/>
      <c r="PBN1" s="23"/>
      <c r="PBO1" s="23"/>
      <c r="PBP1" s="23"/>
      <c r="PBQ1" s="23"/>
      <c r="PBR1" s="23"/>
      <c r="PBS1" s="23"/>
      <c r="PBT1" s="23"/>
      <c r="PBU1" s="23"/>
      <c r="PBV1" s="23"/>
      <c r="PBW1" s="23"/>
      <c r="PBX1" s="23"/>
      <c r="PBY1" s="23"/>
      <c r="PBZ1" s="23"/>
      <c r="PCA1" s="23"/>
      <c r="PCB1" s="23"/>
      <c r="PCC1" s="23"/>
      <c r="PCD1" s="23"/>
      <c r="PCE1" s="23"/>
      <c r="PCF1" s="23"/>
      <c r="PCG1" s="23"/>
      <c r="PCH1" s="23"/>
      <c r="PCI1" s="23"/>
      <c r="PCJ1" s="23"/>
      <c r="PCK1" s="23"/>
      <c r="PCL1" s="23"/>
      <c r="PCM1" s="23"/>
      <c r="PCN1" s="23"/>
      <c r="PCO1" s="23"/>
      <c r="PCP1" s="23"/>
      <c r="PCQ1" s="23"/>
      <c r="PCR1" s="23"/>
      <c r="PCS1" s="23"/>
      <c r="PCT1" s="23"/>
      <c r="PCU1" s="23"/>
      <c r="PCV1" s="23"/>
      <c r="PCW1" s="23"/>
      <c r="PCX1" s="23"/>
      <c r="PCY1" s="23"/>
      <c r="PCZ1" s="23"/>
      <c r="PDA1" s="23"/>
      <c r="PDB1" s="23"/>
      <c r="PDC1" s="23"/>
      <c r="PDD1" s="23"/>
      <c r="PDE1" s="23"/>
      <c r="PDF1" s="23"/>
      <c r="PDG1" s="23"/>
      <c r="PDH1" s="23"/>
      <c r="PDI1" s="23"/>
      <c r="PDJ1" s="23"/>
      <c r="PDK1" s="23"/>
      <c r="PDL1" s="23"/>
      <c r="PDM1" s="23"/>
      <c r="PDN1" s="23"/>
      <c r="PDO1" s="23"/>
      <c r="PDP1" s="23"/>
      <c r="PDQ1" s="23"/>
      <c r="PDR1" s="23"/>
      <c r="PDS1" s="23"/>
      <c r="PDT1" s="23"/>
      <c r="PDU1" s="23"/>
      <c r="PDV1" s="23"/>
      <c r="PDW1" s="23"/>
      <c r="PDX1" s="23"/>
      <c r="PDY1" s="23"/>
      <c r="PDZ1" s="23"/>
      <c r="PEA1" s="23"/>
      <c r="PEB1" s="23"/>
      <c r="PEC1" s="23"/>
      <c r="PED1" s="23"/>
      <c r="PEE1" s="23"/>
      <c r="PEF1" s="23"/>
      <c r="PEG1" s="23"/>
      <c r="PEH1" s="23"/>
      <c r="PEI1" s="23"/>
      <c r="PEJ1" s="23"/>
      <c r="PEK1" s="23"/>
      <c r="PEL1" s="23"/>
      <c r="PEM1" s="23"/>
      <c r="PEN1" s="23"/>
      <c r="PEO1" s="23"/>
      <c r="PEP1" s="23"/>
      <c r="PEQ1" s="23"/>
      <c r="PER1" s="23"/>
      <c r="PES1" s="23"/>
      <c r="PET1" s="23"/>
      <c r="PEU1" s="23"/>
      <c r="PEV1" s="23"/>
      <c r="PEW1" s="23"/>
      <c r="PEX1" s="23"/>
      <c r="PEY1" s="23"/>
      <c r="PEZ1" s="23"/>
      <c r="PFA1" s="23"/>
      <c r="PFB1" s="23"/>
      <c r="PFC1" s="23"/>
      <c r="PFD1" s="23"/>
      <c r="PFE1" s="23"/>
      <c r="PFF1" s="23"/>
      <c r="PFG1" s="23"/>
      <c r="PFH1" s="23"/>
      <c r="PFI1" s="23"/>
      <c r="PFJ1" s="23"/>
      <c r="PFK1" s="23"/>
      <c r="PFL1" s="23"/>
      <c r="PFM1" s="23"/>
      <c r="PFN1" s="23"/>
      <c r="PFO1" s="23"/>
      <c r="PFP1" s="23"/>
      <c r="PFQ1" s="23"/>
      <c r="PFR1" s="23"/>
      <c r="PFS1" s="23"/>
      <c r="PFT1" s="23"/>
      <c r="PFU1" s="23"/>
      <c r="PFV1" s="23"/>
      <c r="PFW1" s="23"/>
      <c r="PFX1" s="23"/>
      <c r="PFY1" s="23"/>
      <c r="PFZ1" s="23"/>
      <c r="PGA1" s="23"/>
      <c r="PGB1" s="23"/>
      <c r="PGC1" s="23"/>
      <c r="PGD1" s="23"/>
      <c r="PGE1" s="23"/>
      <c r="PGF1" s="23"/>
      <c r="PGG1" s="23"/>
      <c r="PGH1" s="23"/>
      <c r="PGI1" s="23"/>
      <c r="PGJ1" s="23"/>
      <c r="PGK1" s="23"/>
      <c r="PGL1" s="23"/>
      <c r="PGM1" s="23"/>
      <c r="PGN1" s="23"/>
      <c r="PGO1" s="23"/>
      <c r="PGP1" s="23"/>
      <c r="PGQ1" s="23"/>
      <c r="PGR1" s="23"/>
      <c r="PGS1" s="23"/>
      <c r="PGT1" s="23"/>
      <c r="PGU1" s="23"/>
      <c r="PGV1" s="23"/>
      <c r="PGW1" s="23"/>
      <c r="PGX1" s="23"/>
      <c r="PGY1" s="23"/>
      <c r="PGZ1" s="23"/>
      <c r="PHA1" s="23"/>
      <c r="PHB1" s="23"/>
      <c r="PHC1" s="23"/>
      <c r="PHD1" s="23"/>
      <c r="PHE1" s="23"/>
      <c r="PHF1" s="23"/>
      <c r="PHG1" s="23"/>
      <c r="PHH1" s="23"/>
      <c r="PHI1" s="23"/>
      <c r="PHJ1" s="23"/>
      <c r="PHK1" s="23"/>
      <c r="PHL1" s="23"/>
      <c r="PHM1" s="23"/>
      <c r="PHN1" s="23"/>
      <c r="PHO1" s="23"/>
      <c r="PHP1" s="23"/>
      <c r="PHQ1" s="23"/>
      <c r="PHR1" s="23"/>
      <c r="PHS1" s="23"/>
      <c r="PHT1" s="23"/>
      <c r="PHU1" s="23"/>
      <c r="PHV1" s="23"/>
      <c r="PHW1" s="23"/>
      <c r="PHX1" s="23"/>
      <c r="PHY1" s="23"/>
      <c r="PHZ1" s="23"/>
      <c r="PIA1" s="23"/>
      <c r="PIB1" s="23"/>
      <c r="PIC1" s="23"/>
      <c r="PID1" s="23"/>
      <c r="PIE1" s="23"/>
      <c r="PIF1" s="23"/>
      <c r="PIG1" s="23"/>
      <c r="PIH1" s="23"/>
      <c r="PII1" s="23"/>
      <c r="PIJ1" s="23"/>
      <c r="PIK1" s="23"/>
      <c r="PIL1" s="23"/>
      <c r="PIM1" s="23"/>
      <c r="PIN1" s="23"/>
      <c r="PIO1" s="23"/>
      <c r="PIP1" s="23"/>
      <c r="PIQ1" s="23"/>
      <c r="PIR1" s="23"/>
      <c r="PIS1" s="23"/>
      <c r="PIT1" s="23"/>
      <c r="PIU1" s="23"/>
      <c r="PIV1" s="23"/>
      <c r="PIW1" s="23"/>
      <c r="PIX1" s="23"/>
      <c r="PIY1" s="23"/>
      <c r="PIZ1" s="23"/>
      <c r="PJA1" s="23"/>
      <c r="PJB1" s="23"/>
      <c r="PJC1" s="23"/>
      <c r="PJD1" s="23"/>
      <c r="PJE1" s="23"/>
      <c r="PJF1" s="23"/>
      <c r="PJG1" s="23"/>
      <c r="PJH1" s="23"/>
      <c r="PJI1" s="23"/>
      <c r="PJJ1" s="23"/>
      <c r="PJK1" s="23"/>
      <c r="PJL1" s="23"/>
      <c r="PJM1" s="23"/>
      <c r="PJN1" s="23"/>
      <c r="PJO1" s="23"/>
      <c r="PJP1" s="23"/>
      <c r="PJQ1" s="23"/>
      <c r="PJR1" s="23"/>
      <c r="PJS1" s="23"/>
      <c r="PJT1" s="23"/>
      <c r="PJU1" s="23"/>
      <c r="PJV1" s="23"/>
      <c r="PJW1" s="23"/>
      <c r="PJX1" s="23"/>
      <c r="PJY1" s="23"/>
      <c r="PJZ1" s="23"/>
      <c r="PKA1" s="23"/>
      <c r="PKB1" s="23"/>
      <c r="PKC1" s="23"/>
      <c r="PKD1" s="23"/>
      <c r="PKE1" s="23"/>
      <c r="PKF1" s="23"/>
      <c r="PKG1" s="23"/>
      <c r="PKH1" s="23"/>
      <c r="PKI1" s="23"/>
      <c r="PKJ1" s="23"/>
      <c r="PKK1" s="23"/>
      <c r="PKL1" s="23"/>
      <c r="PKM1" s="23"/>
      <c r="PKN1" s="23"/>
      <c r="PKO1" s="23"/>
      <c r="PKP1" s="23"/>
      <c r="PKQ1" s="23"/>
      <c r="PKR1" s="23"/>
      <c r="PKS1" s="23"/>
      <c r="PKT1" s="23"/>
      <c r="PKU1" s="23"/>
      <c r="PKV1" s="23"/>
      <c r="PKW1" s="23"/>
      <c r="PKX1" s="23"/>
      <c r="PKY1" s="23"/>
      <c r="PKZ1" s="23"/>
      <c r="PLA1" s="23"/>
      <c r="PLB1" s="23"/>
      <c r="PLC1" s="23"/>
      <c r="PLD1" s="23"/>
      <c r="PLE1" s="23"/>
      <c r="PLF1" s="23"/>
      <c r="PLG1" s="23"/>
      <c r="PLH1" s="23"/>
      <c r="PLI1" s="23"/>
      <c r="PLJ1" s="23"/>
      <c r="PLK1" s="23"/>
      <c r="PLL1" s="23"/>
      <c r="PLM1" s="23"/>
      <c r="PLN1" s="23"/>
      <c r="PLO1" s="23"/>
      <c r="PLP1" s="23"/>
      <c r="PLQ1" s="23"/>
      <c r="PLR1" s="23"/>
      <c r="PLS1" s="23"/>
      <c r="PLT1" s="23"/>
      <c r="PLU1" s="23"/>
      <c r="PLV1" s="23"/>
      <c r="PLW1" s="23"/>
      <c r="PLX1" s="23"/>
      <c r="PLY1" s="23"/>
      <c r="PLZ1" s="23"/>
      <c r="PMA1" s="23"/>
      <c r="PMB1" s="23"/>
      <c r="PMC1" s="23"/>
      <c r="PMD1" s="23"/>
      <c r="PME1" s="23"/>
      <c r="PMF1" s="23"/>
      <c r="PMG1" s="23"/>
      <c r="PMH1" s="23"/>
      <c r="PMI1" s="23"/>
      <c r="PMJ1" s="23"/>
      <c r="PMK1" s="23"/>
      <c r="PML1" s="23"/>
      <c r="PMM1" s="23"/>
      <c r="PMN1" s="23"/>
      <c r="PMO1" s="23"/>
      <c r="PMP1" s="23"/>
      <c r="PMQ1" s="23"/>
      <c r="PMR1" s="23"/>
      <c r="PMS1" s="23"/>
      <c r="PMT1" s="23"/>
      <c r="PMU1" s="23"/>
      <c r="PMV1" s="23"/>
      <c r="PMW1" s="23"/>
      <c r="PMX1" s="23"/>
      <c r="PMY1" s="23"/>
      <c r="PMZ1" s="23"/>
      <c r="PNA1" s="23"/>
      <c r="PNB1" s="23"/>
      <c r="PNC1" s="23"/>
      <c r="PND1" s="23"/>
      <c r="PNE1" s="23"/>
      <c r="PNF1" s="23"/>
      <c r="PNG1" s="23"/>
      <c r="PNH1" s="23"/>
      <c r="PNI1" s="23"/>
      <c r="PNJ1" s="23"/>
      <c r="PNK1" s="23"/>
      <c r="PNL1" s="23"/>
      <c r="PNM1" s="23"/>
      <c r="PNN1" s="23"/>
      <c r="PNO1" s="23"/>
      <c r="PNP1" s="23"/>
      <c r="PNQ1" s="23"/>
      <c r="PNR1" s="23"/>
      <c r="PNS1" s="23"/>
      <c r="PNT1" s="23"/>
      <c r="PNU1" s="23"/>
      <c r="PNV1" s="23"/>
      <c r="PNW1" s="23"/>
      <c r="PNX1" s="23"/>
      <c r="PNY1" s="23"/>
      <c r="PNZ1" s="23"/>
      <c r="POA1" s="23"/>
      <c r="POB1" s="23"/>
      <c r="POC1" s="23"/>
      <c r="POD1" s="23"/>
      <c r="POE1" s="23"/>
      <c r="POF1" s="23"/>
      <c r="POG1" s="23"/>
      <c r="POH1" s="23"/>
      <c r="POI1" s="23"/>
      <c r="POJ1" s="23"/>
      <c r="POK1" s="23"/>
      <c r="POL1" s="23"/>
      <c r="POM1" s="23"/>
      <c r="PON1" s="23"/>
      <c r="POO1" s="23"/>
      <c r="POP1" s="23"/>
      <c r="POQ1" s="23"/>
      <c r="POR1" s="23"/>
      <c r="POS1" s="23"/>
      <c r="POT1" s="23"/>
      <c r="POU1" s="23"/>
      <c r="POV1" s="23"/>
      <c r="POW1" s="23"/>
      <c r="POX1" s="23"/>
      <c r="POY1" s="23"/>
      <c r="POZ1" s="23"/>
      <c r="PPA1" s="23"/>
      <c r="PPB1" s="23"/>
      <c r="PPC1" s="23"/>
      <c r="PPD1" s="23"/>
      <c r="PPE1" s="23"/>
      <c r="PPF1" s="23"/>
      <c r="PPG1" s="23"/>
      <c r="PPH1" s="23"/>
      <c r="PPI1" s="23"/>
      <c r="PPJ1" s="23"/>
      <c r="PPK1" s="23"/>
      <c r="PPL1" s="23"/>
      <c r="PPM1" s="23"/>
      <c r="PPN1" s="23"/>
      <c r="PPO1" s="23"/>
      <c r="PPP1" s="23"/>
      <c r="PPQ1" s="23"/>
      <c r="PPR1" s="23"/>
      <c r="PPS1" s="23"/>
      <c r="PPT1" s="23"/>
      <c r="PPU1" s="23"/>
      <c r="PPV1" s="23"/>
      <c r="PPW1" s="23"/>
      <c r="PPX1" s="23"/>
      <c r="PPY1" s="23"/>
      <c r="PPZ1" s="23"/>
      <c r="PQA1" s="23"/>
      <c r="PQB1" s="23"/>
      <c r="PQC1" s="23"/>
      <c r="PQD1" s="23"/>
      <c r="PQE1" s="23"/>
      <c r="PQF1" s="23"/>
      <c r="PQG1" s="23"/>
      <c r="PQH1" s="23"/>
      <c r="PQI1" s="23"/>
      <c r="PQJ1" s="23"/>
      <c r="PQK1" s="23"/>
      <c r="PQL1" s="23"/>
      <c r="PQM1" s="23"/>
      <c r="PQN1" s="23"/>
      <c r="PQO1" s="23"/>
      <c r="PQP1" s="23"/>
      <c r="PQQ1" s="23"/>
      <c r="PQR1" s="23"/>
      <c r="PQS1" s="23"/>
      <c r="PQT1" s="23"/>
      <c r="PQU1" s="23"/>
      <c r="PQV1" s="23"/>
      <c r="PQW1" s="23"/>
      <c r="PQX1" s="23"/>
      <c r="PQY1" s="23"/>
      <c r="PQZ1" s="23"/>
      <c r="PRA1" s="23"/>
      <c r="PRB1" s="23"/>
      <c r="PRC1" s="23"/>
      <c r="PRD1" s="23"/>
      <c r="PRE1" s="23"/>
      <c r="PRF1" s="23"/>
      <c r="PRG1" s="23"/>
      <c r="PRH1" s="23"/>
      <c r="PRI1" s="23"/>
      <c r="PRJ1" s="23"/>
      <c r="PRK1" s="23"/>
      <c r="PRL1" s="23"/>
      <c r="PRM1" s="23"/>
      <c r="PRN1" s="23"/>
      <c r="PRO1" s="23"/>
      <c r="PRP1" s="23"/>
      <c r="PRQ1" s="23"/>
      <c r="PRR1" s="23"/>
      <c r="PRS1" s="23"/>
      <c r="PRT1" s="23"/>
      <c r="PRU1" s="23"/>
      <c r="PRV1" s="23"/>
      <c r="PRW1" s="23"/>
      <c r="PRX1" s="23"/>
      <c r="PRY1" s="23"/>
      <c r="PRZ1" s="23"/>
      <c r="PSA1" s="23"/>
      <c r="PSB1" s="23"/>
      <c r="PSC1" s="23"/>
      <c r="PSD1" s="23"/>
      <c r="PSE1" s="23"/>
      <c r="PSF1" s="23"/>
      <c r="PSG1" s="23"/>
      <c r="PSH1" s="23"/>
      <c r="PSI1" s="23"/>
      <c r="PSJ1" s="23"/>
      <c r="PSK1" s="23"/>
      <c r="PSL1" s="23"/>
      <c r="PSM1" s="23"/>
      <c r="PSN1" s="23"/>
      <c r="PSO1" s="23"/>
      <c r="PSP1" s="23"/>
      <c r="PSQ1" s="23"/>
      <c r="PSR1" s="23"/>
      <c r="PSS1" s="23"/>
      <c r="PST1" s="23"/>
      <c r="PSU1" s="23"/>
      <c r="PSV1" s="23"/>
      <c r="PSW1" s="23"/>
      <c r="PSX1" s="23"/>
      <c r="PSY1" s="23"/>
      <c r="PSZ1" s="23"/>
      <c r="PTA1" s="23"/>
      <c r="PTB1" s="23"/>
      <c r="PTC1" s="23"/>
      <c r="PTD1" s="23"/>
      <c r="PTE1" s="23"/>
      <c r="PTF1" s="23"/>
      <c r="PTG1" s="23"/>
      <c r="PTH1" s="23"/>
      <c r="PTI1" s="23"/>
      <c r="PTJ1" s="23"/>
      <c r="PTK1" s="23"/>
      <c r="PTL1" s="23"/>
      <c r="PTM1" s="23"/>
      <c r="PTN1" s="23"/>
      <c r="PTO1" s="23"/>
      <c r="PTP1" s="23"/>
      <c r="PTQ1" s="23"/>
      <c r="PTR1" s="23"/>
      <c r="PTS1" s="23"/>
      <c r="PTT1" s="23"/>
      <c r="PTU1" s="23"/>
      <c r="PTV1" s="23"/>
      <c r="PTW1" s="23"/>
      <c r="PTX1" s="23"/>
      <c r="PTY1" s="23"/>
      <c r="PTZ1" s="23"/>
      <c r="PUA1" s="23"/>
      <c r="PUB1" s="23"/>
      <c r="PUC1" s="23"/>
      <c r="PUD1" s="23"/>
      <c r="PUE1" s="23"/>
      <c r="PUF1" s="23"/>
      <c r="PUG1" s="23"/>
      <c r="PUH1" s="23"/>
      <c r="PUI1" s="23"/>
      <c r="PUJ1" s="23"/>
      <c r="PUK1" s="23"/>
      <c r="PUL1" s="23"/>
      <c r="PUM1" s="23"/>
      <c r="PUN1" s="23"/>
      <c r="PUO1" s="23"/>
      <c r="PUP1" s="23"/>
      <c r="PUQ1" s="23"/>
      <c r="PUR1" s="23"/>
      <c r="PUS1" s="23"/>
      <c r="PUT1" s="23"/>
      <c r="PUU1" s="23"/>
      <c r="PUV1" s="23"/>
      <c r="PUW1" s="23"/>
      <c r="PUX1" s="23"/>
      <c r="PUY1" s="23"/>
      <c r="PUZ1" s="23"/>
      <c r="PVA1" s="23"/>
      <c r="PVB1" s="23"/>
      <c r="PVC1" s="23"/>
      <c r="PVD1" s="23"/>
      <c r="PVE1" s="23"/>
      <c r="PVF1" s="23"/>
      <c r="PVG1" s="23"/>
      <c r="PVH1" s="23"/>
      <c r="PVI1" s="23"/>
      <c r="PVJ1" s="23"/>
      <c r="PVK1" s="23"/>
      <c r="PVL1" s="23"/>
      <c r="PVM1" s="23"/>
      <c r="PVN1" s="23"/>
      <c r="PVO1" s="23"/>
      <c r="PVP1" s="23"/>
      <c r="PVQ1" s="23"/>
      <c r="PVR1" s="23"/>
      <c r="PVS1" s="23"/>
      <c r="PVT1" s="23"/>
      <c r="PVU1" s="23"/>
      <c r="PVV1" s="23"/>
      <c r="PVW1" s="23"/>
      <c r="PVX1" s="23"/>
      <c r="PVY1" s="23"/>
      <c r="PVZ1" s="23"/>
      <c r="PWA1" s="23"/>
      <c r="PWB1" s="23"/>
      <c r="PWC1" s="23"/>
      <c r="PWD1" s="23"/>
      <c r="PWE1" s="23"/>
      <c r="PWF1" s="23"/>
      <c r="PWG1" s="23"/>
      <c r="PWH1" s="23"/>
      <c r="PWI1" s="23"/>
      <c r="PWJ1" s="23"/>
      <c r="PWK1" s="23"/>
      <c r="PWL1" s="23"/>
      <c r="PWM1" s="23"/>
      <c r="PWN1" s="23"/>
      <c r="PWO1" s="23"/>
      <c r="PWP1" s="23"/>
      <c r="PWQ1" s="23"/>
      <c r="PWR1" s="23"/>
      <c r="PWS1" s="23"/>
      <c r="PWT1" s="23"/>
      <c r="PWU1" s="23"/>
      <c r="PWV1" s="23"/>
      <c r="PWW1" s="23"/>
      <c r="PWX1" s="23"/>
      <c r="PWY1" s="23"/>
      <c r="PWZ1" s="23"/>
      <c r="PXA1" s="23"/>
      <c r="PXB1" s="23"/>
      <c r="PXC1" s="23"/>
      <c r="PXD1" s="23"/>
      <c r="PXE1" s="23"/>
      <c r="PXF1" s="23"/>
      <c r="PXG1" s="23"/>
      <c r="PXH1" s="23"/>
      <c r="PXI1" s="23"/>
      <c r="PXJ1" s="23"/>
      <c r="PXK1" s="23"/>
      <c r="PXL1" s="23"/>
      <c r="PXM1" s="23"/>
      <c r="PXN1" s="23"/>
      <c r="PXO1" s="23"/>
      <c r="PXP1" s="23"/>
      <c r="PXQ1" s="23"/>
      <c r="PXR1" s="23"/>
      <c r="PXS1" s="23"/>
      <c r="PXT1" s="23"/>
      <c r="PXU1" s="23"/>
      <c r="PXV1" s="23"/>
      <c r="PXW1" s="23"/>
      <c r="PXX1" s="23"/>
      <c r="PXY1" s="23"/>
      <c r="PXZ1" s="23"/>
      <c r="PYA1" s="23"/>
      <c r="PYB1" s="23"/>
      <c r="PYC1" s="23"/>
      <c r="PYD1" s="23"/>
      <c r="PYE1" s="23"/>
      <c r="PYF1" s="23"/>
      <c r="PYG1" s="23"/>
      <c r="PYH1" s="23"/>
      <c r="PYI1" s="23"/>
      <c r="PYJ1" s="23"/>
      <c r="PYK1" s="23"/>
      <c r="PYL1" s="23"/>
      <c r="PYM1" s="23"/>
      <c r="PYN1" s="23"/>
      <c r="PYO1" s="23"/>
      <c r="PYP1" s="23"/>
      <c r="PYQ1" s="23"/>
      <c r="PYR1" s="23"/>
      <c r="PYS1" s="23"/>
      <c r="PYT1" s="23"/>
      <c r="PYU1" s="23"/>
      <c r="PYV1" s="23"/>
      <c r="PYW1" s="23"/>
      <c r="PYX1" s="23"/>
      <c r="PYY1" s="23"/>
      <c r="PYZ1" s="23"/>
      <c r="PZA1" s="23"/>
      <c r="PZB1" s="23"/>
      <c r="PZC1" s="23"/>
      <c r="PZD1" s="23"/>
      <c r="PZE1" s="23"/>
      <c r="PZF1" s="23"/>
      <c r="PZG1" s="23"/>
      <c r="PZH1" s="23"/>
      <c r="PZI1" s="23"/>
      <c r="PZJ1" s="23"/>
      <c r="PZK1" s="23"/>
      <c r="PZL1" s="23"/>
      <c r="PZM1" s="23"/>
      <c r="PZN1" s="23"/>
      <c r="PZO1" s="23"/>
      <c r="PZP1" s="23"/>
      <c r="PZQ1" s="23"/>
      <c r="PZR1" s="23"/>
      <c r="PZS1" s="23"/>
      <c r="PZT1" s="23"/>
      <c r="PZU1" s="23"/>
      <c r="PZV1" s="23"/>
      <c r="PZW1" s="23"/>
      <c r="PZX1" s="23"/>
      <c r="PZY1" s="23"/>
      <c r="PZZ1" s="23"/>
      <c r="QAA1" s="23"/>
      <c r="QAB1" s="23"/>
      <c r="QAC1" s="23"/>
      <c r="QAD1" s="23"/>
      <c r="QAE1" s="23"/>
      <c r="QAF1" s="23"/>
      <c r="QAG1" s="23"/>
      <c r="QAH1" s="23"/>
      <c r="QAI1" s="23"/>
      <c r="QAJ1" s="23"/>
      <c r="QAK1" s="23"/>
      <c r="QAL1" s="23"/>
      <c r="QAM1" s="23"/>
      <c r="QAN1" s="23"/>
      <c r="QAO1" s="23"/>
      <c r="QAP1" s="23"/>
      <c r="QAQ1" s="23"/>
      <c r="QAR1" s="23"/>
      <c r="QAS1" s="23"/>
      <c r="QAT1" s="23"/>
      <c r="QAU1" s="23"/>
      <c r="QAV1" s="23"/>
      <c r="QAW1" s="23"/>
      <c r="QAX1" s="23"/>
      <c r="QAY1" s="23"/>
      <c r="QAZ1" s="23"/>
      <c r="QBA1" s="23"/>
      <c r="QBB1" s="23"/>
      <c r="QBC1" s="23"/>
      <c r="QBD1" s="23"/>
      <c r="QBE1" s="23"/>
      <c r="QBF1" s="23"/>
      <c r="QBG1" s="23"/>
      <c r="QBH1" s="23"/>
      <c r="QBI1" s="23"/>
      <c r="QBJ1" s="23"/>
      <c r="QBK1" s="23"/>
      <c r="QBL1" s="23"/>
      <c r="QBM1" s="23"/>
      <c r="QBN1" s="23"/>
      <c r="QBO1" s="23"/>
      <c r="QBP1" s="23"/>
      <c r="QBQ1" s="23"/>
      <c r="QBR1" s="23"/>
      <c r="QBS1" s="23"/>
      <c r="QBT1" s="23"/>
      <c r="QBU1" s="23"/>
      <c r="QBV1" s="23"/>
      <c r="QBW1" s="23"/>
      <c r="QBX1" s="23"/>
      <c r="QBY1" s="23"/>
      <c r="QBZ1" s="23"/>
      <c r="QCA1" s="23"/>
      <c r="QCB1" s="23"/>
      <c r="QCC1" s="23"/>
      <c r="QCD1" s="23"/>
      <c r="QCE1" s="23"/>
      <c r="QCF1" s="23"/>
      <c r="QCG1" s="23"/>
      <c r="QCH1" s="23"/>
      <c r="QCI1" s="23"/>
      <c r="QCJ1" s="23"/>
      <c r="QCK1" s="23"/>
      <c r="QCL1" s="23"/>
      <c r="QCM1" s="23"/>
      <c r="QCN1" s="23"/>
      <c r="QCO1" s="23"/>
      <c r="QCP1" s="23"/>
      <c r="QCQ1" s="23"/>
      <c r="QCR1" s="23"/>
      <c r="QCS1" s="23"/>
      <c r="QCT1" s="23"/>
      <c r="QCU1" s="23"/>
      <c r="QCV1" s="23"/>
      <c r="QCW1" s="23"/>
      <c r="QCX1" s="23"/>
      <c r="QCY1" s="23"/>
      <c r="QCZ1" s="23"/>
      <c r="QDA1" s="23"/>
      <c r="QDB1" s="23"/>
      <c r="QDC1" s="23"/>
      <c r="QDD1" s="23"/>
      <c r="QDE1" s="23"/>
      <c r="QDF1" s="23"/>
      <c r="QDG1" s="23"/>
      <c r="QDH1" s="23"/>
      <c r="QDI1" s="23"/>
      <c r="QDJ1" s="23"/>
      <c r="QDK1" s="23"/>
      <c r="QDL1" s="23"/>
      <c r="QDM1" s="23"/>
      <c r="QDN1" s="23"/>
      <c r="QDO1" s="23"/>
      <c r="QDP1" s="23"/>
      <c r="QDQ1" s="23"/>
      <c r="QDR1" s="23"/>
      <c r="QDS1" s="23"/>
      <c r="QDT1" s="23"/>
      <c r="QDU1" s="23"/>
      <c r="QDV1" s="23"/>
      <c r="QDW1" s="23"/>
      <c r="QDX1" s="23"/>
      <c r="QDY1" s="23"/>
      <c r="QDZ1" s="23"/>
      <c r="QEA1" s="23"/>
      <c r="QEB1" s="23"/>
      <c r="QEC1" s="23"/>
      <c r="QED1" s="23"/>
      <c r="QEE1" s="23"/>
      <c r="QEF1" s="23"/>
      <c r="QEG1" s="23"/>
      <c r="QEH1" s="23"/>
      <c r="QEI1" s="23"/>
      <c r="QEJ1" s="23"/>
      <c r="QEK1" s="23"/>
      <c r="QEL1" s="23"/>
      <c r="QEM1" s="23"/>
      <c r="QEN1" s="23"/>
      <c r="QEO1" s="23"/>
      <c r="QEP1" s="23"/>
      <c r="QEQ1" s="23"/>
      <c r="QER1" s="23"/>
      <c r="QES1" s="23"/>
      <c r="QET1" s="23"/>
      <c r="QEU1" s="23"/>
      <c r="QEV1" s="23"/>
      <c r="QEW1" s="23"/>
      <c r="QEX1" s="23"/>
      <c r="QEY1" s="23"/>
      <c r="QEZ1" s="23"/>
      <c r="QFA1" s="23"/>
      <c r="QFB1" s="23"/>
      <c r="QFC1" s="23"/>
      <c r="QFD1" s="23"/>
      <c r="QFE1" s="23"/>
      <c r="QFF1" s="23"/>
      <c r="QFG1" s="23"/>
      <c r="QFH1" s="23"/>
      <c r="QFI1" s="23"/>
      <c r="QFJ1" s="23"/>
      <c r="QFK1" s="23"/>
      <c r="QFL1" s="23"/>
      <c r="QFM1" s="23"/>
      <c r="QFN1" s="23"/>
      <c r="QFO1" s="23"/>
      <c r="QFP1" s="23"/>
      <c r="QFQ1" s="23"/>
      <c r="QFR1" s="23"/>
      <c r="QFS1" s="23"/>
      <c r="QFT1" s="23"/>
      <c r="QFU1" s="23"/>
      <c r="QFV1" s="23"/>
      <c r="QFW1" s="23"/>
      <c r="QFX1" s="23"/>
      <c r="QFY1" s="23"/>
      <c r="QFZ1" s="23"/>
      <c r="QGA1" s="23"/>
      <c r="QGB1" s="23"/>
      <c r="QGC1" s="23"/>
      <c r="QGD1" s="23"/>
      <c r="QGE1" s="23"/>
      <c r="QGF1" s="23"/>
      <c r="QGG1" s="23"/>
      <c r="QGH1" s="23"/>
      <c r="QGI1" s="23"/>
      <c r="QGJ1" s="23"/>
      <c r="QGK1" s="23"/>
      <c r="QGL1" s="23"/>
      <c r="QGM1" s="23"/>
      <c r="QGN1" s="23"/>
      <c r="QGO1" s="23"/>
      <c r="QGP1" s="23"/>
      <c r="QGQ1" s="23"/>
      <c r="QGR1" s="23"/>
      <c r="QGS1" s="23"/>
      <c r="QGT1" s="23"/>
      <c r="QGU1" s="23"/>
      <c r="QGV1" s="23"/>
      <c r="QGW1" s="23"/>
      <c r="QGX1" s="23"/>
      <c r="QGY1" s="23"/>
      <c r="QGZ1" s="23"/>
      <c r="QHA1" s="23"/>
      <c r="QHB1" s="23"/>
      <c r="QHC1" s="23"/>
      <c r="QHD1" s="23"/>
      <c r="QHE1" s="23"/>
      <c r="QHF1" s="23"/>
      <c r="QHG1" s="23"/>
      <c r="QHH1" s="23"/>
      <c r="QHI1" s="23"/>
      <c r="QHJ1" s="23"/>
      <c r="QHK1" s="23"/>
      <c r="QHL1" s="23"/>
      <c r="QHM1" s="23"/>
      <c r="QHN1" s="23"/>
      <c r="QHO1" s="23"/>
      <c r="QHP1" s="23"/>
      <c r="QHQ1" s="23"/>
      <c r="QHR1" s="23"/>
      <c r="QHS1" s="23"/>
      <c r="QHT1" s="23"/>
      <c r="QHU1" s="23"/>
      <c r="QHV1" s="23"/>
      <c r="QHW1" s="23"/>
      <c r="QHX1" s="23"/>
      <c r="QHY1" s="23"/>
      <c r="QHZ1" s="23"/>
      <c r="QIA1" s="23"/>
      <c r="QIB1" s="23"/>
      <c r="QIC1" s="23"/>
      <c r="QID1" s="23"/>
      <c r="QIE1" s="23"/>
      <c r="QIF1" s="23"/>
      <c r="QIG1" s="23"/>
      <c r="QIH1" s="23"/>
      <c r="QII1" s="23"/>
      <c r="QIJ1" s="23"/>
      <c r="QIK1" s="23"/>
      <c r="QIL1" s="23"/>
      <c r="QIM1" s="23"/>
      <c r="QIN1" s="23"/>
      <c r="QIO1" s="23"/>
      <c r="QIP1" s="23"/>
      <c r="QIQ1" s="23"/>
      <c r="QIR1" s="23"/>
      <c r="QIS1" s="23"/>
      <c r="QIT1" s="23"/>
      <c r="QIU1" s="23"/>
      <c r="QIV1" s="23"/>
      <c r="QIW1" s="23"/>
      <c r="QIX1" s="23"/>
      <c r="QIY1" s="23"/>
      <c r="QIZ1" s="23"/>
      <c r="QJA1" s="23"/>
      <c r="QJB1" s="23"/>
      <c r="QJC1" s="23"/>
      <c r="QJD1" s="23"/>
      <c r="QJE1" s="23"/>
      <c r="QJF1" s="23"/>
      <c r="QJG1" s="23"/>
      <c r="QJH1" s="23"/>
      <c r="QJI1" s="23"/>
      <c r="QJJ1" s="23"/>
      <c r="QJK1" s="23"/>
      <c r="QJL1" s="23"/>
      <c r="QJM1" s="23"/>
      <c r="QJN1" s="23"/>
      <c r="QJO1" s="23"/>
      <c r="QJP1" s="23"/>
      <c r="QJQ1" s="23"/>
      <c r="QJR1" s="23"/>
      <c r="QJS1" s="23"/>
      <c r="QJT1" s="23"/>
      <c r="QJU1" s="23"/>
      <c r="QJV1" s="23"/>
      <c r="QJW1" s="23"/>
      <c r="QJX1" s="23"/>
      <c r="QJY1" s="23"/>
      <c r="QJZ1" s="23"/>
      <c r="QKA1" s="23"/>
      <c r="QKB1" s="23"/>
      <c r="QKC1" s="23"/>
      <c r="QKD1" s="23"/>
      <c r="QKE1" s="23"/>
      <c r="QKF1" s="23"/>
      <c r="QKG1" s="23"/>
      <c r="QKH1" s="23"/>
      <c r="QKI1" s="23"/>
      <c r="QKJ1" s="23"/>
      <c r="QKK1" s="23"/>
      <c r="QKL1" s="23"/>
      <c r="QKM1" s="23"/>
      <c r="QKN1" s="23"/>
      <c r="QKO1" s="23"/>
      <c r="QKP1" s="23"/>
      <c r="QKQ1" s="23"/>
      <c r="QKR1" s="23"/>
      <c r="QKS1" s="23"/>
      <c r="QKT1" s="23"/>
      <c r="QKU1" s="23"/>
      <c r="QKV1" s="23"/>
      <c r="QKW1" s="23"/>
      <c r="QKX1" s="23"/>
      <c r="QKY1" s="23"/>
      <c r="QKZ1" s="23"/>
      <c r="QLA1" s="23"/>
      <c r="QLB1" s="23"/>
      <c r="QLC1" s="23"/>
      <c r="QLD1" s="23"/>
      <c r="QLE1" s="23"/>
      <c r="QLF1" s="23"/>
      <c r="QLG1" s="23"/>
      <c r="QLH1" s="23"/>
      <c r="QLI1" s="23"/>
      <c r="QLJ1" s="23"/>
      <c r="QLK1" s="23"/>
      <c r="QLL1" s="23"/>
      <c r="QLM1" s="23"/>
      <c r="QLN1" s="23"/>
      <c r="QLO1" s="23"/>
      <c r="QLP1" s="23"/>
      <c r="QLQ1" s="23"/>
      <c r="QLR1" s="23"/>
      <c r="QLS1" s="23"/>
      <c r="QLT1" s="23"/>
      <c r="QLU1" s="23"/>
      <c r="QLV1" s="23"/>
      <c r="QLW1" s="23"/>
      <c r="QLX1" s="23"/>
      <c r="QLY1" s="23"/>
      <c r="QLZ1" s="23"/>
      <c r="QMA1" s="23"/>
      <c r="QMB1" s="23"/>
      <c r="QMC1" s="23"/>
      <c r="QMD1" s="23"/>
      <c r="QME1" s="23"/>
      <c r="QMF1" s="23"/>
      <c r="QMG1" s="23"/>
      <c r="QMH1" s="23"/>
      <c r="QMI1" s="23"/>
      <c r="QMJ1" s="23"/>
      <c r="QMK1" s="23"/>
      <c r="QML1" s="23"/>
      <c r="QMM1" s="23"/>
      <c r="QMN1" s="23"/>
      <c r="QMO1" s="23"/>
      <c r="QMP1" s="23"/>
      <c r="QMQ1" s="23"/>
      <c r="QMR1" s="23"/>
      <c r="QMS1" s="23"/>
      <c r="QMT1" s="23"/>
      <c r="QMU1" s="23"/>
      <c r="QMV1" s="23"/>
      <c r="QMW1" s="23"/>
      <c r="QMX1" s="23"/>
      <c r="QMY1" s="23"/>
      <c r="QMZ1" s="23"/>
      <c r="QNA1" s="23"/>
      <c r="QNB1" s="23"/>
      <c r="QNC1" s="23"/>
      <c r="QND1" s="23"/>
      <c r="QNE1" s="23"/>
      <c r="QNF1" s="23"/>
      <c r="QNG1" s="23"/>
      <c r="QNH1" s="23"/>
      <c r="QNI1" s="23"/>
      <c r="QNJ1" s="23"/>
      <c r="QNK1" s="23"/>
      <c r="QNL1" s="23"/>
      <c r="QNM1" s="23"/>
      <c r="QNN1" s="23"/>
      <c r="QNO1" s="23"/>
      <c r="QNP1" s="23"/>
      <c r="QNQ1" s="23"/>
      <c r="QNR1" s="23"/>
      <c r="QNS1" s="23"/>
      <c r="QNT1" s="23"/>
      <c r="QNU1" s="23"/>
      <c r="QNV1" s="23"/>
      <c r="QNW1" s="23"/>
      <c r="QNX1" s="23"/>
      <c r="QNY1" s="23"/>
      <c r="QNZ1" s="23"/>
      <c r="QOA1" s="23"/>
      <c r="QOB1" s="23"/>
      <c r="QOC1" s="23"/>
      <c r="QOD1" s="23"/>
      <c r="QOE1" s="23"/>
      <c r="QOF1" s="23"/>
      <c r="QOG1" s="23"/>
      <c r="QOH1" s="23"/>
      <c r="QOI1" s="23"/>
      <c r="QOJ1" s="23"/>
      <c r="QOK1" s="23"/>
      <c r="QOL1" s="23"/>
      <c r="QOM1" s="23"/>
      <c r="QON1" s="23"/>
      <c r="QOO1" s="23"/>
      <c r="QOP1" s="23"/>
      <c r="QOQ1" s="23"/>
      <c r="QOR1" s="23"/>
      <c r="QOS1" s="23"/>
      <c r="QOT1" s="23"/>
      <c r="QOU1" s="23"/>
      <c r="QOV1" s="23"/>
      <c r="QOW1" s="23"/>
      <c r="QOX1" s="23"/>
      <c r="QOY1" s="23"/>
      <c r="QOZ1" s="23"/>
      <c r="QPA1" s="23"/>
      <c r="QPB1" s="23"/>
      <c r="QPC1" s="23"/>
      <c r="QPD1" s="23"/>
      <c r="QPE1" s="23"/>
      <c r="QPF1" s="23"/>
      <c r="QPG1" s="23"/>
      <c r="QPH1" s="23"/>
      <c r="QPI1" s="23"/>
      <c r="QPJ1" s="23"/>
      <c r="QPK1" s="23"/>
      <c r="QPL1" s="23"/>
      <c r="QPM1" s="23"/>
      <c r="QPN1" s="23"/>
      <c r="QPO1" s="23"/>
      <c r="QPP1" s="23"/>
      <c r="QPQ1" s="23"/>
      <c r="QPR1" s="23"/>
      <c r="QPS1" s="23"/>
      <c r="QPT1" s="23"/>
      <c r="QPU1" s="23"/>
      <c r="QPV1" s="23"/>
      <c r="QPW1" s="23"/>
      <c r="QPX1" s="23"/>
      <c r="QPY1" s="23"/>
      <c r="QPZ1" s="23"/>
      <c r="QQA1" s="23"/>
      <c r="QQB1" s="23"/>
      <c r="QQC1" s="23"/>
      <c r="QQD1" s="23"/>
      <c r="QQE1" s="23"/>
      <c r="QQF1" s="23"/>
      <c r="QQG1" s="23"/>
      <c r="QQH1" s="23"/>
      <c r="QQI1" s="23"/>
      <c r="QQJ1" s="23"/>
      <c r="QQK1" s="23"/>
      <c r="QQL1" s="23"/>
      <c r="QQM1" s="23"/>
      <c r="QQN1" s="23"/>
      <c r="QQO1" s="23"/>
      <c r="QQP1" s="23"/>
      <c r="QQQ1" s="23"/>
      <c r="QQR1" s="23"/>
      <c r="QQS1" s="23"/>
      <c r="QQT1" s="23"/>
      <c r="QQU1" s="23"/>
      <c r="QQV1" s="23"/>
      <c r="QQW1" s="23"/>
      <c r="QQX1" s="23"/>
      <c r="QQY1" s="23"/>
      <c r="QQZ1" s="23"/>
      <c r="QRA1" s="23"/>
      <c r="QRB1" s="23"/>
      <c r="QRC1" s="23"/>
      <c r="QRD1" s="23"/>
      <c r="QRE1" s="23"/>
      <c r="QRF1" s="23"/>
      <c r="QRG1" s="23"/>
      <c r="QRH1" s="23"/>
      <c r="QRI1" s="23"/>
      <c r="QRJ1" s="23"/>
      <c r="QRK1" s="23"/>
      <c r="QRL1" s="23"/>
      <c r="QRM1" s="23"/>
      <c r="QRN1" s="23"/>
      <c r="QRO1" s="23"/>
      <c r="QRP1" s="23"/>
      <c r="QRQ1" s="23"/>
      <c r="QRR1" s="23"/>
      <c r="QRS1" s="23"/>
      <c r="QRT1" s="23"/>
      <c r="QRU1" s="23"/>
      <c r="QRV1" s="23"/>
      <c r="QRW1" s="23"/>
      <c r="QRX1" s="23"/>
      <c r="QRY1" s="23"/>
      <c r="QRZ1" s="23"/>
      <c r="QSA1" s="23"/>
      <c r="QSB1" s="23"/>
      <c r="QSC1" s="23"/>
      <c r="QSD1" s="23"/>
      <c r="QSE1" s="23"/>
      <c r="QSF1" s="23"/>
      <c r="QSG1" s="23"/>
      <c r="QSH1" s="23"/>
      <c r="QSI1" s="23"/>
      <c r="QSJ1" s="23"/>
      <c r="QSK1" s="23"/>
      <c r="QSL1" s="23"/>
      <c r="QSM1" s="23"/>
      <c r="QSN1" s="23"/>
      <c r="QSO1" s="23"/>
      <c r="QSP1" s="23"/>
      <c r="QSQ1" s="23"/>
      <c r="QSR1" s="23"/>
      <c r="QSS1" s="23"/>
      <c r="QST1" s="23"/>
      <c r="QSU1" s="23"/>
      <c r="QSV1" s="23"/>
      <c r="QSW1" s="23"/>
      <c r="QSX1" s="23"/>
      <c r="QSY1" s="23"/>
      <c r="QSZ1" s="23"/>
      <c r="QTA1" s="23"/>
      <c r="QTB1" s="23"/>
      <c r="QTC1" s="23"/>
      <c r="QTD1" s="23"/>
      <c r="QTE1" s="23"/>
      <c r="QTF1" s="23"/>
      <c r="QTG1" s="23"/>
      <c r="QTH1" s="23"/>
      <c r="QTI1" s="23"/>
      <c r="QTJ1" s="23"/>
      <c r="QTK1" s="23"/>
      <c r="QTL1" s="23"/>
      <c r="QTM1" s="23"/>
      <c r="QTN1" s="23"/>
      <c r="QTO1" s="23"/>
      <c r="QTP1" s="23"/>
      <c r="QTQ1" s="23"/>
      <c r="QTR1" s="23"/>
      <c r="QTS1" s="23"/>
      <c r="QTT1" s="23"/>
      <c r="QTU1" s="23"/>
      <c r="QTV1" s="23"/>
      <c r="QTW1" s="23"/>
      <c r="QTX1" s="23"/>
      <c r="QTY1" s="23"/>
      <c r="QTZ1" s="23"/>
      <c r="QUA1" s="23"/>
      <c r="QUB1" s="23"/>
      <c r="QUC1" s="23"/>
      <c r="QUD1" s="23"/>
      <c r="QUE1" s="23"/>
      <c r="QUF1" s="23"/>
      <c r="QUG1" s="23"/>
      <c r="QUH1" s="23"/>
      <c r="QUI1" s="23"/>
      <c r="QUJ1" s="23"/>
      <c r="QUK1" s="23"/>
      <c r="QUL1" s="23"/>
      <c r="QUM1" s="23"/>
      <c r="QUN1" s="23"/>
      <c r="QUO1" s="23"/>
      <c r="QUP1" s="23"/>
      <c r="QUQ1" s="23"/>
      <c r="QUR1" s="23"/>
      <c r="QUS1" s="23"/>
      <c r="QUT1" s="23"/>
      <c r="QUU1" s="23"/>
      <c r="QUV1" s="23"/>
      <c r="QUW1" s="23"/>
      <c r="QUX1" s="23"/>
      <c r="QUY1" s="23"/>
      <c r="QUZ1" s="23"/>
      <c r="QVA1" s="23"/>
      <c r="QVB1" s="23"/>
      <c r="QVC1" s="23"/>
      <c r="QVD1" s="23"/>
      <c r="QVE1" s="23"/>
      <c r="QVF1" s="23"/>
      <c r="QVG1" s="23"/>
      <c r="QVH1" s="23"/>
      <c r="QVI1" s="23"/>
      <c r="QVJ1" s="23"/>
      <c r="QVK1" s="23"/>
      <c r="QVL1" s="23"/>
      <c r="QVM1" s="23"/>
      <c r="QVN1" s="23"/>
      <c r="QVO1" s="23"/>
      <c r="QVP1" s="23"/>
      <c r="QVQ1" s="23"/>
      <c r="QVR1" s="23"/>
      <c r="QVS1" s="23"/>
      <c r="QVT1" s="23"/>
      <c r="QVU1" s="23"/>
      <c r="QVV1" s="23"/>
      <c r="QVW1" s="23"/>
      <c r="QVX1" s="23"/>
      <c r="QVY1" s="23"/>
      <c r="QVZ1" s="23"/>
      <c r="QWA1" s="23"/>
      <c r="QWB1" s="23"/>
      <c r="QWC1" s="23"/>
      <c r="QWD1" s="23"/>
      <c r="QWE1" s="23"/>
      <c r="QWF1" s="23"/>
      <c r="QWG1" s="23"/>
      <c r="QWH1" s="23"/>
      <c r="QWI1" s="23"/>
      <c r="QWJ1" s="23"/>
      <c r="QWK1" s="23"/>
      <c r="QWL1" s="23"/>
      <c r="QWM1" s="23"/>
      <c r="QWN1" s="23"/>
      <c r="QWO1" s="23"/>
      <c r="QWP1" s="23"/>
      <c r="QWQ1" s="23"/>
      <c r="QWR1" s="23"/>
      <c r="QWS1" s="23"/>
      <c r="QWT1" s="23"/>
      <c r="QWU1" s="23"/>
      <c r="QWV1" s="23"/>
      <c r="QWW1" s="23"/>
      <c r="QWX1" s="23"/>
      <c r="QWY1" s="23"/>
      <c r="QWZ1" s="23"/>
      <c r="QXA1" s="23"/>
      <c r="QXB1" s="23"/>
      <c r="QXC1" s="23"/>
      <c r="QXD1" s="23"/>
      <c r="QXE1" s="23"/>
      <c r="QXF1" s="23"/>
      <c r="QXG1" s="23"/>
      <c r="QXH1" s="23"/>
      <c r="QXI1" s="23"/>
      <c r="QXJ1" s="23"/>
      <c r="QXK1" s="23"/>
      <c r="QXL1" s="23"/>
      <c r="QXM1" s="23"/>
      <c r="QXN1" s="23"/>
      <c r="QXO1" s="23"/>
      <c r="QXP1" s="23"/>
      <c r="QXQ1" s="23"/>
      <c r="QXR1" s="23"/>
      <c r="QXS1" s="23"/>
      <c r="QXT1" s="23"/>
      <c r="QXU1" s="23"/>
      <c r="QXV1" s="23"/>
      <c r="QXW1" s="23"/>
      <c r="QXX1" s="23"/>
      <c r="QXY1" s="23"/>
      <c r="QXZ1" s="23"/>
      <c r="QYA1" s="23"/>
      <c r="QYB1" s="23"/>
      <c r="QYC1" s="23"/>
      <c r="QYD1" s="23"/>
      <c r="QYE1" s="23"/>
      <c r="QYF1" s="23"/>
      <c r="QYG1" s="23"/>
      <c r="QYH1" s="23"/>
      <c r="QYI1" s="23"/>
      <c r="QYJ1" s="23"/>
      <c r="QYK1" s="23"/>
      <c r="QYL1" s="23"/>
      <c r="QYM1" s="23"/>
      <c r="QYN1" s="23"/>
      <c r="QYO1" s="23"/>
      <c r="QYP1" s="23"/>
      <c r="QYQ1" s="23"/>
      <c r="QYR1" s="23"/>
      <c r="QYS1" s="23"/>
      <c r="QYT1" s="23"/>
      <c r="QYU1" s="23"/>
      <c r="QYV1" s="23"/>
      <c r="QYW1" s="23"/>
      <c r="QYX1" s="23"/>
      <c r="QYY1" s="23"/>
      <c r="QYZ1" s="23"/>
      <c r="QZA1" s="23"/>
      <c r="QZB1" s="23"/>
      <c r="QZC1" s="23"/>
      <c r="QZD1" s="23"/>
      <c r="QZE1" s="23"/>
      <c r="QZF1" s="23"/>
      <c r="QZG1" s="23"/>
      <c r="QZH1" s="23"/>
      <c r="QZI1" s="23"/>
      <c r="QZJ1" s="23"/>
      <c r="QZK1" s="23"/>
      <c r="QZL1" s="23"/>
      <c r="QZM1" s="23"/>
      <c r="QZN1" s="23"/>
      <c r="QZO1" s="23"/>
      <c r="QZP1" s="23"/>
      <c r="QZQ1" s="23"/>
      <c r="QZR1" s="23"/>
      <c r="QZS1" s="23"/>
      <c r="QZT1" s="23"/>
      <c r="QZU1" s="23"/>
      <c r="QZV1" s="23"/>
      <c r="QZW1" s="23"/>
      <c r="QZX1" s="23"/>
      <c r="QZY1" s="23"/>
      <c r="QZZ1" s="23"/>
      <c r="RAA1" s="23"/>
      <c r="RAB1" s="23"/>
      <c r="RAC1" s="23"/>
      <c r="RAD1" s="23"/>
      <c r="RAE1" s="23"/>
      <c r="RAF1" s="23"/>
      <c r="RAG1" s="23"/>
      <c r="RAH1" s="23"/>
      <c r="RAI1" s="23"/>
      <c r="RAJ1" s="23"/>
      <c r="RAK1" s="23"/>
      <c r="RAL1" s="23"/>
      <c r="RAM1" s="23"/>
      <c r="RAN1" s="23"/>
      <c r="RAO1" s="23"/>
      <c r="RAP1" s="23"/>
      <c r="RAQ1" s="23"/>
      <c r="RAR1" s="23"/>
      <c r="RAS1" s="23"/>
      <c r="RAT1" s="23"/>
      <c r="RAU1" s="23"/>
      <c r="RAV1" s="23"/>
      <c r="RAW1" s="23"/>
      <c r="RAX1" s="23"/>
      <c r="RAY1" s="23"/>
      <c r="RAZ1" s="23"/>
      <c r="RBA1" s="23"/>
      <c r="RBB1" s="23"/>
      <c r="RBC1" s="23"/>
      <c r="RBD1" s="23"/>
      <c r="RBE1" s="23"/>
      <c r="RBF1" s="23"/>
      <c r="RBG1" s="23"/>
      <c r="RBH1" s="23"/>
      <c r="RBI1" s="23"/>
      <c r="RBJ1" s="23"/>
      <c r="RBK1" s="23"/>
      <c r="RBL1" s="23"/>
      <c r="RBM1" s="23"/>
      <c r="RBN1" s="23"/>
      <c r="RBO1" s="23"/>
      <c r="RBP1" s="23"/>
      <c r="RBQ1" s="23"/>
      <c r="RBR1" s="23"/>
      <c r="RBS1" s="23"/>
      <c r="RBT1" s="23"/>
      <c r="RBU1" s="23"/>
      <c r="RBV1" s="23"/>
      <c r="RBW1" s="23"/>
      <c r="RBX1" s="23"/>
      <c r="RBY1" s="23"/>
      <c r="RBZ1" s="23"/>
      <c r="RCA1" s="23"/>
      <c r="RCB1" s="23"/>
      <c r="RCC1" s="23"/>
      <c r="RCD1" s="23"/>
      <c r="RCE1" s="23"/>
      <c r="RCF1" s="23"/>
      <c r="RCG1" s="23"/>
      <c r="RCH1" s="23"/>
      <c r="RCI1" s="23"/>
      <c r="RCJ1" s="23"/>
      <c r="RCK1" s="23"/>
      <c r="RCL1" s="23"/>
      <c r="RCM1" s="23"/>
      <c r="RCN1" s="23"/>
      <c r="RCO1" s="23"/>
      <c r="RCP1" s="23"/>
      <c r="RCQ1" s="23"/>
      <c r="RCR1" s="23"/>
      <c r="RCS1" s="23"/>
      <c r="RCT1" s="23"/>
      <c r="RCU1" s="23"/>
      <c r="RCV1" s="23"/>
      <c r="RCW1" s="23"/>
      <c r="RCX1" s="23"/>
      <c r="RCY1" s="23"/>
      <c r="RCZ1" s="23"/>
      <c r="RDA1" s="23"/>
      <c r="RDB1" s="23"/>
      <c r="RDC1" s="23"/>
      <c r="RDD1" s="23"/>
      <c r="RDE1" s="23"/>
      <c r="RDF1" s="23"/>
      <c r="RDG1" s="23"/>
      <c r="RDH1" s="23"/>
      <c r="RDI1" s="23"/>
      <c r="RDJ1" s="23"/>
      <c r="RDK1" s="23"/>
      <c r="RDL1" s="23"/>
      <c r="RDM1" s="23"/>
      <c r="RDN1" s="23"/>
      <c r="RDO1" s="23"/>
      <c r="RDP1" s="23"/>
      <c r="RDQ1" s="23"/>
      <c r="RDR1" s="23"/>
      <c r="RDS1" s="23"/>
      <c r="RDT1" s="23"/>
      <c r="RDU1" s="23"/>
      <c r="RDV1" s="23"/>
      <c r="RDW1" s="23"/>
      <c r="RDX1" s="23"/>
      <c r="RDY1" s="23"/>
      <c r="RDZ1" s="23"/>
      <c r="REA1" s="23"/>
      <c r="REB1" s="23"/>
      <c r="REC1" s="23"/>
      <c r="RED1" s="23"/>
      <c r="REE1" s="23"/>
      <c r="REF1" s="23"/>
      <c r="REG1" s="23"/>
      <c r="REH1" s="23"/>
      <c r="REI1" s="23"/>
      <c r="REJ1" s="23"/>
      <c r="REK1" s="23"/>
      <c r="REL1" s="23"/>
      <c r="REM1" s="23"/>
      <c r="REN1" s="23"/>
      <c r="REO1" s="23"/>
      <c r="REP1" s="23"/>
      <c r="REQ1" s="23"/>
      <c r="RER1" s="23"/>
      <c r="RES1" s="23"/>
      <c r="RET1" s="23"/>
      <c r="REU1" s="23"/>
      <c r="REV1" s="23"/>
      <c r="REW1" s="23"/>
      <c r="REX1" s="23"/>
      <c r="REY1" s="23"/>
      <c r="REZ1" s="23"/>
      <c r="RFA1" s="23"/>
      <c r="RFB1" s="23"/>
      <c r="RFC1" s="23"/>
      <c r="RFD1" s="23"/>
      <c r="RFE1" s="23"/>
      <c r="RFF1" s="23"/>
      <c r="RFG1" s="23"/>
      <c r="RFH1" s="23"/>
      <c r="RFI1" s="23"/>
      <c r="RFJ1" s="23"/>
      <c r="RFK1" s="23"/>
      <c r="RFL1" s="23"/>
      <c r="RFM1" s="23"/>
      <c r="RFN1" s="23"/>
      <c r="RFO1" s="23"/>
      <c r="RFP1" s="23"/>
      <c r="RFQ1" s="23"/>
      <c r="RFR1" s="23"/>
      <c r="RFS1" s="23"/>
      <c r="RFT1" s="23"/>
      <c r="RFU1" s="23"/>
      <c r="RFV1" s="23"/>
      <c r="RFW1" s="23"/>
      <c r="RFX1" s="23"/>
      <c r="RFY1" s="23"/>
      <c r="RFZ1" s="23"/>
      <c r="RGA1" s="23"/>
      <c r="RGB1" s="23"/>
      <c r="RGC1" s="23"/>
      <c r="RGD1" s="23"/>
      <c r="RGE1" s="23"/>
      <c r="RGF1" s="23"/>
      <c r="RGG1" s="23"/>
      <c r="RGH1" s="23"/>
      <c r="RGI1" s="23"/>
      <c r="RGJ1" s="23"/>
      <c r="RGK1" s="23"/>
      <c r="RGL1" s="23"/>
      <c r="RGM1" s="23"/>
      <c r="RGN1" s="23"/>
      <c r="RGO1" s="23"/>
      <c r="RGP1" s="23"/>
      <c r="RGQ1" s="23"/>
      <c r="RGR1" s="23"/>
      <c r="RGS1" s="23"/>
      <c r="RGT1" s="23"/>
      <c r="RGU1" s="23"/>
      <c r="RGV1" s="23"/>
      <c r="RGW1" s="23"/>
      <c r="RGX1" s="23"/>
      <c r="RGY1" s="23"/>
      <c r="RGZ1" s="23"/>
      <c r="RHA1" s="23"/>
      <c r="RHB1" s="23"/>
      <c r="RHC1" s="23"/>
      <c r="RHD1" s="23"/>
      <c r="RHE1" s="23"/>
      <c r="RHF1" s="23"/>
      <c r="RHG1" s="23"/>
      <c r="RHH1" s="23"/>
      <c r="RHI1" s="23"/>
      <c r="RHJ1" s="23"/>
      <c r="RHK1" s="23"/>
      <c r="RHL1" s="23"/>
      <c r="RHM1" s="23"/>
      <c r="RHN1" s="23"/>
      <c r="RHO1" s="23"/>
      <c r="RHP1" s="23"/>
      <c r="RHQ1" s="23"/>
      <c r="RHR1" s="23"/>
      <c r="RHS1" s="23"/>
      <c r="RHT1" s="23"/>
      <c r="RHU1" s="23"/>
      <c r="RHV1" s="23"/>
      <c r="RHW1" s="23"/>
      <c r="RHX1" s="23"/>
      <c r="RHY1" s="23"/>
      <c r="RHZ1" s="23"/>
      <c r="RIA1" s="23"/>
      <c r="RIB1" s="23"/>
      <c r="RIC1" s="23"/>
      <c r="RID1" s="23"/>
      <c r="RIE1" s="23"/>
      <c r="RIF1" s="23"/>
      <c r="RIG1" s="23"/>
      <c r="RIH1" s="23"/>
      <c r="RII1" s="23"/>
      <c r="RIJ1" s="23"/>
      <c r="RIK1" s="23"/>
      <c r="RIL1" s="23"/>
      <c r="RIM1" s="23"/>
      <c r="RIN1" s="23"/>
      <c r="RIO1" s="23"/>
      <c r="RIP1" s="23"/>
      <c r="RIQ1" s="23"/>
      <c r="RIR1" s="23"/>
      <c r="RIS1" s="23"/>
      <c r="RIT1" s="23"/>
      <c r="RIU1" s="23"/>
      <c r="RIV1" s="23"/>
      <c r="RIW1" s="23"/>
      <c r="RIX1" s="23"/>
      <c r="RIY1" s="23"/>
      <c r="RIZ1" s="23"/>
      <c r="RJA1" s="23"/>
      <c r="RJB1" s="23"/>
      <c r="RJC1" s="23"/>
      <c r="RJD1" s="23"/>
      <c r="RJE1" s="23"/>
      <c r="RJF1" s="23"/>
      <c r="RJG1" s="23"/>
      <c r="RJH1" s="23"/>
      <c r="RJI1" s="23"/>
      <c r="RJJ1" s="23"/>
      <c r="RJK1" s="23"/>
      <c r="RJL1" s="23"/>
      <c r="RJM1" s="23"/>
      <c r="RJN1" s="23"/>
      <c r="RJO1" s="23"/>
      <c r="RJP1" s="23"/>
      <c r="RJQ1" s="23"/>
      <c r="RJR1" s="23"/>
      <c r="RJS1" s="23"/>
      <c r="RJT1" s="23"/>
      <c r="RJU1" s="23"/>
      <c r="RJV1" s="23"/>
      <c r="RJW1" s="23"/>
      <c r="RJX1" s="23"/>
      <c r="RJY1" s="23"/>
      <c r="RJZ1" s="23"/>
      <c r="RKA1" s="23"/>
      <c r="RKB1" s="23"/>
      <c r="RKC1" s="23"/>
      <c r="RKD1" s="23"/>
      <c r="RKE1" s="23"/>
      <c r="RKF1" s="23"/>
      <c r="RKG1" s="23"/>
      <c r="RKH1" s="23"/>
      <c r="RKI1" s="23"/>
      <c r="RKJ1" s="23"/>
      <c r="RKK1" s="23"/>
      <c r="RKL1" s="23"/>
      <c r="RKM1" s="23"/>
      <c r="RKN1" s="23"/>
      <c r="RKO1" s="23"/>
      <c r="RKP1" s="23"/>
      <c r="RKQ1" s="23"/>
      <c r="RKR1" s="23"/>
      <c r="RKS1" s="23"/>
      <c r="RKT1" s="23"/>
      <c r="RKU1" s="23"/>
      <c r="RKV1" s="23"/>
      <c r="RKW1" s="23"/>
      <c r="RKX1" s="23"/>
      <c r="RKY1" s="23"/>
      <c r="RKZ1" s="23"/>
      <c r="RLA1" s="23"/>
      <c r="RLB1" s="23"/>
      <c r="RLC1" s="23"/>
      <c r="RLD1" s="23"/>
      <c r="RLE1" s="23"/>
      <c r="RLF1" s="23"/>
      <c r="RLG1" s="23"/>
      <c r="RLH1" s="23"/>
      <c r="RLI1" s="23"/>
      <c r="RLJ1" s="23"/>
      <c r="RLK1" s="23"/>
      <c r="RLL1" s="23"/>
      <c r="RLM1" s="23"/>
      <c r="RLN1" s="23"/>
      <c r="RLO1" s="23"/>
      <c r="RLP1" s="23"/>
      <c r="RLQ1" s="23"/>
      <c r="RLR1" s="23"/>
      <c r="RLS1" s="23"/>
      <c r="RLT1" s="23"/>
      <c r="RLU1" s="23"/>
      <c r="RLV1" s="23"/>
      <c r="RLW1" s="23"/>
      <c r="RLX1" s="23"/>
      <c r="RLY1" s="23"/>
      <c r="RLZ1" s="23"/>
      <c r="RMA1" s="23"/>
      <c r="RMB1" s="23"/>
      <c r="RMC1" s="23"/>
      <c r="RMD1" s="23"/>
      <c r="RME1" s="23"/>
      <c r="RMF1" s="23"/>
      <c r="RMG1" s="23"/>
      <c r="RMH1" s="23"/>
      <c r="RMI1" s="23"/>
      <c r="RMJ1" s="23"/>
      <c r="RMK1" s="23"/>
      <c r="RML1" s="23"/>
      <c r="RMM1" s="23"/>
      <c r="RMN1" s="23"/>
      <c r="RMO1" s="23"/>
      <c r="RMP1" s="23"/>
      <c r="RMQ1" s="23"/>
      <c r="RMR1" s="23"/>
      <c r="RMS1" s="23"/>
      <c r="RMT1" s="23"/>
      <c r="RMU1" s="23"/>
      <c r="RMV1" s="23"/>
      <c r="RMW1" s="23"/>
      <c r="RMX1" s="23"/>
      <c r="RMY1" s="23"/>
      <c r="RMZ1" s="23"/>
      <c r="RNA1" s="23"/>
      <c r="RNB1" s="23"/>
      <c r="RNC1" s="23"/>
      <c r="RND1" s="23"/>
      <c r="RNE1" s="23"/>
      <c r="RNF1" s="23"/>
      <c r="RNG1" s="23"/>
      <c r="RNH1" s="23"/>
      <c r="RNI1" s="23"/>
      <c r="RNJ1" s="23"/>
      <c r="RNK1" s="23"/>
      <c r="RNL1" s="23"/>
      <c r="RNM1" s="23"/>
      <c r="RNN1" s="23"/>
      <c r="RNO1" s="23"/>
      <c r="RNP1" s="23"/>
      <c r="RNQ1" s="23"/>
      <c r="RNR1" s="23"/>
      <c r="RNS1" s="23"/>
      <c r="RNT1" s="23"/>
      <c r="RNU1" s="23"/>
      <c r="RNV1" s="23"/>
      <c r="RNW1" s="23"/>
      <c r="RNX1" s="23"/>
      <c r="RNY1" s="23"/>
      <c r="RNZ1" s="23"/>
      <c r="ROA1" s="23"/>
      <c r="ROB1" s="23"/>
      <c r="ROC1" s="23"/>
      <c r="ROD1" s="23"/>
      <c r="ROE1" s="23"/>
      <c r="ROF1" s="23"/>
      <c r="ROG1" s="23"/>
      <c r="ROH1" s="23"/>
      <c r="ROI1" s="23"/>
      <c r="ROJ1" s="23"/>
      <c r="ROK1" s="23"/>
      <c r="ROL1" s="23"/>
      <c r="ROM1" s="23"/>
      <c r="RON1" s="23"/>
      <c r="ROO1" s="23"/>
      <c r="ROP1" s="23"/>
      <c r="ROQ1" s="23"/>
      <c r="ROR1" s="23"/>
      <c r="ROS1" s="23"/>
      <c r="ROT1" s="23"/>
      <c r="ROU1" s="23"/>
      <c r="ROV1" s="23"/>
      <c r="ROW1" s="23"/>
      <c r="ROX1" s="23"/>
      <c r="ROY1" s="23"/>
      <c r="ROZ1" s="23"/>
      <c r="RPA1" s="23"/>
      <c r="RPB1" s="23"/>
      <c r="RPC1" s="23"/>
      <c r="RPD1" s="23"/>
      <c r="RPE1" s="23"/>
      <c r="RPF1" s="23"/>
      <c r="RPG1" s="23"/>
      <c r="RPH1" s="23"/>
      <c r="RPI1" s="23"/>
      <c r="RPJ1" s="23"/>
      <c r="RPK1" s="23"/>
      <c r="RPL1" s="23"/>
      <c r="RPM1" s="23"/>
      <c r="RPN1" s="23"/>
      <c r="RPO1" s="23"/>
      <c r="RPP1" s="23"/>
      <c r="RPQ1" s="23"/>
      <c r="RPR1" s="23"/>
      <c r="RPS1" s="23"/>
      <c r="RPT1" s="23"/>
      <c r="RPU1" s="23"/>
      <c r="RPV1" s="23"/>
      <c r="RPW1" s="23"/>
      <c r="RPX1" s="23"/>
      <c r="RPY1" s="23"/>
      <c r="RPZ1" s="23"/>
      <c r="RQA1" s="23"/>
      <c r="RQB1" s="23"/>
      <c r="RQC1" s="23"/>
      <c r="RQD1" s="23"/>
      <c r="RQE1" s="23"/>
      <c r="RQF1" s="23"/>
      <c r="RQG1" s="23"/>
      <c r="RQH1" s="23"/>
      <c r="RQI1" s="23"/>
      <c r="RQJ1" s="23"/>
      <c r="RQK1" s="23"/>
      <c r="RQL1" s="23"/>
      <c r="RQM1" s="23"/>
      <c r="RQN1" s="23"/>
      <c r="RQO1" s="23"/>
      <c r="RQP1" s="23"/>
      <c r="RQQ1" s="23"/>
      <c r="RQR1" s="23"/>
      <c r="RQS1" s="23"/>
      <c r="RQT1" s="23"/>
      <c r="RQU1" s="23"/>
      <c r="RQV1" s="23"/>
      <c r="RQW1" s="23"/>
      <c r="RQX1" s="23"/>
      <c r="RQY1" s="23"/>
      <c r="RQZ1" s="23"/>
      <c r="RRA1" s="23"/>
      <c r="RRB1" s="23"/>
      <c r="RRC1" s="23"/>
      <c r="RRD1" s="23"/>
      <c r="RRE1" s="23"/>
      <c r="RRF1" s="23"/>
      <c r="RRG1" s="23"/>
      <c r="RRH1" s="23"/>
      <c r="RRI1" s="23"/>
      <c r="RRJ1" s="23"/>
      <c r="RRK1" s="23"/>
      <c r="RRL1" s="23"/>
      <c r="RRM1" s="23"/>
      <c r="RRN1" s="23"/>
      <c r="RRO1" s="23"/>
      <c r="RRP1" s="23"/>
      <c r="RRQ1" s="23"/>
      <c r="RRR1" s="23"/>
      <c r="RRS1" s="23"/>
      <c r="RRT1" s="23"/>
      <c r="RRU1" s="23"/>
      <c r="RRV1" s="23"/>
      <c r="RRW1" s="23"/>
      <c r="RRX1" s="23"/>
      <c r="RRY1" s="23"/>
      <c r="RRZ1" s="23"/>
      <c r="RSA1" s="23"/>
      <c r="RSB1" s="23"/>
      <c r="RSC1" s="23"/>
      <c r="RSD1" s="23"/>
      <c r="RSE1" s="23"/>
      <c r="RSF1" s="23"/>
      <c r="RSG1" s="23"/>
      <c r="RSH1" s="23"/>
      <c r="RSI1" s="23"/>
      <c r="RSJ1" s="23"/>
      <c r="RSK1" s="23"/>
      <c r="RSL1" s="23"/>
      <c r="RSM1" s="23"/>
      <c r="RSN1" s="23"/>
      <c r="RSO1" s="23"/>
      <c r="RSP1" s="23"/>
      <c r="RSQ1" s="23"/>
      <c r="RSR1" s="23"/>
      <c r="RSS1" s="23"/>
      <c r="RST1" s="23"/>
      <c r="RSU1" s="23"/>
      <c r="RSV1" s="23"/>
      <c r="RSW1" s="23"/>
      <c r="RSX1" s="23"/>
      <c r="RSY1" s="23"/>
      <c r="RSZ1" s="23"/>
      <c r="RTA1" s="23"/>
      <c r="RTB1" s="23"/>
      <c r="RTC1" s="23"/>
      <c r="RTD1" s="23"/>
      <c r="RTE1" s="23"/>
      <c r="RTF1" s="23"/>
      <c r="RTG1" s="23"/>
      <c r="RTH1" s="23"/>
      <c r="RTI1" s="23"/>
      <c r="RTJ1" s="23"/>
      <c r="RTK1" s="23"/>
      <c r="RTL1" s="23"/>
      <c r="RTM1" s="23"/>
      <c r="RTN1" s="23"/>
      <c r="RTO1" s="23"/>
      <c r="RTP1" s="23"/>
      <c r="RTQ1" s="23"/>
      <c r="RTR1" s="23"/>
      <c r="RTS1" s="23"/>
      <c r="RTT1" s="23"/>
      <c r="RTU1" s="23"/>
      <c r="RTV1" s="23"/>
      <c r="RTW1" s="23"/>
      <c r="RTX1" s="23"/>
      <c r="RTY1" s="23"/>
      <c r="RTZ1" s="23"/>
      <c r="RUA1" s="23"/>
      <c r="RUB1" s="23"/>
      <c r="RUC1" s="23"/>
      <c r="RUD1" s="23"/>
      <c r="RUE1" s="23"/>
      <c r="RUF1" s="23"/>
      <c r="RUG1" s="23"/>
      <c r="RUH1" s="23"/>
      <c r="RUI1" s="23"/>
      <c r="RUJ1" s="23"/>
      <c r="RUK1" s="23"/>
      <c r="RUL1" s="23"/>
      <c r="RUM1" s="23"/>
      <c r="RUN1" s="23"/>
      <c r="RUO1" s="23"/>
      <c r="RUP1" s="23"/>
      <c r="RUQ1" s="23"/>
      <c r="RUR1" s="23"/>
      <c r="RUS1" s="23"/>
      <c r="RUT1" s="23"/>
      <c r="RUU1" s="23"/>
      <c r="RUV1" s="23"/>
      <c r="RUW1" s="23"/>
      <c r="RUX1" s="23"/>
      <c r="RUY1" s="23"/>
      <c r="RUZ1" s="23"/>
      <c r="RVA1" s="23"/>
      <c r="RVB1" s="23"/>
      <c r="RVC1" s="23"/>
      <c r="RVD1" s="23"/>
      <c r="RVE1" s="23"/>
      <c r="RVF1" s="23"/>
      <c r="RVG1" s="23"/>
      <c r="RVH1" s="23"/>
      <c r="RVI1" s="23"/>
      <c r="RVJ1" s="23"/>
      <c r="RVK1" s="23"/>
      <c r="RVL1" s="23"/>
      <c r="RVM1" s="23"/>
      <c r="RVN1" s="23"/>
      <c r="RVO1" s="23"/>
      <c r="RVP1" s="23"/>
      <c r="RVQ1" s="23"/>
      <c r="RVR1" s="23"/>
      <c r="RVS1" s="23"/>
      <c r="RVT1" s="23"/>
      <c r="RVU1" s="23"/>
      <c r="RVV1" s="23"/>
      <c r="RVW1" s="23"/>
      <c r="RVX1" s="23"/>
      <c r="RVY1" s="23"/>
      <c r="RVZ1" s="23"/>
      <c r="RWA1" s="23"/>
      <c r="RWB1" s="23"/>
      <c r="RWC1" s="23"/>
      <c r="RWD1" s="23"/>
      <c r="RWE1" s="23"/>
      <c r="RWF1" s="23"/>
      <c r="RWG1" s="23"/>
      <c r="RWH1" s="23"/>
      <c r="RWI1" s="23"/>
      <c r="RWJ1" s="23"/>
      <c r="RWK1" s="23"/>
      <c r="RWL1" s="23"/>
      <c r="RWM1" s="23"/>
      <c r="RWN1" s="23"/>
      <c r="RWO1" s="23"/>
      <c r="RWP1" s="23"/>
      <c r="RWQ1" s="23"/>
      <c r="RWR1" s="23"/>
      <c r="RWS1" s="23"/>
      <c r="RWT1" s="23"/>
      <c r="RWU1" s="23"/>
      <c r="RWV1" s="23"/>
      <c r="RWW1" s="23"/>
      <c r="RWX1" s="23"/>
      <c r="RWY1" s="23"/>
      <c r="RWZ1" s="23"/>
      <c r="RXA1" s="23"/>
      <c r="RXB1" s="23"/>
      <c r="RXC1" s="23"/>
      <c r="RXD1" s="23"/>
      <c r="RXE1" s="23"/>
      <c r="RXF1" s="23"/>
      <c r="RXG1" s="23"/>
      <c r="RXH1" s="23"/>
      <c r="RXI1" s="23"/>
      <c r="RXJ1" s="23"/>
      <c r="RXK1" s="23"/>
      <c r="RXL1" s="23"/>
      <c r="RXM1" s="23"/>
      <c r="RXN1" s="23"/>
      <c r="RXO1" s="23"/>
      <c r="RXP1" s="23"/>
      <c r="RXQ1" s="23"/>
      <c r="RXR1" s="23"/>
      <c r="RXS1" s="23"/>
      <c r="RXT1" s="23"/>
      <c r="RXU1" s="23"/>
      <c r="RXV1" s="23"/>
      <c r="RXW1" s="23"/>
      <c r="RXX1" s="23"/>
      <c r="RXY1" s="23"/>
      <c r="RXZ1" s="23"/>
      <c r="RYA1" s="23"/>
      <c r="RYB1" s="23"/>
      <c r="RYC1" s="23"/>
      <c r="RYD1" s="23"/>
      <c r="RYE1" s="23"/>
      <c r="RYF1" s="23"/>
      <c r="RYG1" s="23"/>
      <c r="RYH1" s="23"/>
      <c r="RYI1" s="23"/>
      <c r="RYJ1" s="23"/>
      <c r="RYK1" s="23"/>
      <c r="RYL1" s="23"/>
      <c r="RYM1" s="23"/>
      <c r="RYN1" s="23"/>
      <c r="RYO1" s="23"/>
      <c r="RYP1" s="23"/>
      <c r="RYQ1" s="23"/>
      <c r="RYR1" s="23"/>
      <c r="RYS1" s="23"/>
      <c r="RYT1" s="23"/>
      <c r="RYU1" s="23"/>
      <c r="RYV1" s="23"/>
      <c r="RYW1" s="23"/>
      <c r="RYX1" s="23"/>
      <c r="RYY1" s="23"/>
      <c r="RYZ1" s="23"/>
      <c r="RZA1" s="23"/>
      <c r="RZB1" s="23"/>
      <c r="RZC1" s="23"/>
      <c r="RZD1" s="23"/>
      <c r="RZE1" s="23"/>
      <c r="RZF1" s="23"/>
      <c r="RZG1" s="23"/>
      <c r="RZH1" s="23"/>
      <c r="RZI1" s="23"/>
      <c r="RZJ1" s="23"/>
      <c r="RZK1" s="23"/>
      <c r="RZL1" s="23"/>
      <c r="RZM1" s="23"/>
      <c r="RZN1" s="23"/>
      <c r="RZO1" s="23"/>
      <c r="RZP1" s="23"/>
      <c r="RZQ1" s="23"/>
      <c r="RZR1" s="23"/>
      <c r="RZS1" s="23"/>
      <c r="RZT1" s="23"/>
      <c r="RZU1" s="23"/>
      <c r="RZV1" s="23"/>
      <c r="RZW1" s="23"/>
      <c r="RZX1" s="23"/>
      <c r="RZY1" s="23"/>
      <c r="RZZ1" s="23"/>
      <c r="SAA1" s="23"/>
      <c r="SAB1" s="23"/>
      <c r="SAC1" s="23"/>
      <c r="SAD1" s="23"/>
      <c r="SAE1" s="23"/>
      <c r="SAF1" s="23"/>
      <c r="SAG1" s="23"/>
      <c r="SAH1" s="23"/>
      <c r="SAI1" s="23"/>
      <c r="SAJ1" s="23"/>
      <c r="SAK1" s="23"/>
      <c r="SAL1" s="23"/>
      <c r="SAM1" s="23"/>
      <c r="SAN1" s="23"/>
      <c r="SAO1" s="23"/>
      <c r="SAP1" s="23"/>
      <c r="SAQ1" s="23"/>
      <c r="SAR1" s="23"/>
      <c r="SAS1" s="23"/>
      <c r="SAT1" s="23"/>
      <c r="SAU1" s="23"/>
      <c r="SAV1" s="23"/>
      <c r="SAW1" s="23"/>
      <c r="SAX1" s="23"/>
      <c r="SAY1" s="23"/>
      <c r="SAZ1" s="23"/>
      <c r="SBA1" s="23"/>
      <c r="SBB1" s="23"/>
      <c r="SBC1" s="23"/>
      <c r="SBD1" s="23"/>
      <c r="SBE1" s="23"/>
      <c r="SBF1" s="23"/>
      <c r="SBG1" s="23"/>
      <c r="SBH1" s="23"/>
      <c r="SBI1" s="23"/>
      <c r="SBJ1" s="23"/>
      <c r="SBK1" s="23"/>
      <c r="SBL1" s="23"/>
      <c r="SBM1" s="23"/>
      <c r="SBN1" s="23"/>
      <c r="SBO1" s="23"/>
      <c r="SBP1" s="23"/>
      <c r="SBQ1" s="23"/>
      <c r="SBR1" s="23"/>
      <c r="SBS1" s="23"/>
      <c r="SBT1" s="23"/>
      <c r="SBU1" s="23"/>
      <c r="SBV1" s="23"/>
      <c r="SBW1" s="23"/>
      <c r="SBX1" s="23"/>
      <c r="SBY1" s="23"/>
      <c r="SBZ1" s="23"/>
      <c r="SCA1" s="23"/>
      <c r="SCB1" s="23"/>
      <c r="SCC1" s="23"/>
      <c r="SCD1" s="23"/>
      <c r="SCE1" s="23"/>
      <c r="SCF1" s="23"/>
      <c r="SCG1" s="23"/>
      <c r="SCH1" s="23"/>
      <c r="SCI1" s="23"/>
      <c r="SCJ1" s="23"/>
      <c r="SCK1" s="23"/>
      <c r="SCL1" s="23"/>
      <c r="SCM1" s="23"/>
      <c r="SCN1" s="23"/>
      <c r="SCO1" s="23"/>
      <c r="SCP1" s="23"/>
      <c r="SCQ1" s="23"/>
      <c r="SCR1" s="23"/>
      <c r="SCS1" s="23"/>
      <c r="SCT1" s="23"/>
      <c r="SCU1" s="23"/>
      <c r="SCV1" s="23"/>
      <c r="SCW1" s="23"/>
      <c r="SCX1" s="23"/>
      <c r="SCY1" s="23"/>
      <c r="SCZ1" s="23"/>
      <c r="SDA1" s="23"/>
      <c r="SDB1" s="23"/>
      <c r="SDC1" s="23"/>
      <c r="SDD1" s="23"/>
      <c r="SDE1" s="23"/>
      <c r="SDF1" s="23"/>
      <c r="SDG1" s="23"/>
      <c r="SDH1" s="23"/>
      <c r="SDI1" s="23"/>
      <c r="SDJ1" s="23"/>
      <c r="SDK1" s="23"/>
      <c r="SDL1" s="23"/>
      <c r="SDM1" s="23"/>
      <c r="SDN1" s="23"/>
      <c r="SDO1" s="23"/>
      <c r="SDP1" s="23"/>
      <c r="SDQ1" s="23"/>
      <c r="SDR1" s="23"/>
      <c r="SDS1" s="23"/>
      <c r="SDT1" s="23"/>
      <c r="SDU1" s="23"/>
      <c r="SDV1" s="23"/>
      <c r="SDW1" s="23"/>
      <c r="SDX1" s="23"/>
      <c r="SDY1" s="23"/>
      <c r="SDZ1" s="23"/>
      <c r="SEA1" s="23"/>
      <c r="SEB1" s="23"/>
      <c r="SEC1" s="23"/>
      <c r="SED1" s="23"/>
      <c r="SEE1" s="23"/>
      <c r="SEF1" s="23"/>
      <c r="SEG1" s="23"/>
      <c r="SEH1" s="23"/>
      <c r="SEI1" s="23"/>
      <c r="SEJ1" s="23"/>
      <c r="SEK1" s="23"/>
      <c r="SEL1" s="23"/>
      <c r="SEM1" s="23"/>
      <c r="SEN1" s="23"/>
      <c r="SEO1" s="23"/>
      <c r="SEP1" s="23"/>
      <c r="SEQ1" s="23"/>
      <c r="SER1" s="23"/>
      <c r="SES1" s="23"/>
      <c r="SET1" s="23"/>
      <c r="SEU1" s="23"/>
      <c r="SEV1" s="23"/>
      <c r="SEW1" s="23"/>
      <c r="SEX1" s="23"/>
      <c r="SEY1" s="23"/>
      <c r="SEZ1" s="23"/>
      <c r="SFA1" s="23"/>
      <c r="SFB1" s="23"/>
      <c r="SFC1" s="23"/>
      <c r="SFD1" s="23"/>
      <c r="SFE1" s="23"/>
      <c r="SFF1" s="23"/>
      <c r="SFG1" s="23"/>
      <c r="SFH1" s="23"/>
      <c r="SFI1" s="23"/>
      <c r="SFJ1" s="23"/>
      <c r="SFK1" s="23"/>
      <c r="SFL1" s="23"/>
      <c r="SFM1" s="23"/>
      <c r="SFN1" s="23"/>
      <c r="SFO1" s="23"/>
      <c r="SFP1" s="23"/>
      <c r="SFQ1" s="23"/>
      <c r="SFR1" s="23"/>
      <c r="SFS1" s="23"/>
      <c r="SFT1" s="23"/>
      <c r="SFU1" s="23"/>
      <c r="SFV1" s="23"/>
      <c r="SFW1" s="23"/>
      <c r="SFX1" s="23"/>
      <c r="SFY1" s="23"/>
      <c r="SFZ1" s="23"/>
      <c r="SGA1" s="23"/>
      <c r="SGB1" s="23"/>
      <c r="SGC1" s="23"/>
      <c r="SGD1" s="23"/>
      <c r="SGE1" s="23"/>
      <c r="SGF1" s="23"/>
      <c r="SGG1" s="23"/>
      <c r="SGH1" s="23"/>
      <c r="SGI1" s="23"/>
      <c r="SGJ1" s="23"/>
      <c r="SGK1" s="23"/>
      <c r="SGL1" s="23"/>
      <c r="SGM1" s="23"/>
      <c r="SGN1" s="23"/>
      <c r="SGO1" s="23"/>
      <c r="SGP1" s="23"/>
      <c r="SGQ1" s="23"/>
      <c r="SGR1" s="23"/>
      <c r="SGS1" s="23"/>
      <c r="SGT1" s="23"/>
      <c r="SGU1" s="23"/>
      <c r="SGV1" s="23"/>
      <c r="SGW1" s="23"/>
      <c r="SGX1" s="23"/>
      <c r="SGY1" s="23"/>
      <c r="SGZ1" s="23"/>
      <c r="SHA1" s="23"/>
      <c r="SHB1" s="23"/>
      <c r="SHC1" s="23"/>
      <c r="SHD1" s="23"/>
      <c r="SHE1" s="23"/>
      <c r="SHF1" s="23"/>
      <c r="SHG1" s="23"/>
      <c r="SHH1" s="23"/>
      <c r="SHI1" s="23"/>
      <c r="SHJ1" s="23"/>
      <c r="SHK1" s="23"/>
      <c r="SHL1" s="23"/>
      <c r="SHM1" s="23"/>
      <c r="SHN1" s="23"/>
      <c r="SHO1" s="23"/>
      <c r="SHP1" s="23"/>
      <c r="SHQ1" s="23"/>
      <c r="SHR1" s="23"/>
      <c r="SHS1" s="23"/>
      <c r="SHT1" s="23"/>
      <c r="SHU1" s="23"/>
      <c r="SHV1" s="23"/>
      <c r="SHW1" s="23"/>
      <c r="SHX1" s="23"/>
      <c r="SHY1" s="23"/>
      <c r="SHZ1" s="23"/>
      <c r="SIA1" s="23"/>
      <c r="SIB1" s="23"/>
      <c r="SIC1" s="23"/>
      <c r="SID1" s="23"/>
      <c r="SIE1" s="23"/>
      <c r="SIF1" s="23"/>
      <c r="SIG1" s="23"/>
      <c r="SIH1" s="23"/>
      <c r="SII1" s="23"/>
      <c r="SIJ1" s="23"/>
      <c r="SIK1" s="23"/>
      <c r="SIL1" s="23"/>
      <c r="SIM1" s="23"/>
      <c r="SIN1" s="23"/>
      <c r="SIO1" s="23"/>
      <c r="SIP1" s="23"/>
      <c r="SIQ1" s="23"/>
      <c r="SIR1" s="23"/>
      <c r="SIS1" s="23"/>
      <c r="SIT1" s="23"/>
      <c r="SIU1" s="23"/>
      <c r="SIV1" s="23"/>
      <c r="SIW1" s="23"/>
      <c r="SIX1" s="23"/>
      <c r="SIY1" s="23"/>
      <c r="SIZ1" s="23"/>
      <c r="SJA1" s="23"/>
      <c r="SJB1" s="23"/>
      <c r="SJC1" s="23"/>
      <c r="SJD1" s="23"/>
      <c r="SJE1" s="23"/>
      <c r="SJF1" s="23"/>
      <c r="SJG1" s="23"/>
      <c r="SJH1" s="23"/>
      <c r="SJI1" s="23"/>
      <c r="SJJ1" s="23"/>
      <c r="SJK1" s="23"/>
      <c r="SJL1" s="23"/>
      <c r="SJM1" s="23"/>
      <c r="SJN1" s="23"/>
      <c r="SJO1" s="23"/>
      <c r="SJP1" s="23"/>
      <c r="SJQ1" s="23"/>
      <c r="SJR1" s="23"/>
      <c r="SJS1" s="23"/>
      <c r="SJT1" s="23"/>
      <c r="SJU1" s="23"/>
      <c r="SJV1" s="23"/>
      <c r="SJW1" s="23"/>
      <c r="SJX1" s="23"/>
      <c r="SJY1" s="23"/>
      <c r="SJZ1" s="23"/>
      <c r="SKA1" s="23"/>
      <c r="SKB1" s="23"/>
      <c r="SKC1" s="23"/>
      <c r="SKD1" s="23"/>
      <c r="SKE1" s="23"/>
      <c r="SKF1" s="23"/>
      <c r="SKG1" s="23"/>
      <c r="SKH1" s="23"/>
      <c r="SKI1" s="23"/>
      <c r="SKJ1" s="23"/>
      <c r="SKK1" s="23"/>
      <c r="SKL1" s="23"/>
      <c r="SKM1" s="23"/>
      <c r="SKN1" s="23"/>
      <c r="SKO1" s="23"/>
      <c r="SKP1" s="23"/>
      <c r="SKQ1" s="23"/>
      <c r="SKR1" s="23"/>
      <c r="SKS1" s="23"/>
      <c r="SKT1" s="23"/>
      <c r="SKU1" s="23"/>
      <c r="SKV1" s="23"/>
      <c r="SKW1" s="23"/>
      <c r="SKX1" s="23"/>
      <c r="SKY1" s="23"/>
      <c r="SKZ1" s="23"/>
      <c r="SLA1" s="23"/>
      <c r="SLB1" s="23"/>
      <c r="SLC1" s="23"/>
      <c r="SLD1" s="23"/>
      <c r="SLE1" s="23"/>
      <c r="SLF1" s="23"/>
      <c r="SLG1" s="23"/>
      <c r="SLH1" s="23"/>
      <c r="SLI1" s="23"/>
      <c r="SLJ1" s="23"/>
      <c r="SLK1" s="23"/>
      <c r="SLL1" s="23"/>
      <c r="SLM1" s="23"/>
      <c r="SLN1" s="23"/>
      <c r="SLO1" s="23"/>
      <c r="SLP1" s="23"/>
      <c r="SLQ1" s="23"/>
      <c r="SLR1" s="23"/>
      <c r="SLS1" s="23"/>
      <c r="SLT1" s="23"/>
      <c r="SLU1" s="23"/>
      <c r="SLV1" s="23"/>
      <c r="SLW1" s="23"/>
      <c r="SLX1" s="23"/>
      <c r="SLY1" s="23"/>
      <c r="SLZ1" s="23"/>
      <c r="SMA1" s="23"/>
      <c r="SMB1" s="23"/>
      <c r="SMC1" s="23"/>
      <c r="SMD1" s="23"/>
      <c r="SME1" s="23"/>
      <c r="SMF1" s="23"/>
      <c r="SMG1" s="23"/>
      <c r="SMH1" s="23"/>
      <c r="SMI1" s="23"/>
      <c r="SMJ1" s="23"/>
      <c r="SMK1" s="23"/>
      <c r="SML1" s="23"/>
      <c r="SMM1" s="23"/>
      <c r="SMN1" s="23"/>
      <c r="SMO1" s="23"/>
      <c r="SMP1" s="23"/>
      <c r="SMQ1" s="23"/>
      <c r="SMR1" s="23"/>
      <c r="SMS1" s="23"/>
      <c r="SMT1" s="23"/>
      <c r="SMU1" s="23"/>
      <c r="SMV1" s="23"/>
      <c r="SMW1" s="23"/>
      <c r="SMX1" s="23"/>
      <c r="SMY1" s="23"/>
      <c r="SMZ1" s="23"/>
      <c r="SNA1" s="23"/>
      <c r="SNB1" s="23"/>
      <c r="SNC1" s="23"/>
      <c r="SND1" s="23"/>
      <c r="SNE1" s="23"/>
      <c r="SNF1" s="23"/>
      <c r="SNG1" s="23"/>
      <c r="SNH1" s="23"/>
      <c r="SNI1" s="23"/>
      <c r="SNJ1" s="23"/>
      <c r="SNK1" s="23"/>
      <c r="SNL1" s="23"/>
      <c r="SNM1" s="23"/>
      <c r="SNN1" s="23"/>
      <c r="SNO1" s="23"/>
      <c r="SNP1" s="23"/>
      <c r="SNQ1" s="23"/>
      <c r="SNR1" s="23"/>
      <c r="SNS1" s="23"/>
      <c r="SNT1" s="23"/>
      <c r="SNU1" s="23"/>
      <c r="SNV1" s="23"/>
      <c r="SNW1" s="23"/>
      <c r="SNX1" s="23"/>
      <c r="SNY1" s="23"/>
      <c r="SNZ1" s="23"/>
      <c r="SOA1" s="23"/>
      <c r="SOB1" s="23"/>
      <c r="SOC1" s="23"/>
      <c r="SOD1" s="23"/>
      <c r="SOE1" s="23"/>
      <c r="SOF1" s="23"/>
      <c r="SOG1" s="23"/>
      <c r="SOH1" s="23"/>
      <c r="SOI1" s="23"/>
      <c r="SOJ1" s="23"/>
      <c r="SOK1" s="23"/>
      <c r="SOL1" s="23"/>
      <c r="SOM1" s="23"/>
      <c r="SON1" s="23"/>
      <c r="SOO1" s="23"/>
      <c r="SOP1" s="23"/>
      <c r="SOQ1" s="23"/>
      <c r="SOR1" s="23"/>
      <c r="SOS1" s="23"/>
      <c r="SOT1" s="23"/>
      <c r="SOU1" s="23"/>
      <c r="SOV1" s="23"/>
      <c r="SOW1" s="23"/>
      <c r="SOX1" s="23"/>
      <c r="SOY1" s="23"/>
      <c r="SOZ1" s="23"/>
      <c r="SPA1" s="23"/>
      <c r="SPB1" s="23"/>
      <c r="SPC1" s="23"/>
      <c r="SPD1" s="23"/>
      <c r="SPE1" s="23"/>
      <c r="SPF1" s="23"/>
      <c r="SPG1" s="23"/>
      <c r="SPH1" s="23"/>
      <c r="SPI1" s="23"/>
      <c r="SPJ1" s="23"/>
      <c r="SPK1" s="23"/>
      <c r="SPL1" s="23"/>
      <c r="SPM1" s="23"/>
      <c r="SPN1" s="23"/>
      <c r="SPO1" s="23"/>
      <c r="SPP1" s="23"/>
      <c r="SPQ1" s="23"/>
      <c r="SPR1" s="23"/>
      <c r="SPS1" s="23"/>
      <c r="SPT1" s="23"/>
      <c r="SPU1" s="23"/>
      <c r="SPV1" s="23"/>
      <c r="SPW1" s="23"/>
      <c r="SPX1" s="23"/>
      <c r="SPY1" s="23"/>
      <c r="SPZ1" s="23"/>
      <c r="SQA1" s="23"/>
      <c r="SQB1" s="23"/>
      <c r="SQC1" s="23"/>
      <c r="SQD1" s="23"/>
      <c r="SQE1" s="23"/>
      <c r="SQF1" s="23"/>
      <c r="SQG1" s="23"/>
      <c r="SQH1" s="23"/>
      <c r="SQI1" s="23"/>
      <c r="SQJ1" s="23"/>
      <c r="SQK1" s="23"/>
      <c r="SQL1" s="23"/>
      <c r="SQM1" s="23"/>
      <c r="SQN1" s="23"/>
      <c r="SQO1" s="23"/>
      <c r="SQP1" s="23"/>
      <c r="SQQ1" s="23"/>
      <c r="SQR1" s="23"/>
      <c r="SQS1" s="23"/>
      <c r="SQT1" s="23"/>
      <c r="SQU1" s="23"/>
      <c r="SQV1" s="23"/>
      <c r="SQW1" s="23"/>
      <c r="SQX1" s="23"/>
      <c r="SQY1" s="23"/>
      <c r="SQZ1" s="23"/>
      <c r="SRA1" s="23"/>
      <c r="SRB1" s="23"/>
      <c r="SRC1" s="23"/>
      <c r="SRD1" s="23"/>
      <c r="SRE1" s="23"/>
      <c r="SRF1" s="23"/>
      <c r="SRG1" s="23"/>
      <c r="SRH1" s="23"/>
      <c r="SRI1" s="23"/>
      <c r="SRJ1" s="23"/>
      <c r="SRK1" s="23"/>
      <c r="SRL1" s="23"/>
      <c r="SRM1" s="23"/>
      <c r="SRN1" s="23"/>
      <c r="SRO1" s="23"/>
      <c r="SRP1" s="23"/>
      <c r="SRQ1" s="23"/>
      <c r="SRR1" s="23"/>
      <c r="SRS1" s="23"/>
      <c r="SRT1" s="23"/>
      <c r="SRU1" s="23"/>
      <c r="SRV1" s="23"/>
      <c r="SRW1" s="23"/>
      <c r="SRX1" s="23"/>
      <c r="SRY1" s="23"/>
      <c r="SRZ1" s="23"/>
      <c r="SSA1" s="23"/>
      <c r="SSB1" s="23"/>
      <c r="SSC1" s="23"/>
      <c r="SSD1" s="23"/>
      <c r="SSE1" s="23"/>
      <c r="SSF1" s="23"/>
      <c r="SSG1" s="23"/>
      <c r="SSH1" s="23"/>
      <c r="SSI1" s="23"/>
      <c r="SSJ1" s="23"/>
      <c r="SSK1" s="23"/>
      <c r="SSL1" s="23"/>
      <c r="SSM1" s="23"/>
      <c r="SSN1" s="23"/>
      <c r="SSO1" s="23"/>
      <c r="SSP1" s="23"/>
      <c r="SSQ1" s="23"/>
      <c r="SSR1" s="23"/>
      <c r="SSS1" s="23"/>
      <c r="SST1" s="23"/>
      <c r="SSU1" s="23"/>
      <c r="SSV1" s="23"/>
      <c r="SSW1" s="23"/>
      <c r="SSX1" s="23"/>
      <c r="SSY1" s="23"/>
      <c r="SSZ1" s="23"/>
      <c r="STA1" s="23"/>
      <c r="STB1" s="23"/>
      <c r="STC1" s="23"/>
      <c r="STD1" s="23"/>
      <c r="STE1" s="23"/>
      <c r="STF1" s="23"/>
      <c r="STG1" s="23"/>
      <c r="STH1" s="23"/>
      <c r="STI1" s="23"/>
      <c r="STJ1" s="23"/>
      <c r="STK1" s="23"/>
      <c r="STL1" s="23"/>
      <c r="STM1" s="23"/>
      <c r="STN1" s="23"/>
      <c r="STO1" s="23"/>
      <c r="STP1" s="23"/>
      <c r="STQ1" s="23"/>
      <c r="STR1" s="23"/>
      <c r="STS1" s="23"/>
      <c r="STT1" s="23"/>
      <c r="STU1" s="23"/>
      <c r="STV1" s="23"/>
      <c r="STW1" s="23"/>
      <c r="STX1" s="23"/>
      <c r="STY1" s="23"/>
      <c r="STZ1" s="23"/>
      <c r="SUA1" s="23"/>
      <c r="SUB1" s="23"/>
      <c r="SUC1" s="23"/>
      <c r="SUD1" s="23"/>
      <c r="SUE1" s="23"/>
      <c r="SUF1" s="23"/>
      <c r="SUG1" s="23"/>
      <c r="SUH1" s="23"/>
      <c r="SUI1" s="23"/>
      <c r="SUJ1" s="23"/>
      <c r="SUK1" s="23"/>
      <c r="SUL1" s="23"/>
      <c r="SUM1" s="23"/>
      <c r="SUN1" s="23"/>
      <c r="SUO1" s="23"/>
      <c r="SUP1" s="23"/>
      <c r="SUQ1" s="23"/>
      <c r="SUR1" s="23"/>
      <c r="SUS1" s="23"/>
      <c r="SUT1" s="23"/>
      <c r="SUU1" s="23"/>
      <c r="SUV1" s="23"/>
      <c r="SUW1" s="23"/>
      <c r="SUX1" s="23"/>
      <c r="SUY1" s="23"/>
      <c r="SUZ1" s="23"/>
      <c r="SVA1" s="23"/>
      <c r="SVB1" s="23"/>
      <c r="SVC1" s="23"/>
      <c r="SVD1" s="23"/>
      <c r="SVE1" s="23"/>
      <c r="SVF1" s="23"/>
      <c r="SVG1" s="23"/>
      <c r="SVH1" s="23"/>
      <c r="SVI1" s="23"/>
      <c r="SVJ1" s="23"/>
      <c r="SVK1" s="23"/>
      <c r="SVL1" s="23"/>
      <c r="SVM1" s="23"/>
      <c r="SVN1" s="23"/>
      <c r="SVO1" s="23"/>
      <c r="SVP1" s="23"/>
      <c r="SVQ1" s="23"/>
      <c r="SVR1" s="23"/>
      <c r="SVS1" s="23"/>
      <c r="SVT1" s="23"/>
      <c r="SVU1" s="23"/>
      <c r="SVV1" s="23"/>
      <c r="SVW1" s="23"/>
      <c r="SVX1" s="23"/>
      <c r="SVY1" s="23"/>
      <c r="SVZ1" s="23"/>
      <c r="SWA1" s="23"/>
      <c r="SWB1" s="23"/>
      <c r="SWC1" s="23"/>
      <c r="SWD1" s="23"/>
      <c r="SWE1" s="23"/>
      <c r="SWF1" s="23"/>
      <c r="SWG1" s="23"/>
      <c r="SWH1" s="23"/>
      <c r="SWI1" s="23"/>
      <c r="SWJ1" s="23"/>
      <c r="SWK1" s="23"/>
      <c r="SWL1" s="23"/>
      <c r="SWM1" s="23"/>
      <c r="SWN1" s="23"/>
      <c r="SWO1" s="23"/>
      <c r="SWP1" s="23"/>
      <c r="SWQ1" s="23"/>
      <c r="SWR1" s="23"/>
      <c r="SWS1" s="23"/>
      <c r="SWT1" s="23"/>
      <c r="SWU1" s="23"/>
      <c r="SWV1" s="23"/>
      <c r="SWW1" s="23"/>
      <c r="SWX1" s="23"/>
      <c r="SWY1" s="23"/>
      <c r="SWZ1" s="23"/>
      <c r="SXA1" s="23"/>
      <c r="SXB1" s="23"/>
      <c r="SXC1" s="23"/>
      <c r="SXD1" s="23"/>
      <c r="SXE1" s="23"/>
      <c r="SXF1" s="23"/>
      <c r="SXG1" s="23"/>
      <c r="SXH1" s="23"/>
      <c r="SXI1" s="23"/>
      <c r="SXJ1" s="23"/>
      <c r="SXK1" s="23"/>
      <c r="SXL1" s="23"/>
      <c r="SXM1" s="23"/>
      <c r="SXN1" s="23"/>
      <c r="SXO1" s="23"/>
      <c r="SXP1" s="23"/>
      <c r="SXQ1" s="23"/>
      <c r="SXR1" s="23"/>
      <c r="SXS1" s="23"/>
      <c r="SXT1" s="23"/>
      <c r="SXU1" s="23"/>
      <c r="SXV1" s="23"/>
      <c r="SXW1" s="23"/>
      <c r="SXX1" s="23"/>
      <c r="SXY1" s="23"/>
      <c r="SXZ1" s="23"/>
      <c r="SYA1" s="23"/>
      <c r="SYB1" s="23"/>
      <c r="SYC1" s="23"/>
      <c r="SYD1" s="23"/>
      <c r="SYE1" s="23"/>
      <c r="SYF1" s="23"/>
      <c r="SYG1" s="23"/>
      <c r="SYH1" s="23"/>
      <c r="SYI1" s="23"/>
      <c r="SYJ1" s="23"/>
      <c r="SYK1" s="23"/>
      <c r="SYL1" s="23"/>
      <c r="SYM1" s="23"/>
      <c r="SYN1" s="23"/>
      <c r="SYO1" s="23"/>
      <c r="SYP1" s="23"/>
      <c r="SYQ1" s="23"/>
      <c r="SYR1" s="23"/>
      <c r="SYS1" s="23"/>
      <c r="SYT1" s="23"/>
      <c r="SYU1" s="23"/>
      <c r="SYV1" s="23"/>
      <c r="SYW1" s="23"/>
      <c r="SYX1" s="23"/>
      <c r="SYY1" s="23"/>
      <c r="SYZ1" s="23"/>
      <c r="SZA1" s="23"/>
      <c r="SZB1" s="23"/>
      <c r="SZC1" s="23"/>
      <c r="SZD1" s="23"/>
      <c r="SZE1" s="23"/>
      <c r="SZF1" s="23"/>
      <c r="SZG1" s="23"/>
      <c r="SZH1" s="23"/>
      <c r="SZI1" s="23"/>
      <c r="SZJ1" s="23"/>
      <c r="SZK1" s="23"/>
      <c r="SZL1" s="23"/>
      <c r="SZM1" s="23"/>
      <c r="SZN1" s="23"/>
      <c r="SZO1" s="23"/>
      <c r="SZP1" s="23"/>
      <c r="SZQ1" s="23"/>
      <c r="SZR1" s="23"/>
      <c r="SZS1" s="23"/>
      <c r="SZT1" s="23"/>
      <c r="SZU1" s="23"/>
      <c r="SZV1" s="23"/>
      <c r="SZW1" s="23"/>
      <c r="SZX1" s="23"/>
      <c r="SZY1" s="23"/>
      <c r="SZZ1" s="23"/>
      <c r="TAA1" s="23"/>
      <c r="TAB1" s="23"/>
      <c r="TAC1" s="23"/>
      <c r="TAD1" s="23"/>
      <c r="TAE1" s="23"/>
      <c r="TAF1" s="23"/>
      <c r="TAG1" s="23"/>
      <c r="TAH1" s="23"/>
      <c r="TAI1" s="23"/>
      <c r="TAJ1" s="23"/>
      <c r="TAK1" s="23"/>
      <c r="TAL1" s="23"/>
      <c r="TAM1" s="23"/>
      <c r="TAN1" s="23"/>
      <c r="TAO1" s="23"/>
      <c r="TAP1" s="23"/>
      <c r="TAQ1" s="23"/>
      <c r="TAR1" s="23"/>
      <c r="TAS1" s="23"/>
      <c r="TAT1" s="23"/>
      <c r="TAU1" s="23"/>
      <c r="TAV1" s="23"/>
      <c r="TAW1" s="23"/>
      <c r="TAX1" s="23"/>
      <c r="TAY1" s="23"/>
      <c r="TAZ1" s="23"/>
      <c r="TBA1" s="23"/>
      <c r="TBB1" s="23"/>
      <c r="TBC1" s="23"/>
      <c r="TBD1" s="23"/>
      <c r="TBE1" s="23"/>
      <c r="TBF1" s="23"/>
      <c r="TBG1" s="23"/>
      <c r="TBH1" s="23"/>
      <c r="TBI1" s="23"/>
      <c r="TBJ1" s="23"/>
      <c r="TBK1" s="23"/>
      <c r="TBL1" s="23"/>
      <c r="TBM1" s="23"/>
      <c r="TBN1" s="23"/>
      <c r="TBO1" s="23"/>
      <c r="TBP1" s="23"/>
      <c r="TBQ1" s="23"/>
      <c r="TBR1" s="23"/>
      <c r="TBS1" s="23"/>
      <c r="TBT1" s="23"/>
      <c r="TBU1" s="23"/>
      <c r="TBV1" s="23"/>
      <c r="TBW1" s="23"/>
      <c r="TBX1" s="23"/>
      <c r="TBY1" s="23"/>
      <c r="TBZ1" s="23"/>
      <c r="TCA1" s="23"/>
      <c r="TCB1" s="23"/>
      <c r="TCC1" s="23"/>
      <c r="TCD1" s="23"/>
      <c r="TCE1" s="23"/>
      <c r="TCF1" s="23"/>
      <c r="TCG1" s="23"/>
      <c r="TCH1" s="23"/>
      <c r="TCI1" s="23"/>
      <c r="TCJ1" s="23"/>
      <c r="TCK1" s="23"/>
      <c r="TCL1" s="23"/>
      <c r="TCM1" s="23"/>
      <c r="TCN1" s="23"/>
      <c r="TCO1" s="23"/>
      <c r="TCP1" s="23"/>
      <c r="TCQ1" s="23"/>
      <c r="TCR1" s="23"/>
      <c r="TCS1" s="23"/>
      <c r="TCT1" s="23"/>
      <c r="TCU1" s="23"/>
      <c r="TCV1" s="23"/>
      <c r="TCW1" s="23"/>
      <c r="TCX1" s="23"/>
      <c r="TCY1" s="23"/>
      <c r="TCZ1" s="23"/>
      <c r="TDA1" s="23"/>
      <c r="TDB1" s="23"/>
      <c r="TDC1" s="23"/>
      <c r="TDD1" s="23"/>
      <c r="TDE1" s="23"/>
      <c r="TDF1" s="23"/>
      <c r="TDG1" s="23"/>
      <c r="TDH1" s="23"/>
      <c r="TDI1" s="23"/>
      <c r="TDJ1" s="23"/>
      <c r="TDK1" s="23"/>
      <c r="TDL1" s="23"/>
      <c r="TDM1" s="23"/>
      <c r="TDN1" s="23"/>
      <c r="TDO1" s="23"/>
      <c r="TDP1" s="23"/>
      <c r="TDQ1" s="23"/>
      <c r="TDR1" s="23"/>
      <c r="TDS1" s="23"/>
      <c r="TDT1" s="23"/>
      <c r="TDU1" s="23"/>
      <c r="TDV1" s="23"/>
      <c r="TDW1" s="23"/>
      <c r="TDX1" s="23"/>
      <c r="TDY1" s="23"/>
      <c r="TDZ1" s="23"/>
      <c r="TEA1" s="23"/>
      <c r="TEB1" s="23"/>
      <c r="TEC1" s="23"/>
      <c r="TED1" s="23"/>
      <c r="TEE1" s="23"/>
      <c r="TEF1" s="23"/>
      <c r="TEG1" s="23"/>
      <c r="TEH1" s="23"/>
      <c r="TEI1" s="23"/>
      <c r="TEJ1" s="23"/>
      <c r="TEK1" s="23"/>
      <c r="TEL1" s="23"/>
      <c r="TEM1" s="23"/>
      <c r="TEN1" s="23"/>
      <c r="TEO1" s="23"/>
      <c r="TEP1" s="23"/>
      <c r="TEQ1" s="23"/>
      <c r="TER1" s="23"/>
      <c r="TES1" s="23"/>
      <c r="TET1" s="23"/>
      <c r="TEU1" s="23"/>
      <c r="TEV1" s="23"/>
      <c r="TEW1" s="23"/>
      <c r="TEX1" s="23"/>
      <c r="TEY1" s="23"/>
      <c r="TEZ1" s="23"/>
      <c r="TFA1" s="23"/>
      <c r="TFB1" s="23"/>
      <c r="TFC1" s="23"/>
      <c r="TFD1" s="23"/>
      <c r="TFE1" s="23"/>
      <c r="TFF1" s="23"/>
      <c r="TFG1" s="23"/>
      <c r="TFH1" s="23"/>
      <c r="TFI1" s="23"/>
      <c r="TFJ1" s="23"/>
      <c r="TFK1" s="23"/>
      <c r="TFL1" s="23"/>
      <c r="TFM1" s="23"/>
      <c r="TFN1" s="23"/>
      <c r="TFO1" s="23"/>
      <c r="TFP1" s="23"/>
      <c r="TFQ1" s="23"/>
      <c r="TFR1" s="23"/>
      <c r="TFS1" s="23"/>
      <c r="TFT1" s="23"/>
      <c r="TFU1" s="23"/>
      <c r="TFV1" s="23"/>
      <c r="TFW1" s="23"/>
      <c r="TFX1" s="23"/>
      <c r="TFY1" s="23"/>
      <c r="TFZ1" s="23"/>
      <c r="TGA1" s="23"/>
      <c r="TGB1" s="23"/>
      <c r="TGC1" s="23"/>
      <c r="TGD1" s="23"/>
      <c r="TGE1" s="23"/>
      <c r="TGF1" s="23"/>
      <c r="TGG1" s="23"/>
      <c r="TGH1" s="23"/>
      <c r="TGI1" s="23"/>
      <c r="TGJ1" s="23"/>
      <c r="TGK1" s="23"/>
      <c r="TGL1" s="23"/>
      <c r="TGM1" s="23"/>
      <c r="TGN1" s="23"/>
      <c r="TGO1" s="23"/>
      <c r="TGP1" s="23"/>
      <c r="TGQ1" s="23"/>
      <c r="TGR1" s="23"/>
      <c r="TGS1" s="23"/>
      <c r="TGT1" s="23"/>
      <c r="TGU1" s="23"/>
      <c r="TGV1" s="23"/>
      <c r="TGW1" s="23"/>
      <c r="TGX1" s="23"/>
      <c r="TGY1" s="23"/>
      <c r="TGZ1" s="23"/>
      <c r="THA1" s="23"/>
      <c r="THB1" s="23"/>
      <c r="THC1" s="23"/>
      <c r="THD1" s="23"/>
      <c r="THE1" s="23"/>
      <c r="THF1" s="23"/>
      <c r="THG1" s="23"/>
      <c r="THH1" s="23"/>
      <c r="THI1" s="23"/>
      <c r="THJ1" s="23"/>
      <c r="THK1" s="23"/>
      <c r="THL1" s="23"/>
      <c r="THM1" s="23"/>
      <c r="THN1" s="23"/>
      <c r="THO1" s="23"/>
      <c r="THP1" s="23"/>
      <c r="THQ1" s="23"/>
      <c r="THR1" s="23"/>
      <c r="THS1" s="23"/>
      <c r="THT1" s="23"/>
      <c r="THU1" s="23"/>
      <c r="THV1" s="23"/>
      <c r="THW1" s="23"/>
      <c r="THX1" s="23"/>
      <c r="THY1" s="23"/>
      <c r="THZ1" s="23"/>
      <c r="TIA1" s="23"/>
      <c r="TIB1" s="23"/>
      <c r="TIC1" s="23"/>
      <c r="TID1" s="23"/>
      <c r="TIE1" s="23"/>
      <c r="TIF1" s="23"/>
      <c r="TIG1" s="23"/>
      <c r="TIH1" s="23"/>
      <c r="TII1" s="23"/>
      <c r="TIJ1" s="23"/>
      <c r="TIK1" s="23"/>
      <c r="TIL1" s="23"/>
      <c r="TIM1" s="23"/>
      <c r="TIN1" s="23"/>
      <c r="TIO1" s="23"/>
      <c r="TIP1" s="23"/>
      <c r="TIQ1" s="23"/>
      <c r="TIR1" s="23"/>
      <c r="TIS1" s="23"/>
      <c r="TIT1" s="23"/>
      <c r="TIU1" s="23"/>
      <c r="TIV1" s="23"/>
      <c r="TIW1" s="23"/>
      <c r="TIX1" s="23"/>
      <c r="TIY1" s="23"/>
      <c r="TIZ1" s="23"/>
      <c r="TJA1" s="23"/>
      <c r="TJB1" s="23"/>
      <c r="TJC1" s="23"/>
      <c r="TJD1" s="23"/>
      <c r="TJE1" s="23"/>
      <c r="TJF1" s="23"/>
      <c r="TJG1" s="23"/>
      <c r="TJH1" s="23"/>
      <c r="TJI1" s="23"/>
      <c r="TJJ1" s="23"/>
      <c r="TJK1" s="23"/>
      <c r="TJL1" s="23"/>
      <c r="TJM1" s="23"/>
      <c r="TJN1" s="23"/>
      <c r="TJO1" s="23"/>
      <c r="TJP1" s="23"/>
      <c r="TJQ1" s="23"/>
      <c r="TJR1" s="23"/>
      <c r="TJS1" s="23"/>
      <c r="TJT1" s="23"/>
      <c r="TJU1" s="23"/>
      <c r="TJV1" s="23"/>
      <c r="TJW1" s="23"/>
      <c r="TJX1" s="23"/>
      <c r="TJY1" s="23"/>
      <c r="TJZ1" s="23"/>
      <c r="TKA1" s="23"/>
      <c r="TKB1" s="23"/>
      <c r="TKC1" s="23"/>
      <c r="TKD1" s="23"/>
      <c r="TKE1" s="23"/>
      <c r="TKF1" s="23"/>
      <c r="TKG1" s="23"/>
      <c r="TKH1" s="23"/>
      <c r="TKI1" s="23"/>
      <c r="TKJ1" s="23"/>
      <c r="TKK1" s="23"/>
      <c r="TKL1" s="23"/>
      <c r="TKM1" s="23"/>
      <c r="TKN1" s="23"/>
      <c r="TKO1" s="23"/>
      <c r="TKP1" s="23"/>
      <c r="TKQ1" s="23"/>
      <c r="TKR1" s="23"/>
      <c r="TKS1" s="23"/>
      <c r="TKT1" s="23"/>
      <c r="TKU1" s="23"/>
      <c r="TKV1" s="23"/>
      <c r="TKW1" s="23"/>
      <c r="TKX1" s="23"/>
      <c r="TKY1" s="23"/>
      <c r="TKZ1" s="23"/>
      <c r="TLA1" s="23"/>
      <c r="TLB1" s="23"/>
      <c r="TLC1" s="23"/>
      <c r="TLD1" s="23"/>
      <c r="TLE1" s="23"/>
      <c r="TLF1" s="23"/>
      <c r="TLG1" s="23"/>
      <c r="TLH1" s="23"/>
      <c r="TLI1" s="23"/>
      <c r="TLJ1" s="23"/>
      <c r="TLK1" s="23"/>
      <c r="TLL1" s="23"/>
      <c r="TLM1" s="23"/>
      <c r="TLN1" s="23"/>
      <c r="TLO1" s="23"/>
      <c r="TLP1" s="23"/>
      <c r="TLQ1" s="23"/>
      <c r="TLR1" s="23"/>
      <c r="TLS1" s="23"/>
      <c r="TLT1" s="23"/>
      <c r="TLU1" s="23"/>
      <c r="TLV1" s="23"/>
      <c r="TLW1" s="23"/>
      <c r="TLX1" s="23"/>
      <c r="TLY1" s="23"/>
      <c r="TLZ1" s="23"/>
      <c r="TMA1" s="23"/>
      <c r="TMB1" s="23"/>
      <c r="TMC1" s="23"/>
      <c r="TMD1" s="23"/>
      <c r="TME1" s="23"/>
      <c r="TMF1" s="23"/>
      <c r="TMG1" s="23"/>
      <c r="TMH1" s="23"/>
      <c r="TMI1" s="23"/>
      <c r="TMJ1" s="23"/>
      <c r="TMK1" s="23"/>
      <c r="TML1" s="23"/>
      <c r="TMM1" s="23"/>
      <c r="TMN1" s="23"/>
      <c r="TMO1" s="23"/>
      <c r="TMP1" s="23"/>
      <c r="TMQ1" s="23"/>
      <c r="TMR1" s="23"/>
      <c r="TMS1" s="23"/>
      <c r="TMT1" s="23"/>
      <c r="TMU1" s="23"/>
      <c r="TMV1" s="23"/>
      <c r="TMW1" s="23"/>
      <c r="TMX1" s="23"/>
      <c r="TMY1" s="23"/>
      <c r="TMZ1" s="23"/>
      <c r="TNA1" s="23"/>
      <c r="TNB1" s="23"/>
      <c r="TNC1" s="23"/>
      <c r="TND1" s="23"/>
      <c r="TNE1" s="23"/>
      <c r="TNF1" s="23"/>
      <c r="TNG1" s="23"/>
      <c r="TNH1" s="23"/>
      <c r="TNI1" s="23"/>
      <c r="TNJ1" s="23"/>
      <c r="TNK1" s="23"/>
      <c r="TNL1" s="23"/>
      <c r="TNM1" s="23"/>
      <c r="TNN1" s="23"/>
      <c r="TNO1" s="23"/>
      <c r="TNP1" s="23"/>
      <c r="TNQ1" s="23"/>
      <c r="TNR1" s="23"/>
      <c r="TNS1" s="23"/>
      <c r="TNT1" s="23"/>
      <c r="TNU1" s="23"/>
      <c r="TNV1" s="23"/>
      <c r="TNW1" s="23"/>
      <c r="TNX1" s="23"/>
      <c r="TNY1" s="23"/>
      <c r="TNZ1" s="23"/>
      <c r="TOA1" s="23"/>
      <c r="TOB1" s="23"/>
      <c r="TOC1" s="23"/>
      <c r="TOD1" s="23"/>
      <c r="TOE1" s="23"/>
      <c r="TOF1" s="23"/>
      <c r="TOG1" s="23"/>
      <c r="TOH1" s="23"/>
      <c r="TOI1" s="23"/>
      <c r="TOJ1" s="23"/>
      <c r="TOK1" s="23"/>
      <c r="TOL1" s="23"/>
      <c r="TOM1" s="23"/>
      <c r="TON1" s="23"/>
      <c r="TOO1" s="23"/>
      <c r="TOP1" s="23"/>
      <c r="TOQ1" s="23"/>
      <c r="TOR1" s="23"/>
      <c r="TOS1" s="23"/>
      <c r="TOT1" s="23"/>
      <c r="TOU1" s="23"/>
      <c r="TOV1" s="23"/>
      <c r="TOW1" s="23"/>
      <c r="TOX1" s="23"/>
      <c r="TOY1" s="23"/>
      <c r="TOZ1" s="23"/>
      <c r="TPA1" s="23"/>
      <c r="TPB1" s="23"/>
      <c r="TPC1" s="23"/>
      <c r="TPD1" s="23"/>
      <c r="TPE1" s="23"/>
      <c r="TPF1" s="23"/>
      <c r="TPG1" s="23"/>
      <c r="TPH1" s="23"/>
      <c r="TPI1" s="23"/>
      <c r="TPJ1" s="23"/>
      <c r="TPK1" s="23"/>
      <c r="TPL1" s="23"/>
      <c r="TPM1" s="23"/>
      <c r="TPN1" s="23"/>
      <c r="TPO1" s="23"/>
      <c r="TPP1" s="23"/>
      <c r="TPQ1" s="23"/>
      <c r="TPR1" s="23"/>
      <c r="TPS1" s="23"/>
      <c r="TPT1" s="23"/>
      <c r="TPU1" s="23"/>
      <c r="TPV1" s="23"/>
      <c r="TPW1" s="23"/>
      <c r="TPX1" s="23"/>
      <c r="TPY1" s="23"/>
      <c r="TPZ1" s="23"/>
      <c r="TQA1" s="23"/>
      <c r="TQB1" s="23"/>
      <c r="TQC1" s="23"/>
      <c r="TQD1" s="23"/>
      <c r="TQE1" s="23"/>
      <c r="TQF1" s="23"/>
      <c r="TQG1" s="23"/>
      <c r="TQH1" s="23"/>
      <c r="TQI1" s="23"/>
      <c r="TQJ1" s="23"/>
      <c r="TQK1" s="23"/>
      <c r="TQL1" s="23"/>
      <c r="TQM1" s="23"/>
      <c r="TQN1" s="23"/>
      <c r="TQO1" s="23"/>
      <c r="TQP1" s="23"/>
      <c r="TQQ1" s="23"/>
      <c r="TQR1" s="23"/>
      <c r="TQS1" s="23"/>
      <c r="TQT1" s="23"/>
      <c r="TQU1" s="23"/>
      <c r="TQV1" s="23"/>
      <c r="TQW1" s="23"/>
      <c r="TQX1" s="23"/>
      <c r="TQY1" s="23"/>
      <c r="TQZ1" s="23"/>
      <c r="TRA1" s="23"/>
      <c r="TRB1" s="23"/>
      <c r="TRC1" s="23"/>
      <c r="TRD1" s="23"/>
      <c r="TRE1" s="23"/>
      <c r="TRF1" s="23"/>
      <c r="TRG1" s="23"/>
      <c r="TRH1" s="23"/>
      <c r="TRI1" s="23"/>
      <c r="TRJ1" s="23"/>
      <c r="TRK1" s="23"/>
      <c r="TRL1" s="23"/>
      <c r="TRM1" s="23"/>
      <c r="TRN1" s="23"/>
      <c r="TRO1" s="23"/>
      <c r="TRP1" s="23"/>
      <c r="TRQ1" s="23"/>
      <c r="TRR1" s="23"/>
      <c r="TRS1" s="23"/>
      <c r="TRT1" s="23"/>
      <c r="TRU1" s="23"/>
      <c r="TRV1" s="23"/>
      <c r="TRW1" s="23"/>
      <c r="TRX1" s="23"/>
      <c r="TRY1" s="23"/>
      <c r="TRZ1" s="23"/>
      <c r="TSA1" s="23"/>
      <c r="TSB1" s="23"/>
      <c r="TSC1" s="23"/>
      <c r="TSD1" s="23"/>
      <c r="TSE1" s="23"/>
      <c r="TSF1" s="23"/>
      <c r="TSG1" s="23"/>
      <c r="TSH1" s="23"/>
      <c r="TSI1" s="23"/>
      <c r="TSJ1" s="23"/>
      <c r="TSK1" s="23"/>
      <c r="TSL1" s="23"/>
      <c r="TSM1" s="23"/>
      <c r="TSN1" s="23"/>
      <c r="TSO1" s="23"/>
      <c r="TSP1" s="23"/>
      <c r="TSQ1" s="23"/>
      <c r="TSR1" s="23"/>
      <c r="TSS1" s="23"/>
      <c r="TST1" s="23"/>
      <c r="TSU1" s="23"/>
      <c r="TSV1" s="23"/>
      <c r="TSW1" s="23"/>
      <c r="TSX1" s="23"/>
      <c r="TSY1" s="23"/>
      <c r="TSZ1" s="23"/>
      <c r="TTA1" s="23"/>
      <c r="TTB1" s="23"/>
      <c r="TTC1" s="23"/>
      <c r="TTD1" s="23"/>
      <c r="TTE1" s="23"/>
      <c r="TTF1" s="23"/>
      <c r="TTG1" s="23"/>
      <c r="TTH1" s="23"/>
      <c r="TTI1" s="23"/>
      <c r="TTJ1" s="23"/>
      <c r="TTK1" s="23"/>
      <c r="TTL1" s="23"/>
      <c r="TTM1" s="23"/>
      <c r="TTN1" s="23"/>
      <c r="TTO1" s="23"/>
      <c r="TTP1" s="23"/>
      <c r="TTQ1" s="23"/>
      <c r="TTR1" s="23"/>
      <c r="TTS1" s="23"/>
      <c r="TTT1" s="23"/>
      <c r="TTU1" s="23"/>
      <c r="TTV1" s="23"/>
      <c r="TTW1" s="23"/>
      <c r="TTX1" s="23"/>
      <c r="TTY1" s="23"/>
      <c r="TTZ1" s="23"/>
      <c r="TUA1" s="23"/>
      <c r="TUB1" s="23"/>
      <c r="TUC1" s="23"/>
      <c r="TUD1" s="23"/>
      <c r="TUE1" s="23"/>
      <c r="TUF1" s="23"/>
      <c r="TUG1" s="23"/>
      <c r="TUH1" s="23"/>
      <c r="TUI1" s="23"/>
      <c r="TUJ1" s="23"/>
      <c r="TUK1" s="23"/>
      <c r="TUL1" s="23"/>
      <c r="TUM1" s="23"/>
      <c r="TUN1" s="23"/>
      <c r="TUO1" s="23"/>
      <c r="TUP1" s="23"/>
      <c r="TUQ1" s="23"/>
      <c r="TUR1" s="23"/>
      <c r="TUS1" s="23"/>
      <c r="TUT1" s="23"/>
      <c r="TUU1" s="23"/>
      <c r="TUV1" s="23"/>
      <c r="TUW1" s="23"/>
      <c r="TUX1" s="23"/>
      <c r="TUY1" s="23"/>
      <c r="TUZ1" s="23"/>
      <c r="TVA1" s="23"/>
      <c r="TVB1" s="23"/>
      <c r="TVC1" s="23"/>
      <c r="TVD1" s="23"/>
      <c r="TVE1" s="23"/>
      <c r="TVF1" s="23"/>
      <c r="TVG1" s="23"/>
      <c r="TVH1" s="23"/>
      <c r="TVI1" s="23"/>
      <c r="TVJ1" s="23"/>
      <c r="TVK1" s="23"/>
      <c r="TVL1" s="23"/>
      <c r="TVM1" s="23"/>
      <c r="TVN1" s="23"/>
      <c r="TVO1" s="23"/>
      <c r="TVP1" s="23"/>
      <c r="TVQ1" s="23"/>
      <c r="TVR1" s="23"/>
      <c r="TVS1" s="23"/>
      <c r="TVT1" s="23"/>
      <c r="TVU1" s="23"/>
      <c r="TVV1" s="23"/>
      <c r="TVW1" s="23"/>
      <c r="TVX1" s="23"/>
      <c r="TVY1" s="23"/>
      <c r="TVZ1" s="23"/>
      <c r="TWA1" s="23"/>
      <c r="TWB1" s="23"/>
      <c r="TWC1" s="23"/>
      <c r="TWD1" s="23"/>
      <c r="TWE1" s="23"/>
      <c r="TWF1" s="23"/>
      <c r="TWG1" s="23"/>
      <c r="TWH1" s="23"/>
      <c r="TWI1" s="23"/>
      <c r="TWJ1" s="23"/>
      <c r="TWK1" s="23"/>
      <c r="TWL1" s="23"/>
      <c r="TWM1" s="23"/>
      <c r="TWN1" s="23"/>
      <c r="TWO1" s="23"/>
      <c r="TWP1" s="23"/>
      <c r="TWQ1" s="23"/>
      <c r="TWR1" s="23"/>
      <c r="TWS1" s="23"/>
      <c r="TWT1" s="23"/>
      <c r="TWU1" s="23"/>
      <c r="TWV1" s="23"/>
      <c r="TWW1" s="23"/>
      <c r="TWX1" s="23"/>
      <c r="TWY1" s="23"/>
      <c r="TWZ1" s="23"/>
      <c r="TXA1" s="23"/>
      <c r="TXB1" s="23"/>
      <c r="TXC1" s="23"/>
      <c r="TXD1" s="23"/>
      <c r="TXE1" s="23"/>
      <c r="TXF1" s="23"/>
      <c r="TXG1" s="23"/>
      <c r="TXH1" s="23"/>
      <c r="TXI1" s="23"/>
      <c r="TXJ1" s="23"/>
      <c r="TXK1" s="23"/>
      <c r="TXL1" s="23"/>
      <c r="TXM1" s="23"/>
      <c r="TXN1" s="23"/>
      <c r="TXO1" s="23"/>
      <c r="TXP1" s="23"/>
      <c r="TXQ1" s="23"/>
      <c r="TXR1" s="23"/>
      <c r="TXS1" s="23"/>
      <c r="TXT1" s="23"/>
      <c r="TXU1" s="23"/>
      <c r="TXV1" s="23"/>
      <c r="TXW1" s="23"/>
      <c r="TXX1" s="23"/>
      <c r="TXY1" s="23"/>
      <c r="TXZ1" s="23"/>
      <c r="TYA1" s="23"/>
      <c r="TYB1" s="23"/>
      <c r="TYC1" s="23"/>
      <c r="TYD1" s="23"/>
      <c r="TYE1" s="23"/>
      <c r="TYF1" s="23"/>
      <c r="TYG1" s="23"/>
      <c r="TYH1" s="23"/>
      <c r="TYI1" s="23"/>
      <c r="TYJ1" s="23"/>
      <c r="TYK1" s="23"/>
      <c r="TYL1" s="23"/>
      <c r="TYM1" s="23"/>
      <c r="TYN1" s="23"/>
      <c r="TYO1" s="23"/>
      <c r="TYP1" s="23"/>
      <c r="TYQ1" s="23"/>
      <c r="TYR1" s="23"/>
      <c r="TYS1" s="23"/>
      <c r="TYT1" s="23"/>
      <c r="TYU1" s="23"/>
      <c r="TYV1" s="23"/>
      <c r="TYW1" s="23"/>
      <c r="TYX1" s="23"/>
      <c r="TYY1" s="23"/>
      <c r="TYZ1" s="23"/>
      <c r="TZA1" s="23"/>
      <c r="TZB1" s="23"/>
      <c r="TZC1" s="23"/>
      <c r="TZD1" s="23"/>
      <c r="TZE1" s="23"/>
      <c r="TZF1" s="23"/>
      <c r="TZG1" s="23"/>
      <c r="TZH1" s="23"/>
      <c r="TZI1" s="23"/>
      <c r="TZJ1" s="23"/>
      <c r="TZK1" s="23"/>
      <c r="TZL1" s="23"/>
      <c r="TZM1" s="23"/>
      <c r="TZN1" s="23"/>
      <c r="TZO1" s="23"/>
      <c r="TZP1" s="23"/>
      <c r="TZQ1" s="23"/>
      <c r="TZR1" s="23"/>
      <c r="TZS1" s="23"/>
      <c r="TZT1" s="23"/>
      <c r="TZU1" s="23"/>
      <c r="TZV1" s="23"/>
      <c r="TZW1" s="23"/>
      <c r="TZX1" s="23"/>
      <c r="TZY1" s="23"/>
      <c r="TZZ1" s="23"/>
      <c r="UAA1" s="23"/>
      <c r="UAB1" s="23"/>
      <c r="UAC1" s="23"/>
      <c r="UAD1" s="23"/>
      <c r="UAE1" s="23"/>
      <c r="UAF1" s="23"/>
      <c r="UAG1" s="23"/>
      <c r="UAH1" s="23"/>
      <c r="UAI1" s="23"/>
      <c r="UAJ1" s="23"/>
      <c r="UAK1" s="23"/>
      <c r="UAL1" s="23"/>
      <c r="UAM1" s="23"/>
      <c r="UAN1" s="23"/>
      <c r="UAO1" s="23"/>
      <c r="UAP1" s="23"/>
      <c r="UAQ1" s="23"/>
      <c r="UAR1" s="23"/>
      <c r="UAS1" s="23"/>
      <c r="UAT1" s="23"/>
      <c r="UAU1" s="23"/>
      <c r="UAV1" s="23"/>
      <c r="UAW1" s="23"/>
      <c r="UAX1" s="23"/>
      <c r="UAY1" s="23"/>
      <c r="UAZ1" s="23"/>
      <c r="UBA1" s="23"/>
      <c r="UBB1" s="23"/>
      <c r="UBC1" s="23"/>
      <c r="UBD1" s="23"/>
      <c r="UBE1" s="23"/>
      <c r="UBF1" s="23"/>
      <c r="UBG1" s="23"/>
      <c r="UBH1" s="23"/>
      <c r="UBI1" s="23"/>
      <c r="UBJ1" s="23"/>
      <c r="UBK1" s="23"/>
      <c r="UBL1" s="23"/>
      <c r="UBM1" s="23"/>
      <c r="UBN1" s="23"/>
      <c r="UBO1" s="23"/>
      <c r="UBP1" s="23"/>
      <c r="UBQ1" s="23"/>
      <c r="UBR1" s="23"/>
      <c r="UBS1" s="23"/>
      <c r="UBT1" s="23"/>
      <c r="UBU1" s="23"/>
      <c r="UBV1" s="23"/>
      <c r="UBW1" s="23"/>
      <c r="UBX1" s="23"/>
      <c r="UBY1" s="23"/>
      <c r="UBZ1" s="23"/>
      <c r="UCA1" s="23"/>
      <c r="UCB1" s="23"/>
      <c r="UCC1" s="23"/>
      <c r="UCD1" s="23"/>
      <c r="UCE1" s="23"/>
      <c r="UCF1" s="23"/>
      <c r="UCG1" s="23"/>
      <c r="UCH1" s="23"/>
      <c r="UCI1" s="23"/>
      <c r="UCJ1" s="23"/>
      <c r="UCK1" s="23"/>
      <c r="UCL1" s="23"/>
      <c r="UCM1" s="23"/>
      <c r="UCN1" s="23"/>
      <c r="UCO1" s="23"/>
      <c r="UCP1" s="23"/>
      <c r="UCQ1" s="23"/>
      <c r="UCR1" s="23"/>
      <c r="UCS1" s="23"/>
      <c r="UCT1" s="23"/>
      <c r="UCU1" s="23"/>
      <c r="UCV1" s="23"/>
      <c r="UCW1" s="23"/>
      <c r="UCX1" s="23"/>
      <c r="UCY1" s="23"/>
      <c r="UCZ1" s="23"/>
      <c r="UDA1" s="23"/>
      <c r="UDB1" s="23"/>
      <c r="UDC1" s="23"/>
      <c r="UDD1" s="23"/>
      <c r="UDE1" s="23"/>
      <c r="UDF1" s="23"/>
      <c r="UDG1" s="23"/>
      <c r="UDH1" s="23"/>
      <c r="UDI1" s="23"/>
      <c r="UDJ1" s="23"/>
      <c r="UDK1" s="23"/>
      <c r="UDL1" s="23"/>
      <c r="UDM1" s="23"/>
      <c r="UDN1" s="23"/>
      <c r="UDO1" s="23"/>
      <c r="UDP1" s="23"/>
      <c r="UDQ1" s="23"/>
      <c r="UDR1" s="23"/>
      <c r="UDS1" s="23"/>
      <c r="UDT1" s="23"/>
      <c r="UDU1" s="23"/>
      <c r="UDV1" s="23"/>
      <c r="UDW1" s="23"/>
      <c r="UDX1" s="23"/>
      <c r="UDY1" s="23"/>
      <c r="UDZ1" s="23"/>
      <c r="UEA1" s="23"/>
      <c r="UEB1" s="23"/>
      <c r="UEC1" s="23"/>
      <c r="UED1" s="23"/>
      <c r="UEE1" s="23"/>
      <c r="UEF1" s="23"/>
      <c r="UEG1" s="23"/>
      <c r="UEH1" s="23"/>
      <c r="UEI1" s="23"/>
      <c r="UEJ1" s="23"/>
      <c r="UEK1" s="23"/>
      <c r="UEL1" s="23"/>
      <c r="UEM1" s="23"/>
      <c r="UEN1" s="23"/>
      <c r="UEO1" s="23"/>
      <c r="UEP1" s="23"/>
      <c r="UEQ1" s="23"/>
      <c r="UER1" s="23"/>
      <c r="UES1" s="23"/>
      <c r="UET1" s="23"/>
      <c r="UEU1" s="23"/>
      <c r="UEV1" s="23"/>
      <c r="UEW1" s="23"/>
      <c r="UEX1" s="23"/>
      <c r="UEY1" s="23"/>
      <c r="UEZ1" s="23"/>
      <c r="UFA1" s="23"/>
      <c r="UFB1" s="23"/>
      <c r="UFC1" s="23"/>
      <c r="UFD1" s="23"/>
      <c r="UFE1" s="23"/>
      <c r="UFF1" s="23"/>
      <c r="UFG1" s="23"/>
      <c r="UFH1" s="23"/>
      <c r="UFI1" s="23"/>
      <c r="UFJ1" s="23"/>
      <c r="UFK1" s="23"/>
      <c r="UFL1" s="23"/>
      <c r="UFM1" s="23"/>
      <c r="UFN1" s="23"/>
      <c r="UFO1" s="23"/>
      <c r="UFP1" s="23"/>
      <c r="UFQ1" s="23"/>
      <c r="UFR1" s="23"/>
      <c r="UFS1" s="23"/>
      <c r="UFT1" s="23"/>
      <c r="UFU1" s="23"/>
      <c r="UFV1" s="23"/>
      <c r="UFW1" s="23"/>
      <c r="UFX1" s="23"/>
      <c r="UFY1" s="23"/>
      <c r="UFZ1" s="23"/>
      <c r="UGA1" s="23"/>
      <c r="UGB1" s="23"/>
      <c r="UGC1" s="23"/>
      <c r="UGD1" s="23"/>
      <c r="UGE1" s="23"/>
      <c r="UGF1" s="23"/>
      <c r="UGG1" s="23"/>
      <c r="UGH1" s="23"/>
      <c r="UGI1" s="23"/>
      <c r="UGJ1" s="23"/>
      <c r="UGK1" s="23"/>
      <c r="UGL1" s="23"/>
      <c r="UGM1" s="23"/>
      <c r="UGN1" s="23"/>
      <c r="UGO1" s="23"/>
      <c r="UGP1" s="23"/>
      <c r="UGQ1" s="23"/>
      <c r="UGR1" s="23"/>
      <c r="UGS1" s="23"/>
      <c r="UGT1" s="23"/>
      <c r="UGU1" s="23"/>
      <c r="UGV1" s="23"/>
      <c r="UGW1" s="23"/>
      <c r="UGX1" s="23"/>
      <c r="UGY1" s="23"/>
      <c r="UGZ1" s="23"/>
      <c r="UHA1" s="23"/>
      <c r="UHB1" s="23"/>
      <c r="UHC1" s="23"/>
      <c r="UHD1" s="23"/>
      <c r="UHE1" s="23"/>
      <c r="UHF1" s="23"/>
      <c r="UHG1" s="23"/>
      <c r="UHH1" s="23"/>
      <c r="UHI1" s="23"/>
      <c r="UHJ1" s="23"/>
      <c r="UHK1" s="23"/>
      <c r="UHL1" s="23"/>
      <c r="UHM1" s="23"/>
      <c r="UHN1" s="23"/>
      <c r="UHO1" s="23"/>
      <c r="UHP1" s="23"/>
      <c r="UHQ1" s="23"/>
      <c r="UHR1" s="23"/>
      <c r="UHS1" s="23"/>
      <c r="UHT1" s="23"/>
      <c r="UHU1" s="23"/>
      <c r="UHV1" s="23"/>
      <c r="UHW1" s="23"/>
      <c r="UHX1" s="23"/>
      <c r="UHY1" s="23"/>
      <c r="UHZ1" s="23"/>
      <c r="UIA1" s="23"/>
      <c r="UIB1" s="23"/>
      <c r="UIC1" s="23"/>
      <c r="UID1" s="23"/>
      <c r="UIE1" s="23"/>
      <c r="UIF1" s="23"/>
      <c r="UIG1" s="23"/>
      <c r="UIH1" s="23"/>
      <c r="UII1" s="23"/>
      <c r="UIJ1" s="23"/>
      <c r="UIK1" s="23"/>
      <c r="UIL1" s="23"/>
      <c r="UIM1" s="23"/>
      <c r="UIN1" s="23"/>
      <c r="UIO1" s="23"/>
      <c r="UIP1" s="23"/>
      <c r="UIQ1" s="23"/>
      <c r="UIR1" s="23"/>
      <c r="UIS1" s="23"/>
      <c r="UIT1" s="23"/>
      <c r="UIU1" s="23"/>
      <c r="UIV1" s="23"/>
      <c r="UIW1" s="23"/>
      <c r="UIX1" s="23"/>
      <c r="UIY1" s="23"/>
      <c r="UIZ1" s="23"/>
      <c r="UJA1" s="23"/>
      <c r="UJB1" s="23"/>
      <c r="UJC1" s="23"/>
      <c r="UJD1" s="23"/>
      <c r="UJE1" s="23"/>
      <c r="UJF1" s="23"/>
      <c r="UJG1" s="23"/>
      <c r="UJH1" s="23"/>
      <c r="UJI1" s="23"/>
      <c r="UJJ1" s="23"/>
      <c r="UJK1" s="23"/>
      <c r="UJL1" s="23"/>
      <c r="UJM1" s="23"/>
      <c r="UJN1" s="23"/>
      <c r="UJO1" s="23"/>
      <c r="UJP1" s="23"/>
      <c r="UJQ1" s="23"/>
      <c r="UJR1" s="23"/>
      <c r="UJS1" s="23"/>
      <c r="UJT1" s="23"/>
      <c r="UJU1" s="23"/>
      <c r="UJV1" s="23"/>
      <c r="UJW1" s="23"/>
      <c r="UJX1" s="23"/>
      <c r="UJY1" s="23"/>
      <c r="UJZ1" s="23"/>
      <c r="UKA1" s="23"/>
      <c r="UKB1" s="23"/>
      <c r="UKC1" s="23"/>
      <c r="UKD1" s="23"/>
      <c r="UKE1" s="23"/>
      <c r="UKF1" s="23"/>
      <c r="UKG1" s="23"/>
      <c r="UKH1" s="23"/>
      <c r="UKI1" s="23"/>
      <c r="UKJ1" s="23"/>
      <c r="UKK1" s="23"/>
      <c r="UKL1" s="23"/>
      <c r="UKM1" s="23"/>
      <c r="UKN1" s="23"/>
      <c r="UKO1" s="23"/>
      <c r="UKP1" s="23"/>
      <c r="UKQ1" s="23"/>
      <c r="UKR1" s="23"/>
      <c r="UKS1" s="23"/>
      <c r="UKT1" s="23"/>
      <c r="UKU1" s="23"/>
      <c r="UKV1" s="23"/>
      <c r="UKW1" s="23"/>
      <c r="UKX1" s="23"/>
      <c r="UKY1" s="23"/>
      <c r="UKZ1" s="23"/>
      <c r="ULA1" s="23"/>
      <c r="ULB1" s="23"/>
      <c r="ULC1" s="23"/>
      <c r="ULD1" s="23"/>
      <c r="ULE1" s="23"/>
      <c r="ULF1" s="23"/>
      <c r="ULG1" s="23"/>
      <c r="ULH1" s="23"/>
      <c r="ULI1" s="23"/>
      <c r="ULJ1" s="23"/>
      <c r="ULK1" s="23"/>
      <c r="ULL1" s="23"/>
      <c r="ULM1" s="23"/>
      <c r="ULN1" s="23"/>
      <c r="ULO1" s="23"/>
      <c r="ULP1" s="23"/>
      <c r="ULQ1" s="23"/>
      <c r="ULR1" s="23"/>
      <c r="ULS1" s="23"/>
      <c r="ULT1" s="23"/>
      <c r="ULU1" s="23"/>
      <c r="ULV1" s="23"/>
      <c r="ULW1" s="23"/>
      <c r="ULX1" s="23"/>
      <c r="ULY1" s="23"/>
      <c r="ULZ1" s="23"/>
      <c r="UMA1" s="23"/>
      <c r="UMB1" s="23"/>
      <c r="UMC1" s="23"/>
      <c r="UMD1" s="23"/>
      <c r="UME1" s="23"/>
      <c r="UMF1" s="23"/>
      <c r="UMG1" s="23"/>
      <c r="UMH1" s="23"/>
      <c r="UMI1" s="23"/>
      <c r="UMJ1" s="23"/>
      <c r="UMK1" s="23"/>
      <c r="UML1" s="23"/>
      <c r="UMM1" s="23"/>
      <c r="UMN1" s="23"/>
      <c r="UMO1" s="23"/>
      <c r="UMP1" s="23"/>
      <c r="UMQ1" s="23"/>
      <c r="UMR1" s="23"/>
      <c r="UMS1" s="23"/>
      <c r="UMT1" s="23"/>
      <c r="UMU1" s="23"/>
      <c r="UMV1" s="23"/>
      <c r="UMW1" s="23"/>
      <c r="UMX1" s="23"/>
      <c r="UMY1" s="23"/>
      <c r="UMZ1" s="23"/>
      <c r="UNA1" s="23"/>
      <c r="UNB1" s="23"/>
      <c r="UNC1" s="23"/>
      <c r="UND1" s="23"/>
      <c r="UNE1" s="23"/>
      <c r="UNF1" s="23"/>
      <c r="UNG1" s="23"/>
      <c r="UNH1" s="23"/>
      <c r="UNI1" s="23"/>
      <c r="UNJ1" s="23"/>
      <c r="UNK1" s="23"/>
      <c r="UNL1" s="23"/>
      <c r="UNM1" s="23"/>
      <c r="UNN1" s="23"/>
      <c r="UNO1" s="23"/>
      <c r="UNP1" s="23"/>
      <c r="UNQ1" s="23"/>
      <c r="UNR1" s="23"/>
      <c r="UNS1" s="23"/>
      <c r="UNT1" s="23"/>
      <c r="UNU1" s="23"/>
      <c r="UNV1" s="23"/>
      <c r="UNW1" s="23"/>
      <c r="UNX1" s="23"/>
      <c r="UNY1" s="23"/>
      <c r="UNZ1" s="23"/>
      <c r="UOA1" s="23"/>
      <c r="UOB1" s="23"/>
      <c r="UOC1" s="23"/>
      <c r="UOD1" s="23"/>
      <c r="UOE1" s="23"/>
      <c r="UOF1" s="23"/>
      <c r="UOG1" s="23"/>
      <c r="UOH1" s="23"/>
      <c r="UOI1" s="23"/>
      <c r="UOJ1" s="23"/>
      <c r="UOK1" s="23"/>
      <c r="UOL1" s="23"/>
      <c r="UOM1" s="23"/>
      <c r="UON1" s="23"/>
      <c r="UOO1" s="23"/>
      <c r="UOP1" s="23"/>
      <c r="UOQ1" s="23"/>
      <c r="UOR1" s="23"/>
      <c r="UOS1" s="23"/>
      <c r="UOT1" s="23"/>
      <c r="UOU1" s="23"/>
      <c r="UOV1" s="23"/>
      <c r="UOW1" s="23"/>
      <c r="UOX1" s="23"/>
      <c r="UOY1" s="23"/>
      <c r="UOZ1" s="23"/>
      <c r="UPA1" s="23"/>
      <c r="UPB1" s="23"/>
      <c r="UPC1" s="23"/>
      <c r="UPD1" s="23"/>
      <c r="UPE1" s="23"/>
      <c r="UPF1" s="23"/>
      <c r="UPG1" s="23"/>
      <c r="UPH1" s="23"/>
      <c r="UPI1" s="23"/>
      <c r="UPJ1" s="23"/>
      <c r="UPK1" s="23"/>
      <c r="UPL1" s="23"/>
      <c r="UPM1" s="23"/>
      <c r="UPN1" s="23"/>
      <c r="UPO1" s="23"/>
      <c r="UPP1" s="23"/>
      <c r="UPQ1" s="23"/>
      <c r="UPR1" s="23"/>
      <c r="UPS1" s="23"/>
      <c r="UPT1" s="23"/>
      <c r="UPU1" s="23"/>
      <c r="UPV1" s="23"/>
      <c r="UPW1" s="23"/>
      <c r="UPX1" s="23"/>
      <c r="UPY1" s="23"/>
      <c r="UPZ1" s="23"/>
      <c r="UQA1" s="23"/>
      <c r="UQB1" s="23"/>
      <c r="UQC1" s="23"/>
      <c r="UQD1" s="23"/>
      <c r="UQE1" s="23"/>
      <c r="UQF1" s="23"/>
      <c r="UQG1" s="23"/>
      <c r="UQH1" s="23"/>
      <c r="UQI1" s="23"/>
      <c r="UQJ1" s="23"/>
      <c r="UQK1" s="23"/>
      <c r="UQL1" s="23"/>
      <c r="UQM1" s="23"/>
      <c r="UQN1" s="23"/>
      <c r="UQO1" s="23"/>
      <c r="UQP1" s="23"/>
      <c r="UQQ1" s="23"/>
      <c r="UQR1" s="23"/>
      <c r="UQS1" s="23"/>
      <c r="UQT1" s="23"/>
      <c r="UQU1" s="23"/>
      <c r="UQV1" s="23"/>
      <c r="UQW1" s="23"/>
      <c r="UQX1" s="23"/>
      <c r="UQY1" s="23"/>
      <c r="UQZ1" s="23"/>
      <c r="URA1" s="23"/>
      <c r="URB1" s="23"/>
      <c r="URC1" s="23"/>
      <c r="URD1" s="23"/>
      <c r="URE1" s="23"/>
      <c r="URF1" s="23"/>
      <c r="URG1" s="23"/>
      <c r="URH1" s="23"/>
      <c r="URI1" s="23"/>
      <c r="URJ1" s="23"/>
      <c r="URK1" s="23"/>
      <c r="URL1" s="23"/>
      <c r="URM1" s="23"/>
      <c r="URN1" s="23"/>
      <c r="URO1" s="23"/>
      <c r="URP1" s="23"/>
      <c r="URQ1" s="23"/>
      <c r="URR1" s="23"/>
      <c r="URS1" s="23"/>
      <c r="URT1" s="23"/>
      <c r="URU1" s="23"/>
      <c r="URV1" s="23"/>
      <c r="URW1" s="23"/>
      <c r="URX1" s="23"/>
      <c r="URY1" s="23"/>
      <c r="URZ1" s="23"/>
      <c r="USA1" s="23"/>
      <c r="USB1" s="23"/>
      <c r="USC1" s="23"/>
      <c r="USD1" s="23"/>
      <c r="USE1" s="23"/>
      <c r="USF1" s="23"/>
      <c r="USG1" s="23"/>
      <c r="USH1" s="23"/>
      <c r="USI1" s="23"/>
      <c r="USJ1" s="23"/>
      <c r="USK1" s="23"/>
      <c r="USL1" s="23"/>
      <c r="USM1" s="23"/>
      <c r="USN1" s="23"/>
      <c r="USO1" s="23"/>
      <c r="USP1" s="23"/>
      <c r="USQ1" s="23"/>
      <c r="USR1" s="23"/>
      <c r="USS1" s="23"/>
      <c r="UST1" s="23"/>
      <c r="USU1" s="23"/>
      <c r="USV1" s="23"/>
      <c r="USW1" s="23"/>
      <c r="USX1" s="23"/>
      <c r="USY1" s="23"/>
      <c r="USZ1" s="23"/>
      <c r="UTA1" s="23"/>
      <c r="UTB1" s="23"/>
      <c r="UTC1" s="23"/>
      <c r="UTD1" s="23"/>
      <c r="UTE1" s="23"/>
      <c r="UTF1" s="23"/>
      <c r="UTG1" s="23"/>
      <c r="UTH1" s="23"/>
      <c r="UTI1" s="23"/>
      <c r="UTJ1" s="23"/>
      <c r="UTK1" s="23"/>
      <c r="UTL1" s="23"/>
      <c r="UTM1" s="23"/>
      <c r="UTN1" s="23"/>
      <c r="UTO1" s="23"/>
      <c r="UTP1" s="23"/>
      <c r="UTQ1" s="23"/>
      <c r="UTR1" s="23"/>
      <c r="UTS1" s="23"/>
      <c r="UTT1" s="23"/>
      <c r="UTU1" s="23"/>
      <c r="UTV1" s="23"/>
      <c r="UTW1" s="23"/>
      <c r="UTX1" s="23"/>
      <c r="UTY1" s="23"/>
      <c r="UTZ1" s="23"/>
      <c r="UUA1" s="23"/>
      <c r="UUB1" s="23"/>
      <c r="UUC1" s="23"/>
      <c r="UUD1" s="23"/>
      <c r="UUE1" s="23"/>
      <c r="UUF1" s="23"/>
      <c r="UUG1" s="23"/>
      <c r="UUH1" s="23"/>
      <c r="UUI1" s="23"/>
      <c r="UUJ1" s="23"/>
      <c r="UUK1" s="23"/>
      <c r="UUL1" s="23"/>
      <c r="UUM1" s="23"/>
      <c r="UUN1" s="23"/>
      <c r="UUO1" s="23"/>
      <c r="UUP1" s="23"/>
      <c r="UUQ1" s="23"/>
      <c r="UUR1" s="23"/>
      <c r="UUS1" s="23"/>
      <c r="UUT1" s="23"/>
      <c r="UUU1" s="23"/>
      <c r="UUV1" s="23"/>
      <c r="UUW1" s="23"/>
      <c r="UUX1" s="23"/>
      <c r="UUY1" s="23"/>
      <c r="UUZ1" s="23"/>
      <c r="UVA1" s="23"/>
      <c r="UVB1" s="23"/>
      <c r="UVC1" s="23"/>
      <c r="UVD1" s="23"/>
      <c r="UVE1" s="23"/>
      <c r="UVF1" s="23"/>
      <c r="UVG1" s="23"/>
      <c r="UVH1" s="23"/>
      <c r="UVI1" s="23"/>
      <c r="UVJ1" s="23"/>
      <c r="UVK1" s="23"/>
      <c r="UVL1" s="23"/>
      <c r="UVM1" s="23"/>
      <c r="UVN1" s="23"/>
      <c r="UVO1" s="23"/>
      <c r="UVP1" s="23"/>
      <c r="UVQ1" s="23"/>
      <c r="UVR1" s="23"/>
      <c r="UVS1" s="23"/>
      <c r="UVT1" s="23"/>
      <c r="UVU1" s="23"/>
      <c r="UVV1" s="23"/>
      <c r="UVW1" s="23"/>
      <c r="UVX1" s="23"/>
      <c r="UVY1" s="23"/>
      <c r="UVZ1" s="23"/>
      <c r="UWA1" s="23"/>
      <c r="UWB1" s="23"/>
      <c r="UWC1" s="23"/>
      <c r="UWD1" s="23"/>
      <c r="UWE1" s="23"/>
      <c r="UWF1" s="23"/>
      <c r="UWG1" s="23"/>
      <c r="UWH1" s="23"/>
      <c r="UWI1" s="23"/>
      <c r="UWJ1" s="23"/>
      <c r="UWK1" s="23"/>
      <c r="UWL1" s="23"/>
      <c r="UWM1" s="23"/>
      <c r="UWN1" s="23"/>
      <c r="UWO1" s="23"/>
      <c r="UWP1" s="23"/>
      <c r="UWQ1" s="23"/>
      <c r="UWR1" s="23"/>
      <c r="UWS1" s="23"/>
      <c r="UWT1" s="23"/>
      <c r="UWU1" s="23"/>
      <c r="UWV1" s="23"/>
      <c r="UWW1" s="23"/>
      <c r="UWX1" s="23"/>
      <c r="UWY1" s="23"/>
      <c r="UWZ1" s="23"/>
      <c r="UXA1" s="23"/>
      <c r="UXB1" s="23"/>
      <c r="UXC1" s="23"/>
      <c r="UXD1" s="23"/>
      <c r="UXE1" s="23"/>
      <c r="UXF1" s="23"/>
      <c r="UXG1" s="23"/>
      <c r="UXH1" s="23"/>
      <c r="UXI1" s="23"/>
      <c r="UXJ1" s="23"/>
      <c r="UXK1" s="23"/>
      <c r="UXL1" s="23"/>
      <c r="UXM1" s="23"/>
      <c r="UXN1" s="23"/>
      <c r="UXO1" s="23"/>
      <c r="UXP1" s="23"/>
      <c r="UXQ1" s="23"/>
      <c r="UXR1" s="23"/>
      <c r="UXS1" s="23"/>
      <c r="UXT1" s="23"/>
      <c r="UXU1" s="23"/>
      <c r="UXV1" s="23"/>
      <c r="UXW1" s="23"/>
      <c r="UXX1" s="23"/>
      <c r="UXY1" s="23"/>
      <c r="UXZ1" s="23"/>
      <c r="UYA1" s="23"/>
      <c r="UYB1" s="23"/>
      <c r="UYC1" s="23"/>
      <c r="UYD1" s="23"/>
      <c r="UYE1" s="23"/>
      <c r="UYF1" s="23"/>
      <c r="UYG1" s="23"/>
      <c r="UYH1" s="23"/>
      <c r="UYI1" s="23"/>
      <c r="UYJ1" s="23"/>
      <c r="UYK1" s="23"/>
      <c r="UYL1" s="23"/>
      <c r="UYM1" s="23"/>
      <c r="UYN1" s="23"/>
      <c r="UYO1" s="23"/>
      <c r="UYP1" s="23"/>
      <c r="UYQ1" s="23"/>
      <c r="UYR1" s="23"/>
      <c r="UYS1" s="23"/>
      <c r="UYT1" s="23"/>
      <c r="UYU1" s="23"/>
      <c r="UYV1" s="23"/>
      <c r="UYW1" s="23"/>
      <c r="UYX1" s="23"/>
      <c r="UYY1" s="23"/>
      <c r="UYZ1" s="23"/>
      <c r="UZA1" s="23"/>
      <c r="UZB1" s="23"/>
      <c r="UZC1" s="23"/>
      <c r="UZD1" s="23"/>
      <c r="UZE1" s="23"/>
      <c r="UZF1" s="23"/>
      <c r="UZG1" s="23"/>
      <c r="UZH1" s="23"/>
      <c r="UZI1" s="23"/>
      <c r="UZJ1" s="23"/>
      <c r="UZK1" s="23"/>
      <c r="UZL1" s="23"/>
      <c r="UZM1" s="23"/>
      <c r="UZN1" s="23"/>
      <c r="UZO1" s="23"/>
      <c r="UZP1" s="23"/>
      <c r="UZQ1" s="23"/>
      <c r="UZR1" s="23"/>
      <c r="UZS1" s="23"/>
      <c r="UZT1" s="23"/>
      <c r="UZU1" s="23"/>
      <c r="UZV1" s="23"/>
      <c r="UZW1" s="23"/>
      <c r="UZX1" s="23"/>
      <c r="UZY1" s="23"/>
      <c r="UZZ1" s="23"/>
      <c r="VAA1" s="23"/>
      <c r="VAB1" s="23"/>
      <c r="VAC1" s="23"/>
      <c r="VAD1" s="23"/>
      <c r="VAE1" s="23"/>
      <c r="VAF1" s="23"/>
      <c r="VAG1" s="23"/>
      <c r="VAH1" s="23"/>
      <c r="VAI1" s="23"/>
      <c r="VAJ1" s="23"/>
      <c r="VAK1" s="23"/>
      <c r="VAL1" s="23"/>
      <c r="VAM1" s="23"/>
      <c r="VAN1" s="23"/>
      <c r="VAO1" s="23"/>
      <c r="VAP1" s="23"/>
      <c r="VAQ1" s="23"/>
      <c r="VAR1" s="23"/>
      <c r="VAS1" s="23"/>
      <c r="VAT1" s="23"/>
      <c r="VAU1" s="23"/>
      <c r="VAV1" s="23"/>
      <c r="VAW1" s="23"/>
      <c r="VAX1" s="23"/>
      <c r="VAY1" s="23"/>
      <c r="VAZ1" s="23"/>
      <c r="VBA1" s="23"/>
      <c r="VBB1" s="23"/>
      <c r="VBC1" s="23"/>
      <c r="VBD1" s="23"/>
      <c r="VBE1" s="23"/>
      <c r="VBF1" s="23"/>
      <c r="VBG1" s="23"/>
      <c r="VBH1" s="23"/>
      <c r="VBI1" s="23"/>
      <c r="VBJ1" s="23"/>
      <c r="VBK1" s="23"/>
      <c r="VBL1" s="23"/>
      <c r="VBM1" s="23"/>
      <c r="VBN1" s="23"/>
      <c r="VBO1" s="23"/>
      <c r="VBP1" s="23"/>
      <c r="VBQ1" s="23"/>
      <c r="VBR1" s="23"/>
      <c r="VBS1" s="23"/>
      <c r="VBT1" s="23"/>
      <c r="VBU1" s="23"/>
      <c r="VBV1" s="23"/>
      <c r="VBW1" s="23"/>
      <c r="VBX1" s="23"/>
      <c r="VBY1" s="23"/>
      <c r="VBZ1" s="23"/>
      <c r="VCA1" s="23"/>
      <c r="VCB1" s="23"/>
      <c r="VCC1" s="23"/>
      <c r="VCD1" s="23"/>
      <c r="VCE1" s="23"/>
      <c r="VCF1" s="23"/>
      <c r="VCG1" s="23"/>
      <c r="VCH1" s="23"/>
      <c r="VCI1" s="23"/>
      <c r="VCJ1" s="23"/>
      <c r="VCK1" s="23"/>
      <c r="VCL1" s="23"/>
      <c r="VCM1" s="23"/>
      <c r="VCN1" s="23"/>
      <c r="VCO1" s="23"/>
      <c r="VCP1" s="23"/>
      <c r="VCQ1" s="23"/>
      <c r="VCR1" s="23"/>
      <c r="VCS1" s="23"/>
      <c r="VCT1" s="23"/>
      <c r="VCU1" s="23"/>
      <c r="VCV1" s="23"/>
      <c r="VCW1" s="23"/>
      <c r="VCX1" s="23"/>
      <c r="VCY1" s="23"/>
      <c r="VCZ1" s="23"/>
      <c r="VDA1" s="23"/>
      <c r="VDB1" s="23"/>
      <c r="VDC1" s="23"/>
      <c r="VDD1" s="23"/>
      <c r="VDE1" s="23"/>
      <c r="VDF1" s="23"/>
      <c r="VDG1" s="23"/>
      <c r="VDH1" s="23"/>
      <c r="VDI1" s="23"/>
      <c r="VDJ1" s="23"/>
      <c r="VDK1" s="23"/>
      <c r="VDL1" s="23"/>
      <c r="VDM1" s="23"/>
      <c r="VDN1" s="23"/>
      <c r="VDO1" s="23"/>
      <c r="VDP1" s="23"/>
      <c r="VDQ1" s="23"/>
      <c r="VDR1" s="23"/>
      <c r="VDS1" s="23"/>
      <c r="VDT1" s="23"/>
      <c r="VDU1" s="23"/>
      <c r="VDV1" s="23"/>
      <c r="VDW1" s="23"/>
      <c r="VDX1" s="23"/>
      <c r="VDY1" s="23"/>
      <c r="VDZ1" s="23"/>
      <c r="VEA1" s="23"/>
      <c r="VEB1" s="23"/>
      <c r="VEC1" s="23"/>
      <c r="VED1" s="23"/>
      <c r="VEE1" s="23"/>
      <c r="VEF1" s="23"/>
      <c r="VEG1" s="23"/>
      <c r="VEH1" s="23"/>
      <c r="VEI1" s="23"/>
      <c r="VEJ1" s="23"/>
      <c r="VEK1" s="23"/>
      <c r="VEL1" s="23"/>
      <c r="VEM1" s="23"/>
      <c r="VEN1" s="23"/>
      <c r="VEO1" s="23"/>
      <c r="VEP1" s="23"/>
      <c r="VEQ1" s="23"/>
      <c r="VER1" s="23"/>
      <c r="VES1" s="23"/>
      <c r="VET1" s="23"/>
      <c r="VEU1" s="23"/>
      <c r="VEV1" s="23"/>
      <c r="VEW1" s="23"/>
      <c r="VEX1" s="23"/>
      <c r="VEY1" s="23"/>
      <c r="VEZ1" s="23"/>
      <c r="VFA1" s="23"/>
      <c r="VFB1" s="23"/>
      <c r="VFC1" s="23"/>
      <c r="VFD1" s="23"/>
      <c r="VFE1" s="23"/>
      <c r="VFF1" s="23"/>
      <c r="VFG1" s="23"/>
      <c r="VFH1" s="23"/>
      <c r="VFI1" s="23"/>
      <c r="VFJ1" s="23"/>
      <c r="VFK1" s="23"/>
      <c r="VFL1" s="23"/>
      <c r="VFM1" s="23"/>
      <c r="VFN1" s="23"/>
      <c r="VFO1" s="23"/>
      <c r="VFP1" s="23"/>
      <c r="VFQ1" s="23"/>
      <c r="VFR1" s="23"/>
      <c r="VFS1" s="23"/>
      <c r="VFT1" s="23"/>
      <c r="VFU1" s="23"/>
      <c r="VFV1" s="23"/>
      <c r="VFW1" s="23"/>
      <c r="VFX1" s="23"/>
      <c r="VFY1" s="23"/>
      <c r="VFZ1" s="23"/>
      <c r="VGA1" s="23"/>
      <c r="VGB1" s="23"/>
      <c r="VGC1" s="23"/>
      <c r="VGD1" s="23"/>
      <c r="VGE1" s="23"/>
      <c r="VGF1" s="23"/>
      <c r="VGG1" s="23"/>
      <c r="VGH1" s="23"/>
      <c r="VGI1" s="23"/>
      <c r="VGJ1" s="23"/>
      <c r="VGK1" s="23"/>
      <c r="VGL1" s="23"/>
      <c r="VGM1" s="23"/>
      <c r="VGN1" s="23"/>
      <c r="VGO1" s="23"/>
      <c r="VGP1" s="23"/>
      <c r="VGQ1" s="23"/>
      <c r="VGR1" s="23"/>
      <c r="VGS1" s="23"/>
      <c r="VGT1" s="23"/>
      <c r="VGU1" s="23"/>
      <c r="VGV1" s="23"/>
      <c r="VGW1" s="23"/>
      <c r="VGX1" s="23"/>
      <c r="VGY1" s="23"/>
      <c r="VGZ1" s="23"/>
      <c r="VHA1" s="23"/>
      <c r="VHB1" s="23"/>
      <c r="VHC1" s="23"/>
      <c r="VHD1" s="23"/>
      <c r="VHE1" s="23"/>
      <c r="VHF1" s="23"/>
      <c r="VHG1" s="23"/>
      <c r="VHH1" s="23"/>
      <c r="VHI1" s="23"/>
      <c r="VHJ1" s="23"/>
      <c r="VHK1" s="23"/>
      <c r="VHL1" s="23"/>
      <c r="VHM1" s="23"/>
      <c r="VHN1" s="23"/>
      <c r="VHO1" s="23"/>
      <c r="VHP1" s="23"/>
      <c r="VHQ1" s="23"/>
      <c r="VHR1" s="23"/>
      <c r="VHS1" s="23"/>
      <c r="VHT1" s="23"/>
      <c r="VHU1" s="23"/>
      <c r="VHV1" s="23"/>
      <c r="VHW1" s="23"/>
      <c r="VHX1" s="23"/>
      <c r="VHY1" s="23"/>
      <c r="VHZ1" s="23"/>
      <c r="VIA1" s="23"/>
      <c r="VIB1" s="23"/>
      <c r="VIC1" s="23"/>
      <c r="VID1" s="23"/>
      <c r="VIE1" s="23"/>
      <c r="VIF1" s="23"/>
      <c r="VIG1" s="23"/>
      <c r="VIH1" s="23"/>
      <c r="VII1" s="23"/>
      <c r="VIJ1" s="23"/>
      <c r="VIK1" s="23"/>
      <c r="VIL1" s="23"/>
      <c r="VIM1" s="23"/>
      <c r="VIN1" s="23"/>
      <c r="VIO1" s="23"/>
      <c r="VIP1" s="23"/>
      <c r="VIQ1" s="23"/>
      <c r="VIR1" s="23"/>
      <c r="VIS1" s="23"/>
      <c r="VIT1" s="23"/>
      <c r="VIU1" s="23"/>
      <c r="VIV1" s="23"/>
      <c r="VIW1" s="23"/>
      <c r="VIX1" s="23"/>
      <c r="VIY1" s="23"/>
      <c r="VIZ1" s="23"/>
      <c r="VJA1" s="23"/>
      <c r="VJB1" s="23"/>
      <c r="VJC1" s="23"/>
      <c r="VJD1" s="23"/>
      <c r="VJE1" s="23"/>
      <c r="VJF1" s="23"/>
      <c r="VJG1" s="23"/>
      <c r="VJH1" s="23"/>
      <c r="VJI1" s="23"/>
      <c r="VJJ1" s="23"/>
      <c r="VJK1" s="23"/>
      <c r="VJL1" s="23"/>
      <c r="VJM1" s="23"/>
      <c r="VJN1" s="23"/>
      <c r="VJO1" s="23"/>
      <c r="VJP1" s="23"/>
      <c r="VJQ1" s="23"/>
      <c r="VJR1" s="23"/>
      <c r="VJS1" s="23"/>
      <c r="VJT1" s="23"/>
      <c r="VJU1" s="23"/>
      <c r="VJV1" s="23"/>
      <c r="VJW1" s="23"/>
      <c r="VJX1" s="23"/>
      <c r="VJY1" s="23"/>
      <c r="VJZ1" s="23"/>
      <c r="VKA1" s="23"/>
      <c r="VKB1" s="23"/>
      <c r="VKC1" s="23"/>
      <c r="VKD1" s="23"/>
      <c r="VKE1" s="23"/>
      <c r="VKF1" s="23"/>
      <c r="VKG1" s="23"/>
      <c r="VKH1" s="23"/>
      <c r="VKI1" s="23"/>
      <c r="VKJ1" s="23"/>
      <c r="VKK1" s="23"/>
      <c r="VKL1" s="23"/>
      <c r="VKM1" s="23"/>
      <c r="VKN1" s="23"/>
      <c r="VKO1" s="23"/>
      <c r="VKP1" s="23"/>
      <c r="VKQ1" s="23"/>
      <c r="VKR1" s="23"/>
      <c r="VKS1" s="23"/>
      <c r="VKT1" s="23"/>
      <c r="VKU1" s="23"/>
      <c r="VKV1" s="23"/>
      <c r="VKW1" s="23"/>
      <c r="VKX1" s="23"/>
      <c r="VKY1" s="23"/>
      <c r="VKZ1" s="23"/>
      <c r="VLA1" s="23"/>
      <c r="VLB1" s="23"/>
      <c r="VLC1" s="23"/>
      <c r="VLD1" s="23"/>
      <c r="VLE1" s="23"/>
      <c r="VLF1" s="23"/>
      <c r="VLG1" s="23"/>
      <c r="VLH1" s="23"/>
      <c r="VLI1" s="23"/>
      <c r="VLJ1" s="23"/>
      <c r="VLK1" s="23"/>
      <c r="VLL1" s="23"/>
      <c r="VLM1" s="23"/>
      <c r="VLN1" s="23"/>
      <c r="VLO1" s="23"/>
      <c r="VLP1" s="23"/>
      <c r="VLQ1" s="23"/>
      <c r="VLR1" s="23"/>
      <c r="VLS1" s="23"/>
      <c r="VLT1" s="23"/>
      <c r="VLU1" s="23"/>
      <c r="VLV1" s="23"/>
      <c r="VLW1" s="23"/>
      <c r="VLX1" s="23"/>
      <c r="VLY1" s="23"/>
      <c r="VLZ1" s="23"/>
      <c r="VMA1" s="23"/>
      <c r="VMB1" s="23"/>
      <c r="VMC1" s="23"/>
      <c r="VMD1" s="23"/>
      <c r="VME1" s="23"/>
      <c r="VMF1" s="23"/>
      <c r="VMG1" s="23"/>
      <c r="VMH1" s="23"/>
      <c r="VMI1" s="23"/>
      <c r="VMJ1" s="23"/>
      <c r="VMK1" s="23"/>
      <c r="VML1" s="23"/>
      <c r="VMM1" s="23"/>
      <c r="VMN1" s="23"/>
      <c r="VMO1" s="23"/>
      <c r="VMP1" s="23"/>
      <c r="VMQ1" s="23"/>
      <c r="VMR1" s="23"/>
      <c r="VMS1" s="23"/>
      <c r="VMT1" s="23"/>
      <c r="VMU1" s="23"/>
      <c r="VMV1" s="23"/>
      <c r="VMW1" s="23"/>
      <c r="VMX1" s="23"/>
      <c r="VMY1" s="23"/>
      <c r="VMZ1" s="23"/>
      <c r="VNA1" s="23"/>
      <c r="VNB1" s="23"/>
      <c r="VNC1" s="23"/>
      <c r="VND1" s="23"/>
      <c r="VNE1" s="23"/>
      <c r="VNF1" s="23"/>
      <c r="VNG1" s="23"/>
      <c r="VNH1" s="23"/>
      <c r="VNI1" s="23"/>
      <c r="VNJ1" s="23"/>
      <c r="VNK1" s="23"/>
      <c r="VNL1" s="23"/>
      <c r="VNM1" s="23"/>
      <c r="VNN1" s="23"/>
      <c r="VNO1" s="23"/>
      <c r="VNP1" s="23"/>
      <c r="VNQ1" s="23"/>
      <c r="VNR1" s="23"/>
      <c r="VNS1" s="23"/>
      <c r="VNT1" s="23"/>
      <c r="VNU1" s="23"/>
      <c r="VNV1" s="23"/>
      <c r="VNW1" s="23"/>
      <c r="VNX1" s="23"/>
      <c r="VNY1" s="23"/>
      <c r="VNZ1" s="23"/>
      <c r="VOA1" s="23"/>
      <c r="VOB1" s="23"/>
      <c r="VOC1" s="23"/>
      <c r="VOD1" s="23"/>
      <c r="VOE1" s="23"/>
      <c r="VOF1" s="23"/>
      <c r="VOG1" s="23"/>
      <c r="VOH1" s="23"/>
      <c r="VOI1" s="23"/>
      <c r="VOJ1" s="23"/>
      <c r="VOK1" s="23"/>
      <c r="VOL1" s="23"/>
      <c r="VOM1" s="23"/>
      <c r="VON1" s="23"/>
      <c r="VOO1" s="23"/>
      <c r="VOP1" s="23"/>
      <c r="VOQ1" s="23"/>
      <c r="VOR1" s="23"/>
      <c r="VOS1" s="23"/>
      <c r="VOT1" s="23"/>
      <c r="VOU1" s="23"/>
      <c r="VOV1" s="23"/>
      <c r="VOW1" s="23"/>
      <c r="VOX1" s="23"/>
      <c r="VOY1" s="23"/>
      <c r="VOZ1" s="23"/>
      <c r="VPA1" s="23"/>
      <c r="VPB1" s="23"/>
      <c r="VPC1" s="23"/>
      <c r="VPD1" s="23"/>
      <c r="VPE1" s="23"/>
      <c r="VPF1" s="23"/>
      <c r="VPG1" s="23"/>
      <c r="VPH1" s="23"/>
      <c r="VPI1" s="23"/>
      <c r="VPJ1" s="23"/>
      <c r="VPK1" s="23"/>
      <c r="VPL1" s="23"/>
      <c r="VPM1" s="23"/>
      <c r="VPN1" s="23"/>
      <c r="VPO1" s="23"/>
      <c r="VPP1" s="23"/>
      <c r="VPQ1" s="23"/>
      <c r="VPR1" s="23"/>
      <c r="VPS1" s="23"/>
      <c r="VPT1" s="23"/>
      <c r="VPU1" s="23"/>
      <c r="VPV1" s="23"/>
      <c r="VPW1" s="23"/>
      <c r="VPX1" s="23"/>
      <c r="VPY1" s="23"/>
      <c r="VPZ1" s="23"/>
      <c r="VQA1" s="23"/>
      <c r="VQB1" s="23"/>
      <c r="VQC1" s="23"/>
      <c r="VQD1" s="23"/>
      <c r="VQE1" s="23"/>
      <c r="VQF1" s="23"/>
      <c r="VQG1" s="23"/>
      <c r="VQH1" s="23"/>
      <c r="VQI1" s="23"/>
      <c r="VQJ1" s="23"/>
      <c r="VQK1" s="23"/>
      <c r="VQL1" s="23"/>
      <c r="VQM1" s="23"/>
      <c r="VQN1" s="23"/>
      <c r="VQO1" s="23"/>
      <c r="VQP1" s="23"/>
      <c r="VQQ1" s="23"/>
      <c r="VQR1" s="23"/>
      <c r="VQS1" s="23"/>
      <c r="VQT1" s="23"/>
      <c r="VQU1" s="23"/>
      <c r="VQV1" s="23"/>
      <c r="VQW1" s="23"/>
      <c r="VQX1" s="23"/>
      <c r="VQY1" s="23"/>
      <c r="VQZ1" s="23"/>
      <c r="VRA1" s="23"/>
      <c r="VRB1" s="23"/>
      <c r="VRC1" s="23"/>
      <c r="VRD1" s="23"/>
      <c r="VRE1" s="23"/>
      <c r="VRF1" s="23"/>
      <c r="VRG1" s="23"/>
      <c r="VRH1" s="23"/>
      <c r="VRI1" s="23"/>
      <c r="VRJ1" s="23"/>
      <c r="VRK1" s="23"/>
      <c r="VRL1" s="23"/>
      <c r="VRM1" s="23"/>
      <c r="VRN1" s="23"/>
      <c r="VRO1" s="23"/>
      <c r="VRP1" s="23"/>
      <c r="VRQ1" s="23"/>
      <c r="VRR1" s="23"/>
      <c r="VRS1" s="23"/>
      <c r="VRT1" s="23"/>
      <c r="VRU1" s="23"/>
      <c r="VRV1" s="23"/>
      <c r="VRW1" s="23"/>
      <c r="VRX1" s="23"/>
      <c r="VRY1" s="23"/>
      <c r="VRZ1" s="23"/>
      <c r="VSA1" s="23"/>
      <c r="VSB1" s="23"/>
      <c r="VSC1" s="23"/>
      <c r="VSD1" s="23"/>
      <c r="VSE1" s="23"/>
      <c r="VSF1" s="23"/>
      <c r="VSG1" s="23"/>
      <c r="VSH1" s="23"/>
      <c r="VSI1" s="23"/>
      <c r="VSJ1" s="23"/>
      <c r="VSK1" s="23"/>
      <c r="VSL1" s="23"/>
      <c r="VSM1" s="23"/>
      <c r="VSN1" s="23"/>
      <c r="VSO1" s="23"/>
      <c r="VSP1" s="23"/>
      <c r="VSQ1" s="23"/>
      <c r="VSR1" s="23"/>
      <c r="VSS1" s="23"/>
      <c r="VST1" s="23"/>
      <c r="VSU1" s="23"/>
      <c r="VSV1" s="23"/>
      <c r="VSW1" s="23"/>
      <c r="VSX1" s="23"/>
      <c r="VSY1" s="23"/>
      <c r="VSZ1" s="23"/>
      <c r="VTA1" s="23"/>
      <c r="VTB1" s="23"/>
      <c r="VTC1" s="23"/>
      <c r="VTD1" s="23"/>
      <c r="VTE1" s="23"/>
      <c r="VTF1" s="23"/>
      <c r="VTG1" s="23"/>
      <c r="VTH1" s="23"/>
      <c r="VTI1" s="23"/>
      <c r="VTJ1" s="23"/>
      <c r="VTK1" s="23"/>
      <c r="VTL1" s="23"/>
      <c r="VTM1" s="23"/>
      <c r="VTN1" s="23"/>
      <c r="VTO1" s="23"/>
      <c r="VTP1" s="23"/>
      <c r="VTQ1" s="23"/>
      <c r="VTR1" s="23"/>
      <c r="VTS1" s="23"/>
      <c r="VTT1" s="23"/>
      <c r="VTU1" s="23"/>
      <c r="VTV1" s="23"/>
      <c r="VTW1" s="23"/>
      <c r="VTX1" s="23"/>
      <c r="VTY1" s="23"/>
      <c r="VTZ1" s="23"/>
      <c r="VUA1" s="23"/>
      <c r="VUB1" s="23"/>
      <c r="VUC1" s="23"/>
      <c r="VUD1" s="23"/>
      <c r="VUE1" s="23"/>
      <c r="VUF1" s="23"/>
      <c r="VUG1" s="23"/>
      <c r="VUH1" s="23"/>
      <c r="VUI1" s="23"/>
      <c r="VUJ1" s="23"/>
      <c r="VUK1" s="23"/>
      <c r="VUL1" s="23"/>
      <c r="VUM1" s="23"/>
      <c r="VUN1" s="23"/>
      <c r="VUO1" s="23"/>
      <c r="VUP1" s="23"/>
      <c r="VUQ1" s="23"/>
      <c r="VUR1" s="23"/>
      <c r="VUS1" s="23"/>
      <c r="VUT1" s="23"/>
      <c r="VUU1" s="23"/>
      <c r="VUV1" s="23"/>
      <c r="VUW1" s="23"/>
      <c r="VUX1" s="23"/>
      <c r="VUY1" s="23"/>
      <c r="VUZ1" s="23"/>
      <c r="VVA1" s="23"/>
      <c r="VVB1" s="23"/>
      <c r="VVC1" s="23"/>
      <c r="VVD1" s="23"/>
      <c r="VVE1" s="23"/>
      <c r="VVF1" s="23"/>
      <c r="VVG1" s="23"/>
      <c r="VVH1" s="23"/>
      <c r="VVI1" s="23"/>
      <c r="VVJ1" s="23"/>
      <c r="VVK1" s="23"/>
      <c r="VVL1" s="23"/>
      <c r="VVM1" s="23"/>
      <c r="VVN1" s="23"/>
      <c r="VVO1" s="23"/>
      <c r="VVP1" s="23"/>
      <c r="VVQ1" s="23"/>
      <c r="VVR1" s="23"/>
      <c r="VVS1" s="23"/>
      <c r="VVT1" s="23"/>
      <c r="VVU1" s="23"/>
      <c r="VVV1" s="23"/>
      <c r="VVW1" s="23"/>
      <c r="VVX1" s="23"/>
      <c r="VVY1" s="23"/>
      <c r="VVZ1" s="23"/>
      <c r="VWA1" s="23"/>
      <c r="VWB1" s="23"/>
      <c r="VWC1" s="23"/>
      <c r="VWD1" s="23"/>
      <c r="VWE1" s="23"/>
      <c r="VWF1" s="23"/>
      <c r="VWG1" s="23"/>
      <c r="VWH1" s="23"/>
      <c r="VWI1" s="23"/>
      <c r="VWJ1" s="23"/>
      <c r="VWK1" s="23"/>
      <c r="VWL1" s="23"/>
      <c r="VWM1" s="23"/>
      <c r="VWN1" s="23"/>
      <c r="VWO1" s="23"/>
      <c r="VWP1" s="23"/>
      <c r="VWQ1" s="23"/>
      <c r="VWR1" s="23"/>
      <c r="VWS1" s="23"/>
      <c r="VWT1" s="23"/>
      <c r="VWU1" s="23"/>
      <c r="VWV1" s="23"/>
      <c r="VWW1" s="23"/>
      <c r="VWX1" s="23"/>
      <c r="VWY1" s="23"/>
      <c r="VWZ1" s="23"/>
      <c r="VXA1" s="23"/>
      <c r="VXB1" s="23"/>
      <c r="VXC1" s="23"/>
      <c r="VXD1" s="23"/>
      <c r="VXE1" s="23"/>
      <c r="VXF1" s="23"/>
      <c r="VXG1" s="23"/>
      <c r="VXH1" s="23"/>
      <c r="VXI1" s="23"/>
      <c r="VXJ1" s="23"/>
      <c r="VXK1" s="23"/>
      <c r="VXL1" s="23"/>
      <c r="VXM1" s="23"/>
      <c r="VXN1" s="23"/>
      <c r="VXO1" s="23"/>
      <c r="VXP1" s="23"/>
      <c r="VXQ1" s="23"/>
      <c r="VXR1" s="23"/>
      <c r="VXS1" s="23"/>
      <c r="VXT1" s="23"/>
      <c r="VXU1" s="23"/>
      <c r="VXV1" s="23"/>
      <c r="VXW1" s="23"/>
      <c r="VXX1" s="23"/>
      <c r="VXY1" s="23"/>
      <c r="VXZ1" s="23"/>
      <c r="VYA1" s="23"/>
      <c r="VYB1" s="23"/>
      <c r="VYC1" s="23"/>
      <c r="VYD1" s="23"/>
      <c r="VYE1" s="23"/>
      <c r="VYF1" s="23"/>
      <c r="VYG1" s="23"/>
      <c r="VYH1" s="23"/>
      <c r="VYI1" s="23"/>
      <c r="VYJ1" s="23"/>
      <c r="VYK1" s="23"/>
      <c r="VYL1" s="23"/>
      <c r="VYM1" s="23"/>
      <c r="VYN1" s="23"/>
      <c r="VYO1" s="23"/>
      <c r="VYP1" s="23"/>
      <c r="VYQ1" s="23"/>
      <c r="VYR1" s="23"/>
      <c r="VYS1" s="23"/>
      <c r="VYT1" s="23"/>
      <c r="VYU1" s="23"/>
      <c r="VYV1" s="23"/>
      <c r="VYW1" s="23"/>
      <c r="VYX1" s="23"/>
      <c r="VYY1" s="23"/>
      <c r="VYZ1" s="23"/>
      <c r="VZA1" s="23"/>
      <c r="VZB1" s="23"/>
      <c r="VZC1" s="23"/>
      <c r="VZD1" s="23"/>
      <c r="VZE1" s="23"/>
      <c r="VZF1" s="23"/>
      <c r="VZG1" s="23"/>
      <c r="VZH1" s="23"/>
      <c r="VZI1" s="23"/>
      <c r="VZJ1" s="23"/>
      <c r="VZK1" s="23"/>
      <c r="VZL1" s="23"/>
      <c r="VZM1" s="23"/>
      <c r="VZN1" s="23"/>
      <c r="VZO1" s="23"/>
      <c r="VZP1" s="23"/>
      <c r="VZQ1" s="23"/>
      <c r="VZR1" s="23"/>
      <c r="VZS1" s="23"/>
      <c r="VZT1" s="23"/>
      <c r="VZU1" s="23"/>
      <c r="VZV1" s="23"/>
      <c r="VZW1" s="23"/>
      <c r="VZX1" s="23"/>
      <c r="VZY1" s="23"/>
      <c r="VZZ1" s="23"/>
      <c r="WAA1" s="23"/>
      <c r="WAB1" s="23"/>
      <c r="WAC1" s="23"/>
      <c r="WAD1" s="23"/>
      <c r="WAE1" s="23"/>
      <c r="WAF1" s="23"/>
      <c r="WAG1" s="23"/>
      <c r="WAH1" s="23"/>
      <c r="WAI1" s="23"/>
      <c r="WAJ1" s="23"/>
      <c r="WAK1" s="23"/>
      <c r="WAL1" s="23"/>
      <c r="WAM1" s="23"/>
      <c r="WAN1" s="23"/>
      <c r="WAO1" s="23"/>
      <c r="WAP1" s="23"/>
      <c r="WAQ1" s="23"/>
      <c r="WAR1" s="23"/>
      <c r="WAS1" s="23"/>
      <c r="WAT1" s="23"/>
      <c r="WAU1" s="23"/>
      <c r="WAV1" s="23"/>
      <c r="WAW1" s="23"/>
      <c r="WAX1" s="23"/>
      <c r="WAY1" s="23"/>
      <c r="WAZ1" s="23"/>
      <c r="WBA1" s="23"/>
      <c r="WBB1" s="23"/>
      <c r="WBC1" s="23"/>
      <c r="WBD1" s="23"/>
      <c r="WBE1" s="23"/>
      <c r="WBF1" s="23"/>
      <c r="WBG1" s="23"/>
      <c r="WBH1" s="23"/>
      <c r="WBI1" s="23"/>
      <c r="WBJ1" s="23"/>
      <c r="WBK1" s="23"/>
      <c r="WBL1" s="23"/>
      <c r="WBM1" s="23"/>
      <c r="WBN1" s="23"/>
      <c r="WBO1" s="23"/>
      <c r="WBP1" s="23"/>
      <c r="WBQ1" s="23"/>
      <c r="WBR1" s="23"/>
      <c r="WBS1" s="23"/>
      <c r="WBT1" s="23"/>
      <c r="WBU1" s="23"/>
      <c r="WBV1" s="23"/>
      <c r="WBW1" s="23"/>
      <c r="WBX1" s="23"/>
      <c r="WBY1" s="23"/>
      <c r="WBZ1" s="23"/>
      <c r="WCA1" s="23"/>
      <c r="WCB1" s="23"/>
      <c r="WCC1" s="23"/>
      <c r="WCD1" s="23"/>
      <c r="WCE1" s="23"/>
      <c r="WCF1" s="23"/>
      <c r="WCG1" s="23"/>
      <c r="WCH1" s="23"/>
      <c r="WCI1" s="23"/>
      <c r="WCJ1" s="23"/>
      <c r="WCK1" s="23"/>
      <c r="WCL1" s="23"/>
      <c r="WCM1" s="23"/>
      <c r="WCN1" s="23"/>
      <c r="WCO1" s="23"/>
      <c r="WCP1" s="23"/>
      <c r="WCQ1" s="23"/>
      <c r="WCR1" s="23"/>
      <c r="WCS1" s="23"/>
      <c r="WCT1" s="23"/>
      <c r="WCU1" s="23"/>
      <c r="WCV1" s="23"/>
      <c r="WCW1" s="23"/>
      <c r="WCX1" s="23"/>
      <c r="WCY1" s="23"/>
      <c r="WCZ1" s="23"/>
      <c r="WDA1" s="23"/>
      <c r="WDB1" s="23"/>
      <c r="WDC1" s="23"/>
      <c r="WDD1" s="23"/>
      <c r="WDE1" s="23"/>
      <c r="WDF1" s="23"/>
      <c r="WDG1" s="23"/>
      <c r="WDH1" s="23"/>
      <c r="WDI1" s="23"/>
      <c r="WDJ1" s="23"/>
      <c r="WDK1" s="23"/>
      <c r="WDL1" s="23"/>
      <c r="WDM1" s="23"/>
      <c r="WDN1" s="23"/>
      <c r="WDO1" s="23"/>
      <c r="WDP1" s="23"/>
      <c r="WDQ1" s="23"/>
      <c r="WDR1" s="23"/>
      <c r="WDS1" s="23"/>
      <c r="WDT1" s="23"/>
      <c r="WDU1" s="23"/>
      <c r="WDV1" s="23"/>
      <c r="WDW1" s="23"/>
      <c r="WDX1" s="23"/>
      <c r="WDY1" s="23"/>
      <c r="WDZ1" s="23"/>
      <c r="WEA1" s="23"/>
      <c r="WEB1" s="23"/>
      <c r="WEC1" s="23"/>
      <c r="WED1" s="23"/>
      <c r="WEE1" s="23"/>
      <c r="WEF1" s="23"/>
      <c r="WEG1" s="23"/>
      <c r="WEH1" s="23"/>
      <c r="WEI1" s="23"/>
      <c r="WEJ1" s="23"/>
      <c r="WEK1" s="23"/>
      <c r="WEL1" s="23"/>
      <c r="WEM1" s="23"/>
      <c r="WEN1" s="23"/>
      <c r="WEO1" s="23"/>
      <c r="WEP1" s="23"/>
      <c r="WEQ1" s="23"/>
      <c r="WER1" s="23"/>
      <c r="WES1" s="23"/>
      <c r="WET1" s="23"/>
      <c r="WEU1" s="23"/>
      <c r="WEV1" s="23"/>
      <c r="WEW1" s="23"/>
      <c r="WEX1" s="23"/>
      <c r="WEY1" s="23"/>
      <c r="WEZ1" s="23"/>
      <c r="WFA1" s="23"/>
      <c r="WFB1" s="23"/>
      <c r="WFC1" s="23"/>
      <c r="WFD1" s="23"/>
      <c r="WFE1" s="23"/>
      <c r="WFF1" s="23"/>
      <c r="WFG1" s="23"/>
      <c r="WFH1" s="23"/>
      <c r="WFI1" s="23"/>
      <c r="WFJ1" s="23"/>
      <c r="WFK1" s="23"/>
      <c r="WFL1" s="23"/>
      <c r="WFM1" s="23"/>
      <c r="WFN1" s="23"/>
      <c r="WFO1" s="23"/>
      <c r="WFP1" s="23"/>
      <c r="WFQ1" s="23"/>
      <c r="WFR1" s="23"/>
      <c r="WFS1" s="23"/>
      <c r="WFT1" s="23"/>
      <c r="WFU1" s="23"/>
      <c r="WFV1" s="23"/>
      <c r="WFW1" s="23"/>
      <c r="WFX1" s="23"/>
      <c r="WFY1" s="23"/>
      <c r="WFZ1" s="23"/>
      <c r="WGA1" s="23"/>
      <c r="WGB1" s="23"/>
      <c r="WGC1" s="23"/>
      <c r="WGD1" s="23"/>
      <c r="WGE1" s="23"/>
      <c r="WGF1" s="23"/>
      <c r="WGG1" s="23"/>
      <c r="WGH1" s="23"/>
      <c r="WGI1" s="23"/>
      <c r="WGJ1" s="23"/>
      <c r="WGK1" s="23"/>
      <c r="WGL1" s="23"/>
      <c r="WGM1" s="23"/>
      <c r="WGN1" s="23"/>
      <c r="WGO1" s="23"/>
      <c r="WGP1" s="23"/>
      <c r="WGQ1" s="23"/>
      <c r="WGR1" s="23"/>
      <c r="WGS1" s="23"/>
      <c r="WGT1" s="23"/>
      <c r="WGU1" s="23"/>
      <c r="WGV1" s="23"/>
      <c r="WGW1" s="23"/>
      <c r="WGX1" s="23"/>
      <c r="WGY1" s="23"/>
      <c r="WGZ1" s="23"/>
      <c r="WHA1" s="23"/>
      <c r="WHB1" s="23"/>
      <c r="WHC1" s="23"/>
      <c r="WHD1" s="23"/>
      <c r="WHE1" s="23"/>
      <c r="WHF1" s="23"/>
      <c r="WHG1" s="23"/>
      <c r="WHH1" s="23"/>
      <c r="WHI1" s="23"/>
      <c r="WHJ1" s="23"/>
      <c r="WHK1" s="23"/>
      <c r="WHL1" s="23"/>
      <c r="WHM1" s="23"/>
      <c r="WHN1" s="23"/>
      <c r="WHO1" s="23"/>
      <c r="WHP1" s="23"/>
      <c r="WHQ1" s="23"/>
      <c r="WHR1" s="23"/>
      <c r="WHS1" s="23"/>
      <c r="WHT1" s="23"/>
      <c r="WHU1" s="23"/>
      <c r="WHV1" s="23"/>
      <c r="WHW1" s="23"/>
      <c r="WHX1" s="23"/>
      <c r="WHY1" s="23"/>
      <c r="WHZ1" s="23"/>
      <c r="WIA1" s="23"/>
      <c r="WIB1" s="23"/>
      <c r="WIC1" s="23"/>
      <c r="WID1" s="23"/>
      <c r="WIE1" s="23"/>
      <c r="WIF1" s="23"/>
      <c r="WIG1" s="23"/>
      <c r="WIH1" s="23"/>
      <c r="WII1" s="23"/>
      <c r="WIJ1" s="23"/>
      <c r="WIK1" s="23"/>
      <c r="WIL1" s="23"/>
      <c r="WIM1" s="23"/>
      <c r="WIN1" s="23"/>
      <c r="WIO1" s="23"/>
      <c r="WIP1" s="23"/>
      <c r="WIQ1" s="23"/>
      <c r="WIR1" s="23"/>
      <c r="WIS1" s="23"/>
      <c r="WIT1" s="23"/>
      <c r="WIU1" s="23"/>
      <c r="WIV1" s="23"/>
      <c r="WIW1" s="23"/>
      <c r="WIX1" s="23"/>
      <c r="WIY1" s="23"/>
      <c r="WIZ1" s="23"/>
      <c r="WJA1" s="23"/>
      <c r="WJB1" s="23"/>
      <c r="WJC1" s="23"/>
      <c r="WJD1" s="23"/>
      <c r="WJE1" s="23"/>
      <c r="WJF1" s="23"/>
      <c r="WJG1" s="23"/>
      <c r="WJH1" s="23"/>
      <c r="WJI1" s="23"/>
      <c r="WJJ1" s="23"/>
      <c r="WJK1" s="23"/>
      <c r="WJL1" s="23"/>
      <c r="WJM1" s="23"/>
      <c r="WJN1" s="23"/>
      <c r="WJO1" s="23"/>
      <c r="WJP1" s="23"/>
      <c r="WJQ1" s="23"/>
      <c r="WJR1" s="23"/>
      <c r="WJS1" s="23"/>
      <c r="WJT1" s="23"/>
      <c r="WJU1" s="23"/>
      <c r="WJV1" s="23"/>
      <c r="WJW1" s="23"/>
      <c r="WJX1" s="23"/>
      <c r="WJY1" s="23"/>
      <c r="WJZ1" s="23"/>
      <c r="WKA1" s="23"/>
      <c r="WKB1" s="23"/>
      <c r="WKC1" s="23"/>
      <c r="WKD1" s="23"/>
      <c r="WKE1" s="23"/>
      <c r="WKF1" s="23"/>
      <c r="WKG1" s="23"/>
      <c r="WKH1" s="23"/>
      <c r="WKI1" s="23"/>
      <c r="WKJ1" s="23"/>
      <c r="WKK1" s="23"/>
      <c r="WKL1" s="23"/>
      <c r="WKM1" s="23"/>
      <c r="WKN1" s="23"/>
      <c r="WKO1" s="23"/>
      <c r="WKP1" s="23"/>
      <c r="WKQ1" s="23"/>
      <c r="WKR1" s="23"/>
      <c r="WKS1" s="23"/>
      <c r="WKT1" s="23"/>
      <c r="WKU1" s="23"/>
      <c r="WKV1" s="23"/>
      <c r="WKW1" s="23"/>
      <c r="WKX1" s="23"/>
      <c r="WKY1" s="23"/>
      <c r="WKZ1" s="23"/>
      <c r="WLA1" s="23"/>
      <c r="WLB1" s="23"/>
      <c r="WLC1" s="23"/>
      <c r="WLD1" s="23"/>
      <c r="WLE1" s="23"/>
      <c r="WLF1" s="23"/>
      <c r="WLG1" s="23"/>
      <c r="WLH1" s="23"/>
      <c r="WLI1" s="23"/>
      <c r="WLJ1" s="23"/>
      <c r="WLK1" s="23"/>
      <c r="WLL1" s="23"/>
      <c r="WLM1" s="23"/>
      <c r="WLN1" s="23"/>
      <c r="WLO1" s="23"/>
      <c r="WLP1" s="23"/>
      <c r="WLQ1" s="23"/>
      <c r="WLR1" s="23"/>
      <c r="WLS1" s="23"/>
      <c r="WLT1" s="23"/>
      <c r="WLU1" s="23"/>
      <c r="WLV1" s="23"/>
      <c r="WLW1" s="23"/>
      <c r="WLX1" s="23"/>
      <c r="WLY1" s="23"/>
      <c r="WLZ1" s="23"/>
      <c r="WMA1" s="23"/>
      <c r="WMB1" s="23"/>
      <c r="WMC1" s="23"/>
      <c r="WMD1" s="23"/>
      <c r="WME1" s="23"/>
      <c r="WMF1" s="23"/>
      <c r="WMG1" s="23"/>
      <c r="WMH1" s="23"/>
      <c r="WMI1" s="23"/>
      <c r="WMJ1" s="23"/>
      <c r="WMK1" s="23"/>
      <c r="WML1" s="23"/>
      <c r="WMM1" s="23"/>
      <c r="WMN1" s="23"/>
      <c r="WMO1" s="23"/>
      <c r="WMP1" s="23"/>
      <c r="WMQ1" s="23"/>
      <c r="WMR1" s="23"/>
      <c r="WMS1" s="23"/>
      <c r="WMT1" s="23"/>
      <c r="WMU1" s="23"/>
      <c r="WMV1" s="23"/>
      <c r="WMW1" s="23"/>
      <c r="WMX1" s="23"/>
      <c r="WMY1" s="23"/>
      <c r="WMZ1" s="23"/>
      <c r="WNA1" s="23"/>
      <c r="WNB1" s="23"/>
      <c r="WNC1" s="23"/>
      <c r="WND1" s="23"/>
      <c r="WNE1" s="23"/>
      <c r="WNF1" s="23"/>
      <c r="WNG1" s="23"/>
      <c r="WNH1" s="23"/>
      <c r="WNI1" s="23"/>
      <c r="WNJ1" s="23"/>
      <c r="WNK1" s="23"/>
      <c r="WNL1" s="23"/>
      <c r="WNM1" s="23"/>
      <c r="WNN1" s="23"/>
      <c r="WNO1" s="23"/>
      <c r="WNP1" s="23"/>
      <c r="WNQ1" s="23"/>
      <c r="WNR1" s="23"/>
      <c r="WNS1" s="23"/>
      <c r="WNT1" s="23"/>
      <c r="WNU1" s="23"/>
      <c r="WNV1" s="23"/>
      <c r="WNW1" s="23"/>
      <c r="WNX1" s="23"/>
      <c r="WNY1" s="23"/>
      <c r="WNZ1" s="23"/>
      <c r="WOA1" s="23"/>
      <c r="WOB1" s="23"/>
      <c r="WOC1" s="23"/>
      <c r="WOD1" s="23"/>
      <c r="WOE1" s="23"/>
      <c r="WOF1" s="23"/>
      <c r="WOG1" s="23"/>
      <c r="WOH1" s="23"/>
      <c r="WOI1" s="23"/>
      <c r="WOJ1" s="23"/>
      <c r="WOK1" s="23"/>
      <c r="WOL1" s="23"/>
      <c r="WOM1" s="23"/>
      <c r="WON1" s="23"/>
      <c r="WOO1" s="23"/>
      <c r="WOP1" s="23"/>
      <c r="WOQ1" s="23"/>
      <c r="WOR1" s="23"/>
      <c r="WOS1" s="23"/>
      <c r="WOT1" s="23"/>
      <c r="WOU1" s="23"/>
      <c r="WOV1" s="23"/>
      <c r="WOW1" s="23"/>
      <c r="WOX1" s="23"/>
      <c r="WOY1" s="23"/>
      <c r="WOZ1" s="23"/>
      <c r="WPA1" s="23"/>
      <c r="WPB1" s="23"/>
      <c r="WPC1" s="23"/>
      <c r="WPD1" s="23"/>
      <c r="WPE1" s="23"/>
      <c r="WPF1" s="23"/>
      <c r="WPG1" s="23"/>
      <c r="WPH1" s="23"/>
      <c r="WPI1" s="23"/>
      <c r="WPJ1" s="23"/>
      <c r="WPK1" s="23"/>
      <c r="WPL1" s="23"/>
      <c r="WPM1" s="23"/>
      <c r="WPN1" s="23"/>
      <c r="WPO1" s="23"/>
      <c r="WPP1" s="23"/>
      <c r="WPQ1" s="23"/>
      <c r="WPR1" s="23"/>
      <c r="WPS1" s="23"/>
      <c r="WPT1" s="23"/>
      <c r="WPU1" s="23"/>
      <c r="WPV1" s="23"/>
      <c r="WPW1" s="23"/>
      <c r="WPX1" s="23"/>
      <c r="WPY1" s="23"/>
      <c r="WPZ1" s="23"/>
      <c r="WQA1" s="23"/>
      <c r="WQB1" s="23"/>
      <c r="WQC1" s="23"/>
      <c r="WQD1" s="23"/>
      <c r="WQE1" s="23"/>
      <c r="WQF1" s="23"/>
      <c r="WQG1" s="23"/>
      <c r="WQH1" s="23"/>
      <c r="WQI1" s="23"/>
      <c r="WQJ1" s="23"/>
      <c r="WQK1" s="23"/>
      <c r="WQL1" s="23"/>
      <c r="WQM1" s="23"/>
      <c r="WQN1" s="23"/>
      <c r="WQO1" s="23"/>
      <c r="WQP1" s="23"/>
      <c r="WQQ1" s="23"/>
      <c r="WQR1" s="23"/>
      <c r="WQS1" s="23"/>
      <c r="WQT1" s="23"/>
      <c r="WQU1" s="23"/>
      <c r="WQV1" s="23"/>
      <c r="WQW1" s="23"/>
      <c r="WQX1" s="23"/>
      <c r="WQY1" s="23"/>
      <c r="WQZ1" s="23"/>
      <c r="WRA1" s="23"/>
      <c r="WRB1" s="23"/>
      <c r="WRC1" s="23"/>
      <c r="WRD1" s="23"/>
      <c r="WRE1" s="23"/>
      <c r="WRF1" s="23"/>
      <c r="WRG1" s="23"/>
      <c r="WRH1" s="23"/>
      <c r="WRI1" s="23"/>
      <c r="WRJ1" s="23"/>
      <c r="WRK1" s="23"/>
      <c r="WRL1" s="23"/>
      <c r="WRM1" s="23"/>
      <c r="WRN1" s="23"/>
      <c r="WRO1" s="23"/>
      <c r="WRP1" s="23"/>
      <c r="WRQ1" s="23"/>
      <c r="WRR1" s="23"/>
      <c r="WRS1" s="23"/>
      <c r="WRT1" s="23"/>
      <c r="WRU1" s="23"/>
      <c r="WRV1" s="23"/>
      <c r="WRW1" s="23"/>
      <c r="WRX1" s="23"/>
      <c r="WRY1" s="23"/>
      <c r="WRZ1" s="23"/>
      <c r="WSA1" s="23"/>
      <c r="WSB1" s="23"/>
      <c r="WSC1" s="23"/>
      <c r="WSD1" s="23"/>
      <c r="WSE1" s="23"/>
      <c r="WSF1" s="23"/>
      <c r="WSG1" s="23"/>
      <c r="WSH1" s="23"/>
      <c r="WSI1" s="23"/>
      <c r="WSJ1" s="23"/>
      <c r="WSK1" s="23"/>
      <c r="WSL1" s="23"/>
      <c r="WSM1" s="23"/>
      <c r="WSN1" s="23"/>
      <c r="WSO1" s="23"/>
      <c r="WSP1" s="23"/>
      <c r="WSQ1" s="23"/>
      <c r="WSR1" s="23"/>
      <c r="WSS1" s="23"/>
      <c r="WST1" s="23"/>
      <c r="WSU1" s="23"/>
      <c r="WSV1" s="23"/>
      <c r="WSW1" s="23"/>
      <c r="WSX1" s="23"/>
      <c r="WSY1" s="23"/>
      <c r="WSZ1" s="23"/>
      <c r="WTA1" s="23"/>
      <c r="WTB1" s="23"/>
      <c r="WTC1" s="23"/>
      <c r="WTD1" s="23"/>
      <c r="WTE1" s="23"/>
      <c r="WTF1" s="23"/>
      <c r="WTG1" s="23"/>
      <c r="WTH1" s="23"/>
      <c r="WTI1" s="23"/>
      <c r="WTJ1" s="23"/>
      <c r="WTK1" s="23"/>
      <c r="WTL1" s="23"/>
      <c r="WTM1" s="23"/>
      <c r="WTN1" s="23"/>
      <c r="WTO1" s="23"/>
      <c r="WTP1" s="23"/>
      <c r="WTQ1" s="23"/>
      <c r="WTR1" s="23"/>
      <c r="WTS1" s="23"/>
      <c r="WTT1" s="23"/>
      <c r="WTU1" s="23"/>
      <c r="WTV1" s="23"/>
      <c r="WTW1" s="23"/>
      <c r="WTX1" s="23"/>
      <c r="WTY1" s="23"/>
      <c r="WTZ1" s="23"/>
      <c r="WUA1" s="23"/>
      <c r="WUB1" s="23"/>
      <c r="WUC1" s="23"/>
      <c r="WUD1" s="23"/>
      <c r="WUE1" s="23"/>
      <c r="WUF1" s="23"/>
      <c r="WUG1" s="23"/>
      <c r="WUH1" s="23"/>
      <c r="WUI1" s="23"/>
      <c r="WUJ1" s="23"/>
      <c r="WUK1" s="23"/>
      <c r="WUL1" s="23"/>
      <c r="WUM1" s="23"/>
      <c r="WUN1" s="23"/>
      <c r="WUO1" s="23"/>
      <c r="WUP1" s="23"/>
      <c r="WUQ1" s="23"/>
      <c r="WUR1" s="23"/>
      <c r="WUS1" s="23"/>
      <c r="WUT1" s="23"/>
      <c r="WUU1" s="23"/>
      <c r="WUV1" s="23"/>
      <c r="WUW1" s="23"/>
      <c r="WUX1" s="23"/>
      <c r="WUY1" s="23"/>
      <c r="WUZ1" s="23"/>
      <c r="WVA1" s="23"/>
      <c r="WVB1" s="23"/>
      <c r="WVC1" s="23"/>
      <c r="WVD1" s="23"/>
      <c r="WVE1" s="23"/>
      <c r="WVF1" s="23"/>
      <c r="WVG1" s="23"/>
      <c r="WVH1" s="23"/>
      <c r="WVI1" s="23"/>
      <c r="WVJ1" s="23"/>
      <c r="WVK1" s="23"/>
      <c r="WVL1" s="23"/>
      <c r="WVM1" s="23"/>
      <c r="WVN1" s="23"/>
      <c r="WVO1" s="23"/>
      <c r="WVP1" s="23"/>
      <c r="WVQ1" s="23"/>
      <c r="WVR1" s="23"/>
      <c r="WVS1" s="23"/>
      <c r="WVT1" s="23"/>
      <c r="WVU1" s="23"/>
      <c r="WVV1" s="23"/>
      <c r="WVW1" s="23"/>
      <c r="WVX1" s="23"/>
      <c r="WVY1" s="23"/>
      <c r="WVZ1" s="23"/>
      <c r="WWA1" s="23"/>
      <c r="WWB1" s="23"/>
      <c r="WWC1" s="23"/>
      <c r="WWD1" s="23"/>
      <c r="WWE1" s="23"/>
      <c r="WWF1" s="23"/>
      <c r="WWG1" s="23"/>
      <c r="WWH1" s="23"/>
      <c r="WWI1" s="23"/>
      <c r="WWJ1" s="23"/>
      <c r="WWK1" s="23"/>
      <c r="WWL1" s="23"/>
      <c r="WWM1" s="23"/>
      <c r="WWN1" s="23"/>
      <c r="WWO1" s="23"/>
      <c r="WWP1" s="23"/>
      <c r="WWQ1" s="23"/>
      <c r="WWR1" s="23"/>
      <c r="WWS1" s="23"/>
      <c r="WWT1" s="23"/>
      <c r="WWU1" s="23"/>
      <c r="WWV1" s="23"/>
      <c r="WWW1" s="23"/>
      <c r="WWX1" s="23"/>
      <c r="WWY1" s="23"/>
      <c r="WWZ1" s="23"/>
      <c r="WXA1" s="23"/>
      <c r="WXB1" s="23"/>
      <c r="WXC1" s="23"/>
      <c r="WXD1" s="23"/>
      <c r="WXE1" s="23"/>
      <c r="WXF1" s="23"/>
      <c r="WXG1" s="23"/>
      <c r="WXH1" s="23"/>
      <c r="WXI1" s="23"/>
      <c r="WXJ1" s="23"/>
      <c r="WXK1" s="23"/>
      <c r="WXL1" s="23"/>
      <c r="WXM1" s="23"/>
      <c r="WXN1" s="23"/>
      <c r="WXO1" s="23"/>
      <c r="WXP1" s="23"/>
      <c r="WXQ1" s="23"/>
      <c r="WXR1" s="23"/>
      <c r="WXS1" s="23"/>
      <c r="WXT1" s="23"/>
      <c r="WXU1" s="23"/>
      <c r="WXV1" s="23"/>
      <c r="WXW1" s="23"/>
      <c r="WXX1" s="23"/>
      <c r="WXY1" s="23"/>
      <c r="WXZ1" s="23"/>
      <c r="WYA1" s="23"/>
      <c r="WYB1" s="23"/>
      <c r="WYC1" s="23"/>
      <c r="WYD1" s="23"/>
      <c r="WYE1" s="23"/>
      <c r="WYF1" s="23"/>
      <c r="WYG1" s="23"/>
      <c r="WYH1" s="23"/>
      <c r="WYI1" s="23"/>
      <c r="WYJ1" s="23"/>
      <c r="WYK1" s="23"/>
      <c r="WYL1" s="23"/>
      <c r="WYM1" s="23"/>
      <c r="WYN1" s="23"/>
      <c r="WYO1" s="23"/>
      <c r="WYP1" s="23"/>
      <c r="WYQ1" s="23"/>
      <c r="WYR1" s="23"/>
      <c r="WYS1" s="23"/>
      <c r="WYT1" s="23"/>
      <c r="WYU1" s="23"/>
      <c r="WYV1" s="23"/>
      <c r="WYW1" s="23"/>
      <c r="WYX1" s="23"/>
      <c r="WYY1" s="23"/>
      <c r="WYZ1" s="23"/>
      <c r="WZA1" s="23"/>
      <c r="WZB1" s="23"/>
      <c r="WZC1" s="23"/>
      <c r="WZD1" s="23"/>
      <c r="WZE1" s="23"/>
      <c r="WZF1" s="23"/>
      <c r="WZG1" s="23"/>
      <c r="WZH1" s="23"/>
      <c r="WZI1" s="23"/>
      <c r="WZJ1" s="23"/>
      <c r="WZK1" s="23"/>
      <c r="WZL1" s="23"/>
      <c r="WZM1" s="23"/>
      <c r="WZN1" s="23"/>
      <c r="WZO1" s="23"/>
      <c r="WZP1" s="23"/>
      <c r="WZQ1" s="23"/>
      <c r="WZR1" s="23"/>
      <c r="WZS1" s="23"/>
      <c r="WZT1" s="23"/>
      <c r="WZU1" s="23"/>
      <c r="WZV1" s="23"/>
      <c r="WZW1" s="23"/>
      <c r="WZX1" s="23"/>
      <c r="WZY1" s="23"/>
      <c r="WZZ1" s="23"/>
      <c r="XAA1" s="23"/>
      <c r="XAB1" s="23"/>
      <c r="XAC1" s="23"/>
      <c r="XAD1" s="23"/>
      <c r="XAE1" s="23"/>
      <c r="XAF1" s="23"/>
      <c r="XAG1" s="23"/>
      <c r="XAH1" s="23"/>
      <c r="XAI1" s="23"/>
      <c r="XAJ1" s="23"/>
      <c r="XAK1" s="23"/>
      <c r="XAL1" s="23"/>
      <c r="XAM1" s="23"/>
      <c r="XAN1" s="23"/>
      <c r="XAO1" s="23"/>
      <c r="XAP1" s="23"/>
      <c r="XAQ1" s="23"/>
      <c r="XAR1" s="23"/>
      <c r="XAS1" s="23"/>
      <c r="XAT1" s="23"/>
      <c r="XAU1" s="23"/>
      <c r="XAV1" s="23"/>
      <c r="XAW1" s="23"/>
      <c r="XAX1" s="23"/>
      <c r="XAY1" s="23"/>
      <c r="XAZ1" s="23"/>
      <c r="XBA1" s="23"/>
      <c r="XBB1" s="23"/>
      <c r="XBC1" s="23"/>
      <c r="XBD1" s="23"/>
      <c r="XBE1" s="23"/>
      <c r="XBF1" s="23"/>
      <c r="XBG1" s="23"/>
      <c r="XBH1" s="23"/>
      <c r="XBI1" s="23"/>
      <c r="XBJ1" s="23"/>
      <c r="XBK1" s="23"/>
      <c r="XBL1" s="23"/>
      <c r="XBM1" s="23"/>
      <c r="XBN1" s="23"/>
      <c r="XBO1" s="23"/>
      <c r="XBP1" s="23"/>
      <c r="XBQ1" s="23"/>
      <c r="XBR1" s="23"/>
      <c r="XBS1" s="23"/>
      <c r="XBT1" s="23"/>
      <c r="XBU1" s="23"/>
      <c r="XBV1" s="23"/>
      <c r="XBW1" s="23"/>
      <c r="XBX1" s="23"/>
      <c r="XBY1" s="23"/>
      <c r="XBZ1" s="23"/>
      <c r="XCA1" s="23"/>
      <c r="XCB1" s="23"/>
      <c r="XCC1" s="23"/>
      <c r="XCD1" s="23"/>
      <c r="XCE1" s="23"/>
      <c r="XCF1" s="23"/>
      <c r="XCG1" s="23"/>
      <c r="XCH1" s="23"/>
      <c r="XCI1" s="23"/>
      <c r="XCJ1" s="23"/>
      <c r="XCK1" s="23"/>
      <c r="XCL1" s="23"/>
      <c r="XCM1" s="23"/>
      <c r="XCN1" s="23"/>
      <c r="XCO1" s="23"/>
      <c r="XCP1" s="23"/>
      <c r="XCQ1" s="23"/>
      <c r="XCR1" s="23"/>
      <c r="XCS1" s="23"/>
      <c r="XCT1" s="23"/>
      <c r="XCU1" s="23"/>
      <c r="XCV1" s="23"/>
      <c r="XCW1" s="23"/>
      <c r="XCX1" s="23"/>
      <c r="XCY1" s="23"/>
      <c r="XCZ1" s="23"/>
      <c r="XDA1" s="23"/>
      <c r="XDB1" s="23"/>
      <c r="XDC1" s="23"/>
      <c r="XDD1" s="23"/>
      <c r="XDE1" s="23"/>
      <c r="XDF1" s="23"/>
      <c r="XDG1" s="23"/>
      <c r="XDH1" s="23"/>
      <c r="XDI1" s="23"/>
      <c r="XDJ1" s="23"/>
      <c r="XDK1" s="23"/>
      <c r="XDL1" s="23"/>
      <c r="XDM1" s="23"/>
      <c r="XDN1" s="23"/>
      <c r="XDO1" s="23"/>
      <c r="XDP1" s="23"/>
      <c r="XDQ1" s="23"/>
      <c r="XDR1" s="23"/>
      <c r="XDS1" s="23"/>
      <c r="XDT1" s="23"/>
      <c r="XDU1" s="23"/>
      <c r="XDV1" s="23"/>
      <c r="XDW1" s="23"/>
      <c r="XDX1" s="23"/>
      <c r="XDY1" s="23"/>
      <c r="XDZ1" s="23"/>
      <c r="XEA1" s="23"/>
      <c r="XEB1" s="23"/>
      <c r="XEC1" s="23"/>
      <c r="XED1" s="23"/>
      <c r="XEE1" s="23"/>
      <c r="XEF1" s="23"/>
      <c r="XEG1" s="23"/>
      <c r="XEH1" s="23"/>
      <c r="XEI1" s="23"/>
      <c r="XEJ1" s="23"/>
      <c r="XEK1" s="23"/>
      <c r="XEL1" s="23"/>
      <c r="XEM1" s="23"/>
      <c r="XEN1" s="23"/>
      <c r="XEO1" s="23"/>
      <c r="XEP1" s="23"/>
      <c r="XEQ1" s="23"/>
      <c r="XER1" s="23"/>
      <c r="XES1" s="23"/>
      <c r="XET1" s="23"/>
      <c r="XEU1" s="23"/>
      <c r="XEV1" s="23"/>
      <c r="XEW1" s="23"/>
      <c r="XEX1" s="23"/>
      <c r="XEY1" s="23"/>
      <c r="XEZ1" s="23"/>
      <c r="XFA1" s="23"/>
      <c r="XFB1" s="23"/>
      <c r="XFC1" s="23"/>
      <c r="XFD1" s="23"/>
    </row>
    <row r="4" spans="1:16384" ht="15.75" thickBot="1" x14ac:dyDescent="0.3">
      <c r="A4" s="1"/>
      <c r="B4" s="1"/>
    </row>
    <row r="5" spans="1:16384" x14ac:dyDescent="0.25">
      <c r="A5" s="5" t="s">
        <v>4</v>
      </c>
      <c r="B5" s="6"/>
    </row>
    <row r="6" spans="1:16384" ht="15.75" thickBot="1" x14ac:dyDescent="0.3">
      <c r="A6" s="7"/>
      <c r="B6" s="8"/>
    </row>
    <row r="7" spans="1:16384" x14ac:dyDescent="0.25">
      <c r="A7" s="5" t="s">
        <v>5</v>
      </c>
      <c r="B7" s="8"/>
    </row>
    <row r="8" spans="1:16384" x14ac:dyDescent="0.25">
      <c r="A8" s="9" t="s">
        <v>6</v>
      </c>
      <c r="B8" s="10" t="s">
        <v>7</v>
      </c>
    </row>
    <row r="9" spans="1:16384" x14ac:dyDescent="0.25">
      <c r="A9" s="9" t="s">
        <v>22</v>
      </c>
      <c r="B9" s="11">
        <v>25.7</v>
      </c>
    </row>
    <row r="10" spans="1:16384" x14ac:dyDescent="0.25">
      <c r="A10" s="9" t="s">
        <v>8</v>
      </c>
      <c r="B10" s="10" t="s">
        <v>9</v>
      </c>
    </row>
    <row r="11" spans="1:16384" x14ac:dyDescent="0.25">
      <c r="A11" s="9" t="s">
        <v>23</v>
      </c>
      <c r="B11" s="11">
        <v>1994</v>
      </c>
    </row>
    <row r="12" spans="1:16384" x14ac:dyDescent="0.25">
      <c r="A12" s="9" t="s">
        <v>10</v>
      </c>
      <c r="B12" s="12">
        <v>67</v>
      </c>
    </row>
    <row r="13" spans="1:16384" x14ac:dyDescent="0.25">
      <c r="A13" s="9" t="s">
        <v>11</v>
      </c>
      <c r="B13" s="10" t="s">
        <v>12</v>
      </c>
    </row>
    <row r="14" spans="1:16384" x14ac:dyDescent="0.25">
      <c r="A14" s="9" t="s">
        <v>13</v>
      </c>
      <c r="B14" s="10" t="s">
        <v>14</v>
      </c>
    </row>
    <row r="15" spans="1:16384" x14ac:dyDescent="0.25">
      <c r="A15" s="13"/>
      <c r="B15" s="14"/>
      <c r="C15" s="15"/>
    </row>
    <row r="16" spans="1:16384" x14ac:dyDescent="0.25">
      <c r="A16" s="16" t="s">
        <v>15</v>
      </c>
      <c r="B16" s="10"/>
    </row>
    <row r="17" spans="1:2" x14ac:dyDescent="0.25">
      <c r="A17" s="9" t="s">
        <v>16</v>
      </c>
      <c r="B17" s="10" t="s">
        <v>17</v>
      </c>
    </row>
    <row r="18" spans="1:2" x14ac:dyDescent="0.25">
      <c r="A18" s="9" t="s">
        <v>18</v>
      </c>
      <c r="B18" s="17">
        <v>2014</v>
      </c>
    </row>
    <row r="19" spans="1:2" x14ac:dyDescent="0.25">
      <c r="A19" s="9" t="s">
        <v>19</v>
      </c>
      <c r="B19" s="10">
        <v>10</v>
      </c>
    </row>
    <row r="20" spans="1:2" x14ac:dyDescent="0.25">
      <c r="A20" s="9" t="s">
        <v>20</v>
      </c>
      <c r="B20" s="11">
        <v>15</v>
      </c>
    </row>
    <row r="21" spans="1:2" x14ac:dyDescent="0.25">
      <c r="B21" s="1"/>
    </row>
    <row r="23" spans="1:2" x14ac:dyDescent="0.25">
      <c r="A23" s="26"/>
    </row>
  </sheetData>
  <dataValidations count="5">
    <dataValidation type="list" allowBlank="1" showInputMessage="1" showErrorMessage="1" sqref="B14">
      <formula1>"Atlantique, Continental, Méditerranéen, Alpin"</formula1>
    </dataValidation>
    <dataValidation type="list" allowBlank="1" showInputMessage="1" showErrorMessage="1" sqref="B17">
      <formula1>"MCD30, MCD45"</formula1>
    </dataValidation>
    <dataValidation type="list" allowBlank="1" showInputMessage="1" showErrorMessage="1" sqref="B13">
      <formula1>"Auvergne-Rhône-Alpes, Bourgogne-Franche-Comté, Bretagne, Centre-Val-de-Loire, Corse, Grand-Est, Hauts-de-France, Ile-de-France, Normandie, Nouvelle-Aquitaine, Occitanie, Pays-de-la Loire, Provence-Alpes-Côte d'Azur"</formula1>
    </dataValidation>
    <dataValidation type="whole" allowBlank="1" showInputMessage="1" showErrorMessage="1" sqref="B19">
      <formula1>1</formula1>
      <formula2>150000</formula2>
    </dataValidation>
    <dataValidation type="decimal" allowBlank="1" showInputMessage="1" showErrorMessage="1" sqref="B20">
      <formula1>0</formula1>
      <formula2>150000</formula2>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L236"/>
  <sheetViews>
    <sheetView workbookViewId="0">
      <selection sqref="A1:XFD1048576"/>
    </sheetView>
  </sheetViews>
  <sheetFormatPr baseColWidth="10" defaultRowHeight="15" x14ac:dyDescent="0.25"/>
  <cols>
    <col min="1" max="1" width="13.140625" bestFit="1" customWidth="1"/>
    <col min="2" max="2" width="21.7109375" bestFit="1" customWidth="1"/>
    <col min="3" max="3" width="13" bestFit="1" customWidth="1"/>
    <col min="4" max="4" width="12.7109375" bestFit="1" customWidth="1"/>
    <col min="5" max="5" width="24.5703125" bestFit="1" customWidth="1"/>
    <col min="6" max="6" width="21.5703125" bestFit="1" customWidth="1"/>
    <col min="7" max="7" width="18.5703125" bestFit="1" customWidth="1"/>
    <col min="8" max="8" width="18.7109375" bestFit="1" customWidth="1"/>
    <col min="9" max="9" width="8" bestFit="1" customWidth="1"/>
    <col min="10" max="10" width="17.85546875" bestFit="1" customWidth="1"/>
    <col min="11" max="11" width="9.28515625" bestFit="1" customWidth="1"/>
    <col min="12" max="12" width="19.5703125" bestFit="1" customWidth="1"/>
    <col min="13" max="13" width="22.7109375" bestFit="1" customWidth="1"/>
    <col min="14" max="14" width="32.42578125" bestFit="1" customWidth="1"/>
    <col min="15" max="15" width="33.42578125" bestFit="1" customWidth="1"/>
    <col min="16" max="16" width="34.5703125" bestFit="1" customWidth="1"/>
    <col min="17" max="17" width="30" bestFit="1" customWidth="1"/>
    <col min="18" max="18" width="31" bestFit="1" customWidth="1"/>
    <col min="19" max="19" width="32" bestFit="1" customWidth="1"/>
    <col min="20" max="20" width="45.42578125" bestFit="1" customWidth="1"/>
    <col min="21" max="21" width="23.28515625" bestFit="1" customWidth="1"/>
    <col min="22" max="22" width="24" bestFit="1" customWidth="1"/>
    <col min="23" max="23" width="28.28515625" bestFit="1" customWidth="1"/>
    <col min="24" max="24" width="23" bestFit="1" customWidth="1"/>
    <col min="25" max="26" width="15.7109375" bestFit="1" customWidth="1"/>
    <col min="27" max="27" width="45.85546875" bestFit="1" customWidth="1"/>
    <col min="28" max="28" width="10.5703125" bestFit="1" customWidth="1"/>
    <col min="29" max="29" width="31.140625" bestFit="1" customWidth="1"/>
    <col min="30" max="30" width="26.140625" bestFit="1" customWidth="1"/>
    <col min="31" max="31" width="24.5703125" bestFit="1" customWidth="1"/>
    <col min="32" max="32" width="26.28515625" bestFit="1" customWidth="1"/>
    <col min="33" max="33" width="21.42578125" bestFit="1" customWidth="1"/>
    <col min="34" max="34" width="34" bestFit="1" customWidth="1"/>
    <col min="35" max="35" width="18.7109375" bestFit="1" customWidth="1"/>
    <col min="36" max="36" width="9.85546875" bestFit="1" customWidth="1"/>
    <col min="37" max="37" width="91.7109375" bestFit="1" customWidth="1"/>
    <col min="38" max="38" width="27.42578125" bestFit="1" customWidth="1"/>
    <col min="39" max="39" width="20.28515625" bestFit="1" customWidth="1"/>
    <col min="40" max="40" width="134.140625" bestFit="1" customWidth="1"/>
    <col min="41" max="41" width="8.28515625" bestFit="1" customWidth="1"/>
    <col min="42" max="42" width="15.28515625" bestFit="1" customWidth="1"/>
    <col min="43" max="43" width="13" bestFit="1" customWidth="1"/>
    <col min="44" max="44" width="36.42578125" bestFit="1" customWidth="1"/>
    <col min="45" max="45" width="20.28515625" bestFit="1" customWidth="1"/>
    <col min="46" max="46" width="50.5703125" bestFit="1" customWidth="1"/>
    <col min="47" max="47" width="30.7109375" bestFit="1" customWidth="1"/>
    <col min="48" max="48" width="17.5703125" bestFit="1" customWidth="1"/>
    <col min="49" max="49" width="27.85546875" bestFit="1" customWidth="1"/>
    <col min="50" max="50" width="26.42578125" bestFit="1" customWidth="1"/>
    <col min="51" max="51" width="146.5703125" bestFit="1" customWidth="1"/>
    <col min="52" max="52" width="21.140625" bestFit="1" customWidth="1"/>
    <col min="53" max="53" width="39.42578125" bestFit="1" customWidth="1"/>
    <col min="54" max="54" width="14.140625" bestFit="1" customWidth="1"/>
    <col min="55" max="56" width="15.140625" bestFit="1" customWidth="1"/>
    <col min="57" max="57" width="28.85546875" bestFit="1" customWidth="1"/>
    <col min="58" max="58" width="18" bestFit="1" customWidth="1"/>
    <col min="59" max="59" width="27.28515625" bestFit="1" customWidth="1"/>
    <col min="60" max="60" width="25.85546875" bestFit="1" customWidth="1"/>
    <col min="61" max="61" width="27" bestFit="1" customWidth="1"/>
    <col min="62" max="62" width="35.140625" bestFit="1" customWidth="1"/>
    <col min="63" max="63" width="17.140625" bestFit="1" customWidth="1"/>
    <col min="64" max="64" width="25.7109375" bestFit="1" customWidth="1"/>
  </cols>
  <sheetData>
    <row r="1" spans="1:64" x14ac:dyDescent="0.25">
      <c r="A1" t="s">
        <v>24</v>
      </c>
      <c r="B1" t="s">
        <v>25</v>
      </c>
      <c r="C1" t="s">
        <v>26</v>
      </c>
      <c r="D1" t="s">
        <v>27</v>
      </c>
      <c r="E1" t="s">
        <v>28</v>
      </c>
      <c r="F1" t="s">
        <v>29</v>
      </c>
      <c r="G1" t="s">
        <v>30</v>
      </c>
      <c r="H1" t="s">
        <v>31</v>
      </c>
      <c r="I1" t="s">
        <v>32</v>
      </c>
      <c r="J1" t="s">
        <v>33</v>
      </c>
      <c r="K1" t="s">
        <v>34</v>
      </c>
      <c r="L1" t="s">
        <v>35</v>
      </c>
      <c r="M1" t="s">
        <v>36</v>
      </c>
      <c r="N1" t="s">
        <v>37</v>
      </c>
      <c r="O1" t="s">
        <v>38</v>
      </c>
      <c r="P1" t="s">
        <v>39</v>
      </c>
      <c r="Q1" t="s">
        <v>40</v>
      </c>
      <c r="R1" t="s">
        <v>41</v>
      </c>
      <c r="S1" t="s">
        <v>42</v>
      </c>
      <c r="T1" t="s">
        <v>43</v>
      </c>
      <c r="U1" t="s">
        <v>44</v>
      </c>
      <c r="V1" t="s">
        <v>45</v>
      </c>
      <c r="W1" t="s">
        <v>46</v>
      </c>
      <c r="X1" t="s">
        <v>47</v>
      </c>
      <c r="Y1" t="s">
        <v>48</v>
      </c>
      <c r="Z1" t="s">
        <v>49</v>
      </c>
      <c r="AA1" t="s">
        <v>50</v>
      </c>
      <c r="AB1" t="s">
        <v>51</v>
      </c>
      <c r="AC1" t="s">
        <v>52</v>
      </c>
      <c r="AD1" t="s">
        <v>53</v>
      </c>
      <c r="AE1" t="s">
        <v>54</v>
      </c>
      <c r="AF1" t="s">
        <v>55</v>
      </c>
      <c r="AG1" t="s">
        <v>56</v>
      </c>
      <c r="AH1" t="s">
        <v>57</v>
      </c>
      <c r="AI1" t="s">
        <v>58</v>
      </c>
      <c r="AJ1" t="s">
        <v>59</v>
      </c>
      <c r="AK1" t="s">
        <v>60</v>
      </c>
      <c r="AL1" t="s">
        <v>61</v>
      </c>
      <c r="AM1" t="s">
        <v>62</v>
      </c>
      <c r="AN1" t="s">
        <v>63</v>
      </c>
      <c r="AO1" t="s">
        <v>64</v>
      </c>
      <c r="AP1" t="s">
        <v>65</v>
      </c>
      <c r="AQ1" t="s">
        <v>66</v>
      </c>
      <c r="AR1" t="s">
        <v>67</v>
      </c>
      <c r="AS1" t="s">
        <v>68</v>
      </c>
      <c r="AT1" t="s">
        <v>69</v>
      </c>
      <c r="AU1" t="s">
        <v>70</v>
      </c>
      <c r="AV1" t="s">
        <v>71</v>
      </c>
      <c r="AW1" t="s">
        <v>72</v>
      </c>
      <c r="AX1" t="s">
        <v>73</v>
      </c>
      <c r="AY1" t="s">
        <v>74</v>
      </c>
      <c r="AZ1" t="s">
        <v>75</v>
      </c>
      <c r="BA1" t="s">
        <v>76</v>
      </c>
      <c r="BB1" t="s">
        <v>77</v>
      </c>
      <c r="BC1" t="s">
        <v>78</v>
      </c>
      <c r="BD1" t="s">
        <v>79</v>
      </c>
      <c r="BE1" t="s">
        <v>80</v>
      </c>
      <c r="BF1" t="s">
        <v>81</v>
      </c>
      <c r="BG1" t="s">
        <v>82</v>
      </c>
      <c r="BH1" t="s">
        <v>83</v>
      </c>
      <c r="BI1" t="s">
        <v>84</v>
      </c>
      <c r="BJ1" t="s">
        <v>85</v>
      </c>
      <c r="BK1" t="s">
        <v>86</v>
      </c>
      <c r="BL1" t="s">
        <v>87</v>
      </c>
    </row>
    <row r="2" spans="1:64" x14ac:dyDescent="0.25">
      <c r="A2" s="18">
        <v>41745</v>
      </c>
      <c r="B2">
        <v>939538</v>
      </c>
      <c r="C2" s="18">
        <v>41745</v>
      </c>
      <c r="D2" t="s">
        <v>88</v>
      </c>
      <c r="F2" t="s">
        <v>88</v>
      </c>
      <c r="G2" t="s">
        <v>160</v>
      </c>
      <c r="H2" t="s">
        <v>161</v>
      </c>
      <c r="I2" t="s">
        <v>89</v>
      </c>
      <c r="J2">
        <v>67</v>
      </c>
      <c r="L2" t="s">
        <v>162</v>
      </c>
      <c r="M2" s="19">
        <v>0.88263888888888886</v>
      </c>
      <c r="N2" s="20">
        <v>43525</v>
      </c>
      <c r="O2" s="20">
        <v>43525</v>
      </c>
      <c r="P2" s="20">
        <v>43526</v>
      </c>
      <c r="Q2" s="20">
        <v>43525</v>
      </c>
      <c r="R2" s="20">
        <v>43525</v>
      </c>
      <c r="S2" s="20">
        <v>43525</v>
      </c>
      <c r="V2">
        <v>917599</v>
      </c>
      <c r="W2">
        <v>354691</v>
      </c>
      <c r="X2" t="s">
        <v>160</v>
      </c>
      <c r="Y2" t="s">
        <v>163</v>
      </c>
      <c r="Z2" t="s">
        <v>164</v>
      </c>
      <c r="AA2" t="s">
        <v>165</v>
      </c>
      <c r="AD2" t="s">
        <v>88</v>
      </c>
      <c r="AE2">
        <v>0</v>
      </c>
      <c r="AF2">
        <v>0</v>
      </c>
      <c r="AG2">
        <v>1496</v>
      </c>
      <c r="AH2" t="s">
        <v>166</v>
      </c>
      <c r="AI2" t="s">
        <v>90</v>
      </c>
      <c r="AJ2" t="s">
        <v>88</v>
      </c>
      <c r="AK2" t="s">
        <v>167</v>
      </c>
      <c r="AL2" t="s">
        <v>91</v>
      </c>
      <c r="AM2">
        <v>23</v>
      </c>
      <c r="AN2" t="s">
        <v>115</v>
      </c>
      <c r="AO2" t="s">
        <v>93</v>
      </c>
      <c r="AP2" t="s">
        <v>88</v>
      </c>
      <c r="AQ2" t="s">
        <v>93</v>
      </c>
      <c r="AR2" t="s">
        <v>94</v>
      </c>
      <c r="AS2" t="s">
        <v>93</v>
      </c>
      <c r="AT2" t="s">
        <v>168</v>
      </c>
      <c r="AV2" s="18">
        <v>42318</v>
      </c>
      <c r="AW2">
        <v>3313262</v>
      </c>
      <c r="AX2" t="s">
        <v>116</v>
      </c>
      <c r="AY2" t="s">
        <v>117</v>
      </c>
      <c r="AZ2">
        <v>1</v>
      </c>
      <c r="BA2" t="s">
        <v>169</v>
      </c>
      <c r="BB2" t="s">
        <v>170</v>
      </c>
      <c r="BC2" t="s">
        <v>171</v>
      </c>
      <c r="BD2" t="s">
        <v>172</v>
      </c>
      <c r="BE2" t="s">
        <v>173</v>
      </c>
      <c r="BF2">
        <v>9</v>
      </c>
      <c r="BH2" t="s">
        <v>96</v>
      </c>
      <c r="BI2" t="s">
        <v>174</v>
      </c>
      <c r="BJ2" t="s">
        <v>175</v>
      </c>
      <c r="BK2" t="s">
        <v>97</v>
      </c>
      <c r="BL2" t="s">
        <v>98</v>
      </c>
    </row>
    <row r="3" spans="1:64" x14ac:dyDescent="0.25">
      <c r="A3" s="18">
        <v>41745</v>
      </c>
      <c r="B3">
        <v>939538</v>
      </c>
      <c r="C3" s="18">
        <v>41745</v>
      </c>
      <c r="D3" t="s">
        <v>88</v>
      </c>
      <c r="F3" t="s">
        <v>88</v>
      </c>
      <c r="G3" t="s">
        <v>160</v>
      </c>
      <c r="H3" t="s">
        <v>161</v>
      </c>
      <c r="I3" t="s">
        <v>89</v>
      </c>
      <c r="J3">
        <v>67</v>
      </c>
      <c r="L3" t="s">
        <v>162</v>
      </c>
      <c r="M3" s="19">
        <v>0.88263888888888886</v>
      </c>
      <c r="N3" s="20">
        <v>43525</v>
      </c>
      <c r="O3" s="20">
        <v>43525</v>
      </c>
      <c r="P3" s="20">
        <v>43526</v>
      </c>
      <c r="Q3" s="20">
        <v>43525</v>
      </c>
      <c r="R3" s="20">
        <v>43525</v>
      </c>
      <c r="S3" s="20">
        <v>43525</v>
      </c>
      <c r="V3">
        <v>918115</v>
      </c>
      <c r="W3">
        <v>354691</v>
      </c>
      <c r="X3" t="s">
        <v>160</v>
      </c>
      <c r="Y3" t="s">
        <v>163</v>
      </c>
      <c r="Z3" t="s">
        <v>164</v>
      </c>
      <c r="AA3" t="s">
        <v>165</v>
      </c>
      <c r="AD3" t="s">
        <v>88</v>
      </c>
      <c r="AE3">
        <v>0</v>
      </c>
      <c r="AF3">
        <v>0</v>
      </c>
      <c r="AG3">
        <v>1496</v>
      </c>
      <c r="AH3" t="s">
        <v>166</v>
      </c>
      <c r="AI3" t="s">
        <v>90</v>
      </c>
      <c r="AJ3" t="s">
        <v>88</v>
      </c>
      <c r="AK3" t="s">
        <v>167</v>
      </c>
      <c r="AL3" t="s">
        <v>91</v>
      </c>
      <c r="AM3">
        <v>26</v>
      </c>
      <c r="AN3" t="s">
        <v>92</v>
      </c>
      <c r="AO3" t="s">
        <v>93</v>
      </c>
      <c r="AP3" t="s">
        <v>88</v>
      </c>
      <c r="AQ3" t="s">
        <v>93</v>
      </c>
      <c r="AR3" t="s">
        <v>94</v>
      </c>
      <c r="AS3" t="s">
        <v>93</v>
      </c>
      <c r="AT3" t="s">
        <v>168</v>
      </c>
      <c r="AV3" s="18">
        <v>42318</v>
      </c>
      <c r="AW3">
        <v>3312847</v>
      </c>
      <c r="AX3">
        <v>60479</v>
      </c>
      <c r="AY3" t="s">
        <v>95</v>
      </c>
      <c r="AZ3">
        <v>1</v>
      </c>
      <c r="BA3" t="s">
        <v>169</v>
      </c>
      <c r="BB3" t="s">
        <v>170</v>
      </c>
      <c r="BC3" t="s">
        <v>171</v>
      </c>
      <c r="BD3" t="s">
        <v>172</v>
      </c>
      <c r="BE3" t="s">
        <v>173</v>
      </c>
      <c r="BF3">
        <v>9</v>
      </c>
      <c r="BH3" t="s">
        <v>96</v>
      </c>
      <c r="BI3" t="s">
        <v>174</v>
      </c>
      <c r="BJ3" t="s">
        <v>175</v>
      </c>
      <c r="BK3" t="s">
        <v>97</v>
      </c>
      <c r="BL3" t="s">
        <v>98</v>
      </c>
    </row>
    <row r="4" spans="1:64" x14ac:dyDescent="0.25">
      <c r="A4" s="18">
        <v>41745</v>
      </c>
      <c r="B4">
        <v>939538</v>
      </c>
      <c r="C4" s="18">
        <v>41745</v>
      </c>
      <c r="D4" t="s">
        <v>88</v>
      </c>
      <c r="F4" t="s">
        <v>88</v>
      </c>
      <c r="G4" t="s">
        <v>160</v>
      </c>
      <c r="H4" t="s">
        <v>161</v>
      </c>
      <c r="I4" t="s">
        <v>89</v>
      </c>
      <c r="J4">
        <v>67</v>
      </c>
      <c r="L4" t="s">
        <v>162</v>
      </c>
      <c r="M4" s="19">
        <v>0.88263888888888886</v>
      </c>
      <c r="N4" s="20">
        <v>43525</v>
      </c>
      <c r="O4" s="20">
        <v>43525</v>
      </c>
      <c r="P4" s="20">
        <v>43526</v>
      </c>
      <c r="Q4" s="20">
        <v>43525</v>
      </c>
      <c r="R4" s="20">
        <v>43525</v>
      </c>
      <c r="S4" s="20">
        <v>43525</v>
      </c>
      <c r="V4">
        <v>919221</v>
      </c>
      <c r="W4">
        <v>354691</v>
      </c>
      <c r="X4" t="s">
        <v>160</v>
      </c>
      <c r="Y4" t="s">
        <v>163</v>
      </c>
      <c r="Z4" t="s">
        <v>164</v>
      </c>
      <c r="AA4" t="s">
        <v>165</v>
      </c>
      <c r="AD4" t="s">
        <v>88</v>
      </c>
      <c r="AE4">
        <v>0</v>
      </c>
      <c r="AF4">
        <v>0</v>
      </c>
      <c r="AG4">
        <v>1496</v>
      </c>
      <c r="AH4" t="s">
        <v>166</v>
      </c>
      <c r="AI4" t="s">
        <v>90</v>
      </c>
      <c r="AJ4" t="s">
        <v>88</v>
      </c>
      <c r="AK4" t="s">
        <v>167</v>
      </c>
      <c r="AL4" t="s">
        <v>91</v>
      </c>
      <c r="AM4">
        <v>13</v>
      </c>
      <c r="AN4" t="s">
        <v>92</v>
      </c>
      <c r="AO4" t="s">
        <v>93</v>
      </c>
      <c r="AP4" t="s">
        <v>88</v>
      </c>
      <c r="AQ4" t="s">
        <v>93</v>
      </c>
      <c r="AR4" t="s">
        <v>94</v>
      </c>
      <c r="AS4" t="s">
        <v>93</v>
      </c>
      <c r="AT4" t="s">
        <v>168</v>
      </c>
      <c r="AV4" s="18">
        <v>42318</v>
      </c>
      <c r="AW4">
        <v>3313858</v>
      </c>
      <c r="AX4">
        <v>60479</v>
      </c>
      <c r="AY4" t="s">
        <v>95</v>
      </c>
      <c r="AZ4">
        <v>1</v>
      </c>
      <c r="BA4" t="s">
        <v>169</v>
      </c>
      <c r="BB4" t="s">
        <v>170</v>
      </c>
      <c r="BC4" t="s">
        <v>171</v>
      </c>
      <c r="BD4" t="s">
        <v>172</v>
      </c>
      <c r="BE4" t="s">
        <v>173</v>
      </c>
      <c r="BF4">
        <v>9</v>
      </c>
      <c r="BH4" t="s">
        <v>96</v>
      </c>
      <c r="BI4" t="s">
        <v>174</v>
      </c>
      <c r="BJ4" t="s">
        <v>175</v>
      </c>
      <c r="BK4" t="s">
        <v>97</v>
      </c>
      <c r="BL4" t="s">
        <v>98</v>
      </c>
    </row>
    <row r="5" spans="1:64" x14ac:dyDescent="0.25">
      <c r="A5" s="18">
        <v>41745</v>
      </c>
      <c r="B5">
        <v>939538</v>
      </c>
      <c r="C5" s="18">
        <v>41745</v>
      </c>
      <c r="D5" t="s">
        <v>88</v>
      </c>
      <c r="F5" t="s">
        <v>88</v>
      </c>
      <c r="G5" t="s">
        <v>160</v>
      </c>
      <c r="H5" t="s">
        <v>161</v>
      </c>
      <c r="I5" t="s">
        <v>89</v>
      </c>
      <c r="J5">
        <v>67</v>
      </c>
      <c r="L5" t="s">
        <v>162</v>
      </c>
      <c r="M5" s="19">
        <v>0.88263888888888886</v>
      </c>
      <c r="N5" s="20">
        <v>43525</v>
      </c>
      <c r="O5" s="20">
        <v>43525</v>
      </c>
      <c r="P5" s="20">
        <v>43526</v>
      </c>
      <c r="Q5" s="20">
        <v>43525</v>
      </c>
      <c r="R5" s="20">
        <v>43525</v>
      </c>
      <c r="S5" s="20">
        <v>43525</v>
      </c>
      <c r="V5">
        <v>919612</v>
      </c>
      <c r="W5">
        <v>354691</v>
      </c>
      <c r="X5" t="s">
        <v>160</v>
      </c>
      <c r="Y5" t="s">
        <v>163</v>
      </c>
      <c r="Z5" t="s">
        <v>164</v>
      </c>
      <c r="AA5" t="s">
        <v>165</v>
      </c>
      <c r="AD5" t="s">
        <v>88</v>
      </c>
      <c r="AE5">
        <v>0</v>
      </c>
      <c r="AF5">
        <v>0</v>
      </c>
      <c r="AG5">
        <v>1496</v>
      </c>
      <c r="AH5" t="s">
        <v>166</v>
      </c>
      <c r="AI5" t="s">
        <v>90</v>
      </c>
      <c r="AJ5" t="s">
        <v>88</v>
      </c>
      <c r="AK5" t="s">
        <v>167</v>
      </c>
      <c r="AL5" t="s">
        <v>91</v>
      </c>
      <c r="AM5">
        <v>20</v>
      </c>
      <c r="AN5" t="s">
        <v>92</v>
      </c>
      <c r="AO5" t="s">
        <v>93</v>
      </c>
      <c r="AP5" t="s">
        <v>88</v>
      </c>
      <c r="AQ5" t="s">
        <v>93</v>
      </c>
      <c r="AR5" t="s">
        <v>94</v>
      </c>
      <c r="AS5" t="s">
        <v>93</v>
      </c>
      <c r="AT5" t="s">
        <v>168</v>
      </c>
      <c r="AV5" s="18">
        <v>42318</v>
      </c>
      <c r="AW5">
        <v>3312521</v>
      </c>
      <c r="AX5">
        <v>60479</v>
      </c>
      <c r="AY5" t="s">
        <v>95</v>
      </c>
      <c r="AZ5">
        <v>1</v>
      </c>
      <c r="BA5" t="s">
        <v>169</v>
      </c>
      <c r="BB5" t="s">
        <v>170</v>
      </c>
      <c r="BC5" t="s">
        <v>171</v>
      </c>
      <c r="BD5" t="s">
        <v>172</v>
      </c>
      <c r="BE5" t="s">
        <v>173</v>
      </c>
      <c r="BF5">
        <v>9</v>
      </c>
      <c r="BH5" t="s">
        <v>96</v>
      </c>
      <c r="BI5" t="s">
        <v>174</v>
      </c>
      <c r="BJ5" t="s">
        <v>175</v>
      </c>
      <c r="BK5" t="s">
        <v>97</v>
      </c>
      <c r="BL5" t="s">
        <v>98</v>
      </c>
    </row>
    <row r="6" spans="1:64" x14ac:dyDescent="0.25">
      <c r="A6" s="18">
        <v>41745</v>
      </c>
      <c r="B6">
        <v>939538</v>
      </c>
      <c r="C6" s="18">
        <v>41745</v>
      </c>
      <c r="D6" t="s">
        <v>88</v>
      </c>
      <c r="F6" t="s">
        <v>88</v>
      </c>
      <c r="G6" t="s">
        <v>160</v>
      </c>
      <c r="H6" t="s">
        <v>161</v>
      </c>
      <c r="I6" t="s">
        <v>89</v>
      </c>
      <c r="J6">
        <v>67</v>
      </c>
      <c r="L6" t="s">
        <v>162</v>
      </c>
      <c r="M6" s="19">
        <v>0.88263888888888886</v>
      </c>
      <c r="N6" s="20">
        <v>43525</v>
      </c>
      <c r="O6" s="20">
        <v>43525</v>
      </c>
      <c r="P6" s="20">
        <v>43526</v>
      </c>
      <c r="Q6" s="20">
        <v>43525</v>
      </c>
      <c r="R6" s="20">
        <v>43525</v>
      </c>
      <c r="S6" s="20">
        <v>43525</v>
      </c>
      <c r="V6">
        <v>919721</v>
      </c>
      <c r="W6">
        <v>354691</v>
      </c>
      <c r="X6" t="s">
        <v>160</v>
      </c>
      <c r="Y6" t="s">
        <v>163</v>
      </c>
      <c r="Z6" t="s">
        <v>164</v>
      </c>
      <c r="AA6" t="s">
        <v>165</v>
      </c>
      <c r="AD6" t="s">
        <v>88</v>
      </c>
      <c r="AE6">
        <v>0</v>
      </c>
      <c r="AF6">
        <v>0</v>
      </c>
      <c r="AG6">
        <v>1496</v>
      </c>
      <c r="AH6" t="s">
        <v>166</v>
      </c>
      <c r="AI6" t="s">
        <v>90</v>
      </c>
      <c r="AJ6" t="s">
        <v>88</v>
      </c>
      <c r="AK6" t="s">
        <v>167</v>
      </c>
      <c r="AL6" t="s">
        <v>91</v>
      </c>
      <c r="AM6">
        <v>18</v>
      </c>
      <c r="AN6" t="s">
        <v>92</v>
      </c>
      <c r="AO6" t="s">
        <v>93</v>
      </c>
      <c r="AP6" t="s">
        <v>88</v>
      </c>
      <c r="AQ6" t="s">
        <v>93</v>
      </c>
      <c r="AR6" t="s">
        <v>94</v>
      </c>
      <c r="AS6" t="s">
        <v>93</v>
      </c>
      <c r="AT6" t="s">
        <v>168</v>
      </c>
      <c r="AV6" s="18">
        <v>42318</v>
      </c>
      <c r="AW6">
        <v>3314064</v>
      </c>
      <c r="AX6">
        <v>60479</v>
      </c>
      <c r="AY6" t="s">
        <v>95</v>
      </c>
      <c r="AZ6">
        <v>1</v>
      </c>
      <c r="BA6" t="s">
        <v>169</v>
      </c>
      <c r="BB6" t="s">
        <v>170</v>
      </c>
      <c r="BC6" t="s">
        <v>171</v>
      </c>
      <c r="BD6" t="s">
        <v>172</v>
      </c>
      <c r="BE6" t="s">
        <v>173</v>
      </c>
      <c r="BF6">
        <v>9</v>
      </c>
      <c r="BH6" t="s">
        <v>96</v>
      </c>
      <c r="BI6" t="s">
        <v>174</v>
      </c>
      <c r="BJ6" t="s">
        <v>175</v>
      </c>
      <c r="BK6" t="s">
        <v>97</v>
      </c>
      <c r="BL6" t="s">
        <v>98</v>
      </c>
    </row>
    <row r="7" spans="1:64" x14ac:dyDescent="0.25">
      <c r="A7" s="18">
        <v>41745</v>
      </c>
      <c r="B7">
        <v>939538</v>
      </c>
      <c r="C7" s="18">
        <v>41745</v>
      </c>
      <c r="D7" t="s">
        <v>88</v>
      </c>
      <c r="F7" t="s">
        <v>88</v>
      </c>
      <c r="G7" t="s">
        <v>160</v>
      </c>
      <c r="H7" t="s">
        <v>161</v>
      </c>
      <c r="I7" t="s">
        <v>89</v>
      </c>
      <c r="J7">
        <v>67</v>
      </c>
      <c r="L7" t="s">
        <v>162</v>
      </c>
      <c r="M7" s="19">
        <v>0.88263888888888886</v>
      </c>
      <c r="N7" s="20">
        <v>43525</v>
      </c>
      <c r="O7" s="20">
        <v>43525</v>
      </c>
      <c r="P7" s="20">
        <v>43526</v>
      </c>
      <c r="Q7" s="20">
        <v>43525</v>
      </c>
      <c r="R7" s="20">
        <v>43525</v>
      </c>
      <c r="S7" s="20">
        <v>43525</v>
      </c>
      <c r="V7">
        <v>919798</v>
      </c>
      <c r="W7">
        <v>354691</v>
      </c>
      <c r="X7" t="s">
        <v>160</v>
      </c>
      <c r="Y7" t="s">
        <v>163</v>
      </c>
      <c r="Z7" t="s">
        <v>164</v>
      </c>
      <c r="AA7" t="s">
        <v>165</v>
      </c>
      <c r="AD7" t="s">
        <v>88</v>
      </c>
      <c r="AE7">
        <v>0</v>
      </c>
      <c r="AF7">
        <v>0</v>
      </c>
      <c r="AG7">
        <v>1496</v>
      </c>
      <c r="AH7" t="s">
        <v>166</v>
      </c>
      <c r="AI7" t="s">
        <v>90</v>
      </c>
      <c r="AJ7" t="s">
        <v>88</v>
      </c>
      <c r="AK7" t="s">
        <v>167</v>
      </c>
      <c r="AL7" t="s">
        <v>91</v>
      </c>
      <c r="AM7">
        <v>11</v>
      </c>
      <c r="AN7" t="s">
        <v>92</v>
      </c>
      <c r="AO7" t="s">
        <v>93</v>
      </c>
      <c r="AP7" t="s">
        <v>88</v>
      </c>
      <c r="AQ7" t="s">
        <v>93</v>
      </c>
      <c r="AR7" t="s">
        <v>94</v>
      </c>
      <c r="AS7" t="s">
        <v>93</v>
      </c>
      <c r="AT7" t="s">
        <v>168</v>
      </c>
      <c r="AV7" s="18">
        <v>42318</v>
      </c>
      <c r="AW7">
        <v>3313743</v>
      </c>
      <c r="AX7">
        <v>60479</v>
      </c>
      <c r="AY7" t="s">
        <v>95</v>
      </c>
      <c r="AZ7">
        <v>1</v>
      </c>
      <c r="BA7" t="s">
        <v>169</v>
      </c>
      <c r="BB7" t="s">
        <v>170</v>
      </c>
      <c r="BC7" t="s">
        <v>171</v>
      </c>
      <c r="BD7" t="s">
        <v>172</v>
      </c>
      <c r="BE7" t="s">
        <v>173</v>
      </c>
      <c r="BF7">
        <v>9</v>
      </c>
      <c r="BH7" t="s">
        <v>96</v>
      </c>
      <c r="BI7" t="s">
        <v>174</v>
      </c>
      <c r="BJ7" t="s">
        <v>175</v>
      </c>
      <c r="BK7" t="s">
        <v>97</v>
      </c>
      <c r="BL7" t="s">
        <v>98</v>
      </c>
    </row>
    <row r="8" spans="1:64" x14ac:dyDescent="0.25">
      <c r="A8" s="18">
        <v>41745</v>
      </c>
      <c r="B8">
        <v>939538</v>
      </c>
      <c r="C8" s="18">
        <v>41745</v>
      </c>
      <c r="D8" t="s">
        <v>88</v>
      </c>
      <c r="F8" t="s">
        <v>88</v>
      </c>
      <c r="G8" t="s">
        <v>160</v>
      </c>
      <c r="H8" t="s">
        <v>161</v>
      </c>
      <c r="I8" t="s">
        <v>89</v>
      </c>
      <c r="J8">
        <v>67</v>
      </c>
      <c r="L8" t="s">
        <v>162</v>
      </c>
      <c r="M8" s="19">
        <v>0.88263888888888886</v>
      </c>
      <c r="N8" s="20">
        <v>43525</v>
      </c>
      <c r="O8" s="20">
        <v>43525</v>
      </c>
      <c r="P8" s="20">
        <v>43526</v>
      </c>
      <c r="Q8" s="20">
        <v>43525</v>
      </c>
      <c r="R8" s="20">
        <v>43525</v>
      </c>
      <c r="S8" s="20">
        <v>43525</v>
      </c>
      <c r="V8">
        <v>920232</v>
      </c>
      <c r="W8">
        <v>354691</v>
      </c>
      <c r="X8" t="s">
        <v>160</v>
      </c>
      <c r="Y8" t="s">
        <v>163</v>
      </c>
      <c r="Z8" t="s">
        <v>164</v>
      </c>
      <c r="AA8" t="s">
        <v>165</v>
      </c>
      <c r="AD8" t="s">
        <v>88</v>
      </c>
      <c r="AE8">
        <v>0</v>
      </c>
      <c r="AF8">
        <v>0</v>
      </c>
      <c r="AG8">
        <v>1496</v>
      </c>
      <c r="AH8" t="s">
        <v>166</v>
      </c>
      <c r="AI8" t="s">
        <v>90</v>
      </c>
      <c r="AJ8" t="s">
        <v>88</v>
      </c>
      <c r="AK8" t="s">
        <v>167</v>
      </c>
      <c r="AL8" t="s">
        <v>91</v>
      </c>
      <c r="AM8">
        <v>15</v>
      </c>
      <c r="AN8" t="s">
        <v>92</v>
      </c>
      <c r="AO8" t="s">
        <v>93</v>
      </c>
      <c r="AP8" t="s">
        <v>88</v>
      </c>
      <c r="AQ8" t="s">
        <v>93</v>
      </c>
      <c r="AR8" t="s">
        <v>94</v>
      </c>
      <c r="AS8" t="s">
        <v>93</v>
      </c>
      <c r="AT8" t="s">
        <v>168</v>
      </c>
      <c r="AV8" s="18">
        <v>42318</v>
      </c>
      <c r="AW8">
        <v>3314988</v>
      </c>
      <c r="AX8">
        <v>60479</v>
      </c>
      <c r="AY8" t="s">
        <v>95</v>
      </c>
      <c r="AZ8">
        <v>1</v>
      </c>
      <c r="BA8" t="s">
        <v>169</v>
      </c>
      <c r="BB8" t="s">
        <v>170</v>
      </c>
      <c r="BC8" t="s">
        <v>171</v>
      </c>
      <c r="BD8" t="s">
        <v>172</v>
      </c>
      <c r="BE8" t="s">
        <v>173</v>
      </c>
      <c r="BF8">
        <v>9</v>
      </c>
      <c r="BH8" t="s">
        <v>96</v>
      </c>
      <c r="BI8" t="s">
        <v>174</v>
      </c>
      <c r="BJ8" t="s">
        <v>175</v>
      </c>
      <c r="BK8" t="s">
        <v>97</v>
      </c>
      <c r="BL8" t="s">
        <v>98</v>
      </c>
    </row>
    <row r="9" spans="1:64" x14ac:dyDescent="0.25">
      <c r="A9" s="18">
        <v>41745</v>
      </c>
      <c r="B9">
        <v>939556</v>
      </c>
      <c r="C9" s="18">
        <v>41745</v>
      </c>
      <c r="D9" t="s">
        <v>88</v>
      </c>
      <c r="F9" t="s">
        <v>88</v>
      </c>
      <c r="G9" t="s">
        <v>176</v>
      </c>
      <c r="H9" t="s">
        <v>177</v>
      </c>
      <c r="I9" t="s">
        <v>89</v>
      </c>
      <c r="J9">
        <v>78</v>
      </c>
      <c r="L9" t="s">
        <v>162</v>
      </c>
      <c r="M9" s="19">
        <v>0.9375</v>
      </c>
      <c r="N9" s="20">
        <v>43525</v>
      </c>
      <c r="O9" s="20">
        <v>43526</v>
      </c>
      <c r="P9" s="20">
        <v>43526</v>
      </c>
      <c r="Q9" s="20">
        <v>43525</v>
      </c>
      <c r="R9" s="20">
        <v>43525</v>
      </c>
      <c r="S9" s="20">
        <v>43525</v>
      </c>
      <c r="V9">
        <v>918001</v>
      </c>
      <c r="W9">
        <v>354697</v>
      </c>
      <c r="X9" t="s">
        <v>176</v>
      </c>
      <c r="Y9" t="s">
        <v>178</v>
      </c>
      <c r="Z9" t="s">
        <v>179</v>
      </c>
      <c r="AA9" t="s">
        <v>180</v>
      </c>
      <c r="AD9" t="s">
        <v>88</v>
      </c>
      <c r="AE9">
        <v>0</v>
      </c>
      <c r="AF9">
        <v>0</v>
      </c>
      <c r="AG9">
        <v>1496</v>
      </c>
      <c r="AH9" t="s">
        <v>166</v>
      </c>
      <c r="AI9" t="s">
        <v>90</v>
      </c>
      <c r="AJ9" t="s">
        <v>88</v>
      </c>
      <c r="AK9" t="s">
        <v>167</v>
      </c>
      <c r="AL9" t="s">
        <v>91</v>
      </c>
      <c r="AM9">
        <v>20</v>
      </c>
      <c r="AN9" t="s">
        <v>99</v>
      </c>
      <c r="AO9" t="s">
        <v>93</v>
      </c>
      <c r="AP9" t="s">
        <v>88</v>
      </c>
      <c r="AQ9" t="s">
        <v>88</v>
      </c>
      <c r="AR9" t="s">
        <v>94</v>
      </c>
      <c r="AS9" t="s">
        <v>93</v>
      </c>
      <c r="AT9" t="s">
        <v>168</v>
      </c>
      <c r="AV9" s="18">
        <v>42318</v>
      </c>
      <c r="AW9">
        <v>3313131</v>
      </c>
      <c r="AX9">
        <v>60408</v>
      </c>
      <c r="AY9" t="s">
        <v>100</v>
      </c>
      <c r="AZ9">
        <v>1</v>
      </c>
      <c r="BA9" t="s">
        <v>169</v>
      </c>
      <c r="BB9" t="s">
        <v>170</v>
      </c>
      <c r="BC9" t="s">
        <v>171</v>
      </c>
      <c r="BD9" t="s">
        <v>172</v>
      </c>
      <c r="BE9" t="s">
        <v>173</v>
      </c>
      <c r="BF9">
        <v>7</v>
      </c>
      <c r="BG9" t="s">
        <v>181</v>
      </c>
      <c r="BH9" t="s">
        <v>96</v>
      </c>
      <c r="BI9" t="s">
        <v>174</v>
      </c>
      <c r="BJ9" t="s">
        <v>175</v>
      </c>
      <c r="BK9" t="s">
        <v>97</v>
      </c>
      <c r="BL9" t="s">
        <v>98</v>
      </c>
    </row>
    <row r="10" spans="1:64" x14ac:dyDescent="0.25">
      <c r="A10" s="18">
        <v>41745</v>
      </c>
      <c r="B10">
        <v>939556</v>
      </c>
      <c r="C10" s="18">
        <v>41745</v>
      </c>
      <c r="D10" t="s">
        <v>88</v>
      </c>
      <c r="F10" t="s">
        <v>88</v>
      </c>
      <c r="G10" t="s">
        <v>176</v>
      </c>
      <c r="H10" t="s">
        <v>177</v>
      </c>
      <c r="I10" t="s">
        <v>89</v>
      </c>
      <c r="J10">
        <v>78</v>
      </c>
      <c r="L10" t="s">
        <v>162</v>
      </c>
      <c r="M10" s="19">
        <v>0.9375</v>
      </c>
      <c r="N10" s="20">
        <v>43525</v>
      </c>
      <c r="O10" s="20">
        <v>43526</v>
      </c>
      <c r="P10" s="20">
        <v>43526</v>
      </c>
      <c r="Q10" s="20">
        <v>43525</v>
      </c>
      <c r="R10" s="20">
        <v>43525</v>
      </c>
      <c r="S10" s="20">
        <v>43525</v>
      </c>
      <c r="V10">
        <v>918598</v>
      </c>
      <c r="W10">
        <v>354697</v>
      </c>
      <c r="X10" t="s">
        <v>176</v>
      </c>
      <c r="Y10" t="s">
        <v>178</v>
      </c>
      <c r="Z10" t="s">
        <v>179</v>
      </c>
      <c r="AA10" t="s">
        <v>180</v>
      </c>
      <c r="AD10" t="s">
        <v>88</v>
      </c>
      <c r="AE10">
        <v>0</v>
      </c>
      <c r="AF10">
        <v>0</v>
      </c>
      <c r="AG10">
        <v>1496</v>
      </c>
      <c r="AH10" t="s">
        <v>166</v>
      </c>
      <c r="AI10" t="s">
        <v>90</v>
      </c>
      <c r="AJ10" t="s">
        <v>88</v>
      </c>
      <c r="AK10" t="s">
        <v>167</v>
      </c>
      <c r="AL10" t="s">
        <v>91</v>
      </c>
      <c r="AM10">
        <v>6</v>
      </c>
      <c r="AN10" t="s">
        <v>104</v>
      </c>
      <c r="AO10" t="s">
        <v>93</v>
      </c>
      <c r="AP10" t="s">
        <v>88</v>
      </c>
      <c r="AQ10" t="s">
        <v>93</v>
      </c>
      <c r="AR10" t="s">
        <v>94</v>
      </c>
      <c r="AS10" t="s">
        <v>93</v>
      </c>
      <c r="AT10" t="s">
        <v>168</v>
      </c>
      <c r="AV10" s="18">
        <v>42318</v>
      </c>
      <c r="AW10">
        <v>3312788</v>
      </c>
      <c r="AX10" t="s">
        <v>118</v>
      </c>
      <c r="AY10" t="s">
        <v>119</v>
      </c>
      <c r="AZ10">
        <v>1</v>
      </c>
      <c r="BA10" t="s">
        <v>169</v>
      </c>
      <c r="BB10" t="s">
        <v>170</v>
      </c>
      <c r="BC10" t="s">
        <v>171</v>
      </c>
      <c r="BD10" t="s">
        <v>172</v>
      </c>
      <c r="BE10" t="s">
        <v>173</v>
      </c>
      <c r="BF10">
        <v>7</v>
      </c>
      <c r="BG10" t="s">
        <v>181</v>
      </c>
      <c r="BH10" t="s">
        <v>96</v>
      </c>
      <c r="BI10" t="s">
        <v>174</v>
      </c>
      <c r="BJ10" t="s">
        <v>175</v>
      </c>
      <c r="BK10" t="s">
        <v>97</v>
      </c>
      <c r="BL10" t="s">
        <v>98</v>
      </c>
    </row>
    <row r="11" spans="1:64" x14ac:dyDescent="0.25">
      <c r="A11" s="18">
        <v>41745</v>
      </c>
      <c r="B11">
        <v>939556</v>
      </c>
      <c r="C11" s="18">
        <v>41745</v>
      </c>
      <c r="D11" t="s">
        <v>88</v>
      </c>
      <c r="F11" t="s">
        <v>88</v>
      </c>
      <c r="G11" t="s">
        <v>176</v>
      </c>
      <c r="H11" t="s">
        <v>177</v>
      </c>
      <c r="I11" t="s">
        <v>89</v>
      </c>
      <c r="J11">
        <v>78</v>
      </c>
      <c r="L11" t="s">
        <v>162</v>
      </c>
      <c r="M11" s="19">
        <v>0.9375</v>
      </c>
      <c r="N11" s="20">
        <v>43525</v>
      </c>
      <c r="O11" s="20">
        <v>43526</v>
      </c>
      <c r="P11" s="20">
        <v>43526</v>
      </c>
      <c r="Q11" s="20">
        <v>43525</v>
      </c>
      <c r="R11" s="20">
        <v>43525</v>
      </c>
      <c r="S11" s="20">
        <v>43525</v>
      </c>
      <c r="V11">
        <v>918692</v>
      </c>
      <c r="W11">
        <v>354697</v>
      </c>
      <c r="X11" t="s">
        <v>176</v>
      </c>
      <c r="Y11" t="s">
        <v>178</v>
      </c>
      <c r="Z11" t="s">
        <v>179</v>
      </c>
      <c r="AA11" t="s">
        <v>180</v>
      </c>
      <c r="AD11" t="s">
        <v>88</v>
      </c>
      <c r="AE11">
        <v>0</v>
      </c>
      <c r="AF11">
        <v>0</v>
      </c>
      <c r="AG11">
        <v>1496</v>
      </c>
      <c r="AH11" t="s">
        <v>166</v>
      </c>
      <c r="AI11" t="s">
        <v>90</v>
      </c>
      <c r="AJ11" t="s">
        <v>88</v>
      </c>
      <c r="AK11" t="s">
        <v>167</v>
      </c>
      <c r="AL11" t="s">
        <v>91</v>
      </c>
      <c r="AM11">
        <v>30</v>
      </c>
      <c r="AN11" t="s">
        <v>99</v>
      </c>
      <c r="AO11" t="s">
        <v>93</v>
      </c>
      <c r="AP11" t="s">
        <v>88</v>
      </c>
      <c r="AQ11" t="s">
        <v>88</v>
      </c>
      <c r="AR11" t="s">
        <v>94</v>
      </c>
      <c r="AS11" t="s">
        <v>93</v>
      </c>
      <c r="AT11" t="s">
        <v>168</v>
      </c>
      <c r="AV11" s="18">
        <v>42318</v>
      </c>
      <c r="AW11">
        <v>3314864</v>
      </c>
      <c r="AX11">
        <v>60408</v>
      </c>
      <c r="AY11" t="s">
        <v>100</v>
      </c>
      <c r="AZ11">
        <v>1</v>
      </c>
      <c r="BA11" t="s">
        <v>169</v>
      </c>
      <c r="BB11" t="s">
        <v>170</v>
      </c>
      <c r="BC11" t="s">
        <v>171</v>
      </c>
      <c r="BD11" t="s">
        <v>172</v>
      </c>
      <c r="BE11" t="s">
        <v>173</v>
      </c>
      <c r="BF11">
        <v>7</v>
      </c>
      <c r="BG11" t="s">
        <v>181</v>
      </c>
      <c r="BH11" t="s">
        <v>96</v>
      </c>
      <c r="BI11" t="s">
        <v>174</v>
      </c>
      <c r="BJ11" t="s">
        <v>175</v>
      </c>
      <c r="BK11" t="s">
        <v>97</v>
      </c>
      <c r="BL11" t="s">
        <v>98</v>
      </c>
    </row>
    <row r="12" spans="1:64" x14ac:dyDescent="0.25">
      <c r="A12" s="18">
        <v>41745</v>
      </c>
      <c r="B12">
        <v>939556</v>
      </c>
      <c r="C12" s="18">
        <v>41745</v>
      </c>
      <c r="D12" t="s">
        <v>88</v>
      </c>
      <c r="F12" t="s">
        <v>88</v>
      </c>
      <c r="G12" t="s">
        <v>176</v>
      </c>
      <c r="H12" t="s">
        <v>177</v>
      </c>
      <c r="I12" t="s">
        <v>89</v>
      </c>
      <c r="J12">
        <v>78</v>
      </c>
      <c r="L12" t="s">
        <v>162</v>
      </c>
      <c r="M12" s="19">
        <v>0.9375</v>
      </c>
      <c r="N12" s="20">
        <v>43525</v>
      </c>
      <c r="O12" s="20">
        <v>43526</v>
      </c>
      <c r="P12" s="20">
        <v>43526</v>
      </c>
      <c r="Q12" s="20">
        <v>43525</v>
      </c>
      <c r="R12" s="20">
        <v>43525</v>
      </c>
      <c r="S12" s="20">
        <v>43525</v>
      </c>
      <c r="V12">
        <v>919227</v>
      </c>
      <c r="W12">
        <v>354697</v>
      </c>
      <c r="X12" t="s">
        <v>176</v>
      </c>
      <c r="Y12" t="s">
        <v>178</v>
      </c>
      <c r="Z12" t="s">
        <v>179</v>
      </c>
      <c r="AA12" t="s">
        <v>180</v>
      </c>
      <c r="AD12" t="s">
        <v>88</v>
      </c>
      <c r="AE12">
        <v>0</v>
      </c>
      <c r="AF12">
        <v>0</v>
      </c>
      <c r="AG12">
        <v>1496</v>
      </c>
      <c r="AH12" t="s">
        <v>166</v>
      </c>
      <c r="AI12" t="s">
        <v>90</v>
      </c>
      <c r="AJ12" t="s">
        <v>88</v>
      </c>
      <c r="AK12" t="s">
        <v>167</v>
      </c>
      <c r="AL12" t="s">
        <v>91</v>
      </c>
      <c r="AM12">
        <v>17</v>
      </c>
      <c r="AN12" t="s">
        <v>104</v>
      </c>
      <c r="AO12" t="s">
        <v>93</v>
      </c>
      <c r="AP12" t="s">
        <v>88</v>
      </c>
      <c r="AQ12" t="s">
        <v>93</v>
      </c>
      <c r="AR12" t="s">
        <v>94</v>
      </c>
      <c r="AS12" t="s">
        <v>93</v>
      </c>
      <c r="AT12" t="s">
        <v>168</v>
      </c>
      <c r="AV12" s="18">
        <v>42318</v>
      </c>
      <c r="AW12">
        <v>3312985</v>
      </c>
      <c r="AX12" t="s">
        <v>118</v>
      </c>
      <c r="AY12" t="s">
        <v>119</v>
      </c>
      <c r="AZ12">
        <v>1</v>
      </c>
      <c r="BA12" t="s">
        <v>169</v>
      </c>
      <c r="BB12" t="s">
        <v>170</v>
      </c>
      <c r="BC12" t="s">
        <v>171</v>
      </c>
      <c r="BD12" t="s">
        <v>172</v>
      </c>
      <c r="BE12" t="s">
        <v>173</v>
      </c>
      <c r="BF12">
        <v>7</v>
      </c>
      <c r="BG12" t="s">
        <v>181</v>
      </c>
      <c r="BH12" t="s">
        <v>96</v>
      </c>
      <c r="BI12" t="s">
        <v>174</v>
      </c>
      <c r="BJ12" t="s">
        <v>175</v>
      </c>
      <c r="BK12" t="s">
        <v>97</v>
      </c>
      <c r="BL12" t="s">
        <v>98</v>
      </c>
    </row>
    <row r="13" spans="1:64" x14ac:dyDescent="0.25">
      <c r="A13" s="18">
        <v>41745</v>
      </c>
      <c r="B13">
        <v>939556</v>
      </c>
      <c r="C13" s="18">
        <v>41745</v>
      </c>
      <c r="D13" t="s">
        <v>88</v>
      </c>
      <c r="F13" t="s">
        <v>88</v>
      </c>
      <c r="G13" t="s">
        <v>176</v>
      </c>
      <c r="H13" t="s">
        <v>177</v>
      </c>
      <c r="I13" t="s">
        <v>89</v>
      </c>
      <c r="J13">
        <v>78</v>
      </c>
      <c r="L13" t="s">
        <v>162</v>
      </c>
      <c r="M13" s="19">
        <v>0.9375</v>
      </c>
      <c r="N13" s="20">
        <v>43525</v>
      </c>
      <c r="O13" s="20">
        <v>43526</v>
      </c>
      <c r="P13" s="20">
        <v>43526</v>
      </c>
      <c r="Q13" s="20">
        <v>43525</v>
      </c>
      <c r="R13" s="20">
        <v>43525</v>
      </c>
      <c r="S13" s="20">
        <v>43525</v>
      </c>
      <c r="V13">
        <v>919261</v>
      </c>
      <c r="W13">
        <v>354697</v>
      </c>
      <c r="X13" t="s">
        <v>176</v>
      </c>
      <c r="Y13" t="s">
        <v>178</v>
      </c>
      <c r="Z13" t="s">
        <v>179</v>
      </c>
      <c r="AA13" t="s">
        <v>180</v>
      </c>
      <c r="AD13" t="s">
        <v>88</v>
      </c>
      <c r="AE13">
        <v>0</v>
      </c>
      <c r="AF13">
        <v>0</v>
      </c>
      <c r="AG13">
        <v>1496</v>
      </c>
      <c r="AH13" t="s">
        <v>166</v>
      </c>
      <c r="AI13" t="s">
        <v>90</v>
      </c>
      <c r="AJ13" t="s">
        <v>88</v>
      </c>
      <c r="AK13" t="s">
        <v>167</v>
      </c>
      <c r="AL13" t="s">
        <v>91</v>
      </c>
      <c r="AM13">
        <v>10</v>
      </c>
      <c r="AN13" t="s">
        <v>104</v>
      </c>
      <c r="AO13" t="s">
        <v>93</v>
      </c>
      <c r="AP13" t="s">
        <v>88</v>
      </c>
      <c r="AQ13" t="s">
        <v>93</v>
      </c>
      <c r="AR13" t="s">
        <v>94</v>
      </c>
      <c r="AS13" t="s">
        <v>93</v>
      </c>
      <c r="AT13" t="s">
        <v>168</v>
      </c>
      <c r="AV13" s="18">
        <v>42318</v>
      </c>
      <c r="AW13">
        <v>3314726</v>
      </c>
      <c r="AX13" t="s">
        <v>118</v>
      </c>
      <c r="AY13" t="s">
        <v>119</v>
      </c>
      <c r="AZ13">
        <v>1</v>
      </c>
      <c r="BA13" t="s">
        <v>169</v>
      </c>
      <c r="BB13" t="s">
        <v>170</v>
      </c>
      <c r="BC13" t="s">
        <v>171</v>
      </c>
      <c r="BD13" t="s">
        <v>172</v>
      </c>
      <c r="BE13" t="s">
        <v>173</v>
      </c>
      <c r="BF13">
        <v>7</v>
      </c>
      <c r="BG13" t="s">
        <v>181</v>
      </c>
      <c r="BH13" t="s">
        <v>96</v>
      </c>
      <c r="BI13" t="s">
        <v>174</v>
      </c>
      <c r="BJ13" t="s">
        <v>175</v>
      </c>
      <c r="BK13" t="s">
        <v>97</v>
      </c>
      <c r="BL13" t="s">
        <v>98</v>
      </c>
    </row>
    <row r="14" spans="1:64" x14ac:dyDescent="0.25">
      <c r="A14" s="18">
        <v>41745</v>
      </c>
      <c r="B14">
        <v>939559</v>
      </c>
      <c r="C14" s="18">
        <v>41745</v>
      </c>
      <c r="D14" t="s">
        <v>88</v>
      </c>
      <c r="F14" t="s">
        <v>88</v>
      </c>
      <c r="G14" t="s">
        <v>182</v>
      </c>
      <c r="H14" t="s">
        <v>183</v>
      </c>
      <c r="I14" t="s">
        <v>89</v>
      </c>
      <c r="J14">
        <v>55</v>
      </c>
      <c r="L14" t="s">
        <v>162</v>
      </c>
      <c r="M14" s="19">
        <v>0.91180555555555554</v>
      </c>
      <c r="N14" s="20">
        <v>43525</v>
      </c>
      <c r="O14" s="20">
        <v>43526</v>
      </c>
      <c r="P14" s="20">
        <v>43527</v>
      </c>
      <c r="Q14" s="20">
        <v>43525</v>
      </c>
      <c r="R14" s="20">
        <v>43527</v>
      </c>
      <c r="S14" s="20">
        <v>43527</v>
      </c>
      <c r="V14">
        <v>918409</v>
      </c>
      <c r="W14">
        <v>354698</v>
      </c>
      <c r="X14" t="s">
        <v>182</v>
      </c>
      <c r="Y14" t="s">
        <v>184</v>
      </c>
      <c r="Z14" t="s">
        <v>185</v>
      </c>
      <c r="AA14" t="s">
        <v>186</v>
      </c>
      <c r="AD14" t="s">
        <v>88</v>
      </c>
      <c r="AE14">
        <v>0</v>
      </c>
      <c r="AF14">
        <v>0</v>
      </c>
      <c r="AG14">
        <v>1496</v>
      </c>
      <c r="AH14" t="s">
        <v>166</v>
      </c>
      <c r="AI14" t="s">
        <v>90</v>
      </c>
      <c r="AJ14" t="s">
        <v>88</v>
      </c>
      <c r="AK14" t="s">
        <v>167</v>
      </c>
      <c r="AL14" t="s">
        <v>91</v>
      </c>
      <c r="AM14">
        <v>23</v>
      </c>
      <c r="AN14" t="s">
        <v>104</v>
      </c>
      <c r="AO14" t="s">
        <v>93</v>
      </c>
      <c r="AP14" t="s">
        <v>88</v>
      </c>
      <c r="AQ14" t="s">
        <v>93</v>
      </c>
      <c r="AR14" t="s">
        <v>94</v>
      </c>
      <c r="AS14" t="s">
        <v>93</v>
      </c>
      <c r="AT14" t="s">
        <v>168</v>
      </c>
      <c r="AV14" s="18">
        <v>42318</v>
      </c>
      <c r="AW14">
        <v>3312807</v>
      </c>
      <c r="AX14" t="s">
        <v>118</v>
      </c>
      <c r="AY14" t="s">
        <v>119</v>
      </c>
      <c r="AZ14">
        <v>1</v>
      </c>
      <c r="BA14" t="s">
        <v>169</v>
      </c>
      <c r="BB14" t="s">
        <v>170</v>
      </c>
      <c r="BC14" t="s">
        <v>171</v>
      </c>
      <c r="BD14" t="s">
        <v>172</v>
      </c>
      <c r="BE14" t="s">
        <v>173</v>
      </c>
      <c r="BF14">
        <v>7</v>
      </c>
      <c r="BG14" t="s">
        <v>181</v>
      </c>
      <c r="BH14" t="s">
        <v>96</v>
      </c>
      <c r="BI14" t="s">
        <v>174</v>
      </c>
      <c r="BJ14" t="s">
        <v>175</v>
      </c>
      <c r="BK14" t="s">
        <v>97</v>
      </c>
      <c r="BL14" t="s">
        <v>98</v>
      </c>
    </row>
    <row r="15" spans="1:64" x14ac:dyDescent="0.25">
      <c r="A15" s="18">
        <v>41745</v>
      </c>
      <c r="B15">
        <v>939559</v>
      </c>
      <c r="C15" s="18">
        <v>41745</v>
      </c>
      <c r="D15" t="s">
        <v>88</v>
      </c>
      <c r="F15" t="s">
        <v>88</v>
      </c>
      <c r="G15" t="s">
        <v>182</v>
      </c>
      <c r="H15" t="s">
        <v>183</v>
      </c>
      <c r="I15" t="s">
        <v>89</v>
      </c>
      <c r="J15">
        <v>55</v>
      </c>
      <c r="L15" t="s">
        <v>162</v>
      </c>
      <c r="M15" s="19">
        <v>0.91180555555555554</v>
      </c>
      <c r="N15" s="20">
        <v>43525</v>
      </c>
      <c r="O15" s="20">
        <v>43526</v>
      </c>
      <c r="P15" s="20">
        <v>43527</v>
      </c>
      <c r="Q15" s="20">
        <v>43525</v>
      </c>
      <c r="R15" s="20">
        <v>43527</v>
      </c>
      <c r="S15" s="20">
        <v>43527</v>
      </c>
      <c r="V15">
        <v>919825</v>
      </c>
      <c r="W15">
        <v>354698</v>
      </c>
      <c r="X15" t="s">
        <v>182</v>
      </c>
      <c r="Y15" t="s">
        <v>184</v>
      </c>
      <c r="Z15" t="s">
        <v>185</v>
      </c>
      <c r="AA15" t="s">
        <v>186</v>
      </c>
      <c r="AD15" t="s">
        <v>88</v>
      </c>
      <c r="AE15">
        <v>0</v>
      </c>
      <c r="AF15">
        <v>0</v>
      </c>
      <c r="AG15">
        <v>1496</v>
      </c>
      <c r="AH15" t="s">
        <v>166</v>
      </c>
      <c r="AI15" t="s">
        <v>90</v>
      </c>
      <c r="AJ15" t="s">
        <v>88</v>
      </c>
      <c r="AK15" t="s">
        <v>167</v>
      </c>
      <c r="AL15" t="s">
        <v>91</v>
      </c>
      <c r="AM15">
        <v>4</v>
      </c>
      <c r="AN15" t="s">
        <v>101</v>
      </c>
      <c r="AO15" t="s">
        <v>93</v>
      </c>
      <c r="AP15" t="s">
        <v>88</v>
      </c>
      <c r="AQ15" t="s">
        <v>93</v>
      </c>
      <c r="AR15" t="s">
        <v>94</v>
      </c>
      <c r="AS15" t="s">
        <v>93</v>
      </c>
      <c r="AT15" t="s">
        <v>168</v>
      </c>
      <c r="AV15" s="18">
        <v>42318</v>
      </c>
      <c r="AW15">
        <v>3314509</v>
      </c>
      <c r="AX15" t="s">
        <v>102</v>
      </c>
      <c r="AY15" t="s">
        <v>103</v>
      </c>
      <c r="AZ15">
        <v>1</v>
      </c>
      <c r="BA15" t="s">
        <v>169</v>
      </c>
      <c r="BB15" t="s">
        <v>170</v>
      </c>
      <c r="BC15" t="s">
        <v>171</v>
      </c>
      <c r="BD15" t="s">
        <v>172</v>
      </c>
      <c r="BE15" t="s">
        <v>173</v>
      </c>
      <c r="BF15">
        <v>7</v>
      </c>
      <c r="BG15" t="s">
        <v>181</v>
      </c>
      <c r="BH15" t="s">
        <v>96</v>
      </c>
      <c r="BI15" t="s">
        <v>174</v>
      </c>
      <c r="BJ15" t="s">
        <v>175</v>
      </c>
      <c r="BK15" t="s">
        <v>97</v>
      </c>
      <c r="BL15" t="s">
        <v>98</v>
      </c>
    </row>
    <row r="16" spans="1:64" x14ac:dyDescent="0.25">
      <c r="A16" s="18">
        <v>41745</v>
      </c>
      <c r="B16">
        <v>939562</v>
      </c>
      <c r="C16" s="18">
        <v>41745</v>
      </c>
      <c r="D16" t="s">
        <v>88</v>
      </c>
      <c r="F16" t="s">
        <v>88</v>
      </c>
      <c r="G16" t="s">
        <v>187</v>
      </c>
      <c r="H16" t="s">
        <v>188</v>
      </c>
      <c r="I16" t="s">
        <v>89</v>
      </c>
      <c r="J16">
        <v>83</v>
      </c>
      <c r="L16" t="s">
        <v>162</v>
      </c>
      <c r="M16" s="19">
        <v>0.99652777777777779</v>
      </c>
      <c r="N16" s="20">
        <v>43525</v>
      </c>
      <c r="O16" s="20">
        <v>43525</v>
      </c>
      <c r="P16" s="20">
        <v>43525</v>
      </c>
      <c r="Q16" s="20">
        <v>43525</v>
      </c>
      <c r="R16" s="20">
        <v>43525</v>
      </c>
      <c r="S16" s="20">
        <v>43525</v>
      </c>
      <c r="V16">
        <v>918698</v>
      </c>
      <c r="W16">
        <v>354699</v>
      </c>
      <c r="X16" t="s">
        <v>187</v>
      </c>
      <c r="Y16" t="s">
        <v>189</v>
      </c>
      <c r="Z16" t="s">
        <v>190</v>
      </c>
      <c r="AA16" t="s">
        <v>191</v>
      </c>
      <c r="AD16" t="s">
        <v>88</v>
      </c>
      <c r="AE16">
        <v>0</v>
      </c>
      <c r="AF16">
        <v>0</v>
      </c>
      <c r="AG16">
        <v>1496</v>
      </c>
      <c r="AH16" t="s">
        <v>166</v>
      </c>
      <c r="AI16" t="s">
        <v>90</v>
      </c>
      <c r="AJ16" t="s">
        <v>88</v>
      </c>
      <c r="AK16" t="s">
        <v>167</v>
      </c>
      <c r="AL16" t="s">
        <v>91</v>
      </c>
      <c r="AM16">
        <v>5</v>
      </c>
      <c r="AN16" t="s">
        <v>152</v>
      </c>
      <c r="AO16" t="s">
        <v>93</v>
      </c>
      <c r="AP16" t="s">
        <v>88</v>
      </c>
      <c r="AQ16" t="s">
        <v>93</v>
      </c>
      <c r="AR16" t="s">
        <v>94</v>
      </c>
      <c r="AS16" t="s">
        <v>93</v>
      </c>
      <c r="AT16" t="s">
        <v>168</v>
      </c>
      <c r="AV16" s="18">
        <v>42318</v>
      </c>
      <c r="AW16">
        <v>3315214</v>
      </c>
      <c r="AX16" t="s">
        <v>153</v>
      </c>
      <c r="AY16" t="s">
        <v>154</v>
      </c>
      <c r="AZ16">
        <v>1</v>
      </c>
      <c r="BA16" t="s">
        <v>169</v>
      </c>
      <c r="BB16" t="s">
        <v>170</v>
      </c>
      <c r="BC16" t="s">
        <v>171</v>
      </c>
      <c r="BD16" t="s">
        <v>172</v>
      </c>
      <c r="BE16" t="s">
        <v>173</v>
      </c>
      <c r="BF16" t="s">
        <v>192</v>
      </c>
      <c r="BH16" t="s">
        <v>96</v>
      </c>
      <c r="BI16" t="s">
        <v>174</v>
      </c>
      <c r="BJ16" t="s">
        <v>175</v>
      </c>
      <c r="BK16" t="s">
        <v>97</v>
      </c>
      <c r="BL16" t="s">
        <v>98</v>
      </c>
    </row>
    <row r="17" spans="1:64" x14ac:dyDescent="0.25">
      <c r="A17" s="18">
        <v>41745</v>
      </c>
      <c r="B17">
        <v>939562</v>
      </c>
      <c r="C17" s="18">
        <v>41745</v>
      </c>
      <c r="D17" t="s">
        <v>88</v>
      </c>
      <c r="F17" t="s">
        <v>88</v>
      </c>
      <c r="G17" t="s">
        <v>187</v>
      </c>
      <c r="H17" t="s">
        <v>188</v>
      </c>
      <c r="I17" t="s">
        <v>89</v>
      </c>
      <c r="J17">
        <v>83</v>
      </c>
      <c r="L17" t="s">
        <v>162</v>
      </c>
      <c r="M17" s="19">
        <v>0.99652777777777779</v>
      </c>
      <c r="N17" s="20">
        <v>43525</v>
      </c>
      <c r="O17" s="20">
        <v>43525</v>
      </c>
      <c r="P17" s="20">
        <v>43525</v>
      </c>
      <c r="Q17" s="20">
        <v>43525</v>
      </c>
      <c r="R17" s="20">
        <v>43525</v>
      </c>
      <c r="S17" s="20">
        <v>43525</v>
      </c>
      <c r="V17">
        <v>918865</v>
      </c>
      <c r="W17">
        <v>354699</v>
      </c>
      <c r="X17" t="s">
        <v>187</v>
      </c>
      <c r="Y17" t="s">
        <v>189</v>
      </c>
      <c r="Z17" t="s">
        <v>190</v>
      </c>
      <c r="AA17" t="s">
        <v>191</v>
      </c>
      <c r="AD17" t="s">
        <v>88</v>
      </c>
      <c r="AE17">
        <v>0</v>
      </c>
      <c r="AF17">
        <v>0</v>
      </c>
      <c r="AG17">
        <v>1496</v>
      </c>
      <c r="AH17" t="s">
        <v>166</v>
      </c>
      <c r="AI17" t="s">
        <v>90</v>
      </c>
      <c r="AJ17" t="s">
        <v>88</v>
      </c>
      <c r="AK17" t="s">
        <v>167</v>
      </c>
      <c r="AL17" t="s">
        <v>91</v>
      </c>
      <c r="AM17">
        <v>2</v>
      </c>
      <c r="AN17" t="s">
        <v>134</v>
      </c>
      <c r="AO17" t="s">
        <v>93</v>
      </c>
      <c r="AP17" t="s">
        <v>88</v>
      </c>
      <c r="AQ17" t="s">
        <v>93</v>
      </c>
      <c r="AR17" t="s">
        <v>94</v>
      </c>
      <c r="AS17" t="s">
        <v>93</v>
      </c>
      <c r="AT17" t="s">
        <v>168</v>
      </c>
      <c r="AV17" s="18">
        <v>42318</v>
      </c>
      <c r="AW17">
        <v>3314684</v>
      </c>
      <c r="AX17" t="s">
        <v>135</v>
      </c>
      <c r="AY17" t="s">
        <v>136</v>
      </c>
      <c r="AZ17">
        <v>1</v>
      </c>
      <c r="BA17" t="s">
        <v>169</v>
      </c>
      <c r="BB17" t="s">
        <v>170</v>
      </c>
      <c r="BC17" t="s">
        <v>171</v>
      </c>
      <c r="BD17" t="s">
        <v>172</v>
      </c>
      <c r="BE17" t="s">
        <v>173</v>
      </c>
      <c r="BF17" t="s">
        <v>192</v>
      </c>
      <c r="BH17" t="s">
        <v>96</v>
      </c>
      <c r="BI17" t="s">
        <v>174</v>
      </c>
      <c r="BJ17" t="s">
        <v>175</v>
      </c>
      <c r="BK17" t="s">
        <v>97</v>
      </c>
      <c r="BL17" t="s">
        <v>98</v>
      </c>
    </row>
    <row r="18" spans="1:64" x14ac:dyDescent="0.25">
      <c r="A18" s="18">
        <v>41745</v>
      </c>
      <c r="B18">
        <v>939562</v>
      </c>
      <c r="C18" s="18">
        <v>41745</v>
      </c>
      <c r="D18" t="s">
        <v>88</v>
      </c>
      <c r="F18" t="s">
        <v>88</v>
      </c>
      <c r="G18" t="s">
        <v>187</v>
      </c>
      <c r="H18" t="s">
        <v>188</v>
      </c>
      <c r="I18" t="s">
        <v>89</v>
      </c>
      <c r="J18">
        <v>83</v>
      </c>
      <c r="L18" t="s">
        <v>162</v>
      </c>
      <c r="M18" s="19">
        <v>0.99652777777777779</v>
      </c>
      <c r="N18" s="20">
        <v>43525</v>
      </c>
      <c r="O18" s="20">
        <v>43525</v>
      </c>
      <c r="P18" s="20">
        <v>43525</v>
      </c>
      <c r="Q18" s="20">
        <v>43525</v>
      </c>
      <c r="R18" s="20">
        <v>43525</v>
      </c>
      <c r="S18" s="20">
        <v>43525</v>
      </c>
      <c r="V18">
        <v>919283</v>
      </c>
      <c r="W18">
        <v>354699</v>
      </c>
      <c r="X18" t="s">
        <v>187</v>
      </c>
      <c r="Y18" t="s">
        <v>189</v>
      </c>
      <c r="Z18" t="s">
        <v>190</v>
      </c>
      <c r="AA18" t="s">
        <v>191</v>
      </c>
      <c r="AD18" t="s">
        <v>88</v>
      </c>
      <c r="AE18">
        <v>0</v>
      </c>
      <c r="AF18">
        <v>0</v>
      </c>
      <c r="AG18">
        <v>1496</v>
      </c>
      <c r="AH18" t="s">
        <v>166</v>
      </c>
      <c r="AI18" t="s">
        <v>90</v>
      </c>
      <c r="AJ18" t="s">
        <v>88</v>
      </c>
      <c r="AK18" t="s">
        <v>167</v>
      </c>
      <c r="AL18" t="s">
        <v>91</v>
      </c>
      <c r="AM18">
        <v>14</v>
      </c>
      <c r="AN18" t="s">
        <v>134</v>
      </c>
      <c r="AO18" t="s">
        <v>93</v>
      </c>
      <c r="AP18" t="s">
        <v>88</v>
      </c>
      <c r="AQ18" t="s">
        <v>93</v>
      </c>
      <c r="AR18" t="s">
        <v>94</v>
      </c>
      <c r="AS18" t="s">
        <v>93</v>
      </c>
      <c r="AT18" t="s">
        <v>168</v>
      </c>
      <c r="AV18" s="18">
        <v>42318</v>
      </c>
      <c r="AW18">
        <v>3314782</v>
      </c>
      <c r="AX18" t="s">
        <v>135</v>
      </c>
      <c r="AY18" t="s">
        <v>136</v>
      </c>
      <c r="AZ18">
        <v>1</v>
      </c>
      <c r="BA18" t="s">
        <v>169</v>
      </c>
      <c r="BB18" t="s">
        <v>170</v>
      </c>
      <c r="BC18" t="s">
        <v>171</v>
      </c>
      <c r="BD18" t="s">
        <v>172</v>
      </c>
      <c r="BE18" t="s">
        <v>173</v>
      </c>
      <c r="BF18" t="s">
        <v>192</v>
      </c>
      <c r="BH18" t="s">
        <v>96</v>
      </c>
      <c r="BI18" t="s">
        <v>174</v>
      </c>
      <c r="BJ18" t="s">
        <v>175</v>
      </c>
      <c r="BK18" t="s">
        <v>97</v>
      </c>
      <c r="BL18" t="s">
        <v>98</v>
      </c>
    </row>
    <row r="19" spans="1:64" x14ac:dyDescent="0.25">
      <c r="A19" s="18">
        <v>41745</v>
      </c>
      <c r="B19">
        <v>939565</v>
      </c>
      <c r="C19" s="18">
        <v>41745</v>
      </c>
      <c r="D19" t="s">
        <v>88</v>
      </c>
      <c r="F19" t="s">
        <v>88</v>
      </c>
      <c r="G19" t="s">
        <v>193</v>
      </c>
      <c r="H19">
        <v>7</v>
      </c>
      <c r="I19" t="s">
        <v>89</v>
      </c>
      <c r="J19">
        <v>65</v>
      </c>
      <c r="L19" t="s">
        <v>162</v>
      </c>
      <c r="M19" s="19">
        <v>0.96944444444444444</v>
      </c>
      <c r="N19" s="20">
        <v>43525</v>
      </c>
      <c r="O19" s="20">
        <v>43526</v>
      </c>
      <c r="P19" s="20">
        <v>43527</v>
      </c>
      <c r="Q19" s="20">
        <v>43525</v>
      </c>
      <c r="R19" s="20">
        <v>43525</v>
      </c>
      <c r="S19" s="20">
        <v>43525</v>
      </c>
      <c r="V19">
        <v>918527</v>
      </c>
      <c r="W19">
        <v>354700</v>
      </c>
      <c r="X19" t="s">
        <v>193</v>
      </c>
      <c r="Y19" t="s">
        <v>194</v>
      </c>
      <c r="Z19" t="s">
        <v>195</v>
      </c>
      <c r="AA19" t="s">
        <v>196</v>
      </c>
      <c r="AD19" t="s">
        <v>88</v>
      </c>
      <c r="AE19">
        <v>0</v>
      </c>
      <c r="AF19">
        <v>0</v>
      </c>
      <c r="AG19">
        <v>1496</v>
      </c>
      <c r="AH19" t="s">
        <v>166</v>
      </c>
      <c r="AI19" t="s">
        <v>90</v>
      </c>
      <c r="AJ19" t="s">
        <v>88</v>
      </c>
      <c r="AK19" t="s">
        <v>167</v>
      </c>
      <c r="AL19" t="s">
        <v>91</v>
      </c>
      <c r="AM19">
        <v>20</v>
      </c>
      <c r="AN19" t="s">
        <v>131</v>
      </c>
      <c r="AO19" t="s">
        <v>93</v>
      </c>
      <c r="AP19" t="s">
        <v>88</v>
      </c>
      <c r="AQ19" t="s">
        <v>88</v>
      </c>
      <c r="AR19" t="s">
        <v>94</v>
      </c>
      <c r="AS19" t="s">
        <v>93</v>
      </c>
      <c r="AT19" t="s">
        <v>168</v>
      </c>
      <c r="AV19" s="18">
        <v>42318</v>
      </c>
      <c r="AW19">
        <v>3313244</v>
      </c>
      <c r="AX19">
        <v>79300</v>
      </c>
      <c r="AY19" t="s">
        <v>132</v>
      </c>
      <c r="AZ19">
        <v>1</v>
      </c>
      <c r="BA19" t="s">
        <v>169</v>
      </c>
      <c r="BB19" t="s">
        <v>170</v>
      </c>
      <c r="BC19" t="s">
        <v>171</v>
      </c>
      <c r="BD19" t="s">
        <v>172</v>
      </c>
      <c r="BE19" t="s">
        <v>173</v>
      </c>
      <c r="BF19">
        <v>7</v>
      </c>
      <c r="BG19" t="s">
        <v>181</v>
      </c>
      <c r="BH19" t="s">
        <v>96</v>
      </c>
      <c r="BI19" t="s">
        <v>174</v>
      </c>
      <c r="BJ19" t="s">
        <v>175</v>
      </c>
      <c r="BK19" t="s">
        <v>97</v>
      </c>
      <c r="BL19" t="s">
        <v>98</v>
      </c>
    </row>
    <row r="20" spans="1:64" x14ac:dyDescent="0.25">
      <c r="A20" s="18">
        <v>41745</v>
      </c>
      <c r="B20">
        <v>939565</v>
      </c>
      <c r="C20" s="18">
        <v>41745</v>
      </c>
      <c r="D20" t="s">
        <v>88</v>
      </c>
      <c r="F20" t="s">
        <v>88</v>
      </c>
      <c r="G20" t="s">
        <v>193</v>
      </c>
      <c r="H20">
        <v>7</v>
      </c>
      <c r="I20" t="s">
        <v>89</v>
      </c>
      <c r="J20">
        <v>65</v>
      </c>
      <c r="L20" t="s">
        <v>162</v>
      </c>
      <c r="M20" s="19">
        <v>0.96944444444444444</v>
      </c>
      <c r="N20" s="20">
        <v>43525</v>
      </c>
      <c r="O20" s="20">
        <v>43526</v>
      </c>
      <c r="P20" s="20">
        <v>43527</v>
      </c>
      <c r="Q20" s="20">
        <v>43525</v>
      </c>
      <c r="R20" s="20">
        <v>43525</v>
      </c>
      <c r="S20" s="20">
        <v>43525</v>
      </c>
      <c r="V20">
        <v>918849</v>
      </c>
      <c r="W20">
        <v>354700</v>
      </c>
      <c r="X20" t="s">
        <v>193</v>
      </c>
      <c r="Y20" t="s">
        <v>194</v>
      </c>
      <c r="Z20" t="s">
        <v>195</v>
      </c>
      <c r="AA20" t="s">
        <v>196</v>
      </c>
      <c r="AD20" t="s">
        <v>88</v>
      </c>
      <c r="AE20">
        <v>0</v>
      </c>
      <c r="AF20">
        <v>0</v>
      </c>
      <c r="AG20">
        <v>1496</v>
      </c>
      <c r="AH20" t="s">
        <v>166</v>
      </c>
      <c r="AI20" t="s">
        <v>90</v>
      </c>
      <c r="AJ20" t="s">
        <v>88</v>
      </c>
      <c r="AK20" t="s">
        <v>167</v>
      </c>
      <c r="AL20" t="s">
        <v>91</v>
      </c>
      <c r="AM20">
        <v>13</v>
      </c>
      <c r="AN20" t="s">
        <v>152</v>
      </c>
      <c r="AO20" t="s">
        <v>93</v>
      </c>
      <c r="AP20" t="s">
        <v>88</v>
      </c>
      <c r="AQ20" t="s">
        <v>93</v>
      </c>
      <c r="AR20" t="s">
        <v>94</v>
      </c>
      <c r="AS20" t="s">
        <v>93</v>
      </c>
      <c r="AT20" t="s">
        <v>168</v>
      </c>
      <c r="AV20" s="18">
        <v>42318</v>
      </c>
      <c r="AW20">
        <v>3313520</v>
      </c>
      <c r="AX20" t="s">
        <v>153</v>
      </c>
      <c r="AY20" t="s">
        <v>154</v>
      </c>
      <c r="AZ20">
        <v>1</v>
      </c>
      <c r="BA20" t="s">
        <v>169</v>
      </c>
      <c r="BB20" t="s">
        <v>170</v>
      </c>
      <c r="BC20" t="s">
        <v>171</v>
      </c>
      <c r="BD20" t="s">
        <v>172</v>
      </c>
      <c r="BE20" t="s">
        <v>173</v>
      </c>
      <c r="BF20">
        <v>7</v>
      </c>
      <c r="BG20" t="s">
        <v>181</v>
      </c>
      <c r="BH20" t="s">
        <v>96</v>
      </c>
      <c r="BI20" t="s">
        <v>174</v>
      </c>
      <c r="BJ20" t="s">
        <v>175</v>
      </c>
      <c r="BK20" t="s">
        <v>97</v>
      </c>
      <c r="BL20" t="s">
        <v>98</v>
      </c>
    </row>
    <row r="21" spans="1:64" x14ac:dyDescent="0.25">
      <c r="A21" s="18">
        <v>41746</v>
      </c>
      <c r="B21">
        <v>939532</v>
      </c>
      <c r="C21" s="18">
        <v>41746</v>
      </c>
      <c r="D21" t="s">
        <v>88</v>
      </c>
      <c r="F21" t="s">
        <v>88</v>
      </c>
      <c r="G21" t="s">
        <v>197</v>
      </c>
      <c r="H21" t="s">
        <v>198</v>
      </c>
      <c r="I21" t="s">
        <v>89</v>
      </c>
      <c r="J21">
        <v>67</v>
      </c>
      <c r="L21" t="s">
        <v>162</v>
      </c>
      <c r="M21" s="19">
        <v>0.98402777777777783</v>
      </c>
      <c r="N21" s="20">
        <v>43525</v>
      </c>
      <c r="O21" s="20">
        <v>43526</v>
      </c>
      <c r="P21" s="20">
        <v>43527</v>
      </c>
      <c r="Q21" s="20">
        <v>43525</v>
      </c>
      <c r="R21" s="20">
        <v>43527</v>
      </c>
      <c r="S21" s="20">
        <v>43527</v>
      </c>
      <c r="V21">
        <v>917728</v>
      </c>
      <c r="W21">
        <v>354689</v>
      </c>
      <c r="X21" t="s">
        <v>197</v>
      </c>
      <c r="Y21" t="s">
        <v>199</v>
      </c>
      <c r="Z21" t="s">
        <v>200</v>
      </c>
      <c r="AA21" t="s">
        <v>201</v>
      </c>
      <c r="AD21" t="s">
        <v>88</v>
      </c>
      <c r="AE21">
        <v>0</v>
      </c>
      <c r="AF21">
        <v>0</v>
      </c>
      <c r="AG21">
        <v>1496</v>
      </c>
      <c r="AH21" t="s">
        <v>166</v>
      </c>
      <c r="AI21" t="s">
        <v>90</v>
      </c>
      <c r="AJ21" t="s">
        <v>88</v>
      </c>
      <c r="AK21" t="s">
        <v>167</v>
      </c>
      <c r="AL21" t="s">
        <v>91</v>
      </c>
      <c r="AM21">
        <v>8</v>
      </c>
      <c r="AN21" t="s">
        <v>92</v>
      </c>
      <c r="AO21" t="s">
        <v>93</v>
      </c>
      <c r="AP21" t="s">
        <v>88</v>
      </c>
      <c r="AQ21" t="s">
        <v>93</v>
      </c>
      <c r="AR21" t="s">
        <v>94</v>
      </c>
      <c r="AS21" t="s">
        <v>93</v>
      </c>
      <c r="AT21" t="s">
        <v>168</v>
      </c>
      <c r="AV21" s="18">
        <v>42318</v>
      </c>
      <c r="AW21">
        <v>3313891</v>
      </c>
      <c r="AX21">
        <v>60479</v>
      </c>
      <c r="AY21" t="s">
        <v>95</v>
      </c>
      <c r="AZ21">
        <v>2</v>
      </c>
      <c r="BA21" t="s">
        <v>169</v>
      </c>
      <c r="BB21" t="s">
        <v>170</v>
      </c>
      <c r="BC21" t="s">
        <v>171</v>
      </c>
      <c r="BD21" t="s">
        <v>172</v>
      </c>
      <c r="BE21" t="s">
        <v>173</v>
      </c>
      <c r="BF21">
        <v>10</v>
      </c>
      <c r="BH21" t="s">
        <v>96</v>
      </c>
      <c r="BI21" t="s">
        <v>174</v>
      </c>
      <c r="BJ21" t="s">
        <v>175</v>
      </c>
      <c r="BK21" t="s">
        <v>97</v>
      </c>
      <c r="BL21" t="s">
        <v>98</v>
      </c>
    </row>
    <row r="22" spans="1:64" x14ac:dyDescent="0.25">
      <c r="A22" s="18">
        <v>41746</v>
      </c>
      <c r="B22">
        <v>939532</v>
      </c>
      <c r="C22" s="18">
        <v>41746</v>
      </c>
      <c r="D22" t="s">
        <v>88</v>
      </c>
      <c r="F22" t="s">
        <v>88</v>
      </c>
      <c r="G22" t="s">
        <v>197</v>
      </c>
      <c r="H22" t="s">
        <v>198</v>
      </c>
      <c r="I22" t="s">
        <v>89</v>
      </c>
      <c r="J22">
        <v>67</v>
      </c>
      <c r="L22" t="s">
        <v>162</v>
      </c>
      <c r="M22" s="19">
        <v>0.98402777777777783</v>
      </c>
      <c r="N22" s="20">
        <v>43525</v>
      </c>
      <c r="O22" s="20">
        <v>43526</v>
      </c>
      <c r="P22" s="20">
        <v>43527</v>
      </c>
      <c r="Q22" s="20">
        <v>43525</v>
      </c>
      <c r="R22" s="20">
        <v>43527</v>
      </c>
      <c r="S22" s="20">
        <v>43527</v>
      </c>
      <c r="V22">
        <v>917749</v>
      </c>
      <c r="W22">
        <v>354689</v>
      </c>
      <c r="X22" t="s">
        <v>197</v>
      </c>
      <c r="Y22" t="s">
        <v>199</v>
      </c>
      <c r="Z22" t="s">
        <v>200</v>
      </c>
      <c r="AA22" t="s">
        <v>201</v>
      </c>
      <c r="AD22" t="s">
        <v>88</v>
      </c>
      <c r="AE22">
        <v>0</v>
      </c>
      <c r="AF22">
        <v>0</v>
      </c>
      <c r="AG22">
        <v>1496</v>
      </c>
      <c r="AH22" t="s">
        <v>166</v>
      </c>
      <c r="AI22" t="s">
        <v>90</v>
      </c>
      <c r="AJ22" t="s">
        <v>88</v>
      </c>
      <c r="AK22" t="s">
        <v>167</v>
      </c>
      <c r="AL22" t="s">
        <v>91</v>
      </c>
      <c r="AM22">
        <v>28</v>
      </c>
      <c r="AN22" t="s">
        <v>92</v>
      </c>
      <c r="AO22" t="s">
        <v>93</v>
      </c>
      <c r="AP22" t="s">
        <v>88</v>
      </c>
      <c r="AQ22" t="s">
        <v>93</v>
      </c>
      <c r="AR22" t="s">
        <v>94</v>
      </c>
      <c r="AS22" t="s">
        <v>93</v>
      </c>
      <c r="AT22" t="s">
        <v>168</v>
      </c>
      <c r="AV22" s="18">
        <v>42318</v>
      </c>
      <c r="AW22">
        <v>3314409</v>
      </c>
      <c r="AX22">
        <v>60479</v>
      </c>
      <c r="AY22" t="s">
        <v>95</v>
      </c>
      <c r="AZ22">
        <v>3</v>
      </c>
      <c r="BA22" t="s">
        <v>169</v>
      </c>
      <c r="BB22" t="s">
        <v>170</v>
      </c>
      <c r="BC22" t="s">
        <v>171</v>
      </c>
      <c r="BD22" t="s">
        <v>172</v>
      </c>
      <c r="BE22" t="s">
        <v>173</v>
      </c>
      <c r="BF22">
        <v>10</v>
      </c>
      <c r="BH22" t="s">
        <v>96</v>
      </c>
      <c r="BI22" t="s">
        <v>174</v>
      </c>
      <c r="BJ22" t="s">
        <v>175</v>
      </c>
      <c r="BK22" t="s">
        <v>97</v>
      </c>
      <c r="BL22" t="s">
        <v>98</v>
      </c>
    </row>
    <row r="23" spans="1:64" x14ac:dyDescent="0.25">
      <c r="A23" s="18">
        <v>41746</v>
      </c>
      <c r="B23">
        <v>939532</v>
      </c>
      <c r="C23" s="18">
        <v>41746</v>
      </c>
      <c r="D23" t="s">
        <v>88</v>
      </c>
      <c r="F23" t="s">
        <v>88</v>
      </c>
      <c r="G23" t="s">
        <v>197</v>
      </c>
      <c r="H23" t="s">
        <v>198</v>
      </c>
      <c r="I23" t="s">
        <v>89</v>
      </c>
      <c r="J23">
        <v>67</v>
      </c>
      <c r="L23" t="s">
        <v>162</v>
      </c>
      <c r="M23" s="19">
        <v>0.98402777777777783</v>
      </c>
      <c r="N23" s="20">
        <v>43525</v>
      </c>
      <c r="O23" s="20">
        <v>43526</v>
      </c>
      <c r="P23" s="20">
        <v>43527</v>
      </c>
      <c r="Q23" s="20">
        <v>43525</v>
      </c>
      <c r="R23" s="20">
        <v>43527</v>
      </c>
      <c r="S23" s="20">
        <v>43527</v>
      </c>
      <c r="V23">
        <v>918035</v>
      </c>
      <c r="W23">
        <v>354689</v>
      </c>
      <c r="X23" t="s">
        <v>197</v>
      </c>
      <c r="Y23" t="s">
        <v>199</v>
      </c>
      <c r="Z23" t="s">
        <v>200</v>
      </c>
      <c r="AA23" t="s">
        <v>201</v>
      </c>
      <c r="AD23" t="s">
        <v>88</v>
      </c>
      <c r="AE23">
        <v>0</v>
      </c>
      <c r="AF23">
        <v>0</v>
      </c>
      <c r="AG23">
        <v>1496</v>
      </c>
      <c r="AH23" t="s">
        <v>166</v>
      </c>
      <c r="AI23" t="s">
        <v>90</v>
      </c>
      <c r="AJ23" t="s">
        <v>88</v>
      </c>
      <c r="AK23" t="s">
        <v>167</v>
      </c>
      <c r="AL23" t="s">
        <v>91</v>
      </c>
      <c r="AM23">
        <v>24</v>
      </c>
      <c r="AN23" t="s">
        <v>92</v>
      </c>
      <c r="AO23" t="s">
        <v>93</v>
      </c>
      <c r="AP23" t="s">
        <v>88</v>
      </c>
      <c r="AQ23" t="s">
        <v>93</v>
      </c>
      <c r="AR23" t="s">
        <v>94</v>
      </c>
      <c r="AS23" t="s">
        <v>93</v>
      </c>
      <c r="AT23" t="s">
        <v>168</v>
      </c>
      <c r="AV23" s="18">
        <v>42318</v>
      </c>
      <c r="AW23">
        <v>3312982</v>
      </c>
      <c r="AX23">
        <v>60479</v>
      </c>
      <c r="AY23" t="s">
        <v>95</v>
      </c>
      <c r="AZ23">
        <v>3</v>
      </c>
      <c r="BA23" t="s">
        <v>169</v>
      </c>
      <c r="BB23" t="s">
        <v>170</v>
      </c>
      <c r="BC23" t="s">
        <v>171</v>
      </c>
      <c r="BD23" t="s">
        <v>172</v>
      </c>
      <c r="BE23" t="s">
        <v>173</v>
      </c>
      <c r="BF23">
        <v>10</v>
      </c>
      <c r="BH23" t="s">
        <v>96</v>
      </c>
      <c r="BI23" t="s">
        <v>174</v>
      </c>
      <c r="BJ23" t="s">
        <v>175</v>
      </c>
      <c r="BK23" t="s">
        <v>97</v>
      </c>
      <c r="BL23" t="s">
        <v>98</v>
      </c>
    </row>
    <row r="24" spans="1:64" x14ac:dyDescent="0.25">
      <c r="A24" s="18">
        <v>41746</v>
      </c>
      <c r="B24">
        <v>939532</v>
      </c>
      <c r="C24" s="18">
        <v>41746</v>
      </c>
      <c r="D24" t="s">
        <v>88</v>
      </c>
      <c r="F24" t="s">
        <v>88</v>
      </c>
      <c r="G24" t="s">
        <v>197</v>
      </c>
      <c r="H24" t="s">
        <v>198</v>
      </c>
      <c r="I24" t="s">
        <v>89</v>
      </c>
      <c r="J24">
        <v>67</v>
      </c>
      <c r="L24" t="s">
        <v>162</v>
      </c>
      <c r="M24" s="19">
        <v>0.98402777777777783</v>
      </c>
      <c r="N24" s="20">
        <v>43525</v>
      </c>
      <c r="O24" s="20">
        <v>43526</v>
      </c>
      <c r="P24" s="20">
        <v>43527</v>
      </c>
      <c r="Q24" s="20">
        <v>43525</v>
      </c>
      <c r="R24" s="20">
        <v>43527</v>
      </c>
      <c r="S24" s="20">
        <v>43527</v>
      </c>
      <c r="V24">
        <v>918333</v>
      </c>
      <c r="W24">
        <v>354689</v>
      </c>
      <c r="X24" t="s">
        <v>197</v>
      </c>
      <c r="Y24" t="s">
        <v>199</v>
      </c>
      <c r="Z24" t="s">
        <v>200</v>
      </c>
      <c r="AA24" t="s">
        <v>201</v>
      </c>
      <c r="AD24" t="s">
        <v>88</v>
      </c>
      <c r="AE24">
        <v>0</v>
      </c>
      <c r="AF24">
        <v>0</v>
      </c>
      <c r="AG24">
        <v>1496</v>
      </c>
      <c r="AH24" t="s">
        <v>166</v>
      </c>
      <c r="AI24" t="s">
        <v>90</v>
      </c>
      <c r="AJ24" t="s">
        <v>88</v>
      </c>
      <c r="AK24" t="s">
        <v>167</v>
      </c>
      <c r="AL24" t="s">
        <v>91</v>
      </c>
      <c r="AM24">
        <v>17</v>
      </c>
      <c r="AN24" t="s">
        <v>92</v>
      </c>
      <c r="AO24" t="s">
        <v>93</v>
      </c>
      <c r="AP24" t="s">
        <v>88</v>
      </c>
      <c r="AQ24" t="s">
        <v>93</v>
      </c>
      <c r="AR24" t="s">
        <v>94</v>
      </c>
      <c r="AS24" t="s">
        <v>93</v>
      </c>
      <c r="AT24" t="s">
        <v>168</v>
      </c>
      <c r="AV24" s="18">
        <v>42318</v>
      </c>
      <c r="AW24">
        <v>3313022</v>
      </c>
      <c r="AX24">
        <v>60479</v>
      </c>
      <c r="AY24" t="s">
        <v>95</v>
      </c>
      <c r="AZ24">
        <v>1</v>
      </c>
      <c r="BA24" t="s">
        <v>169</v>
      </c>
      <c r="BB24" t="s">
        <v>170</v>
      </c>
      <c r="BC24" t="s">
        <v>171</v>
      </c>
      <c r="BD24" t="s">
        <v>172</v>
      </c>
      <c r="BE24" t="s">
        <v>173</v>
      </c>
      <c r="BF24">
        <v>10</v>
      </c>
      <c r="BH24" t="s">
        <v>96</v>
      </c>
      <c r="BI24" t="s">
        <v>174</v>
      </c>
      <c r="BJ24" t="s">
        <v>175</v>
      </c>
      <c r="BK24" t="s">
        <v>97</v>
      </c>
      <c r="BL24" t="s">
        <v>98</v>
      </c>
    </row>
    <row r="25" spans="1:64" x14ac:dyDescent="0.25">
      <c r="A25" s="18">
        <v>41746</v>
      </c>
      <c r="B25">
        <v>939532</v>
      </c>
      <c r="C25" s="18">
        <v>41746</v>
      </c>
      <c r="D25" t="s">
        <v>88</v>
      </c>
      <c r="F25" t="s">
        <v>88</v>
      </c>
      <c r="G25" t="s">
        <v>197</v>
      </c>
      <c r="H25" t="s">
        <v>198</v>
      </c>
      <c r="I25" t="s">
        <v>89</v>
      </c>
      <c r="J25">
        <v>67</v>
      </c>
      <c r="L25" t="s">
        <v>162</v>
      </c>
      <c r="M25" s="19">
        <v>0.98402777777777783</v>
      </c>
      <c r="N25" s="20">
        <v>43525</v>
      </c>
      <c r="O25" s="20">
        <v>43526</v>
      </c>
      <c r="P25" s="20">
        <v>43527</v>
      </c>
      <c r="Q25" s="20">
        <v>43525</v>
      </c>
      <c r="R25" s="20">
        <v>43527</v>
      </c>
      <c r="S25" s="20">
        <v>43527</v>
      </c>
      <c r="V25">
        <v>918376</v>
      </c>
      <c r="W25">
        <v>354689</v>
      </c>
      <c r="X25" t="s">
        <v>197</v>
      </c>
      <c r="Y25" t="s">
        <v>199</v>
      </c>
      <c r="Z25" t="s">
        <v>200</v>
      </c>
      <c r="AA25" t="s">
        <v>201</v>
      </c>
      <c r="AD25" t="s">
        <v>88</v>
      </c>
      <c r="AE25">
        <v>0</v>
      </c>
      <c r="AF25">
        <v>0</v>
      </c>
      <c r="AG25">
        <v>1496</v>
      </c>
      <c r="AH25" t="s">
        <v>166</v>
      </c>
      <c r="AI25" t="s">
        <v>90</v>
      </c>
      <c r="AJ25" t="s">
        <v>88</v>
      </c>
      <c r="AK25" t="s">
        <v>167</v>
      </c>
      <c r="AL25" t="s">
        <v>91</v>
      </c>
      <c r="AM25">
        <v>10</v>
      </c>
      <c r="AN25" t="s">
        <v>92</v>
      </c>
      <c r="AO25" t="s">
        <v>93</v>
      </c>
      <c r="AP25" t="s">
        <v>88</v>
      </c>
      <c r="AQ25" t="s">
        <v>93</v>
      </c>
      <c r="AR25" t="s">
        <v>94</v>
      </c>
      <c r="AS25" t="s">
        <v>93</v>
      </c>
      <c r="AT25" t="s">
        <v>168</v>
      </c>
      <c r="AV25" s="18">
        <v>42318</v>
      </c>
      <c r="AW25">
        <v>3314357</v>
      </c>
      <c r="AX25">
        <v>60479</v>
      </c>
      <c r="AY25" t="s">
        <v>95</v>
      </c>
      <c r="AZ25">
        <v>1</v>
      </c>
      <c r="BA25" t="s">
        <v>169</v>
      </c>
      <c r="BB25" t="s">
        <v>170</v>
      </c>
      <c r="BC25" t="s">
        <v>171</v>
      </c>
      <c r="BD25" t="s">
        <v>172</v>
      </c>
      <c r="BE25" t="s">
        <v>173</v>
      </c>
      <c r="BF25">
        <v>10</v>
      </c>
      <c r="BH25" t="s">
        <v>96</v>
      </c>
      <c r="BI25" t="s">
        <v>174</v>
      </c>
      <c r="BJ25" t="s">
        <v>175</v>
      </c>
      <c r="BK25" t="s">
        <v>97</v>
      </c>
      <c r="BL25" t="s">
        <v>98</v>
      </c>
    </row>
    <row r="26" spans="1:64" x14ac:dyDescent="0.25">
      <c r="A26" s="18">
        <v>41746</v>
      </c>
      <c r="B26">
        <v>939532</v>
      </c>
      <c r="C26" s="18">
        <v>41746</v>
      </c>
      <c r="D26" t="s">
        <v>88</v>
      </c>
      <c r="F26" t="s">
        <v>88</v>
      </c>
      <c r="G26" t="s">
        <v>197</v>
      </c>
      <c r="H26" t="s">
        <v>198</v>
      </c>
      <c r="I26" t="s">
        <v>89</v>
      </c>
      <c r="J26">
        <v>67</v>
      </c>
      <c r="L26" t="s">
        <v>162</v>
      </c>
      <c r="M26" s="19">
        <v>0.98402777777777783</v>
      </c>
      <c r="N26" s="20">
        <v>43525</v>
      </c>
      <c r="O26" s="20">
        <v>43526</v>
      </c>
      <c r="P26" s="20">
        <v>43527</v>
      </c>
      <c r="Q26" s="20">
        <v>43525</v>
      </c>
      <c r="R26" s="20">
        <v>43527</v>
      </c>
      <c r="S26" s="20">
        <v>43527</v>
      </c>
      <c r="V26">
        <v>918480</v>
      </c>
      <c r="W26">
        <v>354689</v>
      </c>
      <c r="X26" t="s">
        <v>197</v>
      </c>
      <c r="Y26" t="s">
        <v>199</v>
      </c>
      <c r="Z26" t="s">
        <v>200</v>
      </c>
      <c r="AA26" t="s">
        <v>201</v>
      </c>
      <c r="AD26" t="s">
        <v>88</v>
      </c>
      <c r="AE26">
        <v>0</v>
      </c>
      <c r="AF26">
        <v>0</v>
      </c>
      <c r="AG26">
        <v>1496</v>
      </c>
      <c r="AH26" t="s">
        <v>166</v>
      </c>
      <c r="AI26" t="s">
        <v>90</v>
      </c>
      <c r="AJ26" t="s">
        <v>88</v>
      </c>
      <c r="AK26" t="s">
        <v>167</v>
      </c>
      <c r="AL26" t="s">
        <v>91</v>
      </c>
      <c r="AM26">
        <v>4</v>
      </c>
      <c r="AN26" t="s">
        <v>92</v>
      </c>
      <c r="AO26" t="s">
        <v>93</v>
      </c>
      <c r="AP26" t="s">
        <v>88</v>
      </c>
      <c r="AQ26" t="s">
        <v>93</v>
      </c>
      <c r="AR26" t="s">
        <v>94</v>
      </c>
      <c r="AS26" t="s">
        <v>93</v>
      </c>
      <c r="AT26" t="s">
        <v>168</v>
      </c>
      <c r="AV26" s="18">
        <v>42318</v>
      </c>
      <c r="AW26">
        <v>3315227</v>
      </c>
      <c r="AX26">
        <v>60479</v>
      </c>
      <c r="AY26" t="s">
        <v>95</v>
      </c>
      <c r="AZ26">
        <v>1</v>
      </c>
      <c r="BA26" t="s">
        <v>169</v>
      </c>
      <c r="BB26" t="s">
        <v>170</v>
      </c>
      <c r="BC26" t="s">
        <v>171</v>
      </c>
      <c r="BD26" t="s">
        <v>172</v>
      </c>
      <c r="BE26" t="s">
        <v>173</v>
      </c>
      <c r="BF26">
        <v>10</v>
      </c>
      <c r="BH26" t="s">
        <v>96</v>
      </c>
      <c r="BI26" t="s">
        <v>174</v>
      </c>
      <c r="BJ26" t="s">
        <v>175</v>
      </c>
      <c r="BK26" t="s">
        <v>97</v>
      </c>
      <c r="BL26" t="s">
        <v>98</v>
      </c>
    </row>
    <row r="27" spans="1:64" x14ac:dyDescent="0.25">
      <c r="A27" s="18">
        <v>41746</v>
      </c>
      <c r="B27">
        <v>939532</v>
      </c>
      <c r="C27" s="18">
        <v>41746</v>
      </c>
      <c r="D27" t="s">
        <v>88</v>
      </c>
      <c r="F27" t="s">
        <v>88</v>
      </c>
      <c r="G27" t="s">
        <v>197</v>
      </c>
      <c r="H27" t="s">
        <v>198</v>
      </c>
      <c r="I27" t="s">
        <v>89</v>
      </c>
      <c r="J27">
        <v>67</v>
      </c>
      <c r="L27" t="s">
        <v>162</v>
      </c>
      <c r="M27" s="19">
        <v>0.98402777777777783</v>
      </c>
      <c r="N27" s="20">
        <v>43525</v>
      </c>
      <c r="O27" s="20">
        <v>43526</v>
      </c>
      <c r="P27" s="20">
        <v>43527</v>
      </c>
      <c r="Q27" s="20">
        <v>43525</v>
      </c>
      <c r="R27" s="20">
        <v>43527</v>
      </c>
      <c r="S27" s="20">
        <v>43527</v>
      </c>
      <c r="V27">
        <v>918656</v>
      </c>
      <c r="W27">
        <v>354689</v>
      </c>
      <c r="X27" t="s">
        <v>197</v>
      </c>
      <c r="Y27" t="s">
        <v>199</v>
      </c>
      <c r="Z27" t="s">
        <v>200</v>
      </c>
      <c r="AA27" t="s">
        <v>201</v>
      </c>
      <c r="AD27" t="s">
        <v>88</v>
      </c>
      <c r="AE27">
        <v>0</v>
      </c>
      <c r="AF27">
        <v>0</v>
      </c>
      <c r="AG27">
        <v>1496</v>
      </c>
      <c r="AH27" t="s">
        <v>166</v>
      </c>
      <c r="AI27" t="s">
        <v>90</v>
      </c>
      <c r="AJ27" t="s">
        <v>88</v>
      </c>
      <c r="AK27" t="s">
        <v>167</v>
      </c>
      <c r="AL27" t="s">
        <v>91</v>
      </c>
      <c r="AM27">
        <v>3</v>
      </c>
      <c r="AN27" t="s">
        <v>105</v>
      </c>
      <c r="AO27" t="s">
        <v>93</v>
      </c>
      <c r="AP27" t="s">
        <v>88</v>
      </c>
      <c r="AQ27" t="s">
        <v>93</v>
      </c>
      <c r="AR27" t="s">
        <v>94</v>
      </c>
      <c r="AS27" t="s">
        <v>93</v>
      </c>
      <c r="AT27" t="s">
        <v>168</v>
      </c>
      <c r="AV27" s="18">
        <v>42318</v>
      </c>
      <c r="AW27">
        <v>3314117</v>
      </c>
      <c r="AX27">
        <v>60461</v>
      </c>
      <c r="AY27" t="s">
        <v>126</v>
      </c>
      <c r="AZ27">
        <v>1</v>
      </c>
      <c r="BA27" t="s">
        <v>169</v>
      </c>
      <c r="BB27" t="s">
        <v>170</v>
      </c>
      <c r="BC27" t="s">
        <v>171</v>
      </c>
      <c r="BD27" t="s">
        <v>172</v>
      </c>
      <c r="BE27" t="s">
        <v>173</v>
      </c>
      <c r="BF27">
        <v>10</v>
      </c>
      <c r="BH27" t="s">
        <v>96</v>
      </c>
      <c r="BI27" t="s">
        <v>174</v>
      </c>
      <c r="BJ27" t="s">
        <v>175</v>
      </c>
      <c r="BK27" t="s">
        <v>97</v>
      </c>
      <c r="BL27" t="s">
        <v>98</v>
      </c>
    </row>
    <row r="28" spans="1:64" x14ac:dyDescent="0.25">
      <c r="A28" s="18">
        <v>41746</v>
      </c>
      <c r="B28">
        <v>939532</v>
      </c>
      <c r="C28" s="18">
        <v>41746</v>
      </c>
      <c r="D28" t="s">
        <v>88</v>
      </c>
      <c r="F28" t="s">
        <v>88</v>
      </c>
      <c r="G28" t="s">
        <v>197</v>
      </c>
      <c r="H28" t="s">
        <v>198</v>
      </c>
      <c r="I28" t="s">
        <v>89</v>
      </c>
      <c r="J28">
        <v>67</v>
      </c>
      <c r="L28" t="s">
        <v>162</v>
      </c>
      <c r="M28" s="19">
        <v>0.98402777777777783</v>
      </c>
      <c r="N28" s="20">
        <v>43525</v>
      </c>
      <c r="O28" s="20">
        <v>43526</v>
      </c>
      <c r="P28" s="20">
        <v>43527</v>
      </c>
      <c r="Q28" s="20">
        <v>43525</v>
      </c>
      <c r="R28" s="20">
        <v>43527</v>
      </c>
      <c r="S28" s="20">
        <v>43527</v>
      </c>
      <c r="V28">
        <v>919401</v>
      </c>
      <c r="W28">
        <v>354689</v>
      </c>
      <c r="X28" t="s">
        <v>197</v>
      </c>
      <c r="Y28" t="s">
        <v>199</v>
      </c>
      <c r="Z28" t="s">
        <v>200</v>
      </c>
      <c r="AA28" t="s">
        <v>201</v>
      </c>
      <c r="AD28" t="s">
        <v>88</v>
      </c>
      <c r="AE28">
        <v>0</v>
      </c>
      <c r="AF28">
        <v>0</v>
      </c>
      <c r="AG28">
        <v>1496</v>
      </c>
      <c r="AH28" t="s">
        <v>166</v>
      </c>
      <c r="AI28" t="s">
        <v>90</v>
      </c>
      <c r="AJ28" t="s">
        <v>88</v>
      </c>
      <c r="AK28" t="s">
        <v>167</v>
      </c>
      <c r="AL28" t="s">
        <v>91</v>
      </c>
      <c r="AM28">
        <v>19</v>
      </c>
      <c r="AN28" t="s">
        <v>92</v>
      </c>
      <c r="AO28" t="s">
        <v>93</v>
      </c>
      <c r="AP28" t="s">
        <v>88</v>
      </c>
      <c r="AQ28" t="s">
        <v>93</v>
      </c>
      <c r="AR28" t="s">
        <v>94</v>
      </c>
      <c r="AS28" t="s">
        <v>93</v>
      </c>
      <c r="AT28" t="s">
        <v>168</v>
      </c>
      <c r="AV28" s="18">
        <v>42318</v>
      </c>
      <c r="AW28">
        <v>3313124</v>
      </c>
      <c r="AX28">
        <v>60479</v>
      </c>
      <c r="AY28" t="s">
        <v>95</v>
      </c>
      <c r="AZ28">
        <v>2</v>
      </c>
      <c r="BA28" t="s">
        <v>169</v>
      </c>
      <c r="BB28" t="s">
        <v>170</v>
      </c>
      <c r="BC28" t="s">
        <v>171</v>
      </c>
      <c r="BD28" t="s">
        <v>172</v>
      </c>
      <c r="BE28" t="s">
        <v>173</v>
      </c>
      <c r="BF28">
        <v>10</v>
      </c>
      <c r="BH28" t="s">
        <v>96</v>
      </c>
      <c r="BI28" t="s">
        <v>174</v>
      </c>
      <c r="BJ28" t="s">
        <v>175</v>
      </c>
      <c r="BK28" t="s">
        <v>97</v>
      </c>
      <c r="BL28" t="s">
        <v>98</v>
      </c>
    </row>
    <row r="29" spans="1:64" x14ac:dyDescent="0.25">
      <c r="A29" s="18">
        <v>41746</v>
      </c>
      <c r="B29">
        <v>939532</v>
      </c>
      <c r="C29" s="18">
        <v>41746</v>
      </c>
      <c r="D29" t="s">
        <v>88</v>
      </c>
      <c r="F29" t="s">
        <v>88</v>
      </c>
      <c r="G29" t="s">
        <v>197</v>
      </c>
      <c r="H29" t="s">
        <v>198</v>
      </c>
      <c r="I29" t="s">
        <v>89</v>
      </c>
      <c r="J29">
        <v>67</v>
      </c>
      <c r="L29" t="s">
        <v>162</v>
      </c>
      <c r="M29" s="19">
        <v>0.98402777777777783</v>
      </c>
      <c r="N29" s="20">
        <v>43525</v>
      </c>
      <c r="O29" s="20">
        <v>43526</v>
      </c>
      <c r="P29" s="20">
        <v>43527</v>
      </c>
      <c r="Q29" s="20">
        <v>43525</v>
      </c>
      <c r="R29" s="20">
        <v>43527</v>
      </c>
      <c r="S29" s="20">
        <v>43527</v>
      </c>
      <c r="V29">
        <v>919680</v>
      </c>
      <c r="W29">
        <v>354689</v>
      </c>
      <c r="X29" t="s">
        <v>197</v>
      </c>
      <c r="Y29" t="s">
        <v>199</v>
      </c>
      <c r="Z29" t="s">
        <v>200</v>
      </c>
      <c r="AA29" t="s">
        <v>201</v>
      </c>
      <c r="AD29" t="s">
        <v>88</v>
      </c>
      <c r="AE29">
        <v>0</v>
      </c>
      <c r="AF29">
        <v>0</v>
      </c>
      <c r="AG29">
        <v>1496</v>
      </c>
      <c r="AH29" t="s">
        <v>166</v>
      </c>
      <c r="AI29" t="s">
        <v>90</v>
      </c>
      <c r="AJ29" t="s">
        <v>88</v>
      </c>
      <c r="AK29" t="s">
        <v>167</v>
      </c>
      <c r="AL29" t="s">
        <v>91</v>
      </c>
      <c r="AM29">
        <v>11</v>
      </c>
      <c r="AN29" t="s">
        <v>92</v>
      </c>
      <c r="AO29" t="s">
        <v>93</v>
      </c>
      <c r="AP29" t="s">
        <v>88</v>
      </c>
      <c r="AQ29" t="s">
        <v>93</v>
      </c>
      <c r="AR29" t="s">
        <v>94</v>
      </c>
      <c r="AS29" t="s">
        <v>93</v>
      </c>
      <c r="AT29" t="s">
        <v>168</v>
      </c>
      <c r="AV29" s="18">
        <v>42318</v>
      </c>
      <c r="AW29">
        <v>3314607</v>
      </c>
      <c r="AX29">
        <v>60479</v>
      </c>
      <c r="AY29" t="s">
        <v>95</v>
      </c>
      <c r="AZ29">
        <v>2</v>
      </c>
      <c r="BA29" t="s">
        <v>169</v>
      </c>
      <c r="BB29" t="s">
        <v>170</v>
      </c>
      <c r="BC29" t="s">
        <v>171</v>
      </c>
      <c r="BD29" t="s">
        <v>172</v>
      </c>
      <c r="BE29" t="s">
        <v>173</v>
      </c>
      <c r="BF29">
        <v>10</v>
      </c>
      <c r="BH29" t="s">
        <v>96</v>
      </c>
      <c r="BI29" t="s">
        <v>174</v>
      </c>
      <c r="BJ29" t="s">
        <v>175</v>
      </c>
      <c r="BK29" t="s">
        <v>97</v>
      </c>
      <c r="BL29" t="s">
        <v>98</v>
      </c>
    </row>
    <row r="30" spans="1:64" x14ac:dyDescent="0.25">
      <c r="A30" s="18">
        <v>41746</v>
      </c>
      <c r="B30">
        <v>939532</v>
      </c>
      <c r="C30" s="18">
        <v>41746</v>
      </c>
      <c r="D30" t="s">
        <v>88</v>
      </c>
      <c r="F30" t="s">
        <v>88</v>
      </c>
      <c r="G30" t="s">
        <v>197</v>
      </c>
      <c r="H30" t="s">
        <v>198</v>
      </c>
      <c r="I30" t="s">
        <v>89</v>
      </c>
      <c r="J30">
        <v>67</v>
      </c>
      <c r="L30" t="s">
        <v>162</v>
      </c>
      <c r="M30" s="19">
        <v>0.98402777777777783</v>
      </c>
      <c r="N30" s="20">
        <v>43525</v>
      </c>
      <c r="O30" s="20">
        <v>43526</v>
      </c>
      <c r="P30" s="20">
        <v>43527</v>
      </c>
      <c r="Q30" s="20">
        <v>43525</v>
      </c>
      <c r="R30" s="20">
        <v>43527</v>
      </c>
      <c r="S30" s="20">
        <v>43527</v>
      </c>
      <c r="V30">
        <v>919755</v>
      </c>
      <c r="W30">
        <v>354689</v>
      </c>
      <c r="X30" t="s">
        <v>197</v>
      </c>
      <c r="Y30" t="s">
        <v>199</v>
      </c>
      <c r="Z30" t="s">
        <v>200</v>
      </c>
      <c r="AA30" t="s">
        <v>201</v>
      </c>
      <c r="AD30" t="s">
        <v>88</v>
      </c>
      <c r="AE30">
        <v>0</v>
      </c>
      <c r="AF30">
        <v>0</v>
      </c>
      <c r="AG30">
        <v>1496</v>
      </c>
      <c r="AH30" t="s">
        <v>166</v>
      </c>
      <c r="AI30" t="s">
        <v>90</v>
      </c>
      <c r="AJ30" t="s">
        <v>88</v>
      </c>
      <c r="AK30" t="s">
        <v>167</v>
      </c>
      <c r="AL30" t="s">
        <v>91</v>
      </c>
      <c r="AM30">
        <v>18</v>
      </c>
      <c r="AN30" t="s">
        <v>92</v>
      </c>
      <c r="AO30" t="s">
        <v>93</v>
      </c>
      <c r="AP30" t="s">
        <v>88</v>
      </c>
      <c r="AQ30" t="s">
        <v>93</v>
      </c>
      <c r="AR30" t="s">
        <v>94</v>
      </c>
      <c r="AS30" t="s">
        <v>93</v>
      </c>
      <c r="AT30" t="s">
        <v>168</v>
      </c>
      <c r="AV30" s="18">
        <v>42318</v>
      </c>
      <c r="AW30">
        <v>3314820</v>
      </c>
      <c r="AX30">
        <v>60479</v>
      </c>
      <c r="AY30" t="s">
        <v>95</v>
      </c>
      <c r="AZ30">
        <v>1</v>
      </c>
      <c r="BA30" t="s">
        <v>169</v>
      </c>
      <c r="BB30" t="s">
        <v>170</v>
      </c>
      <c r="BC30" t="s">
        <v>171</v>
      </c>
      <c r="BD30" t="s">
        <v>172</v>
      </c>
      <c r="BE30" t="s">
        <v>173</v>
      </c>
      <c r="BF30">
        <v>10</v>
      </c>
      <c r="BH30" t="s">
        <v>96</v>
      </c>
      <c r="BI30" t="s">
        <v>174</v>
      </c>
      <c r="BJ30" t="s">
        <v>175</v>
      </c>
      <c r="BK30" t="s">
        <v>97</v>
      </c>
      <c r="BL30" t="s">
        <v>98</v>
      </c>
    </row>
    <row r="31" spans="1:64" x14ac:dyDescent="0.25">
      <c r="A31" s="18">
        <v>41746</v>
      </c>
      <c r="B31">
        <v>939532</v>
      </c>
      <c r="C31" s="18">
        <v>41746</v>
      </c>
      <c r="D31" t="s">
        <v>88</v>
      </c>
      <c r="F31" t="s">
        <v>88</v>
      </c>
      <c r="G31" t="s">
        <v>197</v>
      </c>
      <c r="H31" t="s">
        <v>198</v>
      </c>
      <c r="I31" t="s">
        <v>89</v>
      </c>
      <c r="J31">
        <v>67</v>
      </c>
      <c r="L31" t="s">
        <v>162</v>
      </c>
      <c r="M31" s="19">
        <v>0.98402777777777783</v>
      </c>
      <c r="N31" s="20">
        <v>43525</v>
      </c>
      <c r="O31" s="20">
        <v>43526</v>
      </c>
      <c r="P31" s="20">
        <v>43527</v>
      </c>
      <c r="Q31" s="20">
        <v>43525</v>
      </c>
      <c r="R31" s="20">
        <v>43527</v>
      </c>
      <c r="S31" s="20">
        <v>43527</v>
      </c>
      <c r="V31">
        <v>919778</v>
      </c>
      <c r="W31">
        <v>354689</v>
      </c>
      <c r="X31" t="s">
        <v>197</v>
      </c>
      <c r="Y31" t="s">
        <v>199</v>
      </c>
      <c r="Z31" t="s">
        <v>200</v>
      </c>
      <c r="AA31" t="s">
        <v>201</v>
      </c>
      <c r="AD31" t="s">
        <v>88</v>
      </c>
      <c r="AE31">
        <v>0</v>
      </c>
      <c r="AF31">
        <v>0</v>
      </c>
      <c r="AG31">
        <v>1496</v>
      </c>
      <c r="AH31" t="s">
        <v>166</v>
      </c>
      <c r="AI31" t="s">
        <v>90</v>
      </c>
      <c r="AJ31" t="s">
        <v>88</v>
      </c>
      <c r="AK31" t="s">
        <v>167</v>
      </c>
      <c r="AL31" t="s">
        <v>91</v>
      </c>
      <c r="AM31">
        <v>12</v>
      </c>
      <c r="AN31" t="s">
        <v>92</v>
      </c>
      <c r="AO31" t="s">
        <v>93</v>
      </c>
      <c r="AP31" t="s">
        <v>88</v>
      </c>
      <c r="AQ31" t="s">
        <v>93</v>
      </c>
      <c r="AR31" t="s">
        <v>94</v>
      </c>
      <c r="AS31" t="s">
        <v>93</v>
      </c>
      <c r="AT31" t="s">
        <v>168</v>
      </c>
      <c r="AV31" s="18">
        <v>42318</v>
      </c>
      <c r="AW31">
        <v>3314189</v>
      </c>
      <c r="AX31">
        <v>60479</v>
      </c>
      <c r="AY31" t="s">
        <v>95</v>
      </c>
      <c r="AZ31">
        <v>2</v>
      </c>
      <c r="BA31" t="s">
        <v>169</v>
      </c>
      <c r="BB31" t="s">
        <v>170</v>
      </c>
      <c r="BC31" t="s">
        <v>171</v>
      </c>
      <c r="BD31" t="s">
        <v>172</v>
      </c>
      <c r="BE31" t="s">
        <v>173</v>
      </c>
      <c r="BF31">
        <v>10</v>
      </c>
      <c r="BH31" t="s">
        <v>96</v>
      </c>
      <c r="BI31" t="s">
        <v>174</v>
      </c>
      <c r="BJ31" t="s">
        <v>175</v>
      </c>
      <c r="BK31" t="s">
        <v>97</v>
      </c>
      <c r="BL31" t="s">
        <v>98</v>
      </c>
    </row>
    <row r="32" spans="1:64" x14ac:dyDescent="0.25">
      <c r="A32" s="18">
        <v>41746</v>
      </c>
      <c r="B32">
        <v>939532</v>
      </c>
      <c r="C32" s="18">
        <v>41746</v>
      </c>
      <c r="D32" t="s">
        <v>88</v>
      </c>
      <c r="F32" t="s">
        <v>88</v>
      </c>
      <c r="G32" t="s">
        <v>197</v>
      </c>
      <c r="H32" t="s">
        <v>198</v>
      </c>
      <c r="I32" t="s">
        <v>89</v>
      </c>
      <c r="J32">
        <v>67</v>
      </c>
      <c r="L32" t="s">
        <v>162</v>
      </c>
      <c r="M32" s="19">
        <v>0.98402777777777783</v>
      </c>
      <c r="N32" s="20">
        <v>43525</v>
      </c>
      <c r="O32" s="20">
        <v>43526</v>
      </c>
      <c r="P32" s="20">
        <v>43527</v>
      </c>
      <c r="Q32" s="20">
        <v>43525</v>
      </c>
      <c r="R32" s="20">
        <v>43527</v>
      </c>
      <c r="S32" s="20">
        <v>43527</v>
      </c>
      <c r="V32">
        <v>919832</v>
      </c>
      <c r="W32">
        <v>354689</v>
      </c>
      <c r="X32" t="s">
        <v>197</v>
      </c>
      <c r="Y32" t="s">
        <v>199</v>
      </c>
      <c r="Z32" t="s">
        <v>200</v>
      </c>
      <c r="AA32" t="s">
        <v>201</v>
      </c>
      <c r="AD32" t="s">
        <v>88</v>
      </c>
      <c r="AE32">
        <v>0</v>
      </c>
      <c r="AF32">
        <v>0</v>
      </c>
      <c r="AG32">
        <v>1496</v>
      </c>
      <c r="AH32" t="s">
        <v>166</v>
      </c>
      <c r="AI32" t="s">
        <v>90</v>
      </c>
      <c r="AJ32" t="s">
        <v>88</v>
      </c>
      <c r="AK32" t="s">
        <v>167</v>
      </c>
      <c r="AL32" t="s">
        <v>91</v>
      </c>
      <c r="AM32">
        <v>2</v>
      </c>
      <c r="AN32" t="s">
        <v>92</v>
      </c>
      <c r="AO32" t="s">
        <v>93</v>
      </c>
      <c r="AP32" t="s">
        <v>88</v>
      </c>
      <c r="AQ32" t="s">
        <v>93</v>
      </c>
      <c r="AR32" t="s">
        <v>94</v>
      </c>
      <c r="AS32" t="s">
        <v>93</v>
      </c>
      <c r="AT32" t="s">
        <v>168</v>
      </c>
      <c r="AV32" s="18">
        <v>42318</v>
      </c>
      <c r="AW32">
        <v>3315254</v>
      </c>
      <c r="AX32">
        <v>60479</v>
      </c>
      <c r="AY32" t="s">
        <v>95</v>
      </c>
      <c r="AZ32">
        <v>1</v>
      </c>
      <c r="BA32" t="s">
        <v>169</v>
      </c>
      <c r="BB32" t="s">
        <v>170</v>
      </c>
      <c r="BC32" t="s">
        <v>171</v>
      </c>
      <c r="BD32" t="s">
        <v>172</v>
      </c>
      <c r="BE32" t="s">
        <v>173</v>
      </c>
      <c r="BF32">
        <v>10</v>
      </c>
      <c r="BH32" t="s">
        <v>96</v>
      </c>
      <c r="BI32" t="s">
        <v>174</v>
      </c>
      <c r="BJ32" t="s">
        <v>175</v>
      </c>
      <c r="BK32" t="s">
        <v>97</v>
      </c>
      <c r="BL32" t="s">
        <v>98</v>
      </c>
    </row>
    <row r="33" spans="1:64" x14ac:dyDescent="0.25">
      <c r="A33" s="18">
        <v>41746</v>
      </c>
      <c r="B33">
        <v>939532</v>
      </c>
      <c r="C33" s="18">
        <v>41746</v>
      </c>
      <c r="D33" t="s">
        <v>88</v>
      </c>
      <c r="F33" t="s">
        <v>88</v>
      </c>
      <c r="G33" t="s">
        <v>197</v>
      </c>
      <c r="H33" t="s">
        <v>198</v>
      </c>
      <c r="I33" t="s">
        <v>89</v>
      </c>
      <c r="J33">
        <v>67</v>
      </c>
      <c r="L33" t="s">
        <v>162</v>
      </c>
      <c r="M33" s="19">
        <v>0.98402777777777783</v>
      </c>
      <c r="N33" s="20">
        <v>43525</v>
      </c>
      <c r="O33" s="20">
        <v>43526</v>
      </c>
      <c r="P33" s="20">
        <v>43527</v>
      </c>
      <c r="Q33" s="20">
        <v>43525</v>
      </c>
      <c r="R33" s="20">
        <v>43527</v>
      </c>
      <c r="S33" s="20">
        <v>43527</v>
      </c>
      <c r="V33">
        <v>920209</v>
      </c>
      <c r="W33">
        <v>354689</v>
      </c>
      <c r="X33" t="s">
        <v>197</v>
      </c>
      <c r="Y33" t="s">
        <v>199</v>
      </c>
      <c r="Z33" t="s">
        <v>200</v>
      </c>
      <c r="AA33" t="s">
        <v>201</v>
      </c>
      <c r="AD33" t="s">
        <v>88</v>
      </c>
      <c r="AE33">
        <v>0</v>
      </c>
      <c r="AF33">
        <v>0</v>
      </c>
      <c r="AG33">
        <v>1496</v>
      </c>
      <c r="AH33" t="s">
        <v>166</v>
      </c>
      <c r="AI33" t="s">
        <v>90</v>
      </c>
      <c r="AJ33" t="s">
        <v>88</v>
      </c>
      <c r="AK33" t="s">
        <v>167</v>
      </c>
      <c r="AL33" t="s">
        <v>91</v>
      </c>
      <c r="AM33">
        <v>15</v>
      </c>
      <c r="AN33" t="s">
        <v>92</v>
      </c>
      <c r="AO33" t="s">
        <v>93</v>
      </c>
      <c r="AP33" t="s">
        <v>88</v>
      </c>
      <c r="AQ33" t="s">
        <v>93</v>
      </c>
      <c r="AR33" t="s">
        <v>94</v>
      </c>
      <c r="AS33" t="s">
        <v>93</v>
      </c>
      <c r="AT33" t="s">
        <v>168</v>
      </c>
      <c r="AV33" s="18">
        <v>42318</v>
      </c>
      <c r="AW33">
        <v>3313997</v>
      </c>
      <c r="AX33">
        <v>60479</v>
      </c>
      <c r="AY33" t="s">
        <v>95</v>
      </c>
      <c r="AZ33">
        <v>3</v>
      </c>
      <c r="BA33" t="s">
        <v>169</v>
      </c>
      <c r="BB33" t="s">
        <v>170</v>
      </c>
      <c r="BC33" t="s">
        <v>171</v>
      </c>
      <c r="BD33" t="s">
        <v>172</v>
      </c>
      <c r="BE33" t="s">
        <v>173</v>
      </c>
      <c r="BF33">
        <v>10</v>
      </c>
      <c r="BH33" t="s">
        <v>96</v>
      </c>
      <c r="BI33" t="s">
        <v>174</v>
      </c>
      <c r="BJ33" t="s">
        <v>175</v>
      </c>
      <c r="BK33" t="s">
        <v>97</v>
      </c>
      <c r="BL33" t="s">
        <v>98</v>
      </c>
    </row>
    <row r="34" spans="1:64" x14ac:dyDescent="0.25">
      <c r="A34" s="18">
        <v>41746</v>
      </c>
      <c r="B34">
        <v>939532</v>
      </c>
      <c r="C34" s="18">
        <v>41746</v>
      </c>
      <c r="D34" t="s">
        <v>88</v>
      </c>
      <c r="F34" t="s">
        <v>88</v>
      </c>
      <c r="G34" t="s">
        <v>197</v>
      </c>
      <c r="H34" t="s">
        <v>198</v>
      </c>
      <c r="I34" t="s">
        <v>89</v>
      </c>
      <c r="J34">
        <v>67</v>
      </c>
      <c r="L34" t="s">
        <v>162</v>
      </c>
      <c r="M34" s="19">
        <v>0.98402777777777783</v>
      </c>
      <c r="N34" s="20">
        <v>43525</v>
      </c>
      <c r="O34" s="20">
        <v>43526</v>
      </c>
      <c r="P34" s="20">
        <v>43527</v>
      </c>
      <c r="Q34" s="20">
        <v>43525</v>
      </c>
      <c r="R34" s="20">
        <v>43527</v>
      </c>
      <c r="S34" s="20">
        <v>43527</v>
      </c>
      <c r="V34">
        <v>920266</v>
      </c>
      <c r="W34">
        <v>354689</v>
      </c>
      <c r="X34" t="s">
        <v>197</v>
      </c>
      <c r="Y34" t="s">
        <v>199</v>
      </c>
      <c r="Z34" t="s">
        <v>200</v>
      </c>
      <c r="AA34" t="s">
        <v>201</v>
      </c>
      <c r="AD34" t="s">
        <v>88</v>
      </c>
      <c r="AE34">
        <v>0</v>
      </c>
      <c r="AF34">
        <v>0</v>
      </c>
      <c r="AG34">
        <v>1496</v>
      </c>
      <c r="AH34" t="s">
        <v>166</v>
      </c>
      <c r="AI34" t="s">
        <v>90</v>
      </c>
      <c r="AJ34" t="s">
        <v>88</v>
      </c>
      <c r="AK34" t="s">
        <v>167</v>
      </c>
      <c r="AL34" t="s">
        <v>91</v>
      </c>
      <c r="AM34">
        <v>21</v>
      </c>
      <c r="AN34" t="s">
        <v>92</v>
      </c>
      <c r="AO34" t="s">
        <v>93</v>
      </c>
      <c r="AP34" t="s">
        <v>88</v>
      </c>
      <c r="AQ34" t="s">
        <v>93</v>
      </c>
      <c r="AR34" t="s">
        <v>94</v>
      </c>
      <c r="AS34" t="s">
        <v>93</v>
      </c>
      <c r="AT34" t="s">
        <v>168</v>
      </c>
      <c r="AV34" s="18">
        <v>42318</v>
      </c>
      <c r="AW34">
        <v>3313993</v>
      </c>
      <c r="AX34">
        <v>60479</v>
      </c>
      <c r="AY34" t="s">
        <v>95</v>
      </c>
      <c r="AZ34">
        <v>1</v>
      </c>
      <c r="BA34" t="s">
        <v>169</v>
      </c>
      <c r="BB34" t="s">
        <v>170</v>
      </c>
      <c r="BC34" t="s">
        <v>171</v>
      </c>
      <c r="BD34" t="s">
        <v>172</v>
      </c>
      <c r="BE34" t="s">
        <v>173</v>
      </c>
      <c r="BF34">
        <v>10</v>
      </c>
      <c r="BH34" t="s">
        <v>96</v>
      </c>
      <c r="BI34" t="s">
        <v>174</v>
      </c>
      <c r="BJ34" t="s">
        <v>175</v>
      </c>
      <c r="BK34" t="s">
        <v>97</v>
      </c>
      <c r="BL34" t="s">
        <v>98</v>
      </c>
    </row>
    <row r="35" spans="1:64" x14ac:dyDescent="0.25">
      <c r="A35" s="18">
        <v>41746</v>
      </c>
      <c r="B35">
        <v>939535</v>
      </c>
      <c r="C35" s="18">
        <v>41746</v>
      </c>
      <c r="D35" t="s">
        <v>88</v>
      </c>
      <c r="F35" t="s">
        <v>88</v>
      </c>
      <c r="G35" t="s">
        <v>202</v>
      </c>
      <c r="H35" t="s">
        <v>203</v>
      </c>
      <c r="I35" t="s">
        <v>143</v>
      </c>
      <c r="J35">
        <v>48</v>
      </c>
      <c r="L35" t="s">
        <v>162</v>
      </c>
      <c r="M35" s="19">
        <v>1.5277777777777777E-2</v>
      </c>
      <c r="N35" s="20">
        <v>43525</v>
      </c>
      <c r="O35" s="20">
        <v>43526</v>
      </c>
      <c r="P35" s="20">
        <v>43527</v>
      </c>
      <c r="Q35" s="20">
        <v>43525</v>
      </c>
      <c r="R35" s="20">
        <v>43526</v>
      </c>
      <c r="S35" s="20">
        <v>43526</v>
      </c>
      <c r="V35">
        <v>917886</v>
      </c>
      <c r="W35">
        <v>354690</v>
      </c>
      <c r="X35" t="s">
        <v>202</v>
      </c>
      <c r="Y35" t="s">
        <v>204</v>
      </c>
      <c r="Z35" t="s">
        <v>205</v>
      </c>
      <c r="AA35" t="s">
        <v>206</v>
      </c>
      <c r="AD35" t="s">
        <v>88</v>
      </c>
      <c r="AE35">
        <v>0</v>
      </c>
      <c r="AF35">
        <v>0</v>
      </c>
      <c r="AG35">
        <v>1496</v>
      </c>
      <c r="AH35" t="s">
        <v>166</v>
      </c>
      <c r="AI35" t="s">
        <v>90</v>
      </c>
      <c r="AJ35" t="s">
        <v>88</v>
      </c>
      <c r="AK35" t="s">
        <v>167</v>
      </c>
      <c r="AL35" t="s">
        <v>91</v>
      </c>
      <c r="AM35">
        <v>26</v>
      </c>
      <c r="AN35" t="s">
        <v>92</v>
      </c>
      <c r="AO35" t="s">
        <v>93</v>
      </c>
      <c r="AP35" t="s">
        <v>88</v>
      </c>
      <c r="AQ35" t="s">
        <v>93</v>
      </c>
      <c r="AR35" t="s">
        <v>94</v>
      </c>
      <c r="AS35" t="s">
        <v>93</v>
      </c>
      <c r="AT35" t="s">
        <v>168</v>
      </c>
      <c r="AV35" s="18">
        <v>42318</v>
      </c>
      <c r="AW35">
        <v>3313307</v>
      </c>
      <c r="AX35">
        <v>60479</v>
      </c>
      <c r="AY35" t="s">
        <v>95</v>
      </c>
      <c r="AZ35">
        <v>1</v>
      </c>
      <c r="BA35" t="s">
        <v>169</v>
      </c>
      <c r="BB35" t="s">
        <v>170</v>
      </c>
      <c r="BC35" t="s">
        <v>171</v>
      </c>
      <c r="BD35" t="s">
        <v>172</v>
      </c>
      <c r="BE35" t="s">
        <v>173</v>
      </c>
      <c r="BF35">
        <v>9</v>
      </c>
      <c r="BG35" t="s">
        <v>181</v>
      </c>
      <c r="BH35" t="s">
        <v>96</v>
      </c>
      <c r="BI35" t="s">
        <v>174</v>
      </c>
      <c r="BJ35" t="s">
        <v>175</v>
      </c>
      <c r="BK35" t="s">
        <v>97</v>
      </c>
      <c r="BL35" t="s">
        <v>98</v>
      </c>
    </row>
    <row r="36" spans="1:64" x14ac:dyDescent="0.25">
      <c r="A36" s="18">
        <v>41746</v>
      </c>
      <c r="B36">
        <v>939535</v>
      </c>
      <c r="C36" s="18">
        <v>41746</v>
      </c>
      <c r="D36" t="s">
        <v>88</v>
      </c>
      <c r="F36" t="s">
        <v>88</v>
      </c>
      <c r="G36" t="s">
        <v>202</v>
      </c>
      <c r="H36" t="s">
        <v>203</v>
      </c>
      <c r="I36" t="s">
        <v>143</v>
      </c>
      <c r="J36">
        <v>48</v>
      </c>
      <c r="L36" t="s">
        <v>162</v>
      </c>
      <c r="M36" s="19">
        <v>1.5277777777777777E-2</v>
      </c>
      <c r="N36" s="20">
        <v>43525</v>
      </c>
      <c r="O36" s="20">
        <v>43526</v>
      </c>
      <c r="P36" s="20">
        <v>43527</v>
      </c>
      <c r="Q36" s="20">
        <v>43525</v>
      </c>
      <c r="R36" s="20">
        <v>43526</v>
      </c>
      <c r="S36" s="20">
        <v>43526</v>
      </c>
      <c r="V36">
        <v>918920</v>
      </c>
      <c r="W36">
        <v>354690</v>
      </c>
      <c r="X36" t="s">
        <v>202</v>
      </c>
      <c r="Y36" t="s">
        <v>204</v>
      </c>
      <c r="Z36" t="s">
        <v>205</v>
      </c>
      <c r="AA36" t="s">
        <v>206</v>
      </c>
      <c r="AD36" t="s">
        <v>88</v>
      </c>
      <c r="AE36">
        <v>0</v>
      </c>
      <c r="AF36">
        <v>0</v>
      </c>
      <c r="AG36">
        <v>1496</v>
      </c>
      <c r="AH36" t="s">
        <v>166</v>
      </c>
      <c r="AI36" t="s">
        <v>90</v>
      </c>
      <c r="AJ36" t="s">
        <v>88</v>
      </c>
      <c r="AK36" t="s">
        <v>167</v>
      </c>
      <c r="AL36" t="s">
        <v>91</v>
      </c>
      <c r="AM36">
        <v>12</v>
      </c>
      <c r="AN36" t="s">
        <v>92</v>
      </c>
      <c r="AO36" t="s">
        <v>93</v>
      </c>
      <c r="AP36" t="s">
        <v>88</v>
      </c>
      <c r="AQ36" t="s">
        <v>93</v>
      </c>
      <c r="AR36" t="s">
        <v>94</v>
      </c>
      <c r="AS36" t="s">
        <v>93</v>
      </c>
      <c r="AT36" t="s">
        <v>168</v>
      </c>
      <c r="AV36" s="18">
        <v>42318</v>
      </c>
      <c r="AW36">
        <v>3314719</v>
      </c>
      <c r="AX36">
        <v>60479</v>
      </c>
      <c r="AY36" t="s">
        <v>95</v>
      </c>
      <c r="AZ36">
        <v>1</v>
      </c>
      <c r="BA36" t="s">
        <v>169</v>
      </c>
      <c r="BB36" t="s">
        <v>170</v>
      </c>
      <c r="BC36" t="s">
        <v>171</v>
      </c>
      <c r="BD36" t="s">
        <v>172</v>
      </c>
      <c r="BE36" t="s">
        <v>173</v>
      </c>
      <c r="BF36">
        <v>9</v>
      </c>
      <c r="BG36" t="s">
        <v>181</v>
      </c>
      <c r="BH36" t="s">
        <v>96</v>
      </c>
      <c r="BI36" t="s">
        <v>174</v>
      </c>
      <c r="BJ36" t="s">
        <v>175</v>
      </c>
      <c r="BK36" t="s">
        <v>97</v>
      </c>
      <c r="BL36" t="s">
        <v>98</v>
      </c>
    </row>
    <row r="37" spans="1:64" x14ac:dyDescent="0.25">
      <c r="A37" s="18">
        <v>41746</v>
      </c>
      <c r="B37">
        <v>939535</v>
      </c>
      <c r="C37" s="18">
        <v>41746</v>
      </c>
      <c r="D37" t="s">
        <v>88</v>
      </c>
      <c r="F37" t="s">
        <v>88</v>
      </c>
      <c r="G37" t="s">
        <v>202</v>
      </c>
      <c r="H37" t="s">
        <v>203</v>
      </c>
      <c r="I37" t="s">
        <v>143</v>
      </c>
      <c r="J37">
        <v>48</v>
      </c>
      <c r="L37" t="s">
        <v>162</v>
      </c>
      <c r="M37" s="19">
        <v>1.5277777777777777E-2</v>
      </c>
      <c r="N37" s="20">
        <v>43525</v>
      </c>
      <c r="O37" s="20">
        <v>43526</v>
      </c>
      <c r="P37" s="20">
        <v>43527</v>
      </c>
      <c r="Q37" s="20">
        <v>43525</v>
      </c>
      <c r="R37" s="20">
        <v>43526</v>
      </c>
      <c r="S37" s="20">
        <v>43526</v>
      </c>
      <c r="V37">
        <v>919213</v>
      </c>
      <c r="W37">
        <v>354690</v>
      </c>
      <c r="X37" t="s">
        <v>202</v>
      </c>
      <c r="Y37" t="s">
        <v>204</v>
      </c>
      <c r="Z37" t="s">
        <v>205</v>
      </c>
      <c r="AA37" t="s">
        <v>206</v>
      </c>
      <c r="AD37" t="s">
        <v>88</v>
      </c>
      <c r="AE37">
        <v>0</v>
      </c>
      <c r="AF37">
        <v>0</v>
      </c>
      <c r="AG37">
        <v>1496</v>
      </c>
      <c r="AH37" t="s">
        <v>166</v>
      </c>
      <c r="AI37" t="s">
        <v>90</v>
      </c>
      <c r="AJ37" t="s">
        <v>88</v>
      </c>
      <c r="AK37" t="s">
        <v>167</v>
      </c>
      <c r="AL37" t="s">
        <v>91</v>
      </c>
      <c r="AM37">
        <v>3</v>
      </c>
      <c r="AN37" t="s">
        <v>92</v>
      </c>
      <c r="AO37" t="s">
        <v>93</v>
      </c>
      <c r="AP37" t="s">
        <v>88</v>
      </c>
      <c r="AQ37" t="s">
        <v>93</v>
      </c>
      <c r="AR37" t="s">
        <v>94</v>
      </c>
      <c r="AS37" t="s">
        <v>93</v>
      </c>
      <c r="AT37" t="s">
        <v>168</v>
      </c>
      <c r="AV37" s="18">
        <v>42318</v>
      </c>
      <c r="AW37">
        <v>3313302</v>
      </c>
      <c r="AX37">
        <v>60479</v>
      </c>
      <c r="AY37" t="s">
        <v>95</v>
      </c>
      <c r="AZ37">
        <v>1</v>
      </c>
      <c r="BA37" t="s">
        <v>169</v>
      </c>
      <c r="BB37" t="s">
        <v>170</v>
      </c>
      <c r="BC37" t="s">
        <v>171</v>
      </c>
      <c r="BD37" t="s">
        <v>172</v>
      </c>
      <c r="BE37" t="s">
        <v>173</v>
      </c>
      <c r="BF37">
        <v>9</v>
      </c>
      <c r="BG37" t="s">
        <v>181</v>
      </c>
      <c r="BH37" t="s">
        <v>96</v>
      </c>
      <c r="BI37" t="s">
        <v>174</v>
      </c>
      <c r="BJ37" t="s">
        <v>175</v>
      </c>
      <c r="BK37" t="s">
        <v>97</v>
      </c>
      <c r="BL37" t="s">
        <v>98</v>
      </c>
    </row>
    <row r="38" spans="1:64" x14ac:dyDescent="0.25">
      <c r="A38" s="18">
        <v>41746</v>
      </c>
      <c r="B38">
        <v>939535</v>
      </c>
      <c r="C38" s="18">
        <v>41746</v>
      </c>
      <c r="D38" t="s">
        <v>88</v>
      </c>
      <c r="F38" t="s">
        <v>88</v>
      </c>
      <c r="G38" t="s">
        <v>202</v>
      </c>
      <c r="H38" t="s">
        <v>203</v>
      </c>
      <c r="I38" t="s">
        <v>143</v>
      </c>
      <c r="J38">
        <v>48</v>
      </c>
      <c r="L38" t="s">
        <v>162</v>
      </c>
      <c r="M38" s="19">
        <v>1.5277777777777777E-2</v>
      </c>
      <c r="N38" s="20">
        <v>43525</v>
      </c>
      <c r="O38" s="20">
        <v>43526</v>
      </c>
      <c r="P38" s="20">
        <v>43527</v>
      </c>
      <c r="Q38" s="20">
        <v>43525</v>
      </c>
      <c r="R38" s="20">
        <v>43526</v>
      </c>
      <c r="S38" s="20">
        <v>43526</v>
      </c>
      <c r="V38">
        <v>919334</v>
      </c>
      <c r="W38">
        <v>354690</v>
      </c>
      <c r="X38" t="s">
        <v>202</v>
      </c>
      <c r="Y38" t="s">
        <v>204</v>
      </c>
      <c r="Z38" t="s">
        <v>205</v>
      </c>
      <c r="AA38" t="s">
        <v>206</v>
      </c>
      <c r="AD38" t="s">
        <v>88</v>
      </c>
      <c r="AE38">
        <v>0</v>
      </c>
      <c r="AF38">
        <v>0</v>
      </c>
      <c r="AG38">
        <v>1496</v>
      </c>
      <c r="AH38" t="s">
        <v>166</v>
      </c>
      <c r="AI38" t="s">
        <v>90</v>
      </c>
      <c r="AJ38" t="s">
        <v>88</v>
      </c>
      <c r="AK38" t="s">
        <v>167</v>
      </c>
      <c r="AL38" t="s">
        <v>91</v>
      </c>
      <c r="AM38">
        <v>4</v>
      </c>
      <c r="AN38" t="s">
        <v>106</v>
      </c>
      <c r="AO38" t="s">
        <v>93</v>
      </c>
      <c r="AP38" t="s">
        <v>88</v>
      </c>
      <c r="AQ38" t="s">
        <v>93</v>
      </c>
      <c r="AR38" t="s">
        <v>94</v>
      </c>
      <c r="AS38" t="s">
        <v>93</v>
      </c>
      <c r="AT38" t="s">
        <v>168</v>
      </c>
      <c r="AV38" s="18">
        <v>42318</v>
      </c>
      <c r="AW38">
        <v>3314732</v>
      </c>
      <c r="AX38">
        <v>60468</v>
      </c>
      <c r="AY38" t="s">
        <v>107</v>
      </c>
      <c r="AZ38">
        <v>1</v>
      </c>
      <c r="BA38" t="s">
        <v>169</v>
      </c>
      <c r="BB38" t="s">
        <v>170</v>
      </c>
      <c r="BC38" t="s">
        <v>171</v>
      </c>
      <c r="BD38" t="s">
        <v>172</v>
      </c>
      <c r="BE38" t="s">
        <v>173</v>
      </c>
      <c r="BF38">
        <v>9</v>
      </c>
      <c r="BG38" t="s">
        <v>181</v>
      </c>
      <c r="BH38" t="s">
        <v>96</v>
      </c>
      <c r="BI38" t="s">
        <v>174</v>
      </c>
      <c r="BJ38" t="s">
        <v>175</v>
      </c>
      <c r="BK38" t="s">
        <v>97</v>
      </c>
      <c r="BL38" t="s">
        <v>98</v>
      </c>
    </row>
    <row r="39" spans="1:64" x14ac:dyDescent="0.25">
      <c r="A39" s="18">
        <v>41746</v>
      </c>
      <c r="B39">
        <v>939541</v>
      </c>
      <c r="C39" s="18">
        <v>41746</v>
      </c>
      <c r="D39" t="s">
        <v>88</v>
      </c>
      <c r="F39" t="s">
        <v>88</v>
      </c>
      <c r="G39" t="s">
        <v>207</v>
      </c>
      <c r="H39" t="s">
        <v>208</v>
      </c>
      <c r="I39" t="s">
        <v>127</v>
      </c>
      <c r="J39">
        <v>39</v>
      </c>
      <c r="L39" t="s">
        <v>162</v>
      </c>
      <c r="M39" s="19">
        <v>0.88194444444444453</v>
      </c>
      <c r="N39" s="20">
        <v>43525</v>
      </c>
      <c r="O39" s="20">
        <v>43525</v>
      </c>
      <c r="P39" s="20">
        <v>43526</v>
      </c>
      <c r="Q39" s="20">
        <v>43525</v>
      </c>
      <c r="R39" s="20">
        <v>43525</v>
      </c>
      <c r="S39" s="20">
        <v>43525</v>
      </c>
      <c r="V39">
        <v>917896</v>
      </c>
      <c r="W39">
        <v>354692</v>
      </c>
      <c r="X39" t="s">
        <v>207</v>
      </c>
      <c r="Y39" t="s">
        <v>209</v>
      </c>
      <c r="Z39" t="s">
        <v>210</v>
      </c>
      <c r="AA39" t="s">
        <v>211</v>
      </c>
      <c r="AD39" t="s">
        <v>88</v>
      </c>
      <c r="AE39">
        <v>0</v>
      </c>
      <c r="AF39">
        <v>0</v>
      </c>
      <c r="AG39">
        <v>1496</v>
      </c>
      <c r="AH39" t="s">
        <v>166</v>
      </c>
      <c r="AI39" t="s">
        <v>90</v>
      </c>
      <c r="AJ39" t="s">
        <v>88</v>
      </c>
      <c r="AK39" t="s">
        <v>167</v>
      </c>
      <c r="AL39" t="s">
        <v>91</v>
      </c>
      <c r="AM39">
        <v>18</v>
      </c>
      <c r="AN39" t="s">
        <v>92</v>
      </c>
      <c r="AO39" t="s">
        <v>93</v>
      </c>
      <c r="AP39" t="s">
        <v>88</v>
      </c>
      <c r="AQ39" t="s">
        <v>93</v>
      </c>
      <c r="AR39" t="s">
        <v>94</v>
      </c>
      <c r="AS39" t="s">
        <v>93</v>
      </c>
      <c r="AT39" t="s">
        <v>168</v>
      </c>
      <c r="AV39" s="18">
        <v>42318</v>
      </c>
      <c r="AW39">
        <v>3314187</v>
      </c>
      <c r="AX39">
        <v>60479</v>
      </c>
      <c r="AY39" t="s">
        <v>95</v>
      </c>
      <c r="AZ39">
        <v>1</v>
      </c>
      <c r="BA39" t="s">
        <v>169</v>
      </c>
      <c r="BB39" t="s">
        <v>170</v>
      </c>
      <c r="BC39" t="s">
        <v>171</v>
      </c>
      <c r="BD39" t="s">
        <v>172</v>
      </c>
      <c r="BE39" t="s">
        <v>173</v>
      </c>
      <c r="BF39">
        <v>9</v>
      </c>
      <c r="BG39" t="s">
        <v>181</v>
      </c>
      <c r="BH39" t="s">
        <v>96</v>
      </c>
      <c r="BI39" t="s">
        <v>174</v>
      </c>
      <c r="BJ39" t="s">
        <v>175</v>
      </c>
      <c r="BK39" t="s">
        <v>97</v>
      </c>
      <c r="BL39" t="s">
        <v>98</v>
      </c>
    </row>
    <row r="40" spans="1:64" x14ac:dyDescent="0.25">
      <c r="A40" s="18">
        <v>41746</v>
      </c>
      <c r="B40">
        <v>939541</v>
      </c>
      <c r="C40" s="18">
        <v>41746</v>
      </c>
      <c r="D40" t="s">
        <v>88</v>
      </c>
      <c r="F40" t="s">
        <v>88</v>
      </c>
      <c r="G40" t="s">
        <v>207</v>
      </c>
      <c r="H40" t="s">
        <v>208</v>
      </c>
      <c r="I40" t="s">
        <v>127</v>
      </c>
      <c r="J40">
        <v>39</v>
      </c>
      <c r="L40" t="s">
        <v>162</v>
      </c>
      <c r="M40" s="19">
        <v>0.88194444444444453</v>
      </c>
      <c r="N40" s="20">
        <v>43525</v>
      </c>
      <c r="O40" s="20">
        <v>43525</v>
      </c>
      <c r="P40" s="20">
        <v>43526</v>
      </c>
      <c r="Q40" s="20">
        <v>43525</v>
      </c>
      <c r="R40" s="20">
        <v>43525</v>
      </c>
      <c r="S40" s="20">
        <v>43525</v>
      </c>
      <c r="V40">
        <v>917992</v>
      </c>
      <c r="W40">
        <v>354692</v>
      </c>
      <c r="X40" t="s">
        <v>207</v>
      </c>
      <c r="Y40" t="s">
        <v>209</v>
      </c>
      <c r="Z40" t="s">
        <v>210</v>
      </c>
      <c r="AA40" t="s">
        <v>211</v>
      </c>
      <c r="AD40" t="s">
        <v>88</v>
      </c>
      <c r="AE40">
        <v>0</v>
      </c>
      <c r="AF40">
        <v>0</v>
      </c>
      <c r="AG40">
        <v>1496</v>
      </c>
      <c r="AH40" t="s">
        <v>166</v>
      </c>
      <c r="AI40" t="s">
        <v>90</v>
      </c>
      <c r="AJ40" t="s">
        <v>88</v>
      </c>
      <c r="AK40" t="s">
        <v>167</v>
      </c>
      <c r="AL40" t="s">
        <v>91</v>
      </c>
      <c r="AM40">
        <v>14</v>
      </c>
      <c r="AN40" t="s">
        <v>92</v>
      </c>
      <c r="AO40" t="s">
        <v>93</v>
      </c>
      <c r="AP40" t="s">
        <v>88</v>
      </c>
      <c r="AQ40" t="s">
        <v>93</v>
      </c>
      <c r="AR40" t="s">
        <v>94</v>
      </c>
      <c r="AS40" t="s">
        <v>93</v>
      </c>
      <c r="AT40" t="s">
        <v>168</v>
      </c>
      <c r="AV40" s="18">
        <v>42318</v>
      </c>
      <c r="AW40">
        <v>3312907</v>
      </c>
      <c r="AX40">
        <v>60479</v>
      </c>
      <c r="AY40" t="s">
        <v>95</v>
      </c>
      <c r="AZ40">
        <v>2</v>
      </c>
      <c r="BA40" t="s">
        <v>169</v>
      </c>
      <c r="BB40" t="s">
        <v>170</v>
      </c>
      <c r="BC40" t="s">
        <v>171</v>
      </c>
      <c r="BD40" t="s">
        <v>172</v>
      </c>
      <c r="BE40" t="s">
        <v>173</v>
      </c>
      <c r="BF40">
        <v>9</v>
      </c>
      <c r="BG40" t="s">
        <v>181</v>
      </c>
      <c r="BH40" t="s">
        <v>96</v>
      </c>
      <c r="BI40" t="s">
        <v>174</v>
      </c>
      <c r="BJ40" t="s">
        <v>175</v>
      </c>
      <c r="BK40" t="s">
        <v>97</v>
      </c>
      <c r="BL40" t="s">
        <v>98</v>
      </c>
    </row>
    <row r="41" spans="1:64" x14ac:dyDescent="0.25">
      <c r="A41" s="18">
        <v>41746</v>
      </c>
      <c r="B41">
        <v>939541</v>
      </c>
      <c r="C41" s="18">
        <v>41746</v>
      </c>
      <c r="D41" t="s">
        <v>88</v>
      </c>
      <c r="F41" t="s">
        <v>88</v>
      </c>
      <c r="G41" t="s">
        <v>207</v>
      </c>
      <c r="H41" t="s">
        <v>208</v>
      </c>
      <c r="I41" t="s">
        <v>127</v>
      </c>
      <c r="J41">
        <v>39</v>
      </c>
      <c r="L41" t="s">
        <v>162</v>
      </c>
      <c r="M41" s="19">
        <v>0.88194444444444453</v>
      </c>
      <c r="N41" s="20">
        <v>43525</v>
      </c>
      <c r="O41" s="20">
        <v>43525</v>
      </c>
      <c r="P41" s="20">
        <v>43526</v>
      </c>
      <c r="Q41" s="20">
        <v>43525</v>
      </c>
      <c r="R41" s="20">
        <v>43525</v>
      </c>
      <c r="S41" s="20">
        <v>43525</v>
      </c>
      <c r="V41">
        <v>918766</v>
      </c>
      <c r="W41">
        <v>354692</v>
      </c>
      <c r="X41" t="s">
        <v>207</v>
      </c>
      <c r="Y41" t="s">
        <v>209</v>
      </c>
      <c r="Z41" t="s">
        <v>210</v>
      </c>
      <c r="AA41" t="s">
        <v>211</v>
      </c>
      <c r="AD41" t="s">
        <v>88</v>
      </c>
      <c r="AE41">
        <v>0</v>
      </c>
      <c r="AF41">
        <v>0</v>
      </c>
      <c r="AG41">
        <v>1496</v>
      </c>
      <c r="AH41" t="s">
        <v>166</v>
      </c>
      <c r="AI41" t="s">
        <v>90</v>
      </c>
      <c r="AJ41" t="s">
        <v>88</v>
      </c>
      <c r="AK41" t="s">
        <v>167</v>
      </c>
      <c r="AL41" t="s">
        <v>91</v>
      </c>
      <c r="AM41">
        <v>24</v>
      </c>
      <c r="AN41" t="s">
        <v>115</v>
      </c>
      <c r="AO41" t="s">
        <v>93</v>
      </c>
      <c r="AP41" t="s">
        <v>88</v>
      </c>
      <c r="AQ41" t="s">
        <v>93</v>
      </c>
      <c r="AR41" t="s">
        <v>94</v>
      </c>
      <c r="AS41" t="s">
        <v>93</v>
      </c>
      <c r="AT41" t="s">
        <v>168</v>
      </c>
      <c r="AV41" s="18">
        <v>42318</v>
      </c>
      <c r="AW41">
        <v>3313334</v>
      </c>
      <c r="AX41" t="s">
        <v>116</v>
      </c>
      <c r="AY41" t="s">
        <v>117</v>
      </c>
      <c r="AZ41">
        <v>1</v>
      </c>
      <c r="BA41" t="s">
        <v>169</v>
      </c>
      <c r="BB41" t="s">
        <v>170</v>
      </c>
      <c r="BC41" t="s">
        <v>171</v>
      </c>
      <c r="BD41" t="s">
        <v>172</v>
      </c>
      <c r="BE41" t="s">
        <v>173</v>
      </c>
      <c r="BF41">
        <v>9</v>
      </c>
      <c r="BG41" t="s">
        <v>181</v>
      </c>
      <c r="BH41" t="s">
        <v>96</v>
      </c>
      <c r="BI41" t="s">
        <v>174</v>
      </c>
      <c r="BJ41" t="s">
        <v>175</v>
      </c>
      <c r="BK41" t="s">
        <v>97</v>
      </c>
      <c r="BL41" t="s">
        <v>98</v>
      </c>
    </row>
    <row r="42" spans="1:64" x14ac:dyDescent="0.25">
      <c r="A42" s="18">
        <v>41746</v>
      </c>
      <c r="B42">
        <v>939541</v>
      </c>
      <c r="C42" s="18">
        <v>41746</v>
      </c>
      <c r="D42" t="s">
        <v>88</v>
      </c>
      <c r="F42" t="s">
        <v>88</v>
      </c>
      <c r="G42" t="s">
        <v>207</v>
      </c>
      <c r="H42" t="s">
        <v>208</v>
      </c>
      <c r="I42" t="s">
        <v>127</v>
      </c>
      <c r="J42">
        <v>39</v>
      </c>
      <c r="L42" t="s">
        <v>162</v>
      </c>
      <c r="M42" s="19">
        <v>0.88194444444444453</v>
      </c>
      <c r="N42" s="20">
        <v>43525</v>
      </c>
      <c r="O42" s="20">
        <v>43525</v>
      </c>
      <c r="P42" s="20">
        <v>43526</v>
      </c>
      <c r="Q42" s="20">
        <v>43525</v>
      </c>
      <c r="R42" s="20">
        <v>43525</v>
      </c>
      <c r="S42" s="20">
        <v>43525</v>
      </c>
      <c r="V42">
        <v>918766</v>
      </c>
      <c r="W42">
        <v>354692</v>
      </c>
      <c r="X42" t="s">
        <v>207</v>
      </c>
      <c r="Y42" t="s">
        <v>209</v>
      </c>
      <c r="Z42" t="s">
        <v>210</v>
      </c>
      <c r="AA42" t="s">
        <v>211</v>
      </c>
      <c r="AD42" t="s">
        <v>88</v>
      </c>
      <c r="AE42">
        <v>0</v>
      </c>
      <c r="AF42">
        <v>0</v>
      </c>
      <c r="AG42">
        <v>1496</v>
      </c>
      <c r="AH42" t="s">
        <v>166</v>
      </c>
      <c r="AI42" t="s">
        <v>90</v>
      </c>
      <c r="AJ42" t="s">
        <v>88</v>
      </c>
      <c r="AK42" t="s">
        <v>167</v>
      </c>
      <c r="AL42" t="s">
        <v>91</v>
      </c>
      <c r="AM42">
        <v>24</v>
      </c>
      <c r="AN42" t="s">
        <v>212</v>
      </c>
      <c r="AO42" t="s">
        <v>93</v>
      </c>
      <c r="AP42" t="s">
        <v>88</v>
      </c>
      <c r="AQ42" t="s">
        <v>88</v>
      </c>
      <c r="AR42" t="s">
        <v>94</v>
      </c>
      <c r="AS42" t="s">
        <v>93</v>
      </c>
      <c r="AT42" t="s">
        <v>168</v>
      </c>
      <c r="AV42" s="18">
        <v>42318</v>
      </c>
      <c r="AW42">
        <v>3313915</v>
      </c>
      <c r="AX42" t="s">
        <v>213</v>
      </c>
      <c r="AY42" t="s">
        <v>214</v>
      </c>
      <c r="AZ42">
        <v>1</v>
      </c>
      <c r="BA42" t="s">
        <v>169</v>
      </c>
      <c r="BB42" t="s">
        <v>170</v>
      </c>
      <c r="BC42" t="s">
        <v>171</v>
      </c>
      <c r="BD42" t="s">
        <v>172</v>
      </c>
      <c r="BE42" t="s">
        <v>173</v>
      </c>
      <c r="BF42">
        <v>9</v>
      </c>
      <c r="BG42" t="s">
        <v>181</v>
      </c>
      <c r="BH42" t="s">
        <v>96</v>
      </c>
      <c r="BI42" t="s">
        <v>174</v>
      </c>
      <c r="BJ42" t="s">
        <v>175</v>
      </c>
      <c r="BK42" t="s">
        <v>97</v>
      </c>
      <c r="BL42" t="s">
        <v>98</v>
      </c>
    </row>
    <row r="43" spans="1:64" x14ac:dyDescent="0.25">
      <c r="A43" s="18">
        <v>41746</v>
      </c>
      <c r="B43">
        <v>939541</v>
      </c>
      <c r="C43" s="18">
        <v>41746</v>
      </c>
      <c r="D43" t="s">
        <v>88</v>
      </c>
      <c r="F43" t="s">
        <v>88</v>
      </c>
      <c r="G43" t="s">
        <v>207</v>
      </c>
      <c r="H43" t="s">
        <v>208</v>
      </c>
      <c r="I43" t="s">
        <v>127</v>
      </c>
      <c r="J43">
        <v>39</v>
      </c>
      <c r="L43" t="s">
        <v>162</v>
      </c>
      <c r="M43" s="19">
        <v>0.88194444444444453</v>
      </c>
      <c r="N43" s="20">
        <v>43525</v>
      </c>
      <c r="O43" s="20">
        <v>43525</v>
      </c>
      <c r="P43" s="20">
        <v>43526</v>
      </c>
      <c r="Q43" s="20">
        <v>43525</v>
      </c>
      <c r="R43" s="20">
        <v>43525</v>
      </c>
      <c r="S43" s="20">
        <v>43525</v>
      </c>
      <c r="V43">
        <v>918766</v>
      </c>
      <c r="W43">
        <v>354692</v>
      </c>
      <c r="X43" t="s">
        <v>207</v>
      </c>
      <c r="Y43" t="s">
        <v>209</v>
      </c>
      <c r="Z43" t="s">
        <v>210</v>
      </c>
      <c r="AA43" t="s">
        <v>211</v>
      </c>
      <c r="AD43" t="s">
        <v>88</v>
      </c>
      <c r="AE43">
        <v>0</v>
      </c>
      <c r="AF43">
        <v>0</v>
      </c>
      <c r="AG43">
        <v>1496</v>
      </c>
      <c r="AH43" t="s">
        <v>166</v>
      </c>
      <c r="AI43" t="s">
        <v>90</v>
      </c>
      <c r="AJ43" t="s">
        <v>88</v>
      </c>
      <c r="AK43" t="s">
        <v>167</v>
      </c>
      <c r="AL43" t="s">
        <v>91</v>
      </c>
      <c r="AM43">
        <v>24</v>
      </c>
      <c r="AN43" t="s">
        <v>133</v>
      </c>
      <c r="AO43" t="s">
        <v>93</v>
      </c>
      <c r="AP43" t="s">
        <v>88</v>
      </c>
      <c r="AQ43" t="s">
        <v>93</v>
      </c>
      <c r="AR43" t="s">
        <v>94</v>
      </c>
      <c r="AS43" t="s">
        <v>93</v>
      </c>
      <c r="AT43" t="s">
        <v>168</v>
      </c>
      <c r="AV43" s="18">
        <v>42318</v>
      </c>
      <c r="AW43">
        <v>3315185</v>
      </c>
      <c r="AX43">
        <v>60360</v>
      </c>
      <c r="AY43" t="s">
        <v>155</v>
      </c>
      <c r="AZ43">
        <v>1</v>
      </c>
      <c r="BA43" t="s">
        <v>169</v>
      </c>
      <c r="BB43" t="s">
        <v>170</v>
      </c>
      <c r="BC43" t="s">
        <v>171</v>
      </c>
      <c r="BD43" t="s">
        <v>172</v>
      </c>
      <c r="BE43" t="s">
        <v>173</v>
      </c>
      <c r="BF43">
        <v>9</v>
      </c>
      <c r="BG43" t="s">
        <v>181</v>
      </c>
      <c r="BH43" t="s">
        <v>96</v>
      </c>
      <c r="BI43" t="s">
        <v>174</v>
      </c>
      <c r="BJ43" t="s">
        <v>175</v>
      </c>
      <c r="BK43" t="s">
        <v>97</v>
      </c>
      <c r="BL43" t="s">
        <v>98</v>
      </c>
    </row>
    <row r="44" spans="1:64" x14ac:dyDescent="0.25">
      <c r="A44" s="18">
        <v>41746</v>
      </c>
      <c r="B44">
        <v>939541</v>
      </c>
      <c r="C44" s="18">
        <v>41746</v>
      </c>
      <c r="D44" t="s">
        <v>88</v>
      </c>
      <c r="F44" t="s">
        <v>88</v>
      </c>
      <c r="G44" t="s">
        <v>207</v>
      </c>
      <c r="H44" t="s">
        <v>208</v>
      </c>
      <c r="I44" t="s">
        <v>127</v>
      </c>
      <c r="J44">
        <v>39</v>
      </c>
      <c r="L44" t="s">
        <v>162</v>
      </c>
      <c r="M44" s="19">
        <v>0.88194444444444453</v>
      </c>
      <c r="N44" s="20">
        <v>43525</v>
      </c>
      <c r="O44" s="20">
        <v>43525</v>
      </c>
      <c r="P44" s="20">
        <v>43526</v>
      </c>
      <c r="Q44" s="20">
        <v>43525</v>
      </c>
      <c r="R44" s="20">
        <v>43525</v>
      </c>
      <c r="S44" s="20">
        <v>43525</v>
      </c>
      <c r="V44">
        <v>918982</v>
      </c>
      <c r="W44">
        <v>354692</v>
      </c>
      <c r="X44" t="s">
        <v>207</v>
      </c>
      <c r="Y44" t="s">
        <v>209</v>
      </c>
      <c r="Z44" t="s">
        <v>210</v>
      </c>
      <c r="AA44" t="s">
        <v>211</v>
      </c>
      <c r="AD44" t="s">
        <v>88</v>
      </c>
      <c r="AE44">
        <v>0</v>
      </c>
      <c r="AF44">
        <v>0</v>
      </c>
      <c r="AG44">
        <v>1496</v>
      </c>
      <c r="AH44" t="s">
        <v>166</v>
      </c>
      <c r="AI44" t="s">
        <v>90</v>
      </c>
      <c r="AJ44" t="s">
        <v>88</v>
      </c>
      <c r="AK44" t="s">
        <v>167</v>
      </c>
      <c r="AL44" t="s">
        <v>91</v>
      </c>
      <c r="AM44">
        <v>17</v>
      </c>
      <c r="AN44" t="s">
        <v>92</v>
      </c>
      <c r="AO44" t="s">
        <v>93</v>
      </c>
      <c r="AP44" t="s">
        <v>88</v>
      </c>
      <c r="AQ44" t="s">
        <v>93</v>
      </c>
      <c r="AR44" t="s">
        <v>94</v>
      </c>
      <c r="AS44" t="s">
        <v>93</v>
      </c>
      <c r="AT44" t="s">
        <v>168</v>
      </c>
      <c r="AV44" s="18">
        <v>42318</v>
      </c>
      <c r="AW44">
        <v>3312526</v>
      </c>
      <c r="AX44">
        <v>60479</v>
      </c>
      <c r="AY44" t="s">
        <v>95</v>
      </c>
      <c r="AZ44">
        <v>2</v>
      </c>
      <c r="BA44" t="s">
        <v>169</v>
      </c>
      <c r="BB44" t="s">
        <v>170</v>
      </c>
      <c r="BC44" t="s">
        <v>171</v>
      </c>
      <c r="BD44" t="s">
        <v>172</v>
      </c>
      <c r="BE44" t="s">
        <v>173</v>
      </c>
      <c r="BF44">
        <v>9</v>
      </c>
      <c r="BG44" t="s">
        <v>181</v>
      </c>
      <c r="BH44" t="s">
        <v>96</v>
      </c>
      <c r="BI44" t="s">
        <v>174</v>
      </c>
      <c r="BJ44" t="s">
        <v>175</v>
      </c>
      <c r="BK44" t="s">
        <v>97</v>
      </c>
      <c r="BL44" t="s">
        <v>98</v>
      </c>
    </row>
    <row r="45" spans="1:64" x14ac:dyDescent="0.25">
      <c r="A45" s="18">
        <v>41746</v>
      </c>
      <c r="B45">
        <v>939541</v>
      </c>
      <c r="C45" s="18">
        <v>41746</v>
      </c>
      <c r="D45" t="s">
        <v>88</v>
      </c>
      <c r="F45" t="s">
        <v>88</v>
      </c>
      <c r="G45" t="s">
        <v>207</v>
      </c>
      <c r="H45" t="s">
        <v>208</v>
      </c>
      <c r="I45" t="s">
        <v>127</v>
      </c>
      <c r="J45">
        <v>39</v>
      </c>
      <c r="L45" t="s">
        <v>162</v>
      </c>
      <c r="M45" s="19">
        <v>0.88194444444444453</v>
      </c>
      <c r="N45" s="20">
        <v>43525</v>
      </c>
      <c r="O45" s="20">
        <v>43525</v>
      </c>
      <c r="P45" s="20">
        <v>43526</v>
      </c>
      <c r="Q45" s="20">
        <v>43525</v>
      </c>
      <c r="R45" s="20">
        <v>43525</v>
      </c>
      <c r="S45" s="20">
        <v>43525</v>
      </c>
      <c r="V45">
        <v>919126</v>
      </c>
      <c r="W45">
        <v>354692</v>
      </c>
      <c r="X45" t="s">
        <v>207</v>
      </c>
      <c r="Y45" t="s">
        <v>209</v>
      </c>
      <c r="Z45" t="s">
        <v>210</v>
      </c>
      <c r="AA45" t="s">
        <v>211</v>
      </c>
      <c r="AD45" t="s">
        <v>88</v>
      </c>
      <c r="AE45">
        <v>0</v>
      </c>
      <c r="AF45">
        <v>0</v>
      </c>
      <c r="AG45">
        <v>1496</v>
      </c>
      <c r="AH45" t="s">
        <v>166</v>
      </c>
      <c r="AI45" t="s">
        <v>90</v>
      </c>
      <c r="AJ45" t="s">
        <v>88</v>
      </c>
      <c r="AK45" t="s">
        <v>167</v>
      </c>
      <c r="AL45" t="s">
        <v>91</v>
      </c>
      <c r="AM45">
        <v>10</v>
      </c>
      <c r="AN45" t="s">
        <v>92</v>
      </c>
      <c r="AO45" t="s">
        <v>93</v>
      </c>
      <c r="AP45" t="s">
        <v>88</v>
      </c>
      <c r="AQ45" t="s">
        <v>93</v>
      </c>
      <c r="AR45" t="s">
        <v>94</v>
      </c>
      <c r="AS45" t="s">
        <v>93</v>
      </c>
      <c r="AT45" t="s">
        <v>168</v>
      </c>
      <c r="AV45" s="18">
        <v>42318</v>
      </c>
      <c r="AW45">
        <v>3315168</v>
      </c>
      <c r="AX45">
        <v>60479</v>
      </c>
      <c r="AY45" t="s">
        <v>95</v>
      </c>
      <c r="AZ45">
        <v>2</v>
      </c>
      <c r="BA45" t="s">
        <v>169</v>
      </c>
      <c r="BB45" t="s">
        <v>170</v>
      </c>
      <c r="BC45" t="s">
        <v>171</v>
      </c>
      <c r="BD45" t="s">
        <v>172</v>
      </c>
      <c r="BE45" t="s">
        <v>173</v>
      </c>
      <c r="BF45">
        <v>9</v>
      </c>
      <c r="BG45" t="s">
        <v>181</v>
      </c>
      <c r="BH45" t="s">
        <v>96</v>
      </c>
      <c r="BI45" t="s">
        <v>174</v>
      </c>
      <c r="BJ45" t="s">
        <v>175</v>
      </c>
      <c r="BK45" t="s">
        <v>97</v>
      </c>
      <c r="BL45" t="s">
        <v>98</v>
      </c>
    </row>
    <row r="46" spans="1:64" x14ac:dyDescent="0.25">
      <c r="A46" s="18">
        <v>41746</v>
      </c>
      <c r="B46">
        <v>939541</v>
      </c>
      <c r="C46" s="18">
        <v>41746</v>
      </c>
      <c r="D46" t="s">
        <v>88</v>
      </c>
      <c r="F46" t="s">
        <v>88</v>
      </c>
      <c r="G46" t="s">
        <v>207</v>
      </c>
      <c r="H46" t="s">
        <v>208</v>
      </c>
      <c r="I46" t="s">
        <v>127</v>
      </c>
      <c r="J46">
        <v>39</v>
      </c>
      <c r="L46" t="s">
        <v>162</v>
      </c>
      <c r="M46" s="19">
        <v>0.88194444444444453</v>
      </c>
      <c r="N46" s="20">
        <v>43525</v>
      </c>
      <c r="O46" s="20">
        <v>43525</v>
      </c>
      <c r="P46" s="20">
        <v>43526</v>
      </c>
      <c r="Q46" s="20">
        <v>43525</v>
      </c>
      <c r="R46" s="20">
        <v>43525</v>
      </c>
      <c r="S46" s="20">
        <v>43525</v>
      </c>
      <c r="V46">
        <v>919421</v>
      </c>
      <c r="W46">
        <v>354692</v>
      </c>
      <c r="X46" t="s">
        <v>207</v>
      </c>
      <c r="Y46" t="s">
        <v>209</v>
      </c>
      <c r="Z46" t="s">
        <v>210</v>
      </c>
      <c r="AA46" t="s">
        <v>211</v>
      </c>
      <c r="AD46" t="s">
        <v>88</v>
      </c>
      <c r="AE46">
        <v>0</v>
      </c>
      <c r="AF46">
        <v>0</v>
      </c>
      <c r="AG46">
        <v>1496</v>
      </c>
      <c r="AH46" t="s">
        <v>166</v>
      </c>
      <c r="AI46" t="s">
        <v>90</v>
      </c>
      <c r="AJ46" t="s">
        <v>88</v>
      </c>
      <c r="AK46" t="s">
        <v>167</v>
      </c>
      <c r="AL46" t="s">
        <v>91</v>
      </c>
      <c r="AM46">
        <v>7</v>
      </c>
      <c r="AN46" t="s">
        <v>92</v>
      </c>
      <c r="AO46" t="s">
        <v>93</v>
      </c>
      <c r="AP46" t="s">
        <v>88</v>
      </c>
      <c r="AQ46" t="s">
        <v>93</v>
      </c>
      <c r="AR46" t="s">
        <v>94</v>
      </c>
      <c r="AS46" t="s">
        <v>93</v>
      </c>
      <c r="AT46" t="s">
        <v>168</v>
      </c>
      <c r="AV46" s="18">
        <v>42318</v>
      </c>
      <c r="AW46">
        <v>3314802</v>
      </c>
      <c r="AX46">
        <v>60479</v>
      </c>
      <c r="AY46" t="s">
        <v>95</v>
      </c>
      <c r="AZ46">
        <v>3</v>
      </c>
      <c r="BA46" t="s">
        <v>169</v>
      </c>
      <c r="BB46" t="s">
        <v>170</v>
      </c>
      <c r="BC46" t="s">
        <v>171</v>
      </c>
      <c r="BD46" t="s">
        <v>172</v>
      </c>
      <c r="BE46" t="s">
        <v>173</v>
      </c>
      <c r="BF46">
        <v>9</v>
      </c>
      <c r="BG46" t="s">
        <v>181</v>
      </c>
      <c r="BH46" t="s">
        <v>96</v>
      </c>
      <c r="BI46" t="s">
        <v>174</v>
      </c>
      <c r="BJ46" t="s">
        <v>175</v>
      </c>
      <c r="BK46" t="s">
        <v>97</v>
      </c>
      <c r="BL46" t="s">
        <v>98</v>
      </c>
    </row>
    <row r="47" spans="1:64" x14ac:dyDescent="0.25">
      <c r="A47" s="18">
        <v>41746</v>
      </c>
      <c r="B47">
        <v>939541</v>
      </c>
      <c r="C47" s="18">
        <v>41746</v>
      </c>
      <c r="D47" t="s">
        <v>88</v>
      </c>
      <c r="F47" t="s">
        <v>88</v>
      </c>
      <c r="G47" t="s">
        <v>207</v>
      </c>
      <c r="H47" t="s">
        <v>208</v>
      </c>
      <c r="I47" t="s">
        <v>127</v>
      </c>
      <c r="J47">
        <v>39</v>
      </c>
      <c r="L47" t="s">
        <v>162</v>
      </c>
      <c r="M47" s="19">
        <v>0.88194444444444453</v>
      </c>
      <c r="N47" s="20">
        <v>43525</v>
      </c>
      <c r="O47" s="20">
        <v>43525</v>
      </c>
      <c r="P47" s="20">
        <v>43526</v>
      </c>
      <c r="Q47" s="20">
        <v>43525</v>
      </c>
      <c r="R47" s="20">
        <v>43525</v>
      </c>
      <c r="S47" s="20">
        <v>43525</v>
      </c>
      <c r="V47">
        <v>919543</v>
      </c>
      <c r="W47">
        <v>354692</v>
      </c>
      <c r="X47" t="s">
        <v>207</v>
      </c>
      <c r="Y47" t="s">
        <v>209</v>
      </c>
      <c r="Z47" t="s">
        <v>210</v>
      </c>
      <c r="AA47" t="s">
        <v>211</v>
      </c>
      <c r="AD47" t="s">
        <v>88</v>
      </c>
      <c r="AE47">
        <v>0</v>
      </c>
      <c r="AF47">
        <v>0</v>
      </c>
      <c r="AG47">
        <v>1496</v>
      </c>
      <c r="AH47" t="s">
        <v>166</v>
      </c>
      <c r="AI47" t="s">
        <v>90</v>
      </c>
      <c r="AJ47" t="s">
        <v>88</v>
      </c>
      <c r="AK47" t="s">
        <v>167</v>
      </c>
      <c r="AL47" t="s">
        <v>91</v>
      </c>
      <c r="AM47">
        <v>30</v>
      </c>
      <c r="AN47" t="s">
        <v>92</v>
      </c>
      <c r="AO47" t="s">
        <v>93</v>
      </c>
      <c r="AP47" t="s">
        <v>88</v>
      </c>
      <c r="AQ47" t="s">
        <v>93</v>
      </c>
      <c r="AR47" t="s">
        <v>94</v>
      </c>
      <c r="AS47" t="s">
        <v>93</v>
      </c>
      <c r="AT47" t="s">
        <v>168</v>
      </c>
      <c r="AV47" s="18">
        <v>42318</v>
      </c>
      <c r="AW47">
        <v>3314542</v>
      </c>
      <c r="AX47">
        <v>60479</v>
      </c>
      <c r="AY47" t="s">
        <v>95</v>
      </c>
      <c r="AZ47">
        <v>1</v>
      </c>
      <c r="BA47" t="s">
        <v>169</v>
      </c>
      <c r="BB47" t="s">
        <v>170</v>
      </c>
      <c r="BC47" t="s">
        <v>171</v>
      </c>
      <c r="BD47" t="s">
        <v>172</v>
      </c>
      <c r="BE47" t="s">
        <v>173</v>
      </c>
      <c r="BF47">
        <v>9</v>
      </c>
      <c r="BG47" t="s">
        <v>181</v>
      </c>
      <c r="BH47" t="s">
        <v>96</v>
      </c>
      <c r="BI47" t="s">
        <v>174</v>
      </c>
      <c r="BJ47" t="s">
        <v>175</v>
      </c>
      <c r="BK47" t="s">
        <v>97</v>
      </c>
      <c r="BL47" t="s">
        <v>98</v>
      </c>
    </row>
    <row r="48" spans="1:64" x14ac:dyDescent="0.25">
      <c r="A48" s="18">
        <v>41746</v>
      </c>
      <c r="B48">
        <v>939541</v>
      </c>
      <c r="C48" s="18">
        <v>41746</v>
      </c>
      <c r="D48" t="s">
        <v>88</v>
      </c>
      <c r="F48" t="s">
        <v>88</v>
      </c>
      <c r="G48" t="s">
        <v>207</v>
      </c>
      <c r="H48" t="s">
        <v>208</v>
      </c>
      <c r="I48" t="s">
        <v>127</v>
      </c>
      <c r="J48">
        <v>39</v>
      </c>
      <c r="L48" t="s">
        <v>162</v>
      </c>
      <c r="M48" s="19">
        <v>0.88194444444444453</v>
      </c>
      <c r="N48" s="20">
        <v>43525</v>
      </c>
      <c r="O48" s="20">
        <v>43525</v>
      </c>
      <c r="P48" s="20">
        <v>43526</v>
      </c>
      <c r="Q48" s="20">
        <v>43525</v>
      </c>
      <c r="R48" s="20">
        <v>43525</v>
      </c>
      <c r="S48" s="20">
        <v>43525</v>
      </c>
      <c r="V48">
        <v>919758</v>
      </c>
      <c r="W48">
        <v>354692</v>
      </c>
      <c r="X48" t="s">
        <v>207</v>
      </c>
      <c r="Y48" t="s">
        <v>209</v>
      </c>
      <c r="Z48" t="s">
        <v>210</v>
      </c>
      <c r="AA48" t="s">
        <v>211</v>
      </c>
      <c r="AD48" t="s">
        <v>88</v>
      </c>
      <c r="AE48">
        <v>0</v>
      </c>
      <c r="AF48">
        <v>0</v>
      </c>
      <c r="AG48">
        <v>1496</v>
      </c>
      <c r="AH48" t="s">
        <v>166</v>
      </c>
      <c r="AI48" t="s">
        <v>90</v>
      </c>
      <c r="AJ48" t="s">
        <v>88</v>
      </c>
      <c r="AK48" t="s">
        <v>167</v>
      </c>
      <c r="AL48" t="s">
        <v>91</v>
      </c>
      <c r="AM48">
        <v>29</v>
      </c>
      <c r="AN48" t="s">
        <v>212</v>
      </c>
      <c r="AO48" t="s">
        <v>93</v>
      </c>
      <c r="AP48" t="s">
        <v>88</v>
      </c>
      <c r="AQ48" t="s">
        <v>88</v>
      </c>
      <c r="AR48" t="s">
        <v>94</v>
      </c>
      <c r="AS48" t="s">
        <v>93</v>
      </c>
      <c r="AT48" t="s">
        <v>168</v>
      </c>
      <c r="AV48" s="18">
        <v>42318</v>
      </c>
      <c r="AW48">
        <v>3313496</v>
      </c>
      <c r="AX48" t="s">
        <v>213</v>
      </c>
      <c r="AY48" t="s">
        <v>214</v>
      </c>
      <c r="AZ48">
        <v>1</v>
      </c>
      <c r="BA48" t="s">
        <v>169</v>
      </c>
      <c r="BB48" t="s">
        <v>170</v>
      </c>
      <c r="BC48" t="s">
        <v>171</v>
      </c>
      <c r="BD48" t="s">
        <v>172</v>
      </c>
      <c r="BE48" t="s">
        <v>173</v>
      </c>
      <c r="BF48">
        <v>9</v>
      </c>
      <c r="BG48" t="s">
        <v>181</v>
      </c>
      <c r="BH48" t="s">
        <v>96</v>
      </c>
      <c r="BI48" t="s">
        <v>174</v>
      </c>
      <c r="BJ48" t="s">
        <v>175</v>
      </c>
      <c r="BK48" t="s">
        <v>97</v>
      </c>
      <c r="BL48" t="s">
        <v>98</v>
      </c>
    </row>
    <row r="49" spans="1:64" x14ac:dyDescent="0.25">
      <c r="A49" s="18">
        <v>41746</v>
      </c>
      <c r="B49">
        <v>939541</v>
      </c>
      <c r="C49" s="18">
        <v>41746</v>
      </c>
      <c r="D49" t="s">
        <v>88</v>
      </c>
      <c r="F49" t="s">
        <v>88</v>
      </c>
      <c r="G49" t="s">
        <v>207</v>
      </c>
      <c r="H49" t="s">
        <v>208</v>
      </c>
      <c r="I49" t="s">
        <v>127</v>
      </c>
      <c r="J49">
        <v>39</v>
      </c>
      <c r="L49" t="s">
        <v>162</v>
      </c>
      <c r="M49" s="19">
        <v>0.88194444444444453</v>
      </c>
      <c r="N49" s="20">
        <v>43525</v>
      </c>
      <c r="O49" s="20">
        <v>43525</v>
      </c>
      <c r="P49" s="20">
        <v>43526</v>
      </c>
      <c r="Q49" s="20">
        <v>43525</v>
      </c>
      <c r="R49" s="20">
        <v>43525</v>
      </c>
      <c r="S49" s="20">
        <v>43525</v>
      </c>
      <c r="V49">
        <v>920141</v>
      </c>
      <c r="W49">
        <v>354692</v>
      </c>
      <c r="X49" t="s">
        <v>207</v>
      </c>
      <c r="Y49" t="s">
        <v>209</v>
      </c>
      <c r="Z49" t="s">
        <v>210</v>
      </c>
      <c r="AA49" t="s">
        <v>211</v>
      </c>
      <c r="AD49" t="s">
        <v>88</v>
      </c>
      <c r="AE49">
        <v>0</v>
      </c>
      <c r="AF49">
        <v>0</v>
      </c>
      <c r="AG49">
        <v>1496</v>
      </c>
      <c r="AH49" t="s">
        <v>166</v>
      </c>
      <c r="AI49" t="s">
        <v>90</v>
      </c>
      <c r="AJ49" t="s">
        <v>88</v>
      </c>
      <c r="AK49" t="s">
        <v>167</v>
      </c>
      <c r="AL49" t="s">
        <v>91</v>
      </c>
      <c r="AM49">
        <v>11</v>
      </c>
      <c r="AN49" t="s">
        <v>92</v>
      </c>
      <c r="AO49" t="s">
        <v>93</v>
      </c>
      <c r="AP49" t="s">
        <v>88</v>
      </c>
      <c r="AQ49" t="s">
        <v>93</v>
      </c>
      <c r="AR49" t="s">
        <v>94</v>
      </c>
      <c r="AS49" t="s">
        <v>93</v>
      </c>
      <c r="AT49" t="s">
        <v>168</v>
      </c>
      <c r="AV49" s="18">
        <v>42318</v>
      </c>
      <c r="AW49">
        <v>3313019</v>
      </c>
      <c r="AX49">
        <v>60479</v>
      </c>
      <c r="AY49" t="s">
        <v>95</v>
      </c>
      <c r="AZ49">
        <v>1</v>
      </c>
      <c r="BA49" t="s">
        <v>169</v>
      </c>
      <c r="BB49" t="s">
        <v>170</v>
      </c>
      <c r="BC49" t="s">
        <v>171</v>
      </c>
      <c r="BD49" t="s">
        <v>172</v>
      </c>
      <c r="BE49" t="s">
        <v>173</v>
      </c>
      <c r="BF49">
        <v>9</v>
      </c>
      <c r="BG49" t="s">
        <v>181</v>
      </c>
      <c r="BH49" t="s">
        <v>96</v>
      </c>
      <c r="BI49" t="s">
        <v>174</v>
      </c>
      <c r="BJ49" t="s">
        <v>175</v>
      </c>
      <c r="BK49" t="s">
        <v>97</v>
      </c>
      <c r="BL49" t="s">
        <v>98</v>
      </c>
    </row>
    <row r="50" spans="1:64" x14ac:dyDescent="0.25">
      <c r="A50" s="18">
        <v>41746</v>
      </c>
      <c r="B50">
        <v>939541</v>
      </c>
      <c r="C50" s="18">
        <v>41746</v>
      </c>
      <c r="D50" t="s">
        <v>88</v>
      </c>
      <c r="F50" t="s">
        <v>88</v>
      </c>
      <c r="G50" t="s">
        <v>207</v>
      </c>
      <c r="H50" t="s">
        <v>208</v>
      </c>
      <c r="I50" t="s">
        <v>127</v>
      </c>
      <c r="J50">
        <v>39</v>
      </c>
      <c r="L50" t="s">
        <v>162</v>
      </c>
      <c r="M50" s="19">
        <v>0.88194444444444453</v>
      </c>
      <c r="N50" s="20">
        <v>43525</v>
      </c>
      <c r="O50" s="20">
        <v>43525</v>
      </c>
      <c r="P50" s="20">
        <v>43526</v>
      </c>
      <c r="Q50" s="20">
        <v>43525</v>
      </c>
      <c r="R50" s="20">
        <v>43525</v>
      </c>
      <c r="S50" s="20">
        <v>43525</v>
      </c>
      <c r="V50">
        <v>920344</v>
      </c>
      <c r="W50">
        <v>354692</v>
      </c>
      <c r="X50" t="s">
        <v>207</v>
      </c>
      <c r="Y50" t="s">
        <v>209</v>
      </c>
      <c r="Z50" t="s">
        <v>210</v>
      </c>
      <c r="AA50" t="s">
        <v>211</v>
      </c>
      <c r="AD50" t="s">
        <v>88</v>
      </c>
      <c r="AE50">
        <v>0</v>
      </c>
      <c r="AF50">
        <v>0</v>
      </c>
      <c r="AG50">
        <v>1496</v>
      </c>
      <c r="AH50" t="s">
        <v>166</v>
      </c>
      <c r="AI50" t="s">
        <v>90</v>
      </c>
      <c r="AJ50" t="s">
        <v>88</v>
      </c>
      <c r="AK50" t="s">
        <v>167</v>
      </c>
      <c r="AL50" t="s">
        <v>91</v>
      </c>
      <c r="AM50">
        <v>9</v>
      </c>
      <c r="AN50" t="s">
        <v>92</v>
      </c>
      <c r="AO50" t="s">
        <v>93</v>
      </c>
      <c r="AP50" t="s">
        <v>88</v>
      </c>
      <c r="AQ50" t="s">
        <v>93</v>
      </c>
      <c r="AR50" t="s">
        <v>94</v>
      </c>
      <c r="AS50" t="s">
        <v>93</v>
      </c>
      <c r="AT50" t="s">
        <v>168</v>
      </c>
      <c r="AV50" s="18">
        <v>42318</v>
      </c>
      <c r="AW50">
        <v>3313367</v>
      </c>
      <c r="AX50">
        <v>60479</v>
      </c>
      <c r="AY50" t="s">
        <v>95</v>
      </c>
      <c r="AZ50">
        <v>4</v>
      </c>
      <c r="BA50" t="s">
        <v>169</v>
      </c>
      <c r="BB50" t="s">
        <v>170</v>
      </c>
      <c r="BC50" t="s">
        <v>171</v>
      </c>
      <c r="BD50" t="s">
        <v>172</v>
      </c>
      <c r="BE50" t="s">
        <v>173</v>
      </c>
      <c r="BF50">
        <v>9</v>
      </c>
      <c r="BG50" t="s">
        <v>181</v>
      </c>
      <c r="BH50" t="s">
        <v>96</v>
      </c>
      <c r="BI50" t="s">
        <v>174</v>
      </c>
      <c r="BJ50" t="s">
        <v>175</v>
      </c>
      <c r="BK50" t="s">
        <v>97</v>
      </c>
      <c r="BL50" t="s">
        <v>98</v>
      </c>
    </row>
    <row r="51" spans="1:64" x14ac:dyDescent="0.25">
      <c r="A51" s="18">
        <v>41746</v>
      </c>
      <c r="B51">
        <v>939550</v>
      </c>
      <c r="C51" s="18">
        <v>41746</v>
      </c>
      <c r="D51" t="s">
        <v>88</v>
      </c>
      <c r="F51" t="s">
        <v>88</v>
      </c>
      <c r="G51" t="s">
        <v>215</v>
      </c>
      <c r="H51" t="s">
        <v>216</v>
      </c>
      <c r="I51" t="s">
        <v>89</v>
      </c>
      <c r="J51">
        <v>64</v>
      </c>
      <c r="L51" t="s">
        <v>162</v>
      </c>
      <c r="M51" s="19">
        <v>0.94791666666666663</v>
      </c>
      <c r="N51" s="20">
        <v>43525</v>
      </c>
      <c r="O51" s="20">
        <v>43525</v>
      </c>
      <c r="P51" s="20">
        <v>43527</v>
      </c>
      <c r="Q51" s="20">
        <v>43525</v>
      </c>
      <c r="R51" s="20">
        <v>43527</v>
      </c>
      <c r="S51" s="20">
        <v>43527</v>
      </c>
      <c r="V51">
        <v>917707</v>
      </c>
      <c r="W51">
        <v>354695</v>
      </c>
      <c r="X51" t="s">
        <v>215</v>
      </c>
      <c r="Y51" t="s">
        <v>217</v>
      </c>
      <c r="Z51" t="s">
        <v>218</v>
      </c>
      <c r="AA51" t="s">
        <v>219</v>
      </c>
      <c r="AD51" t="s">
        <v>88</v>
      </c>
      <c r="AE51">
        <v>0</v>
      </c>
      <c r="AF51">
        <v>0</v>
      </c>
      <c r="AG51">
        <v>1496</v>
      </c>
      <c r="AH51" t="s">
        <v>166</v>
      </c>
      <c r="AI51" t="s">
        <v>90</v>
      </c>
      <c r="AJ51" t="s">
        <v>88</v>
      </c>
      <c r="AK51" t="s">
        <v>167</v>
      </c>
      <c r="AL51" t="s">
        <v>91</v>
      </c>
      <c r="AM51">
        <v>24</v>
      </c>
      <c r="AN51" t="s">
        <v>92</v>
      </c>
      <c r="AO51" t="s">
        <v>93</v>
      </c>
      <c r="AP51" t="s">
        <v>88</v>
      </c>
      <c r="AQ51" t="s">
        <v>93</v>
      </c>
      <c r="AR51" t="s">
        <v>94</v>
      </c>
      <c r="AS51" t="s">
        <v>93</v>
      </c>
      <c r="AT51" t="s">
        <v>168</v>
      </c>
      <c r="AV51" s="18">
        <v>42318</v>
      </c>
      <c r="AW51">
        <v>3315178</v>
      </c>
      <c r="AX51">
        <v>60479</v>
      </c>
      <c r="AY51" t="s">
        <v>95</v>
      </c>
      <c r="AZ51">
        <v>1</v>
      </c>
      <c r="BA51" t="s">
        <v>169</v>
      </c>
      <c r="BB51" t="s">
        <v>170</v>
      </c>
      <c r="BC51" t="s">
        <v>171</v>
      </c>
      <c r="BD51" t="s">
        <v>172</v>
      </c>
      <c r="BE51" t="s">
        <v>173</v>
      </c>
      <c r="BF51">
        <v>8</v>
      </c>
      <c r="BH51" t="s">
        <v>96</v>
      </c>
      <c r="BI51" t="s">
        <v>174</v>
      </c>
      <c r="BJ51" t="s">
        <v>175</v>
      </c>
      <c r="BK51" t="s">
        <v>97</v>
      </c>
      <c r="BL51" t="s">
        <v>98</v>
      </c>
    </row>
    <row r="52" spans="1:64" x14ac:dyDescent="0.25">
      <c r="A52" s="18">
        <v>41746</v>
      </c>
      <c r="B52">
        <v>939550</v>
      </c>
      <c r="C52" s="18">
        <v>41746</v>
      </c>
      <c r="D52" t="s">
        <v>88</v>
      </c>
      <c r="F52" t="s">
        <v>88</v>
      </c>
      <c r="G52" t="s">
        <v>215</v>
      </c>
      <c r="H52" t="s">
        <v>216</v>
      </c>
      <c r="I52" t="s">
        <v>89</v>
      </c>
      <c r="J52">
        <v>64</v>
      </c>
      <c r="L52" t="s">
        <v>162</v>
      </c>
      <c r="M52" s="19">
        <v>0.94791666666666663</v>
      </c>
      <c r="N52" s="20">
        <v>43525</v>
      </c>
      <c r="O52" s="20">
        <v>43525</v>
      </c>
      <c r="P52" s="20">
        <v>43527</v>
      </c>
      <c r="Q52" s="20">
        <v>43525</v>
      </c>
      <c r="R52" s="20">
        <v>43527</v>
      </c>
      <c r="S52" s="20">
        <v>43527</v>
      </c>
      <c r="V52">
        <v>918028</v>
      </c>
      <c r="W52">
        <v>354695</v>
      </c>
      <c r="X52" t="s">
        <v>215</v>
      </c>
      <c r="Y52" t="s">
        <v>217</v>
      </c>
      <c r="Z52" t="s">
        <v>218</v>
      </c>
      <c r="AA52" t="s">
        <v>219</v>
      </c>
      <c r="AD52" t="s">
        <v>88</v>
      </c>
      <c r="AE52">
        <v>0</v>
      </c>
      <c r="AF52">
        <v>0</v>
      </c>
      <c r="AG52">
        <v>1496</v>
      </c>
      <c r="AH52" t="s">
        <v>166</v>
      </c>
      <c r="AI52" t="s">
        <v>90</v>
      </c>
      <c r="AJ52" t="s">
        <v>88</v>
      </c>
      <c r="AK52" t="s">
        <v>167</v>
      </c>
      <c r="AL52" t="s">
        <v>91</v>
      </c>
      <c r="AM52">
        <v>7</v>
      </c>
      <c r="AN52" t="s">
        <v>92</v>
      </c>
      <c r="AO52" t="s">
        <v>93</v>
      </c>
      <c r="AP52" t="s">
        <v>88</v>
      </c>
      <c r="AQ52" t="s">
        <v>93</v>
      </c>
      <c r="AR52" t="s">
        <v>94</v>
      </c>
      <c r="AS52" t="s">
        <v>93</v>
      </c>
      <c r="AT52" t="s">
        <v>168</v>
      </c>
      <c r="AV52" s="18">
        <v>42318</v>
      </c>
      <c r="AW52">
        <v>3312814</v>
      </c>
      <c r="AX52">
        <v>60479</v>
      </c>
      <c r="AY52" t="s">
        <v>95</v>
      </c>
      <c r="AZ52">
        <v>2</v>
      </c>
      <c r="BA52" t="s">
        <v>169</v>
      </c>
      <c r="BB52" t="s">
        <v>170</v>
      </c>
      <c r="BC52" t="s">
        <v>171</v>
      </c>
      <c r="BD52" t="s">
        <v>172</v>
      </c>
      <c r="BE52" t="s">
        <v>173</v>
      </c>
      <c r="BF52">
        <v>8</v>
      </c>
      <c r="BH52" t="s">
        <v>96</v>
      </c>
      <c r="BI52" t="s">
        <v>174</v>
      </c>
      <c r="BJ52" t="s">
        <v>175</v>
      </c>
      <c r="BK52" t="s">
        <v>97</v>
      </c>
      <c r="BL52" t="s">
        <v>98</v>
      </c>
    </row>
    <row r="53" spans="1:64" x14ac:dyDescent="0.25">
      <c r="A53" s="18">
        <v>41746</v>
      </c>
      <c r="B53">
        <v>939550</v>
      </c>
      <c r="C53" s="18">
        <v>41746</v>
      </c>
      <c r="D53" t="s">
        <v>88</v>
      </c>
      <c r="F53" t="s">
        <v>88</v>
      </c>
      <c r="G53" t="s">
        <v>215</v>
      </c>
      <c r="H53" t="s">
        <v>216</v>
      </c>
      <c r="I53" t="s">
        <v>89</v>
      </c>
      <c r="J53">
        <v>64</v>
      </c>
      <c r="L53" t="s">
        <v>162</v>
      </c>
      <c r="M53" s="19">
        <v>0.94791666666666663</v>
      </c>
      <c r="N53" s="20">
        <v>43525</v>
      </c>
      <c r="O53" s="20">
        <v>43525</v>
      </c>
      <c r="P53" s="20">
        <v>43527</v>
      </c>
      <c r="Q53" s="20">
        <v>43525</v>
      </c>
      <c r="R53" s="20">
        <v>43527</v>
      </c>
      <c r="S53" s="20">
        <v>43527</v>
      </c>
      <c r="V53">
        <v>918155</v>
      </c>
      <c r="W53">
        <v>354695</v>
      </c>
      <c r="X53" t="s">
        <v>215</v>
      </c>
      <c r="Y53" t="s">
        <v>217</v>
      </c>
      <c r="Z53" t="s">
        <v>218</v>
      </c>
      <c r="AA53" t="s">
        <v>219</v>
      </c>
      <c r="AD53" t="s">
        <v>88</v>
      </c>
      <c r="AE53">
        <v>0</v>
      </c>
      <c r="AF53">
        <v>0</v>
      </c>
      <c r="AG53">
        <v>1496</v>
      </c>
      <c r="AH53" t="s">
        <v>166</v>
      </c>
      <c r="AI53" t="s">
        <v>90</v>
      </c>
      <c r="AJ53" t="s">
        <v>88</v>
      </c>
      <c r="AK53" t="s">
        <v>167</v>
      </c>
      <c r="AL53" t="s">
        <v>91</v>
      </c>
      <c r="AM53">
        <v>8</v>
      </c>
      <c r="AN53" t="s">
        <v>92</v>
      </c>
      <c r="AO53" t="s">
        <v>93</v>
      </c>
      <c r="AP53" t="s">
        <v>88</v>
      </c>
      <c r="AQ53" t="s">
        <v>93</v>
      </c>
      <c r="AR53" t="s">
        <v>94</v>
      </c>
      <c r="AS53" t="s">
        <v>93</v>
      </c>
      <c r="AT53" t="s">
        <v>168</v>
      </c>
      <c r="AV53" s="18">
        <v>42318</v>
      </c>
      <c r="AW53">
        <v>3314188</v>
      </c>
      <c r="AX53">
        <v>60479</v>
      </c>
      <c r="AY53" t="s">
        <v>95</v>
      </c>
      <c r="AZ53">
        <v>1</v>
      </c>
      <c r="BA53" t="s">
        <v>169</v>
      </c>
      <c r="BB53" t="s">
        <v>170</v>
      </c>
      <c r="BC53" t="s">
        <v>171</v>
      </c>
      <c r="BD53" t="s">
        <v>172</v>
      </c>
      <c r="BE53" t="s">
        <v>173</v>
      </c>
      <c r="BF53">
        <v>8</v>
      </c>
      <c r="BH53" t="s">
        <v>96</v>
      </c>
      <c r="BI53" t="s">
        <v>174</v>
      </c>
      <c r="BJ53" t="s">
        <v>175</v>
      </c>
      <c r="BK53" t="s">
        <v>97</v>
      </c>
      <c r="BL53" t="s">
        <v>98</v>
      </c>
    </row>
    <row r="54" spans="1:64" x14ac:dyDescent="0.25">
      <c r="A54" s="18">
        <v>41746</v>
      </c>
      <c r="B54">
        <v>939550</v>
      </c>
      <c r="C54" s="18">
        <v>41746</v>
      </c>
      <c r="D54" t="s">
        <v>88</v>
      </c>
      <c r="F54" t="s">
        <v>88</v>
      </c>
      <c r="G54" t="s">
        <v>215</v>
      </c>
      <c r="H54" t="s">
        <v>216</v>
      </c>
      <c r="I54" t="s">
        <v>89</v>
      </c>
      <c r="J54">
        <v>64</v>
      </c>
      <c r="L54" t="s">
        <v>162</v>
      </c>
      <c r="M54" s="19">
        <v>0.94791666666666663</v>
      </c>
      <c r="N54" s="20">
        <v>43525</v>
      </c>
      <c r="O54" s="20">
        <v>43525</v>
      </c>
      <c r="P54" s="20">
        <v>43527</v>
      </c>
      <c r="Q54" s="20">
        <v>43525</v>
      </c>
      <c r="R54" s="20">
        <v>43527</v>
      </c>
      <c r="S54" s="20">
        <v>43527</v>
      </c>
      <c r="V54">
        <v>918580</v>
      </c>
      <c r="W54">
        <v>354695</v>
      </c>
      <c r="X54" t="s">
        <v>215</v>
      </c>
      <c r="Y54" t="s">
        <v>217</v>
      </c>
      <c r="Z54" t="s">
        <v>218</v>
      </c>
      <c r="AA54" t="s">
        <v>219</v>
      </c>
      <c r="AD54" t="s">
        <v>88</v>
      </c>
      <c r="AE54">
        <v>0</v>
      </c>
      <c r="AF54">
        <v>0</v>
      </c>
      <c r="AG54">
        <v>1496</v>
      </c>
      <c r="AH54" t="s">
        <v>166</v>
      </c>
      <c r="AI54" t="s">
        <v>90</v>
      </c>
      <c r="AJ54" t="s">
        <v>88</v>
      </c>
      <c r="AK54" t="s">
        <v>167</v>
      </c>
      <c r="AL54" t="s">
        <v>91</v>
      </c>
      <c r="AM54">
        <v>13</v>
      </c>
      <c r="AN54" t="s">
        <v>92</v>
      </c>
      <c r="AO54" t="s">
        <v>93</v>
      </c>
      <c r="AP54" t="s">
        <v>88</v>
      </c>
      <c r="AQ54" t="s">
        <v>93</v>
      </c>
      <c r="AR54" t="s">
        <v>94</v>
      </c>
      <c r="AS54" t="s">
        <v>93</v>
      </c>
      <c r="AT54" t="s">
        <v>168</v>
      </c>
      <c r="AV54" s="18">
        <v>42318</v>
      </c>
      <c r="AW54">
        <v>3313797</v>
      </c>
      <c r="AX54">
        <v>60479</v>
      </c>
      <c r="AY54" t="s">
        <v>95</v>
      </c>
      <c r="AZ54">
        <v>2</v>
      </c>
      <c r="BA54" t="s">
        <v>169</v>
      </c>
      <c r="BB54" t="s">
        <v>170</v>
      </c>
      <c r="BC54" t="s">
        <v>171</v>
      </c>
      <c r="BD54" t="s">
        <v>172</v>
      </c>
      <c r="BE54" t="s">
        <v>173</v>
      </c>
      <c r="BF54">
        <v>8</v>
      </c>
      <c r="BH54" t="s">
        <v>96</v>
      </c>
      <c r="BI54" t="s">
        <v>174</v>
      </c>
      <c r="BJ54" t="s">
        <v>175</v>
      </c>
      <c r="BK54" t="s">
        <v>97</v>
      </c>
      <c r="BL54" t="s">
        <v>98</v>
      </c>
    </row>
    <row r="55" spans="1:64" x14ac:dyDescent="0.25">
      <c r="A55" s="18">
        <v>41746</v>
      </c>
      <c r="B55">
        <v>939550</v>
      </c>
      <c r="C55" s="18">
        <v>41746</v>
      </c>
      <c r="D55" t="s">
        <v>88</v>
      </c>
      <c r="F55" t="s">
        <v>88</v>
      </c>
      <c r="G55" t="s">
        <v>215</v>
      </c>
      <c r="H55" t="s">
        <v>216</v>
      </c>
      <c r="I55" t="s">
        <v>89</v>
      </c>
      <c r="J55">
        <v>64</v>
      </c>
      <c r="L55" t="s">
        <v>162</v>
      </c>
      <c r="M55" s="19">
        <v>0.94791666666666663</v>
      </c>
      <c r="N55" s="20">
        <v>43525</v>
      </c>
      <c r="O55" s="20">
        <v>43525</v>
      </c>
      <c r="P55" s="20">
        <v>43527</v>
      </c>
      <c r="Q55" s="20">
        <v>43525</v>
      </c>
      <c r="R55" s="20">
        <v>43527</v>
      </c>
      <c r="S55" s="20">
        <v>43527</v>
      </c>
      <c r="V55">
        <v>918811</v>
      </c>
      <c r="W55">
        <v>354695</v>
      </c>
      <c r="X55" t="s">
        <v>215</v>
      </c>
      <c r="Y55" t="s">
        <v>217</v>
      </c>
      <c r="Z55" t="s">
        <v>218</v>
      </c>
      <c r="AA55" t="s">
        <v>219</v>
      </c>
      <c r="AD55" t="s">
        <v>88</v>
      </c>
      <c r="AE55">
        <v>0</v>
      </c>
      <c r="AF55">
        <v>0</v>
      </c>
      <c r="AG55">
        <v>1496</v>
      </c>
      <c r="AH55" t="s">
        <v>166</v>
      </c>
      <c r="AI55" t="s">
        <v>90</v>
      </c>
      <c r="AJ55" t="s">
        <v>88</v>
      </c>
      <c r="AK55" t="s">
        <v>167</v>
      </c>
      <c r="AL55" t="s">
        <v>91</v>
      </c>
      <c r="AM55">
        <v>20</v>
      </c>
      <c r="AN55" t="s">
        <v>92</v>
      </c>
      <c r="AO55" t="s">
        <v>93</v>
      </c>
      <c r="AP55" t="s">
        <v>88</v>
      </c>
      <c r="AQ55" t="s">
        <v>93</v>
      </c>
      <c r="AR55" t="s">
        <v>94</v>
      </c>
      <c r="AS55" t="s">
        <v>93</v>
      </c>
      <c r="AT55" t="s">
        <v>168</v>
      </c>
      <c r="AV55" s="18">
        <v>42318</v>
      </c>
      <c r="AW55">
        <v>3313140</v>
      </c>
      <c r="AX55">
        <v>60479</v>
      </c>
      <c r="AY55" t="s">
        <v>95</v>
      </c>
      <c r="AZ55">
        <v>2</v>
      </c>
      <c r="BA55" t="s">
        <v>169</v>
      </c>
      <c r="BB55" t="s">
        <v>170</v>
      </c>
      <c r="BC55" t="s">
        <v>171</v>
      </c>
      <c r="BD55" t="s">
        <v>172</v>
      </c>
      <c r="BE55" t="s">
        <v>173</v>
      </c>
      <c r="BF55">
        <v>8</v>
      </c>
      <c r="BH55" t="s">
        <v>96</v>
      </c>
      <c r="BI55" t="s">
        <v>174</v>
      </c>
      <c r="BJ55" t="s">
        <v>175</v>
      </c>
      <c r="BK55" t="s">
        <v>97</v>
      </c>
      <c r="BL55" t="s">
        <v>98</v>
      </c>
    </row>
    <row r="56" spans="1:64" x14ac:dyDescent="0.25">
      <c r="A56" s="18">
        <v>41746</v>
      </c>
      <c r="B56">
        <v>939550</v>
      </c>
      <c r="C56" s="18">
        <v>41746</v>
      </c>
      <c r="D56" t="s">
        <v>88</v>
      </c>
      <c r="F56" t="s">
        <v>88</v>
      </c>
      <c r="G56" t="s">
        <v>215</v>
      </c>
      <c r="H56" t="s">
        <v>216</v>
      </c>
      <c r="I56" t="s">
        <v>89</v>
      </c>
      <c r="J56">
        <v>64</v>
      </c>
      <c r="L56" t="s">
        <v>162</v>
      </c>
      <c r="M56" s="19">
        <v>0.94791666666666663</v>
      </c>
      <c r="N56" s="20">
        <v>43525</v>
      </c>
      <c r="O56" s="20">
        <v>43525</v>
      </c>
      <c r="P56" s="20">
        <v>43527</v>
      </c>
      <c r="Q56" s="20">
        <v>43525</v>
      </c>
      <c r="R56" s="20">
        <v>43527</v>
      </c>
      <c r="S56" s="20">
        <v>43527</v>
      </c>
      <c r="V56">
        <v>919072</v>
      </c>
      <c r="W56">
        <v>354695</v>
      </c>
      <c r="X56" t="s">
        <v>215</v>
      </c>
      <c r="Y56" t="s">
        <v>217</v>
      </c>
      <c r="Z56" t="s">
        <v>218</v>
      </c>
      <c r="AA56" t="s">
        <v>219</v>
      </c>
      <c r="AD56" t="s">
        <v>88</v>
      </c>
      <c r="AE56">
        <v>0</v>
      </c>
      <c r="AF56">
        <v>0</v>
      </c>
      <c r="AG56">
        <v>1496</v>
      </c>
      <c r="AH56" t="s">
        <v>166</v>
      </c>
      <c r="AI56" t="s">
        <v>90</v>
      </c>
      <c r="AJ56" t="s">
        <v>88</v>
      </c>
      <c r="AK56" t="s">
        <v>167</v>
      </c>
      <c r="AL56" t="s">
        <v>91</v>
      </c>
      <c r="AM56">
        <v>2</v>
      </c>
      <c r="AN56" t="s">
        <v>92</v>
      </c>
      <c r="AO56" t="s">
        <v>93</v>
      </c>
      <c r="AP56" t="s">
        <v>88</v>
      </c>
      <c r="AQ56" t="s">
        <v>93</v>
      </c>
      <c r="AR56" t="s">
        <v>94</v>
      </c>
      <c r="AS56" t="s">
        <v>93</v>
      </c>
      <c r="AT56" t="s">
        <v>168</v>
      </c>
      <c r="AV56" s="18">
        <v>42318</v>
      </c>
      <c r="AW56">
        <v>3314789</v>
      </c>
      <c r="AX56">
        <v>60479</v>
      </c>
      <c r="AY56" t="s">
        <v>95</v>
      </c>
      <c r="AZ56">
        <v>3</v>
      </c>
      <c r="BA56" t="s">
        <v>169</v>
      </c>
      <c r="BB56" t="s">
        <v>170</v>
      </c>
      <c r="BC56" t="s">
        <v>171</v>
      </c>
      <c r="BD56" t="s">
        <v>172</v>
      </c>
      <c r="BE56" t="s">
        <v>173</v>
      </c>
      <c r="BF56">
        <v>8</v>
      </c>
      <c r="BH56" t="s">
        <v>96</v>
      </c>
      <c r="BI56" t="s">
        <v>174</v>
      </c>
      <c r="BJ56" t="s">
        <v>175</v>
      </c>
      <c r="BK56" t="s">
        <v>97</v>
      </c>
      <c r="BL56" t="s">
        <v>98</v>
      </c>
    </row>
    <row r="57" spans="1:64" x14ac:dyDescent="0.25">
      <c r="A57" s="18">
        <v>41746</v>
      </c>
      <c r="B57">
        <v>939550</v>
      </c>
      <c r="C57" s="18">
        <v>41746</v>
      </c>
      <c r="D57" t="s">
        <v>88</v>
      </c>
      <c r="F57" t="s">
        <v>88</v>
      </c>
      <c r="G57" t="s">
        <v>215</v>
      </c>
      <c r="H57" t="s">
        <v>216</v>
      </c>
      <c r="I57" t="s">
        <v>89</v>
      </c>
      <c r="J57">
        <v>64</v>
      </c>
      <c r="L57" t="s">
        <v>162</v>
      </c>
      <c r="M57" s="19">
        <v>0.94791666666666663</v>
      </c>
      <c r="N57" s="20">
        <v>43525</v>
      </c>
      <c r="O57" s="20">
        <v>43525</v>
      </c>
      <c r="P57" s="20">
        <v>43527</v>
      </c>
      <c r="Q57" s="20">
        <v>43525</v>
      </c>
      <c r="R57" s="20">
        <v>43527</v>
      </c>
      <c r="S57" s="20">
        <v>43527</v>
      </c>
      <c r="V57">
        <v>919134</v>
      </c>
      <c r="W57">
        <v>354695</v>
      </c>
      <c r="X57" t="s">
        <v>215</v>
      </c>
      <c r="Y57" t="s">
        <v>217</v>
      </c>
      <c r="Z57" t="s">
        <v>218</v>
      </c>
      <c r="AA57" t="s">
        <v>219</v>
      </c>
      <c r="AD57" t="s">
        <v>88</v>
      </c>
      <c r="AE57">
        <v>0</v>
      </c>
      <c r="AF57">
        <v>0</v>
      </c>
      <c r="AG57">
        <v>1496</v>
      </c>
      <c r="AH57" t="s">
        <v>166</v>
      </c>
      <c r="AI57" t="s">
        <v>90</v>
      </c>
      <c r="AJ57" t="s">
        <v>88</v>
      </c>
      <c r="AK57" t="s">
        <v>167</v>
      </c>
      <c r="AL57" t="s">
        <v>91</v>
      </c>
      <c r="AM57">
        <v>18</v>
      </c>
      <c r="AN57" t="s">
        <v>101</v>
      </c>
      <c r="AO57" t="s">
        <v>93</v>
      </c>
      <c r="AP57" t="s">
        <v>88</v>
      </c>
      <c r="AQ57" t="s">
        <v>93</v>
      </c>
      <c r="AR57" t="s">
        <v>94</v>
      </c>
      <c r="AS57" t="s">
        <v>93</v>
      </c>
      <c r="AT57" t="s">
        <v>168</v>
      </c>
      <c r="AV57" s="18">
        <v>42318</v>
      </c>
      <c r="AW57">
        <v>3312525</v>
      </c>
      <c r="AX57">
        <v>60400</v>
      </c>
      <c r="AY57" t="s">
        <v>111</v>
      </c>
      <c r="AZ57">
        <v>1</v>
      </c>
      <c r="BA57" t="s">
        <v>169</v>
      </c>
      <c r="BB57" t="s">
        <v>170</v>
      </c>
      <c r="BC57" t="s">
        <v>171</v>
      </c>
      <c r="BD57" t="s">
        <v>172</v>
      </c>
      <c r="BE57" t="s">
        <v>173</v>
      </c>
      <c r="BF57">
        <v>8</v>
      </c>
      <c r="BH57" t="s">
        <v>96</v>
      </c>
      <c r="BI57" t="s">
        <v>174</v>
      </c>
      <c r="BJ57" t="s">
        <v>175</v>
      </c>
      <c r="BK57" t="s">
        <v>97</v>
      </c>
      <c r="BL57" t="s">
        <v>98</v>
      </c>
    </row>
    <row r="58" spans="1:64" x14ac:dyDescent="0.25">
      <c r="A58" s="18">
        <v>41746</v>
      </c>
      <c r="B58">
        <v>939550</v>
      </c>
      <c r="C58" s="18">
        <v>41746</v>
      </c>
      <c r="D58" t="s">
        <v>88</v>
      </c>
      <c r="F58" t="s">
        <v>88</v>
      </c>
      <c r="G58" t="s">
        <v>215</v>
      </c>
      <c r="H58" t="s">
        <v>216</v>
      </c>
      <c r="I58" t="s">
        <v>89</v>
      </c>
      <c r="J58">
        <v>64</v>
      </c>
      <c r="L58" t="s">
        <v>162</v>
      </c>
      <c r="M58" s="19">
        <v>0.94791666666666663</v>
      </c>
      <c r="N58" s="20">
        <v>43525</v>
      </c>
      <c r="O58" s="20">
        <v>43525</v>
      </c>
      <c r="P58" s="20">
        <v>43527</v>
      </c>
      <c r="Q58" s="20">
        <v>43525</v>
      </c>
      <c r="R58" s="20">
        <v>43527</v>
      </c>
      <c r="S58" s="20">
        <v>43527</v>
      </c>
      <c r="V58">
        <v>919215</v>
      </c>
      <c r="W58">
        <v>354695</v>
      </c>
      <c r="X58" t="s">
        <v>215</v>
      </c>
      <c r="Y58" t="s">
        <v>217</v>
      </c>
      <c r="Z58" t="s">
        <v>218</v>
      </c>
      <c r="AA58" t="s">
        <v>219</v>
      </c>
      <c r="AD58" t="s">
        <v>88</v>
      </c>
      <c r="AE58">
        <v>0</v>
      </c>
      <c r="AF58">
        <v>0</v>
      </c>
      <c r="AG58">
        <v>1496</v>
      </c>
      <c r="AH58" t="s">
        <v>166</v>
      </c>
      <c r="AI58" t="s">
        <v>90</v>
      </c>
      <c r="AJ58" t="s">
        <v>88</v>
      </c>
      <c r="AK58" t="s">
        <v>167</v>
      </c>
      <c r="AL58" t="s">
        <v>91</v>
      </c>
      <c r="AM58">
        <v>16</v>
      </c>
      <c r="AN58" t="s">
        <v>92</v>
      </c>
      <c r="AO58" t="s">
        <v>93</v>
      </c>
      <c r="AP58" t="s">
        <v>88</v>
      </c>
      <c r="AQ58" t="s">
        <v>93</v>
      </c>
      <c r="AR58" t="s">
        <v>94</v>
      </c>
      <c r="AS58" t="s">
        <v>93</v>
      </c>
      <c r="AT58" t="s">
        <v>168</v>
      </c>
      <c r="AV58" s="18">
        <v>42318</v>
      </c>
      <c r="AW58">
        <v>3312783</v>
      </c>
      <c r="AX58">
        <v>60479</v>
      </c>
      <c r="AY58" t="s">
        <v>95</v>
      </c>
      <c r="AZ58">
        <v>1</v>
      </c>
      <c r="BA58" t="s">
        <v>169</v>
      </c>
      <c r="BB58" t="s">
        <v>170</v>
      </c>
      <c r="BC58" t="s">
        <v>171</v>
      </c>
      <c r="BD58" t="s">
        <v>172</v>
      </c>
      <c r="BE58" t="s">
        <v>173</v>
      </c>
      <c r="BF58">
        <v>8</v>
      </c>
      <c r="BH58" t="s">
        <v>96</v>
      </c>
      <c r="BI58" t="s">
        <v>174</v>
      </c>
      <c r="BJ58" t="s">
        <v>175</v>
      </c>
      <c r="BK58" t="s">
        <v>97</v>
      </c>
      <c r="BL58" t="s">
        <v>98</v>
      </c>
    </row>
    <row r="59" spans="1:64" x14ac:dyDescent="0.25">
      <c r="A59" s="18">
        <v>41746</v>
      </c>
      <c r="B59">
        <v>939550</v>
      </c>
      <c r="C59" s="18">
        <v>41746</v>
      </c>
      <c r="D59" t="s">
        <v>88</v>
      </c>
      <c r="F59" t="s">
        <v>88</v>
      </c>
      <c r="G59" t="s">
        <v>215</v>
      </c>
      <c r="H59" t="s">
        <v>216</v>
      </c>
      <c r="I59" t="s">
        <v>89</v>
      </c>
      <c r="J59">
        <v>64</v>
      </c>
      <c r="L59" t="s">
        <v>162</v>
      </c>
      <c r="M59" s="19">
        <v>0.94791666666666663</v>
      </c>
      <c r="N59" s="20">
        <v>43525</v>
      </c>
      <c r="O59" s="20">
        <v>43525</v>
      </c>
      <c r="P59" s="20">
        <v>43527</v>
      </c>
      <c r="Q59" s="20">
        <v>43525</v>
      </c>
      <c r="R59" s="20">
        <v>43527</v>
      </c>
      <c r="S59" s="20">
        <v>43527</v>
      </c>
      <c r="V59">
        <v>919271</v>
      </c>
      <c r="W59">
        <v>354695</v>
      </c>
      <c r="X59" t="s">
        <v>215</v>
      </c>
      <c r="Y59" t="s">
        <v>217</v>
      </c>
      <c r="Z59" t="s">
        <v>218</v>
      </c>
      <c r="AA59" t="s">
        <v>219</v>
      </c>
      <c r="AD59" t="s">
        <v>88</v>
      </c>
      <c r="AE59">
        <v>0</v>
      </c>
      <c r="AF59">
        <v>0</v>
      </c>
      <c r="AG59">
        <v>1496</v>
      </c>
      <c r="AH59" t="s">
        <v>166</v>
      </c>
      <c r="AI59" t="s">
        <v>90</v>
      </c>
      <c r="AJ59" t="s">
        <v>88</v>
      </c>
      <c r="AK59" t="s">
        <v>167</v>
      </c>
      <c r="AL59" t="s">
        <v>91</v>
      </c>
      <c r="AM59">
        <v>22</v>
      </c>
      <c r="AN59" t="s">
        <v>92</v>
      </c>
      <c r="AO59" t="s">
        <v>93</v>
      </c>
      <c r="AP59" t="s">
        <v>88</v>
      </c>
      <c r="AQ59" t="s">
        <v>93</v>
      </c>
      <c r="AR59" t="s">
        <v>94</v>
      </c>
      <c r="AS59" t="s">
        <v>93</v>
      </c>
      <c r="AT59" t="s">
        <v>168</v>
      </c>
      <c r="AV59" s="18">
        <v>42318</v>
      </c>
      <c r="AW59">
        <v>3314645</v>
      </c>
      <c r="AX59">
        <v>60479</v>
      </c>
      <c r="AY59" t="s">
        <v>95</v>
      </c>
      <c r="AZ59">
        <v>1</v>
      </c>
      <c r="BA59" t="s">
        <v>169</v>
      </c>
      <c r="BB59" t="s">
        <v>170</v>
      </c>
      <c r="BC59" t="s">
        <v>171</v>
      </c>
      <c r="BD59" t="s">
        <v>172</v>
      </c>
      <c r="BE59" t="s">
        <v>173</v>
      </c>
      <c r="BF59">
        <v>8</v>
      </c>
      <c r="BH59" t="s">
        <v>96</v>
      </c>
      <c r="BI59" t="s">
        <v>174</v>
      </c>
      <c r="BJ59" t="s">
        <v>175</v>
      </c>
      <c r="BK59" t="s">
        <v>97</v>
      </c>
      <c r="BL59" t="s">
        <v>98</v>
      </c>
    </row>
    <row r="60" spans="1:64" x14ac:dyDescent="0.25">
      <c r="A60" s="18">
        <v>41746</v>
      </c>
      <c r="B60">
        <v>939550</v>
      </c>
      <c r="C60" s="18">
        <v>41746</v>
      </c>
      <c r="D60" t="s">
        <v>88</v>
      </c>
      <c r="F60" t="s">
        <v>88</v>
      </c>
      <c r="G60" t="s">
        <v>215</v>
      </c>
      <c r="H60" t="s">
        <v>216</v>
      </c>
      <c r="I60" t="s">
        <v>89</v>
      </c>
      <c r="J60">
        <v>64</v>
      </c>
      <c r="L60" t="s">
        <v>162</v>
      </c>
      <c r="M60" s="19">
        <v>0.94791666666666663</v>
      </c>
      <c r="N60" s="20">
        <v>43525</v>
      </c>
      <c r="O60" s="20">
        <v>43525</v>
      </c>
      <c r="P60" s="20">
        <v>43527</v>
      </c>
      <c r="Q60" s="20">
        <v>43525</v>
      </c>
      <c r="R60" s="20">
        <v>43527</v>
      </c>
      <c r="S60" s="20">
        <v>43527</v>
      </c>
      <c r="V60">
        <v>919310</v>
      </c>
      <c r="W60">
        <v>354695</v>
      </c>
      <c r="X60" t="s">
        <v>215</v>
      </c>
      <c r="Y60" t="s">
        <v>217</v>
      </c>
      <c r="Z60" t="s">
        <v>218</v>
      </c>
      <c r="AA60" t="s">
        <v>219</v>
      </c>
      <c r="AD60" t="s">
        <v>88</v>
      </c>
      <c r="AE60">
        <v>0</v>
      </c>
      <c r="AF60">
        <v>0</v>
      </c>
      <c r="AG60">
        <v>1496</v>
      </c>
      <c r="AH60" t="s">
        <v>166</v>
      </c>
      <c r="AI60" t="s">
        <v>90</v>
      </c>
      <c r="AJ60" t="s">
        <v>88</v>
      </c>
      <c r="AK60" t="s">
        <v>167</v>
      </c>
      <c r="AL60" t="s">
        <v>91</v>
      </c>
      <c r="AM60">
        <v>1</v>
      </c>
      <c r="AN60" t="s">
        <v>92</v>
      </c>
      <c r="AO60" t="s">
        <v>93</v>
      </c>
      <c r="AP60" t="s">
        <v>88</v>
      </c>
      <c r="AQ60" t="s">
        <v>93</v>
      </c>
      <c r="AR60" t="s">
        <v>94</v>
      </c>
      <c r="AS60" t="s">
        <v>93</v>
      </c>
      <c r="AT60" t="s">
        <v>168</v>
      </c>
      <c r="AV60" s="18">
        <v>42318</v>
      </c>
      <c r="AW60">
        <v>3314280</v>
      </c>
      <c r="AX60">
        <v>60479</v>
      </c>
      <c r="AY60" t="s">
        <v>95</v>
      </c>
      <c r="AZ60">
        <v>1</v>
      </c>
      <c r="BA60" t="s">
        <v>169</v>
      </c>
      <c r="BB60" t="s">
        <v>170</v>
      </c>
      <c r="BC60" t="s">
        <v>171</v>
      </c>
      <c r="BD60" t="s">
        <v>172</v>
      </c>
      <c r="BE60" t="s">
        <v>173</v>
      </c>
      <c r="BF60">
        <v>8</v>
      </c>
      <c r="BH60" t="s">
        <v>96</v>
      </c>
      <c r="BI60" t="s">
        <v>174</v>
      </c>
      <c r="BJ60" t="s">
        <v>175</v>
      </c>
      <c r="BK60" t="s">
        <v>97</v>
      </c>
      <c r="BL60" t="s">
        <v>98</v>
      </c>
    </row>
    <row r="61" spans="1:64" x14ac:dyDescent="0.25">
      <c r="A61" s="18">
        <v>41746</v>
      </c>
      <c r="B61">
        <v>939550</v>
      </c>
      <c r="C61" s="18">
        <v>41746</v>
      </c>
      <c r="D61" t="s">
        <v>88</v>
      </c>
      <c r="F61" t="s">
        <v>88</v>
      </c>
      <c r="G61" t="s">
        <v>215</v>
      </c>
      <c r="H61" t="s">
        <v>216</v>
      </c>
      <c r="I61" t="s">
        <v>89</v>
      </c>
      <c r="J61">
        <v>64</v>
      </c>
      <c r="L61" t="s">
        <v>162</v>
      </c>
      <c r="M61" s="19">
        <v>0.94791666666666663</v>
      </c>
      <c r="N61" s="20">
        <v>43525</v>
      </c>
      <c r="O61" s="20">
        <v>43525</v>
      </c>
      <c r="P61" s="20">
        <v>43527</v>
      </c>
      <c r="Q61" s="20">
        <v>43525</v>
      </c>
      <c r="R61" s="20">
        <v>43527</v>
      </c>
      <c r="S61" s="20">
        <v>43527</v>
      </c>
      <c r="V61">
        <v>919352</v>
      </c>
      <c r="W61">
        <v>354695</v>
      </c>
      <c r="X61" t="s">
        <v>215</v>
      </c>
      <c r="Y61" t="s">
        <v>217</v>
      </c>
      <c r="Z61" t="s">
        <v>218</v>
      </c>
      <c r="AA61" t="s">
        <v>219</v>
      </c>
      <c r="AD61" t="s">
        <v>88</v>
      </c>
      <c r="AE61">
        <v>0</v>
      </c>
      <c r="AF61">
        <v>0</v>
      </c>
      <c r="AG61">
        <v>1496</v>
      </c>
      <c r="AH61" t="s">
        <v>166</v>
      </c>
      <c r="AI61" t="s">
        <v>90</v>
      </c>
      <c r="AJ61" t="s">
        <v>88</v>
      </c>
      <c r="AK61" t="s">
        <v>167</v>
      </c>
      <c r="AL61" t="s">
        <v>91</v>
      </c>
      <c r="AM61">
        <v>14</v>
      </c>
      <c r="AN61" t="s">
        <v>92</v>
      </c>
      <c r="AO61" t="s">
        <v>93</v>
      </c>
      <c r="AP61" t="s">
        <v>88</v>
      </c>
      <c r="AQ61" t="s">
        <v>93</v>
      </c>
      <c r="AR61" t="s">
        <v>94</v>
      </c>
      <c r="AS61" t="s">
        <v>93</v>
      </c>
      <c r="AT61" t="s">
        <v>168</v>
      </c>
      <c r="AV61" s="18">
        <v>42318</v>
      </c>
      <c r="AW61">
        <v>3314619</v>
      </c>
      <c r="AX61">
        <v>60479</v>
      </c>
      <c r="AY61" t="s">
        <v>95</v>
      </c>
      <c r="AZ61">
        <v>1</v>
      </c>
      <c r="BA61" t="s">
        <v>169</v>
      </c>
      <c r="BB61" t="s">
        <v>170</v>
      </c>
      <c r="BC61" t="s">
        <v>171</v>
      </c>
      <c r="BD61" t="s">
        <v>172</v>
      </c>
      <c r="BE61" t="s">
        <v>173</v>
      </c>
      <c r="BF61">
        <v>8</v>
      </c>
      <c r="BH61" t="s">
        <v>96</v>
      </c>
      <c r="BI61" t="s">
        <v>174</v>
      </c>
      <c r="BJ61" t="s">
        <v>175</v>
      </c>
      <c r="BK61" t="s">
        <v>97</v>
      </c>
      <c r="BL61" t="s">
        <v>98</v>
      </c>
    </row>
    <row r="62" spans="1:64" x14ac:dyDescent="0.25">
      <c r="A62" s="18">
        <v>41746</v>
      </c>
      <c r="B62">
        <v>939550</v>
      </c>
      <c r="C62" s="18">
        <v>41746</v>
      </c>
      <c r="D62" t="s">
        <v>88</v>
      </c>
      <c r="F62" t="s">
        <v>88</v>
      </c>
      <c r="G62" t="s">
        <v>215</v>
      </c>
      <c r="H62" t="s">
        <v>216</v>
      </c>
      <c r="I62" t="s">
        <v>89</v>
      </c>
      <c r="J62">
        <v>64</v>
      </c>
      <c r="L62" t="s">
        <v>162</v>
      </c>
      <c r="M62" s="19">
        <v>0.94791666666666663</v>
      </c>
      <c r="N62" s="20">
        <v>43525</v>
      </c>
      <c r="O62" s="20">
        <v>43525</v>
      </c>
      <c r="P62" s="20">
        <v>43527</v>
      </c>
      <c r="Q62" s="20">
        <v>43525</v>
      </c>
      <c r="R62" s="20">
        <v>43527</v>
      </c>
      <c r="S62" s="20">
        <v>43527</v>
      </c>
      <c r="V62">
        <v>919370</v>
      </c>
      <c r="W62">
        <v>354695</v>
      </c>
      <c r="X62" t="s">
        <v>215</v>
      </c>
      <c r="Y62" t="s">
        <v>217</v>
      </c>
      <c r="Z62" t="s">
        <v>218</v>
      </c>
      <c r="AA62" t="s">
        <v>219</v>
      </c>
      <c r="AD62" t="s">
        <v>88</v>
      </c>
      <c r="AE62">
        <v>0</v>
      </c>
      <c r="AF62">
        <v>0</v>
      </c>
      <c r="AG62">
        <v>1496</v>
      </c>
      <c r="AH62" t="s">
        <v>166</v>
      </c>
      <c r="AI62" t="s">
        <v>90</v>
      </c>
      <c r="AJ62" t="s">
        <v>88</v>
      </c>
      <c r="AK62" t="s">
        <v>167</v>
      </c>
      <c r="AL62" t="s">
        <v>91</v>
      </c>
      <c r="AM62">
        <v>3</v>
      </c>
      <c r="AN62" t="s">
        <v>92</v>
      </c>
      <c r="AO62" t="s">
        <v>93</v>
      </c>
      <c r="AP62" t="s">
        <v>88</v>
      </c>
      <c r="AQ62" t="s">
        <v>93</v>
      </c>
      <c r="AR62" t="s">
        <v>94</v>
      </c>
      <c r="AS62" t="s">
        <v>93</v>
      </c>
      <c r="AT62" t="s">
        <v>168</v>
      </c>
      <c r="AV62" s="18">
        <v>42318</v>
      </c>
      <c r="AW62">
        <v>3312696</v>
      </c>
      <c r="AX62">
        <v>60479</v>
      </c>
      <c r="AY62" t="s">
        <v>95</v>
      </c>
      <c r="AZ62">
        <v>1</v>
      </c>
      <c r="BA62" t="s">
        <v>169</v>
      </c>
      <c r="BB62" t="s">
        <v>170</v>
      </c>
      <c r="BC62" t="s">
        <v>171</v>
      </c>
      <c r="BD62" t="s">
        <v>172</v>
      </c>
      <c r="BE62" t="s">
        <v>173</v>
      </c>
      <c r="BF62">
        <v>8</v>
      </c>
      <c r="BH62" t="s">
        <v>96</v>
      </c>
      <c r="BI62" t="s">
        <v>174</v>
      </c>
      <c r="BJ62" t="s">
        <v>175</v>
      </c>
      <c r="BK62" t="s">
        <v>97</v>
      </c>
      <c r="BL62" t="s">
        <v>98</v>
      </c>
    </row>
    <row r="63" spans="1:64" x14ac:dyDescent="0.25">
      <c r="A63" s="18">
        <v>41746</v>
      </c>
      <c r="B63">
        <v>939550</v>
      </c>
      <c r="C63" s="18">
        <v>41746</v>
      </c>
      <c r="D63" t="s">
        <v>88</v>
      </c>
      <c r="F63" t="s">
        <v>88</v>
      </c>
      <c r="G63" t="s">
        <v>215</v>
      </c>
      <c r="H63" t="s">
        <v>216</v>
      </c>
      <c r="I63" t="s">
        <v>89</v>
      </c>
      <c r="J63">
        <v>64</v>
      </c>
      <c r="L63" t="s">
        <v>162</v>
      </c>
      <c r="M63" s="19">
        <v>0.94791666666666663</v>
      </c>
      <c r="N63" s="20">
        <v>43525</v>
      </c>
      <c r="O63" s="20">
        <v>43525</v>
      </c>
      <c r="P63" s="20">
        <v>43527</v>
      </c>
      <c r="Q63" s="20">
        <v>43525</v>
      </c>
      <c r="R63" s="20">
        <v>43527</v>
      </c>
      <c r="S63" s="20">
        <v>43527</v>
      </c>
      <c r="V63">
        <v>919891</v>
      </c>
      <c r="W63">
        <v>354695</v>
      </c>
      <c r="X63" t="s">
        <v>215</v>
      </c>
      <c r="Y63" t="s">
        <v>217</v>
      </c>
      <c r="Z63" t="s">
        <v>218</v>
      </c>
      <c r="AA63" t="s">
        <v>219</v>
      </c>
      <c r="AD63" t="s">
        <v>88</v>
      </c>
      <c r="AE63">
        <v>0</v>
      </c>
      <c r="AF63">
        <v>0</v>
      </c>
      <c r="AG63">
        <v>1496</v>
      </c>
      <c r="AH63" t="s">
        <v>166</v>
      </c>
      <c r="AI63" t="s">
        <v>90</v>
      </c>
      <c r="AJ63" t="s">
        <v>88</v>
      </c>
      <c r="AK63" t="s">
        <v>167</v>
      </c>
      <c r="AL63" t="s">
        <v>91</v>
      </c>
      <c r="AM63">
        <v>21</v>
      </c>
      <c r="AN63" t="s">
        <v>92</v>
      </c>
      <c r="AO63" t="s">
        <v>93</v>
      </c>
      <c r="AP63" t="s">
        <v>88</v>
      </c>
      <c r="AQ63" t="s">
        <v>93</v>
      </c>
      <c r="AR63" t="s">
        <v>94</v>
      </c>
      <c r="AS63" t="s">
        <v>93</v>
      </c>
      <c r="AT63" t="s">
        <v>168</v>
      </c>
      <c r="AV63" s="18">
        <v>42318</v>
      </c>
      <c r="AW63">
        <v>3313490</v>
      </c>
      <c r="AX63">
        <v>60479</v>
      </c>
      <c r="AY63" t="s">
        <v>95</v>
      </c>
      <c r="AZ63">
        <v>1</v>
      </c>
      <c r="BA63" t="s">
        <v>169</v>
      </c>
      <c r="BB63" t="s">
        <v>170</v>
      </c>
      <c r="BC63" t="s">
        <v>171</v>
      </c>
      <c r="BD63" t="s">
        <v>172</v>
      </c>
      <c r="BE63" t="s">
        <v>173</v>
      </c>
      <c r="BF63">
        <v>8</v>
      </c>
      <c r="BH63" t="s">
        <v>96</v>
      </c>
      <c r="BI63" t="s">
        <v>174</v>
      </c>
      <c r="BJ63" t="s">
        <v>175</v>
      </c>
      <c r="BK63" t="s">
        <v>97</v>
      </c>
      <c r="BL63" t="s">
        <v>98</v>
      </c>
    </row>
    <row r="64" spans="1:64" x14ac:dyDescent="0.25">
      <c r="A64" s="18">
        <v>41746</v>
      </c>
      <c r="B64">
        <v>939550</v>
      </c>
      <c r="C64" s="18">
        <v>41746</v>
      </c>
      <c r="D64" t="s">
        <v>88</v>
      </c>
      <c r="F64" t="s">
        <v>88</v>
      </c>
      <c r="G64" t="s">
        <v>215</v>
      </c>
      <c r="H64" t="s">
        <v>216</v>
      </c>
      <c r="I64" t="s">
        <v>89</v>
      </c>
      <c r="J64">
        <v>64</v>
      </c>
      <c r="L64" t="s">
        <v>162</v>
      </c>
      <c r="M64" s="19">
        <v>0.94791666666666663</v>
      </c>
      <c r="N64" s="20">
        <v>43525</v>
      </c>
      <c r="O64" s="20">
        <v>43525</v>
      </c>
      <c r="P64" s="20">
        <v>43527</v>
      </c>
      <c r="Q64" s="20">
        <v>43525</v>
      </c>
      <c r="R64" s="20">
        <v>43527</v>
      </c>
      <c r="S64" s="20">
        <v>43527</v>
      </c>
      <c r="V64">
        <v>920109</v>
      </c>
      <c r="W64">
        <v>354695</v>
      </c>
      <c r="X64" t="s">
        <v>215</v>
      </c>
      <c r="Y64" t="s">
        <v>217</v>
      </c>
      <c r="Z64" t="s">
        <v>218</v>
      </c>
      <c r="AA64" t="s">
        <v>219</v>
      </c>
      <c r="AD64" t="s">
        <v>88</v>
      </c>
      <c r="AE64">
        <v>0</v>
      </c>
      <c r="AF64">
        <v>0</v>
      </c>
      <c r="AG64">
        <v>1496</v>
      </c>
      <c r="AH64" t="s">
        <v>166</v>
      </c>
      <c r="AI64" t="s">
        <v>90</v>
      </c>
      <c r="AJ64" t="s">
        <v>88</v>
      </c>
      <c r="AK64" t="s">
        <v>167</v>
      </c>
      <c r="AL64" t="s">
        <v>91</v>
      </c>
      <c r="AM64">
        <v>17</v>
      </c>
      <c r="AN64" t="s">
        <v>115</v>
      </c>
      <c r="AO64" t="s">
        <v>93</v>
      </c>
      <c r="AP64" t="s">
        <v>88</v>
      </c>
      <c r="AQ64" t="s">
        <v>93</v>
      </c>
      <c r="AR64" t="s">
        <v>94</v>
      </c>
      <c r="AS64" t="s">
        <v>93</v>
      </c>
      <c r="AT64" t="s">
        <v>168</v>
      </c>
      <c r="AV64" s="18">
        <v>42318</v>
      </c>
      <c r="AW64">
        <v>3313934</v>
      </c>
      <c r="AX64" t="s">
        <v>116</v>
      </c>
      <c r="AY64" t="s">
        <v>117</v>
      </c>
      <c r="AZ64">
        <v>1</v>
      </c>
      <c r="BA64" t="s">
        <v>169</v>
      </c>
      <c r="BB64" t="s">
        <v>170</v>
      </c>
      <c r="BC64" t="s">
        <v>171</v>
      </c>
      <c r="BD64" t="s">
        <v>172</v>
      </c>
      <c r="BE64" t="s">
        <v>173</v>
      </c>
      <c r="BF64">
        <v>8</v>
      </c>
      <c r="BH64" t="s">
        <v>96</v>
      </c>
      <c r="BI64" t="s">
        <v>174</v>
      </c>
      <c r="BJ64" t="s">
        <v>175</v>
      </c>
      <c r="BK64" t="s">
        <v>97</v>
      </c>
      <c r="BL64" t="s">
        <v>98</v>
      </c>
    </row>
    <row r="65" spans="1:64" x14ac:dyDescent="0.25">
      <c r="A65" s="18">
        <v>41746</v>
      </c>
      <c r="B65">
        <v>939553</v>
      </c>
      <c r="C65" s="18">
        <v>41746</v>
      </c>
      <c r="D65" t="s">
        <v>88</v>
      </c>
      <c r="F65" t="s">
        <v>88</v>
      </c>
      <c r="G65" t="s">
        <v>220</v>
      </c>
      <c r="H65" t="s">
        <v>221</v>
      </c>
      <c r="I65" t="s">
        <v>127</v>
      </c>
      <c r="J65">
        <v>52</v>
      </c>
      <c r="L65" t="s">
        <v>162</v>
      </c>
      <c r="M65" s="19">
        <v>0.91388888888888886</v>
      </c>
      <c r="N65" s="20">
        <v>43525</v>
      </c>
      <c r="O65" s="20">
        <v>43525</v>
      </c>
      <c r="P65" s="20">
        <v>43525</v>
      </c>
      <c r="Q65" s="20">
        <v>43525</v>
      </c>
      <c r="R65" s="20">
        <v>43525</v>
      </c>
      <c r="S65" s="20">
        <v>43525</v>
      </c>
      <c r="V65">
        <v>917644</v>
      </c>
      <c r="W65">
        <v>354696</v>
      </c>
      <c r="X65" t="s">
        <v>220</v>
      </c>
      <c r="Y65" t="s">
        <v>222</v>
      </c>
      <c r="Z65" t="s">
        <v>223</v>
      </c>
      <c r="AA65" t="s">
        <v>224</v>
      </c>
      <c r="AD65" t="s">
        <v>88</v>
      </c>
      <c r="AE65">
        <v>0</v>
      </c>
      <c r="AF65">
        <v>0</v>
      </c>
      <c r="AG65">
        <v>1496</v>
      </c>
      <c r="AH65" t="s">
        <v>166</v>
      </c>
      <c r="AI65" t="s">
        <v>90</v>
      </c>
      <c r="AJ65" t="s">
        <v>88</v>
      </c>
      <c r="AK65" t="s">
        <v>167</v>
      </c>
      <c r="AL65" t="s">
        <v>91</v>
      </c>
      <c r="AM65">
        <v>21</v>
      </c>
      <c r="AN65" t="s">
        <v>92</v>
      </c>
      <c r="AO65" t="s">
        <v>93</v>
      </c>
      <c r="AP65" t="s">
        <v>88</v>
      </c>
      <c r="AQ65" t="s">
        <v>93</v>
      </c>
      <c r="AR65" t="s">
        <v>94</v>
      </c>
      <c r="AS65" t="s">
        <v>93</v>
      </c>
      <c r="AT65" t="s">
        <v>168</v>
      </c>
      <c r="AV65" s="18">
        <v>42318</v>
      </c>
      <c r="AW65">
        <v>3314692</v>
      </c>
      <c r="AX65">
        <v>60479</v>
      </c>
      <c r="AY65" t="s">
        <v>95</v>
      </c>
      <c r="AZ65">
        <v>1</v>
      </c>
      <c r="BA65" t="s">
        <v>169</v>
      </c>
      <c r="BB65" t="s">
        <v>170</v>
      </c>
      <c r="BC65" t="s">
        <v>171</v>
      </c>
      <c r="BD65" t="s">
        <v>172</v>
      </c>
      <c r="BE65" t="s">
        <v>173</v>
      </c>
      <c r="BF65">
        <v>8</v>
      </c>
      <c r="BG65" t="s">
        <v>181</v>
      </c>
      <c r="BH65" t="s">
        <v>96</v>
      </c>
      <c r="BI65" t="s">
        <v>174</v>
      </c>
      <c r="BJ65" t="s">
        <v>175</v>
      </c>
      <c r="BK65" t="s">
        <v>97</v>
      </c>
      <c r="BL65" t="s">
        <v>98</v>
      </c>
    </row>
    <row r="66" spans="1:64" x14ac:dyDescent="0.25">
      <c r="A66" s="18">
        <v>41746</v>
      </c>
      <c r="B66">
        <v>939553</v>
      </c>
      <c r="C66" s="18">
        <v>41746</v>
      </c>
      <c r="D66" t="s">
        <v>88</v>
      </c>
      <c r="F66" t="s">
        <v>88</v>
      </c>
      <c r="G66" t="s">
        <v>220</v>
      </c>
      <c r="H66" t="s">
        <v>221</v>
      </c>
      <c r="I66" t="s">
        <v>127</v>
      </c>
      <c r="J66">
        <v>52</v>
      </c>
      <c r="L66" t="s">
        <v>162</v>
      </c>
      <c r="M66" s="19">
        <v>0.91388888888888886</v>
      </c>
      <c r="N66" s="20">
        <v>43525</v>
      </c>
      <c r="O66" s="20">
        <v>43525</v>
      </c>
      <c r="P66" s="20">
        <v>43525</v>
      </c>
      <c r="Q66" s="20">
        <v>43525</v>
      </c>
      <c r="R66" s="20">
        <v>43525</v>
      </c>
      <c r="S66" s="20">
        <v>43525</v>
      </c>
      <c r="V66">
        <v>917842</v>
      </c>
      <c r="W66">
        <v>354696</v>
      </c>
      <c r="X66" t="s">
        <v>220</v>
      </c>
      <c r="Y66" t="s">
        <v>222</v>
      </c>
      <c r="Z66" t="s">
        <v>223</v>
      </c>
      <c r="AA66" t="s">
        <v>224</v>
      </c>
      <c r="AD66" t="s">
        <v>88</v>
      </c>
      <c r="AE66">
        <v>0</v>
      </c>
      <c r="AF66">
        <v>0</v>
      </c>
      <c r="AG66">
        <v>1496</v>
      </c>
      <c r="AH66" t="s">
        <v>166</v>
      </c>
      <c r="AI66" t="s">
        <v>90</v>
      </c>
      <c r="AJ66" t="s">
        <v>88</v>
      </c>
      <c r="AK66" t="s">
        <v>167</v>
      </c>
      <c r="AL66" t="s">
        <v>91</v>
      </c>
      <c r="AM66">
        <v>26</v>
      </c>
      <c r="AN66" t="s">
        <v>225</v>
      </c>
      <c r="AO66" t="s">
        <v>93</v>
      </c>
      <c r="AP66" t="s">
        <v>88</v>
      </c>
      <c r="AQ66" t="s">
        <v>93</v>
      </c>
      <c r="AR66" t="s">
        <v>94</v>
      </c>
      <c r="AS66" t="s">
        <v>93</v>
      </c>
      <c r="AT66" t="s">
        <v>168</v>
      </c>
      <c r="AV66" s="18">
        <v>42318</v>
      </c>
      <c r="AW66">
        <v>3313681</v>
      </c>
      <c r="AX66" t="s">
        <v>226</v>
      </c>
      <c r="AY66" t="s">
        <v>227</v>
      </c>
      <c r="AZ66">
        <v>1</v>
      </c>
      <c r="BA66" t="s">
        <v>169</v>
      </c>
      <c r="BB66" t="s">
        <v>170</v>
      </c>
      <c r="BC66" t="s">
        <v>171</v>
      </c>
      <c r="BD66" t="s">
        <v>172</v>
      </c>
      <c r="BE66" t="s">
        <v>173</v>
      </c>
      <c r="BF66">
        <v>8</v>
      </c>
      <c r="BG66" t="s">
        <v>181</v>
      </c>
      <c r="BH66" t="s">
        <v>96</v>
      </c>
      <c r="BI66" t="s">
        <v>174</v>
      </c>
      <c r="BJ66" t="s">
        <v>175</v>
      </c>
      <c r="BK66" t="s">
        <v>97</v>
      </c>
      <c r="BL66" t="s">
        <v>98</v>
      </c>
    </row>
    <row r="67" spans="1:64" x14ac:dyDescent="0.25">
      <c r="A67" s="18">
        <v>41746</v>
      </c>
      <c r="B67">
        <v>939553</v>
      </c>
      <c r="C67" s="18">
        <v>41746</v>
      </c>
      <c r="D67" t="s">
        <v>88</v>
      </c>
      <c r="F67" t="s">
        <v>88</v>
      </c>
      <c r="G67" t="s">
        <v>220</v>
      </c>
      <c r="H67" t="s">
        <v>221</v>
      </c>
      <c r="I67" t="s">
        <v>127</v>
      </c>
      <c r="J67">
        <v>52</v>
      </c>
      <c r="L67" t="s">
        <v>162</v>
      </c>
      <c r="M67" s="19">
        <v>0.91388888888888886</v>
      </c>
      <c r="N67" s="20">
        <v>43525</v>
      </c>
      <c r="O67" s="20">
        <v>43525</v>
      </c>
      <c r="P67" s="20">
        <v>43525</v>
      </c>
      <c r="Q67" s="20">
        <v>43525</v>
      </c>
      <c r="R67" s="20">
        <v>43525</v>
      </c>
      <c r="S67" s="20">
        <v>43525</v>
      </c>
      <c r="V67">
        <v>918082</v>
      </c>
      <c r="W67">
        <v>354696</v>
      </c>
      <c r="X67" t="s">
        <v>220</v>
      </c>
      <c r="Y67" t="s">
        <v>222</v>
      </c>
      <c r="Z67" t="s">
        <v>223</v>
      </c>
      <c r="AA67" t="s">
        <v>224</v>
      </c>
      <c r="AD67" t="s">
        <v>88</v>
      </c>
      <c r="AE67">
        <v>0</v>
      </c>
      <c r="AF67">
        <v>0</v>
      </c>
      <c r="AG67">
        <v>1496</v>
      </c>
      <c r="AH67" t="s">
        <v>166</v>
      </c>
      <c r="AI67" t="s">
        <v>90</v>
      </c>
      <c r="AJ67" t="s">
        <v>88</v>
      </c>
      <c r="AK67" t="s">
        <v>167</v>
      </c>
      <c r="AL67" t="s">
        <v>91</v>
      </c>
      <c r="AM67">
        <v>29</v>
      </c>
      <c r="AN67" t="s">
        <v>92</v>
      </c>
      <c r="AO67" t="s">
        <v>93</v>
      </c>
      <c r="AP67" t="s">
        <v>88</v>
      </c>
      <c r="AQ67" t="s">
        <v>93</v>
      </c>
      <c r="AR67" t="s">
        <v>94</v>
      </c>
      <c r="AS67" t="s">
        <v>93</v>
      </c>
      <c r="AT67" t="s">
        <v>168</v>
      </c>
      <c r="AV67" s="18">
        <v>42318</v>
      </c>
      <c r="AW67">
        <v>3315093</v>
      </c>
      <c r="AX67">
        <v>60479</v>
      </c>
      <c r="AY67" t="s">
        <v>95</v>
      </c>
      <c r="AZ67">
        <v>1</v>
      </c>
      <c r="BA67" t="s">
        <v>169</v>
      </c>
      <c r="BB67" t="s">
        <v>170</v>
      </c>
      <c r="BC67" t="s">
        <v>171</v>
      </c>
      <c r="BD67" t="s">
        <v>172</v>
      </c>
      <c r="BE67" t="s">
        <v>173</v>
      </c>
      <c r="BF67">
        <v>8</v>
      </c>
      <c r="BG67" t="s">
        <v>181</v>
      </c>
      <c r="BH67" t="s">
        <v>96</v>
      </c>
      <c r="BI67" t="s">
        <v>174</v>
      </c>
      <c r="BJ67" t="s">
        <v>175</v>
      </c>
      <c r="BK67" t="s">
        <v>97</v>
      </c>
      <c r="BL67" t="s">
        <v>98</v>
      </c>
    </row>
    <row r="68" spans="1:64" x14ac:dyDescent="0.25">
      <c r="A68" s="18">
        <v>41746</v>
      </c>
      <c r="B68">
        <v>939553</v>
      </c>
      <c r="C68" s="18">
        <v>41746</v>
      </c>
      <c r="D68" t="s">
        <v>88</v>
      </c>
      <c r="F68" t="s">
        <v>88</v>
      </c>
      <c r="G68" t="s">
        <v>220</v>
      </c>
      <c r="H68" t="s">
        <v>221</v>
      </c>
      <c r="I68" t="s">
        <v>127</v>
      </c>
      <c r="J68">
        <v>52</v>
      </c>
      <c r="L68" t="s">
        <v>162</v>
      </c>
      <c r="M68" s="19">
        <v>0.91388888888888886</v>
      </c>
      <c r="N68" s="20">
        <v>43525</v>
      </c>
      <c r="O68" s="20">
        <v>43525</v>
      </c>
      <c r="P68" s="20">
        <v>43525</v>
      </c>
      <c r="Q68" s="20">
        <v>43525</v>
      </c>
      <c r="R68" s="20">
        <v>43525</v>
      </c>
      <c r="S68" s="20">
        <v>43525</v>
      </c>
      <c r="V68">
        <v>918385</v>
      </c>
      <c r="W68">
        <v>354696</v>
      </c>
      <c r="X68" t="s">
        <v>220</v>
      </c>
      <c r="Y68" t="s">
        <v>222</v>
      </c>
      <c r="Z68" t="s">
        <v>223</v>
      </c>
      <c r="AA68" t="s">
        <v>224</v>
      </c>
      <c r="AD68" t="s">
        <v>88</v>
      </c>
      <c r="AE68">
        <v>0</v>
      </c>
      <c r="AF68">
        <v>0</v>
      </c>
      <c r="AG68">
        <v>1496</v>
      </c>
      <c r="AH68" t="s">
        <v>166</v>
      </c>
      <c r="AI68" t="s">
        <v>90</v>
      </c>
      <c r="AJ68" t="s">
        <v>88</v>
      </c>
      <c r="AK68" t="s">
        <v>167</v>
      </c>
      <c r="AL68" t="s">
        <v>91</v>
      </c>
      <c r="AM68">
        <v>30</v>
      </c>
      <c r="AN68" t="s">
        <v>99</v>
      </c>
      <c r="AO68" t="s">
        <v>93</v>
      </c>
      <c r="AP68" t="s">
        <v>88</v>
      </c>
      <c r="AQ68" t="s">
        <v>88</v>
      </c>
      <c r="AR68" t="s">
        <v>94</v>
      </c>
      <c r="AS68" t="s">
        <v>93</v>
      </c>
      <c r="AT68" t="s">
        <v>168</v>
      </c>
      <c r="AV68" s="18">
        <v>42318</v>
      </c>
      <c r="AW68">
        <v>3314791</v>
      </c>
      <c r="AX68">
        <v>60408</v>
      </c>
      <c r="AY68" t="s">
        <v>100</v>
      </c>
      <c r="AZ68">
        <v>1</v>
      </c>
      <c r="BA68" t="s">
        <v>169</v>
      </c>
      <c r="BB68" t="s">
        <v>170</v>
      </c>
      <c r="BC68" t="s">
        <v>171</v>
      </c>
      <c r="BD68" t="s">
        <v>172</v>
      </c>
      <c r="BE68" t="s">
        <v>173</v>
      </c>
      <c r="BF68">
        <v>8</v>
      </c>
      <c r="BG68" t="s">
        <v>181</v>
      </c>
      <c r="BH68" t="s">
        <v>96</v>
      </c>
      <c r="BI68" t="s">
        <v>174</v>
      </c>
      <c r="BJ68" t="s">
        <v>175</v>
      </c>
      <c r="BK68" t="s">
        <v>97</v>
      </c>
      <c r="BL68" t="s">
        <v>98</v>
      </c>
    </row>
    <row r="69" spans="1:64" x14ac:dyDescent="0.25">
      <c r="A69" s="18">
        <v>41746</v>
      </c>
      <c r="B69">
        <v>939553</v>
      </c>
      <c r="C69" s="18">
        <v>41746</v>
      </c>
      <c r="D69" t="s">
        <v>88</v>
      </c>
      <c r="F69" t="s">
        <v>88</v>
      </c>
      <c r="G69" t="s">
        <v>220</v>
      </c>
      <c r="H69" t="s">
        <v>221</v>
      </c>
      <c r="I69" t="s">
        <v>127</v>
      </c>
      <c r="J69">
        <v>52</v>
      </c>
      <c r="L69" t="s">
        <v>162</v>
      </c>
      <c r="M69" s="19">
        <v>0.91388888888888886</v>
      </c>
      <c r="N69" s="20">
        <v>43525</v>
      </c>
      <c r="O69" s="20">
        <v>43525</v>
      </c>
      <c r="P69" s="20">
        <v>43525</v>
      </c>
      <c r="Q69" s="20">
        <v>43525</v>
      </c>
      <c r="R69" s="20">
        <v>43525</v>
      </c>
      <c r="S69" s="20">
        <v>43525</v>
      </c>
      <c r="V69">
        <v>918392</v>
      </c>
      <c r="W69">
        <v>354696</v>
      </c>
      <c r="X69" t="s">
        <v>220</v>
      </c>
      <c r="Y69" t="s">
        <v>222</v>
      </c>
      <c r="Z69" t="s">
        <v>223</v>
      </c>
      <c r="AA69" t="s">
        <v>224</v>
      </c>
      <c r="AD69" t="s">
        <v>88</v>
      </c>
      <c r="AE69">
        <v>0</v>
      </c>
      <c r="AF69">
        <v>0</v>
      </c>
      <c r="AG69">
        <v>1496</v>
      </c>
      <c r="AH69" t="s">
        <v>166</v>
      </c>
      <c r="AI69" t="s">
        <v>90</v>
      </c>
      <c r="AJ69" t="s">
        <v>88</v>
      </c>
      <c r="AK69" t="s">
        <v>167</v>
      </c>
      <c r="AL69" t="s">
        <v>91</v>
      </c>
      <c r="AM69">
        <v>28</v>
      </c>
      <c r="AN69" t="s">
        <v>112</v>
      </c>
      <c r="AO69" t="s">
        <v>93</v>
      </c>
      <c r="AP69" t="s">
        <v>88</v>
      </c>
      <c r="AQ69" t="s">
        <v>93</v>
      </c>
      <c r="AR69" t="s">
        <v>94</v>
      </c>
      <c r="AS69" t="s">
        <v>93</v>
      </c>
      <c r="AT69" t="s">
        <v>168</v>
      </c>
      <c r="AV69" s="18">
        <v>42318</v>
      </c>
      <c r="AW69">
        <v>3313904</v>
      </c>
      <c r="AX69">
        <v>60418</v>
      </c>
      <c r="AY69" t="s">
        <v>113</v>
      </c>
      <c r="AZ69">
        <v>1</v>
      </c>
      <c r="BA69" t="s">
        <v>169</v>
      </c>
      <c r="BB69" t="s">
        <v>170</v>
      </c>
      <c r="BC69" t="s">
        <v>171</v>
      </c>
      <c r="BD69" t="s">
        <v>172</v>
      </c>
      <c r="BE69" t="s">
        <v>173</v>
      </c>
      <c r="BF69">
        <v>8</v>
      </c>
      <c r="BG69" t="s">
        <v>181</v>
      </c>
      <c r="BH69" t="s">
        <v>96</v>
      </c>
      <c r="BI69" t="s">
        <v>174</v>
      </c>
      <c r="BJ69" t="s">
        <v>175</v>
      </c>
      <c r="BK69" t="s">
        <v>97</v>
      </c>
      <c r="BL69" t="s">
        <v>98</v>
      </c>
    </row>
    <row r="70" spans="1:64" x14ac:dyDescent="0.25">
      <c r="A70" s="18">
        <v>41746</v>
      </c>
      <c r="B70">
        <v>939553</v>
      </c>
      <c r="C70" s="18">
        <v>41746</v>
      </c>
      <c r="D70" t="s">
        <v>88</v>
      </c>
      <c r="F70" t="s">
        <v>88</v>
      </c>
      <c r="G70" t="s">
        <v>220</v>
      </c>
      <c r="H70" t="s">
        <v>221</v>
      </c>
      <c r="I70" t="s">
        <v>127</v>
      </c>
      <c r="J70">
        <v>52</v>
      </c>
      <c r="L70" t="s">
        <v>162</v>
      </c>
      <c r="M70" s="19">
        <v>0.91388888888888886</v>
      </c>
      <c r="N70" s="20">
        <v>43525</v>
      </c>
      <c r="O70" s="20">
        <v>43525</v>
      </c>
      <c r="P70" s="20">
        <v>43525</v>
      </c>
      <c r="Q70" s="20">
        <v>43525</v>
      </c>
      <c r="R70" s="20">
        <v>43525</v>
      </c>
      <c r="S70" s="20">
        <v>43525</v>
      </c>
      <c r="V70">
        <v>918392</v>
      </c>
      <c r="W70">
        <v>354696</v>
      </c>
      <c r="X70" t="s">
        <v>220</v>
      </c>
      <c r="Y70" t="s">
        <v>222</v>
      </c>
      <c r="Z70" t="s">
        <v>223</v>
      </c>
      <c r="AA70" t="s">
        <v>224</v>
      </c>
      <c r="AD70" t="s">
        <v>88</v>
      </c>
      <c r="AE70">
        <v>0</v>
      </c>
      <c r="AF70">
        <v>0</v>
      </c>
      <c r="AG70">
        <v>1496</v>
      </c>
      <c r="AH70" t="s">
        <v>166</v>
      </c>
      <c r="AI70" t="s">
        <v>90</v>
      </c>
      <c r="AJ70" t="s">
        <v>88</v>
      </c>
      <c r="AK70" t="s">
        <v>167</v>
      </c>
      <c r="AL70" t="s">
        <v>91</v>
      </c>
      <c r="AM70">
        <v>28</v>
      </c>
      <c r="AN70" t="s">
        <v>92</v>
      </c>
      <c r="AO70" t="s">
        <v>93</v>
      </c>
      <c r="AP70" t="s">
        <v>88</v>
      </c>
      <c r="AQ70" t="s">
        <v>93</v>
      </c>
      <c r="AR70" t="s">
        <v>94</v>
      </c>
      <c r="AS70" t="s">
        <v>93</v>
      </c>
      <c r="AT70" t="s">
        <v>168</v>
      </c>
      <c r="AV70" s="18">
        <v>42318</v>
      </c>
      <c r="AW70">
        <v>3314029</v>
      </c>
      <c r="AX70">
        <v>60479</v>
      </c>
      <c r="AY70" t="s">
        <v>95</v>
      </c>
      <c r="AZ70">
        <v>2</v>
      </c>
      <c r="BA70" t="s">
        <v>169</v>
      </c>
      <c r="BB70" t="s">
        <v>170</v>
      </c>
      <c r="BC70" t="s">
        <v>171</v>
      </c>
      <c r="BD70" t="s">
        <v>172</v>
      </c>
      <c r="BE70" t="s">
        <v>173</v>
      </c>
      <c r="BF70">
        <v>8</v>
      </c>
      <c r="BG70" t="s">
        <v>181</v>
      </c>
      <c r="BH70" t="s">
        <v>96</v>
      </c>
      <c r="BI70" t="s">
        <v>174</v>
      </c>
      <c r="BJ70" t="s">
        <v>175</v>
      </c>
      <c r="BK70" t="s">
        <v>97</v>
      </c>
      <c r="BL70" t="s">
        <v>98</v>
      </c>
    </row>
    <row r="71" spans="1:64" x14ac:dyDescent="0.25">
      <c r="A71" s="18">
        <v>41746</v>
      </c>
      <c r="B71">
        <v>939553</v>
      </c>
      <c r="C71" s="18">
        <v>41746</v>
      </c>
      <c r="D71" t="s">
        <v>88</v>
      </c>
      <c r="F71" t="s">
        <v>88</v>
      </c>
      <c r="G71" t="s">
        <v>220</v>
      </c>
      <c r="H71" t="s">
        <v>221</v>
      </c>
      <c r="I71" t="s">
        <v>127</v>
      </c>
      <c r="J71">
        <v>52</v>
      </c>
      <c r="L71" t="s">
        <v>162</v>
      </c>
      <c r="M71" s="19">
        <v>0.91388888888888886</v>
      </c>
      <c r="N71" s="20">
        <v>43525</v>
      </c>
      <c r="O71" s="20">
        <v>43525</v>
      </c>
      <c r="P71" s="20">
        <v>43525</v>
      </c>
      <c r="Q71" s="20">
        <v>43525</v>
      </c>
      <c r="R71" s="20">
        <v>43525</v>
      </c>
      <c r="S71" s="20">
        <v>43525</v>
      </c>
      <c r="V71">
        <v>918624</v>
      </c>
      <c r="W71">
        <v>354696</v>
      </c>
      <c r="X71" t="s">
        <v>220</v>
      </c>
      <c r="Y71" t="s">
        <v>222</v>
      </c>
      <c r="Z71" t="s">
        <v>223</v>
      </c>
      <c r="AA71" t="s">
        <v>224</v>
      </c>
      <c r="AD71" t="s">
        <v>88</v>
      </c>
      <c r="AE71">
        <v>0</v>
      </c>
      <c r="AF71">
        <v>0</v>
      </c>
      <c r="AG71">
        <v>1496</v>
      </c>
      <c r="AH71" t="s">
        <v>166</v>
      </c>
      <c r="AI71" t="s">
        <v>90</v>
      </c>
      <c r="AJ71" t="s">
        <v>88</v>
      </c>
      <c r="AK71" t="s">
        <v>167</v>
      </c>
      <c r="AL71" t="s">
        <v>91</v>
      </c>
      <c r="AM71">
        <v>5</v>
      </c>
      <c r="AN71" t="s">
        <v>101</v>
      </c>
      <c r="AO71" t="s">
        <v>93</v>
      </c>
      <c r="AP71" t="s">
        <v>88</v>
      </c>
      <c r="AQ71" t="s">
        <v>93</v>
      </c>
      <c r="AR71" t="s">
        <v>94</v>
      </c>
      <c r="AS71" t="s">
        <v>93</v>
      </c>
      <c r="AT71" t="s">
        <v>168</v>
      </c>
      <c r="AV71" s="18">
        <v>42318</v>
      </c>
      <c r="AW71">
        <v>3315324</v>
      </c>
      <c r="AX71">
        <v>60400</v>
      </c>
      <c r="AY71" t="s">
        <v>111</v>
      </c>
      <c r="AZ71">
        <v>1</v>
      </c>
      <c r="BA71" t="s">
        <v>169</v>
      </c>
      <c r="BB71" t="s">
        <v>170</v>
      </c>
      <c r="BC71" t="s">
        <v>171</v>
      </c>
      <c r="BD71" t="s">
        <v>172</v>
      </c>
      <c r="BE71" t="s">
        <v>173</v>
      </c>
      <c r="BF71">
        <v>8</v>
      </c>
      <c r="BG71" t="s">
        <v>181</v>
      </c>
      <c r="BH71" t="s">
        <v>96</v>
      </c>
      <c r="BI71" t="s">
        <v>174</v>
      </c>
      <c r="BJ71" t="s">
        <v>175</v>
      </c>
      <c r="BK71" t="s">
        <v>97</v>
      </c>
      <c r="BL71" t="s">
        <v>98</v>
      </c>
    </row>
    <row r="72" spans="1:64" x14ac:dyDescent="0.25">
      <c r="A72" s="18">
        <v>41746</v>
      </c>
      <c r="B72">
        <v>939553</v>
      </c>
      <c r="C72" s="18">
        <v>41746</v>
      </c>
      <c r="D72" t="s">
        <v>88</v>
      </c>
      <c r="F72" t="s">
        <v>88</v>
      </c>
      <c r="G72" t="s">
        <v>220</v>
      </c>
      <c r="H72" t="s">
        <v>221</v>
      </c>
      <c r="I72" t="s">
        <v>127</v>
      </c>
      <c r="J72">
        <v>52</v>
      </c>
      <c r="L72" t="s">
        <v>162</v>
      </c>
      <c r="M72" s="19">
        <v>0.91388888888888886</v>
      </c>
      <c r="N72" s="20">
        <v>43525</v>
      </c>
      <c r="O72" s="20">
        <v>43525</v>
      </c>
      <c r="P72" s="20">
        <v>43525</v>
      </c>
      <c r="Q72" s="20">
        <v>43525</v>
      </c>
      <c r="R72" s="20">
        <v>43525</v>
      </c>
      <c r="S72" s="20">
        <v>43525</v>
      </c>
      <c r="V72">
        <v>918624</v>
      </c>
      <c r="W72">
        <v>354696</v>
      </c>
      <c r="X72" t="s">
        <v>220</v>
      </c>
      <c r="Y72" t="s">
        <v>222</v>
      </c>
      <c r="Z72" t="s">
        <v>223</v>
      </c>
      <c r="AA72" t="s">
        <v>224</v>
      </c>
      <c r="AD72" t="s">
        <v>88</v>
      </c>
      <c r="AE72">
        <v>0</v>
      </c>
      <c r="AF72">
        <v>0</v>
      </c>
      <c r="AG72">
        <v>1496</v>
      </c>
      <c r="AH72" t="s">
        <v>166</v>
      </c>
      <c r="AI72" t="s">
        <v>90</v>
      </c>
      <c r="AJ72" t="s">
        <v>88</v>
      </c>
      <c r="AK72" t="s">
        <v>167</v>
      </c>
      <c r="AL72" t="s">
        <v>91</v>
      </c>
      <c r="AM72">
        <v>5</v>
      </c>
      <c r="AN72" t="s">
        <v>92</v>
      </c>
      <c r="AO72" t="s">
        <v>93</v>
      </c>
      <c r="AP72" t="s">
        <v>88</v>
      </c>
      <c r="AQ72" t="s">
        <v>93</v>
      </c>
      <c r="AR72" t="s">
        <v>94</v>
      </c>
      <c r="AS72" t="s">
        <v>93</v>
      </c>
      <c r="AT72" t="s">
        <v>168</v>
      </c>
      <c r="AV72" s="18">
        <v>42318</v>
      </c>
      <c r="AW72">
        <v>3314476</v>
      </c>
      <c r="AX72">
        <v>60479</v>
      </c>
      <c r="AY72" t="s">
        <v>95</v>
      </c>
      <c r="AZ72">
        <v>1</v>
      </c>
      <c r="BA72" t="s">
        <v>169</v>
      </c>
      <c r="BB72" t="s">
        <v>170</v>
      </c>
      <c r="BC72" t="s">
        <v>171</v>
      </c>
      <c r="BD72" t="s">
        <v>172</v>
      </c>
      <c r="BE72" t="s">
        <v>173</v>
      </c>
      <c r="BF72">
        <v>8</v>
      </c>
      <c r="BG72" t="s">
        <v>181</v>
      </c>
      <c r="BH72" t="s">
        <v>96</v>
      </c>
      <c r="BI72" t="s">
        <v>174</v>
      </c>
      <c r="BJ72" t="s">
        <v>175</v>
      </c>
      <c r="BK72" t="s">
        <v>97</v>
      </c>
      <c r="BL72" t="s">
        <v>98</v>
      </c>
    </row>
    <row r="73" spans="1:64" x14ac:dyDescent="0.25">
      <c r="A73" s="18">
        <v>41746</v>
      </c>
      <c r="B73">
        <v>939553</v>
      </c>
      <c r="C73" s="18">
        <v>41746</v>
      </c>
      <c r="D73" t="s">
        <v>88</v>
      </c>
      <c r="F73" t="s">
        <v>88</v>
      </c>
      <c r="G73" t="s">
        <v>220</v>
      </c>
      <c r="H73" t="s">
        <v>221</v>
      </c>
      <c r="I73" t="s">
        <v>127</v>
      </c>
      <c r="J73">
        <v>52</v>
      </c>
      <c r="L73" t="s">
        <v>162</v>
      </c>
      <c r="M73" s="19">
        <v>0.91388888888888886</v>
      </c>
      <c r="N73" s="20">
        <v>43525</v>
      </c>
      <c r="O73" s="20">
        <v>43525</v>
      </c>
      <c r="P73" s="20">
        <v>43525</v>
      </c>
      <c r="Q73" s="20">
        <v>43525</v>
      </c>
      <c r="R73" s="20">
        <v>43525</v>
      </c>
      <c r="S73" s="20">
        <v>43525</v>
      </c>
      <c r="V73">
        <v>918667</v>
      </c>
      <c r="W73">
        <v>354696</v>
      </c>
      <c r="X73" t="s">
        <v>220</v>
      </c>
      <c r="Y73" t="s">
        <v>222</v>
      </c>
      <c r="Z73" t="s">
        <v>223</v>
      </c>
      <c r="AA73" t="s">
        <v>224</v>
      </c>
      <c r="AD73" t="s">
        <v>88</v>
      </c>
      <c r="AE73">
        <v>0</v>
      </c>
      <c r="AF73">
        <v>0</v>
      </c>
      <c r="AG73">
        <v>1496</v>
      </c>
      <c r="AH73" t="s">
        <v>166</v>
      </c>
      <c r="AI73" t="s">
        <v>90</v>
      </c>
      <c r="AJ73" t="s">
        <v>88</v>
      </c>
      <c r="AK73" t="s">
        <v>167</v>
      </c>
      <c r="AL73" t="s">
        <v>91</v>
      </c>
      <c r="AM73">
        <v>13</v>
      </c>
      <c r="AN73" t="s">
        <v>115</v>
      </c>
      <c r="AO73" t="s">
        <v>93</v>
      </c>
      <c r="AP73" t="s">
        <v>88</v>
      </c>
      <c r="AQ73" t="s">
        <v>93</v>
      </c>
      <c r="AR73" t="s">
        <v>94</v>
      </c>
      <c r="AS73" t="s">
        <v>93</v>
      </c>
      <c r="AT73" t="s">
        <v>168</v>
      </c>
      <c r="AV73" s="18">
        <v>42318</v>
      </c>
      <c r="AW73">
        <v>3312491</v>
      </c>
      <c r="AX73">
        <v>200118</v>
      </c>
      <c r="AY73" t="s">
        <v>228</v>
      </c>
      <c r="AZ73">
        <v>1</v>
      </c>
      <c r="BA73" t="s">
        <v>169</v>
      </c>
      <c r="BB73" t="s">
        <v>170</v>
      </c>
      <c r="BC73" t="s">
        <v>171</v>
      </c>
      <c r="BD73" t="s">
        <v>172</v>
      </c>
      <c r="BE73" t="s">
        <v>173</v>
      </c>
      <c r="BF73">
        <v>8</v>
      </c>
      <c r="BG73" t="s">
        <v>181</v>
      </c>
      <c r="BH73" t="s">
        <v>96</v>
      </c>
      <c r="BI73" t="s">
        <v>174</v>
      </c>
      <c r="BJ73" t="s">
        <v>175</v>
      </c>
      <c r="BK73" t="s">
        <v>97</v>
      </c>
      <c r="BL73" t="s">
        <v>98</v>
      </c>
    </row>
    <row r="74" spans="1:64" x14ac:dyDescent="0.25">
      <c r="A74" s="18">
        <v>41746</v>
      </c>
      <c r="B74">
        <v>939553</v>
      </c>
      <c r="C74" s="18">
        <v>41746</v>
      </c>
      <c r="D74" t="s">
        <v>88</v>
      </c>
      <c r="F74" t="s">
        <v>88</v>
      </c>
      <c r="G74" t="s">
        <v>220</v>
      </c>
      <c r="H74" t="s">
        <v>221</v>
      </c>
      <c r="I74" t="s">
        <v>127</v>
      </c>
      <c r="J74">
        <v>52</v>
      </c>
      <c r="L74" t="s">
        <v>162</v>
      </c>
      <c r="M74" s="19">
        <v>0.91388888888888886</v>
      </c>
      <c r="N74" s="20">
        <v>43525</v>
      </c>
      <c r="O74" s="20">
        <v>43525</v>
      </c>
      <c r="P74" s="20">
        <v>43525</v>
      </c>
      <c r="Q74" s="20">
        <v>43525</v>
      </c>
      <c r="R74" s="20">
        <v>43525</v>
      </c>
      <c r="S74" s="20">
        <v>43525</v>
      </c>
      <c r="V74">
        <v>918946</v>
      </c>
      <c r="W74">
        <v>354696</v>
      </c>
      <c r="X74" t="s">
        <v>220</v>
      </c>
      <c r="Y74" t="s">
        <v>222</v>
      </c>
      <c r="Z74" t="s">
        <v>223</v>
      </c>
      <c r="AA74" t="s">
        <v>224</v>
      </c>
      <c r="AD74" t="s">
        <v>88</v>
      </c>
      <c r="AE74">
        <v>0</v>
      </c>
      <c r="AF74">
        <v>0</v>
      </c>
      <c r="AG74">
        <v>1496</v>
      </c>
      <c r="AH74" t="s">
        <v>166</v>
      </c>
      <c r="AI74" t="s">
        <v>90</v>
      </c>
      <c r="AJ74" t="s">
        <v>88</v>
      </c>
      <c r="AK74" t="s">
        <v>167</v>
      </c>
      <c r="AL74" t="s">
        <v>91</v>
      </c>
      <c r="AM74">
        <v>11</v>
      </c>
      <c r="AN74" t="s">
        <v>112</v>
      </c>
      <c r="AO74" t="s">
        <v>93</v>
      </c>
      <c r="AP74" t="s">
        <v>88</v>
      </c>
      <c r="AQ74" t="s">
        <v>93</v>
      </c>
      <c r="AR74" t="s">
        <v>94</v>
      </c>
      <c r="AS74" t="s">
        <v>93</v>
      </c>
      <c r="AT74" t="s">
        <v>168</v>
      </c>
      <c r="AV74" s="18">
        <v>42318</v>
      </c>
      <c r="AW74">
        <v>3314288</v>
      </c>
      <c r="AX74">
        <v>60418</v>
      </c>
      <c r="AY74" t="s">
        <v>113</v>
      </c>
      <c r="AZ74">
        <v>1</v>
      </c>
      <c r="BA74" t="s">
        <v>169</v>
      </c>
      <c r="BB74" t="s">
        <v>170</v>
      </c>
      <c r="BC74" t="s">
        <v>171</v>
      </c>
      <c r="BD74" t="s">
        <v>172</v>
      </c>
      <c r="BE74" t="s">
        <v>173</v>
      </c>
      <c r="BF74">
        <v>8</v>
      </c>
      <c r="BG74" t="s">
        <v>181</v>
      </c>
      <c r="BH74" t="s">
        <v>96</v>
      </c>
      <c r="BI74" t="s">
        <v>174</v>
      </c>
      <c r="BJ74" t="s">
        <v>175</v>
      </c>
      <c r="BK74" t="s">
        <v>97</v>
      </c>
      <c r="BL74" t="s">
        <v>98</v>
      </c>
    </row>
    <row r="75" spans="1:64" x14ac:dyDescent="0.25">
      <c r="A75" s="18">
        <v>41746</v>
      </c>
      <c r="B75">
        <v>939553</v>
      </c>
      <c r="C75" s="18">
        <v>41746</v>
      </c>
      <c r="D75" t="s">
        <v>88</v>
      </c>
      <c r="F75" t="s">
        <v>88</v>
      </c>
      <c r="G75" t="s">
        <v>220</v>
      </c>
      <c r="H75" t="s">
        <v>221</v>
      </c>
      <c r="I75" t="s">
        <v>127</v>
      </c>
      <c r="J75">
        <v>52</v>
      </c>
      <c r="L75" t="s">
        <v>162</v>
      </c>
      <c r="M75" s="19">
        <v>0.91388888888888886</v>
      </c>
      <c r="N75" s="20">
        <v>43525</v>
      </c>
      <c r="O75" s="20">
        <v>43525</v>
      </c>
      <c r="P75" s="20">
        <v>43525</v>
      </c>
      <c r="Q75" s="20">
        <v>43525</v>
      </c>
      <c r="R75" s="20">
        <v>43525</v>
      </c>
      <c r="S75" s="20">
        <v>43525</v>
      </c>
      <c r="V75">
        <v>918946</v>
      </c>
      <c r="W75">
        <v>354696</v>
      </c>
      <c r="X75" t="s">
        <v>220</v>
      </c>
      <c r="Y75" t="s">
        <v>222</v>
      </c>
      <c r="Z75" t="s">
        <v>223</v>
      </c>
      <c r="AA75" t="s">
        <v>224</v>
      </c>
      <c r="AD75" t="s">
        <v>88</v>
      </c>
      <c r="AE75">
        <v>0</v>
      </c>
      <c r="AF75">
        <v>0</v>
      </c>
      <c r="AG75">
        <v>1496</v>
      </c>
      <c r="AH75" t="s">
        <v>166</v>
      </c>
      <c r="AI75" t="s">
        <v>90</v>
      </c>
      <c r="AJ75" t="s">
        <v>88</v>
      </c>
      <c r="AK75" t="s">
        <v>167</v>
      </c>
      <c r="AL75" t="s">
        <v>91</v>
      </c>
      <c r="AM75">
        <v>11</v>
      </c>
      <c r="AN75" t="s">
        <v>92</v>
      </c>
      <c r="AO75" t="s">
        <v>93</v>
      </c>
      <c r="AP75" t="s">
        <v>88</v>
      </c>
      <c r="AQ75" t="s">
        <v>93</v>
      </c>
      <c r="AR75" t="s">
        <v>94</v>
      </c>
      <c r="AS75" t="s">
        <v>93</v>
      </c>
      <c r="AT75" t="s">
        <v>168</v>
      </c>
      <c r="AV75" s="18">
        <v>42318</v>
      </c>
      <c r="AW75">
        <v>3312789</v>
      </c>
      <c r="AX75">
        <v>60479</v>
      </c>
      <c r="AY75" t="s">
        <v>95</v>
      </c>
      <c r="AZ75">
        <v>1</v>
      </c>
      <c r="BA75" t="s">
        <v>169</v>
      </c>
      <c r="BB75" t="s">
        <v>170</v>
      </c>
      <c r="BC75" t="s">
        <v>171</v>
      </c>
      <c r="BD75" t="s">
        <v>172</v>
      </c>
      <c r="BE75" t="s">
        <v>173</v>
      </c>
      <c r="BF75">
        <v>8</v>
      </c>
      <c r="BG75" t="s">
        <v>181</v>
      </c>
      <c r="BH75" t="s">
        <v>96</v>
      </c>
      <c r="BI75" t="s">
        <v>174</v>
      </c>
      <c r="BJ75" t="s">
        <v>175</v>
      </c>
      <c r="BK75" t="s">
        <v>97</v>
      </c>
      <c r="BL75" t="s">
        <v>98</v>
      </c>
    </row>
    <row r="76" spans="1:64" x14ac:dyDescent="0.25">
      <c r="A76" s="18">
        <v>41746</v>
      </c>
      <c r="B76">
        <v>939553</v>
      </c>
      <c r="C76" s="18">
        <v>41746</v>
      </c>
      <c r="D76" t="s">
        <v>88</v>
      </c>
      <c r="F76" t="s">
        <v>88</v>
      </c>
      <c r="G76" t="s">
        <v>220</v>
      </c>
      <c r="H76" t="s">
        <v>221</v>
      </c>
      <c r="I76" t="s">
        <v>127</v>
      </c>
      <c r="J76">
        <v>52</v>
      </c>
      <c r="L76" t="s">
        <v>162</v>
      </c>
      <c r="M76" s="19">
        <v>0.91388888888888886</v>
      </c>
      <c r="N76" s="20">
        <v>43525</v>
      </c>
      <c r="O76" s="20">
        <v>43525</v>
      </c>
      <c r="P76" s="20">
        <v>43525</v>
      </c>
      <c r="Q76" s="20">
        <v>43525</v>
      </c>
      <c r="R76" s="20">
        <v>43525</v>
      </c>
      <c r="S76" s="20">
        <v>43525</v>
      </c>
      <c r="V76">
        <v>919061</v>
      </c>
      <c r="W76">
        <v>354696</v>
      </c>
      <c r="X76" t="s">
        <v>220</v>
      </c>
      <c r="Y76" t="s">
        <v>222</v>
      </c>
      <c r="Z76" t="s">
        <v>223</v>
      </c>
      <c r="AA76" t="s">
        <v>224</v>
      </c>
      <c r="AD76" t="s">
        <v>88</v>
      </c>
      <c r="AE76">
        <v>0</v>
      </c>
      <c r="AF76">
        <v>0</v>
      </c>
      <c r="AG76">
        <v>1496</v>
      </c>
      <c r="AH76" t="s">
        <v>166</v>
      </c>
      <c r="AI76" t="s">
        <v>90</v>
      </c>
      <c r="AJ76" t="s">
        <v>88</v>
      </c>
      <c r="AK76" t="s">
        <v>167</v>
      </c>
      <c r="AL76" t="s">
        <v>91</v>
      </c>
      <c r="AM76">
        <v>20</v>
      </c>
      <c r="AN76" t="s">
        <v>92</v>
      </c>
      <c r="AO76" t="s">
        <v>93</v>
      </c>
      <c r="AP76" t="s">
        <v>88</v>
      </c>
      <c r="AQ76" t="s">
        <v>93</v>
      </c>
      <c r="AR76" t="s">
        <v>94</v>
      </c>
      <c r="AS76" t="s">
        <v>93</v>
      </c>
      <c r="AT76" t="s">
        <v>168</v>
      </c>
      <c r="AV76" s="18">
        <v>42318</v>
      </c>
      <c r="AW76">
        <v>3314648</v>
      </c>
      <c r="AX76">
        <v>60479</v>
      </c>
      <c r="AY76" t="s">
        <v>95</v>
      </c>
      <c r="AZ76">
        <v>1</v>
      </c>
      <c r="BA76" t="s">
        <v>169</v>
      </c>
      <c r="BB76" t="s">
        <v>170</v>
      </c>
      <c r="BC76" t="s">
        <v>171</v>
      </c>
      <c r="BD76" t="s">
        <v>172</v>
      </c>
      <c r="BE76" t="s">
        <v>173</v>
      </c>
      <c r="BF76">
        <v>8</v>
      </c>
      <c r="BG76" t="s">
        <v>181</v>
      </c>
      <c r="BH76" t="s">
        <v>96</v>
      </c>
      <c r="BI76" t="s">
        <v>174</v>
      </c>
      <c r="BJ76" t="s">
        <v>175</v>
      </c>
      <c r="BK76" t="s">
        <v>97</v>
      </c>
      <c r="BL76" t="s">
        <v>98</v>
      </c>
    </row>
    <row r="77" spans="1:64" x14ac:dyDescent="0.25">
      <c r="A77" s="18">
        <v>41746</v>
      </c>
      <c r="B77">
        <v>939553</v>
      </c>
      <c r="C77" s="18">
        <v>41746</v>
      </c>
      <c r="D77" t="s">
        <v>88</v>
      </c>
      <c r="F77" t="s">
        <v>88</v>
      </c>
      <c r="G77" t="s">
        <v>220</v>
      </c>
      <c r="H77" t="s">
        <v>221</v>
      </c>
      <c r="I77" t="s">
        <v>127</v>
      </c>
      <c r="J77">
        <v>52</v>
      </c>
      <c r="L77" t="s">
        <v>162</v>
      </c>
      <c r="M77" s="19">
        <v>0.91388888888888886</v>
      </c>
      <c r="N77" s="20">
        <v>43525</v>
      </c>
      <c r="O77" s="20">
        <v>43525</v>
      </c>
      <c r="P77" s="20">
        <v>43525</v>
      </c>
      <c r="Q77" s="20">
        <v>43525</v>
      </c>
      <c r="R77" s="20">
        <v>43525</v>
      </c>
      <c r="S77" s="20">
        <v>43525</v>
      </c>
      <c r="V77">
        <v>919439</v>
      </c>
      <c r="W77">
        <v>354696</v>
      </c>
      <c r="X77" t="s">
        <v>220</v>
      </c>
      <c r="Y77" t="s">
        <v>222</v>
      </c>
      <c r="Z77" t="s">
        <v>223</v>
      </c>
      <c r="AA77" t="s">
        <v>224</v>
      </c>
      <c r="AD77" t="s">
        <v>88</v>
      </c>
      <c r="AE77">
        <v>0</v>
      </c>
      <c r="AF77">
        <v>0</v>
      </c>
      <c r="AG77">
        <v>1496</v>
      </c>
      <c r="AH77" t="s">
        <v>166</v>
      </c>
      <c r="AI77" t="s">
        <v>90</v>
      </c>
      <c r="AJ77" t="s">
        <v>88</v>
      </c>
      <c r="AK77" t="s">
        <v>167</v>
      </c>
      <c r="AL77" t="s">
        <v>91</v>
      </c>
      <c r="AM77">
        <v>4</v>
      </c>
      <c r="AN77" t="s">
        <v>134</v>
      </c>
      <c r="AO77" t="s">
        <v>93</v>
      </c>
      <c r="AP77" t="s">
        <v>88</v>
      </c>
      <c r="AQ77" t="s">
        <v>93</v>
      </c>
      <c r="AR77" t="s">
        <v>94</v>
      </c>
      <c r="AS77" t="s">
        <v>93</v>
      </c>
      <c r="AT77" t="s">
        <v>168</v>
      </c>
      <c r="AV77" s="18">
        <v>42318</v>
      </c>
      <c r="AW77">
        <v>3314427</v>
      </c>
      <c r="AX77" t="s">
        <v>135</v>
      </c>
      <c r="AY77" t="s">
        <v>136</v>
      </c>
      <c r="AZ77">
        <v>1</v>
      </c>
      <c r="BA77" t="s">
        <v>169</v>
      </c>
      <c r="BB77" t="s">
        <v>170</v>
      </c>
      <c r="BC77" t="s">
        <v>171</v>
      </c>
      <c r="BD77" t="s">
        <v>172</v>
      </c>
      <c r="BE77" t="s">
        <v>173</v>
      </c>
      <c r="BF77">
        <v>8</v>
      </c>
      <c r="BG77" t="s">
        <v>181</v>
      </c>
      <c r="BH77" t="s">
        <v>96</v>
      </c>
      <c r="BI77" t="s">
        <v>174</v>
      </c>
      <c r="BJ77" t="s">
        <v>175</v>
      </c>
      <c r="BK77" t="s">
        <v>97</v>
      </c>
      <c r="BL77" t="s">
        <v>98</v>
      </c>
    </row>
    <row r="78" spans="1:64" x14ac:dyDescent="0.25">
      <c r="A78" s="18">
        <v>41746</v>
      </c>
      <c r="B78">
        <v>939553</v>
      </c>
      <c r="C78" s="18">
        <v>41746</v>
      </c>
      <c r="D78" t="s">
        <v>88</v>
      </c>
      <c r="F78" t="s">
        <v>88</v>
      </c>
      <c r="G78" t="s">
        <v>220</v>
      </c>
      <c r="H78" t="s">
        <v>221</v>
      </c>
      <c r="I78" t="s">
        <v>127</v>
      </c>
      <c r="J78">
        <v>52</v>
      </c>
      <c r="L78" t="s">
        <v>162</v>
      </c>
      <c r="M78" s="19">
        <v>0.91388888888888886</v>
      </c>
      <c r="N78" s="20">
        <v>43525</v>
      </c>
      <c r="O78" s="20">
        <v>43525</v>
      </c>
      <c r="P78" s="20">
        <v>43525</v>
      </c>
      <c r="Q78" s="20">
        <v>43525</v>
      </c>
      <c r="R78" s="20">
        <v>43525</v>
      </c>
      <c r="S78" s="20">
        <v>43525</v>
      </c>
      <c r="V78">
        <v>919863</v>
      </c>
      <c r="W78">
        <v>354696</v>
      </c>
      <c r="X78" t="s">
        <v>220</v>
      </c>
      <c r="Y78" t="s">
        <v>222</v>
      </c>
      <c r="Z78" t="s">
        <v>223</v>
      </c>
      <c r="AA78" t="s">
        <v>224</v>
      </c>
      <c r="AD78" t="s">
        <v>88</v>
      </c>
      <c r="AE78">
        <v>0</v>
      </c>
      <c r="AF78">
        <v>0</v>
      </c>
      <c r="AG78">
        <v>1496</v>
      </c>
      <c r="AH78" t="s">
        <v>166</v>
      </c>
      <c r="AI78" t="s">
        <v>90</v>
      </c>
      <c r="AJ78" t="s">
        <v>88</v>
      </c>
      <c r="AK78" t="s">
        <v>167</v>
      </c>
      <c r="AL78" t="s">
        <v>91</v>
      </c>
      <c r="AM78">
        <v>24</v>
      </c>
      <c r="AN78" t="s">
        <v>99</v>
      </c>
      <c r="AO78" t="s">
        <v>93</v>
      </c>
      <c r="AP78" t="s">
        <v>88</v>
      </c>
      <c r="AQ78" t="s">
        <v>88</v>
      </c>
      <c r="AR78" t="s">
        <v>94</v>
      </c>
      <c r="AS78" t="s">
        <v>93</v>
      </c>
      <c r="AT78" t="s">
        <v>168</v>
      </c>
      <c r="AV78" s="18">
        <v>42318</v>
      </c>
      <c r="AW78">
        <v>3312578</v>
      </c>
      <c r="AX78">
        <v>60408</v>
      </c>
      <c r="AY78" t="s">
        <v>100</v>
      </c>
      <c r="AZ78">
        <v>1</v>
      </c>
      <c r="BA78" t="s">
        <v>169</v>
      </c>
      <c r="BB78" t="s">
        <v>170</v>
      </c>
      <c r="BC78" t="s">
        <v>171</v>
      </c>
      <c r="BD78" t="s">
        <v>172</v>
      </c>
      <c r="BE78" t="s">
        <v>173</v>
      </c>
      <c r="BF78">
        <v>8</v>
      </c>
      <c r="BG78" t="s">
        <v>181</v>
      </c>
      <c r="BH78" t="s">
        <v>96</v>
      </c>
      <c r="BI78" t="s">
        <v>174</v>
      </c>
      <c r="BJ78" t="s">
        <v>175</v>
      </c>
      <c r="BK78" t="s">
        <v>97</v>
      </c>
      <c r="BL78" t="s">
        <v>98</v>
      </c>
    </row>
    <row r="79" spans="1:64" x14ac:dyDescent="0.25">
      <c r="A79" s="18">
        <v>41746</v>
      </c>
      <c r="B79">
        <v>939553</v>
      </c>
      <c r="C79" s="18">
        <v>41746</v>
      </c>
      <c r="D79" t="s">
        <v>88</v>
      </c>
      <c r="F79" t="s">
        <v>88</v>
      </c>
      <c r="G79" t="s">
        <v>220</v>
      </c>
      <c r="H79" t="s">
        <v>221</v>
      </c>
      <c r="I79" t="s">
        <v>127</v>
      </c>
      <c r="J79">
        <v>52</v>
      </c>
      <c r="L79" t="s">
        <v>162</v>
      </c>
      <c r="M79" s="19">
        <v>0.91388888888888886</v>
      </c>
      <c r="N79" s="20">
        <v>43525</v>
      </c>
      <c r="O79" s="20">
        <v>43525</v>
      </c>
      <c r="P79" s="20">
        <v>43525</v>
      </c>
      <c r="Q79" s="20">
        <v>43525</v>
      </c>
      <c r="R79" s="20">
        <v>43525</v>
      </c>
      <c r="S79" s="20">
        <v>43525</v>
      </c>
      <c r="V79">
        <v>919863</v>
      </c>
      <c r="W79">
        <v>354696</v>
      </c>
      <c r="X79" t="s">
        <v>220</v>
      </c>
      <c r="Y79" t="s">
        <v>222</v>
      </c>
      <c r="Z79" t="s">
        <v>223</v>
      </c>
      <c r="AA79" t="s">
        <v>224</v>
      </c>
      <c r="AD79" t="s">
        <v>88</v>
      </c>
      <c r="AE79">
        <v>0</v>
      </c>
      <c r="AF79">
        <v>0</v>
      </c>
      <c r="AG79">
        <v>1496</v>
      </c>
      <c r="AH79" t="s">
        <v>166</v>
      </c>
      <c r="AI79" t="s">
        <v>90</v>
      </c>
      <c r="AJ79" t="s">
        <v>88</v>
      </c>
      <c r="AK79" t="s">
        <v>167</v>
      </c>
      <c r="AL79" t="s">
        <v>91</v>
      </c>
      <c r="AM79">
        <v>24</v>
      </c>
      <c r="AN79" t="s">
        <v>92</v>
      </c>
      <c r="AO79" t="s">
        <v>93</v>
      </c>
      <c r="AP79" t="s">
        <v>88</v>
      </c>
      <c r="AQ79" t="s">
        <v>93</v>
      </c>
      <c r="AR79" t="s">
        <v>94</v>
      </c>
      <c r="AS79" t="s">
        <v>93</v>
      </c>
      <c r="AT79" t="s">
        <v>168</v>
      </c>
      <c r="AV79" s="18">
        <v>42318</v>
      </c>
      <c r="AW79">
        <v>3313171</v>
      </c>
      <c r="AX79">
        <v>60479</v>
      </c>
      <c r="AY79" t="s">
        <v>95</v>
      </c>
      <c r="AZ79">
        <v>1</v>
      </c>
      <c r="BA79" t="s">
        <v>169</v>
      </c>
      <c r="BB79" t="s">
        <v>170</v>
      </c>
      <c r="BC79" t="s">
        <v>171</v>
      </c>
      <c r="BD79" t="s">
        <v>172</v>
      </c>
      <c r="BE79" t="s">
        <v>173</v>
      </c>
      <c r="BF79">
        <v>8</v>
      </c>
      <c r="BG79" t="s">
        <v>181</v>
      </c>
      <c r="BH79" t="s">
        <v>96</v>
      </c>
      <c r="BI79" t="s">
        <v>174</v>
      </c>
      <c r="BJ79" t="s">
        <v>175</v>
      </c>
      <c r="BK79" t="s">
        <v>97</v>
      </c>
      <c r="BL79" t="s">
        <v>98</v>
      </c>
    </row>
    <row r="80" spans="1:64" x14ac:dyDescent="0.25">
      <c r="A80" s="18">
        <v>41746</v>
      </c>
      <c r="B80">
        <v>939553</v>
      </c>
      <c r="C80" s="18">
        <v>41746</v>
      </c>
      <c r="D80" t="s">
        <v>88</v>
      </c>
      <c r="F80" t="s">
        <v>88</v>
      </c>
      <c r="G80" t="s">
        <v>220</v>
      </c>
      <c r="H80" t="s">
        <v>221</v>
      </c>
      <c r="I80" t="s">
        <v>127</v>
      </c>
      <c r="J80">
        <v>52</v>
      </c>
      <c r="L80" t="s">
        <v>162</v>
      </c>
      <c r="M80" s="19">
        <v>0.91388888888888886</v>
      </c>
      <c r="N80" s="20">
        <v>43525</v>
      </c>
      <c r="O80" s="20">
        <v>43525</v>
      </c>
      <c r="P80" s="20">
        <v>43525</v>
      </c>
      <c r="Q80" s="20">
        <v>43525</v>
      </c>
      <c r="R80" s="20">
        <v>43525</v>
      </c>
      <c r="S80" s="20">
        <v>43525</v>
      </c>
      <c r="V80">
        <v>920321</v>
      </c>
      <c r="W80">
        <v>354696</v>
      </c>
      <c r="X80" t="s">
        <v>220</v>
      </c>
      <c r="Y80" t="s">
        <v>222</v>
      </c>
      <c r="Z80" t="s">
        <v>223</v>
      </c>
      <c r="AA80" t="s">
        <v>224</v>
      </c>
      <c r="AD80" t="s">
        <v>88</v>
      </c>
      <c r="AE80">
        <v>0</v>
      </c>
      <c r="AF80">
        <v>0</v>
      </c>
      <c r="AG80">
        <v>1496</v>
      </c>
      <c r="AH80" t="s">
        <v>166</v>
      </c>
      <c r="AI80" t="s">
        <v>90</v>
      </c>
      <c r="AJ80" t="s">
        <v>88</v>
      </c>
      <c r="AK80" t="s">
        <v>167</v>
      </c>
      <c r="AL80" t="s">
        <v>91</v>
      </c>
      <c r="AM80">
        <v>23</v>
      </c>
      <c r="AN80" t="s">
        <v>92</v>
      </c>
      <c r="AO80" t="s">
        <v>93</v>
      </c>
      <c r="AP80" t="s">
        <v>88</v>
      </c>
      <c r="AQ80" t="s">
        <v>93</v>
      </c>
      <c r="AR80" t="s">
        <v>94</v>
      </c>
      <c r="AS80" t="s">
        <v>93</v>
      </c>
      <c r="AT80" t="s">
        <v>168</v>
      </c>
      <c r="AV80" s="18">
        <v>42318</v>
      </c>
      <c r="AW80">
        <v>3313188</v>
      </c>
      <c r="AX80">
        <v>60479</v>
      </c>
      <c r="AY80" t="s">
        <v>95</v>
      </c>
      <c r="AZ80">
        <v>1</v>
      </c>
      <c r="BA80" t="s">
        <v>169</v>
      </c>
      <c r="BB80" t="s">
        <v>170</v>
      </c>
      <c r="BC80" t="s">
        <v>171</v>
      </c>
      <c r="BD80" t="s">
        <v>172</v>
      </c>
      <c r="BE80" t="s">
        <v>173</v>
      </c>
      <c r="BF80">
        <v>8</v>
      </c>
      <c r="BG80" t="s">
        <v>181</v>
      </c>
      <c r="BH80" t="s">
        <v>96</v>
      </c>
      <c r="BI80" t="s">
        <v>174</v>
      </c>
      <c r="BJ80" t="s">
        <v>175</v>
      </c>
      <c r="BK80" t="s">
        <v>97</v>
      </c>
      <c r="BL80" t="s">
        <v>98</v>
      </c>
    </row>
    <row r="81" spans="1:64" x14ac:dyDescent="0.25">
      <c r="A81" s="18">
        <v>41836</v>
      </c>
      <c r="B81">
        <v>939539</v>
      </c>
      <c r="C81" s="18">
        <v>41836</v>
      </c>
      <c r="D81" t="s">
        <v>88</v>
      </c>
      <c r="F81" t="s">
        <v>88</v>
      </c>
      <c r="G81" t="s">
        <v>160</v>
      </c>
      <c r="H81" t="s">
        <v>137</v>
      </c>
      <c r="I81" t="s">
        <v>89</v>
      </c>
      <c r="J81">
        <v>83</v>
      </c>
      <c r="L81" t="s">
        <v>162</v>
      </c>
      <c r="M81" s="19">
        <v>6.5277777777777782E-2</v>
      </c>
      <c r="N81" s="20">
        <v>43525</v>
      </c>
      <c r="O81" s="20">
        <v>43526</v>
      </c>
      <c r="P81" s="20">
        <v>43527</v>
      </c>
      <c r="Q81" s="20">
        <v>43525</v>
      </c>
      <c r="R81" s="20">
        <v>43526</v>
      </c>
      <c r="S81" s="20">
        <v>43526</v>
      </c>
      <c r="V81">
        <v>917790</v>
      </c>
      <c r="W81">
        <v>354691</v>
      </c>
      <c r="X81" t="s">
        <v>160</v>
      </c>
      <c r="Y81" t="s">
        <v>163</v>
      </c>
      <c r="Z81" t="s">
        <v>164</v>
      </c>
      <c r="AA81" t="s">
        <v>165</v>
      </c>
      <c r="AD81" t="s">
        <v>88</v>
      </c>
      <c r="AE81">
        <v>0</v>
      </c>
      <c r="AF81">
        <v>0</v>
      </c>
      <c r="AG81">
        <v>1496</v>
      </c>
      <c r="AH81" t="s">
        <v>166</v>
      </c>
      <c r="AI81" t="s">
        <v>90</v>
      </c>
      <c r="AJ81" t="s">
        <v>88</v>
      </c>
      <c r="AK81" t="s">
        <v>167</v>
      </c>
      <c r="AL81" t="s">
        <v>91</v>
      </c>
      <c r="AM81">
        <v>27</v>
      </c>
      <c r="AN81" t="s">
        <v>92</v>
      </c>
      <c r="AO81" t="s">
        <v>93</v>
      </c>
      <c r="AP81" t="s">
        <v>88</v>
      </c>
      <c r="AQ81" t="s">
        <v>93</v>
      </c>
      <c r="AR81" t="s">
        <v>94</v>
      </c>
      <c r="AS81" t="s">
        <v>93</v>
      </c>
      <c r="AT81" t="s">
        <v>168</v>
      </c>
      <c r="AV81" s="18">
        <v>42318</v>
      </c>
      <c r="AW81">
        <v>3312952</v>
      </c>
      <c r="AX81">
        <v>60479</v>
      </c>
      <c r="AY81" t="s">
        <v>95</v>
      </c>
      <c r="AZ81">
        <v>1</v>
      </c>
      <c r="BA81" t="s">
        <v>169</v>
      </c>
      <c r="BB81" t="s">
        <v>170</v>
      </c>
      <c r="BC81" t="s">
        <v>171</v>
      </c>
      <c r="BD81" t="s">
        <v>172</v>
      </c>
      <c r="BE81" t="s">
        <v>173</v>
      </c>
      <c r="BF81">
        <v>9</v>
      </c>
      <c r="BH81" t="s">
        <v>96</v>
      </c>
      <c r="BI81" t="s">
        <v>174</v>
      </c>
      <c r="BJ81" t="s">
        <v>175</v>
      </c>
      <c r="BK81" t="s">
        <v>97</v>
      </c>
      <c r="BL81" t="s">
        <v>98</v>
      </c>
    </row>
    <row r="82" spans="1:64" x14ac:dyDescent="0.25">
      <c r="A82" s="18">
        <v>41836</v>
      </c>
      <c r="B82">
        <v>939539</v>
      </c>
      <c r="C82" s="18">
        <v>41836</v>
      </c>
      <c r="D82" t="s">
        <v>88</v>
      </c>
      <c r="F82" t="s">
        <v>88</v>
      </c>
      <c r="G82" t="s">
        <v>160</v>
      </c>
      <c r="H82" t="s">
        <v>137</v>
      </c>
      <c r="I82" t="s">
        <v>89</v>
      </c>
      <c r="J82">
        <v>83</v>
      </c>
      <c r="L82" t="s">
        <v>162</v>
      </c>
      <c r="M82" s="19">
        <v>6.5277777777777782E-2</v>
      </c>
      <c r="N82" s="20">
        <v>43525</v>
      </c>
      <c r="O82" s="20">
        <v>43526</v>
      </c>
      <c r="P82" s="20">
        <v>43527</v>
      </c>
      <c r="Q82" s="20">
        <v>43525</v>
      </c>
      <c r="R82" s="20">
        <v>43526</v>
      </c>
      <c r="S82" s="20">
        <v>43526</v>
      </c>
      <c r="V82">
        <v>919819</v>
      </c>
      <c r="W82">
        <v>354691</v>
      </c>
      <c r="X82" t="s">
        <v>160</v>
      </c>
      <c r="Y82" t="s">
        <v>163</v>
      </c>
      <c r="Z82" t="s">
        <v>164</v>
      </c>
      <c r="AA82" t="s">
        <v>165</v>
      </c>
      <c r="AD82" t="s">
        <v>88</v>
      </c>
      <c r="AE82">
        <v>0</v>
      </c>
      <c r="AF82">
        <v>0</v>
      </c>
      <c r="AG82">
        <v>1496</v>
      </c>
      <c r="AH82" t="s">
        <v>166</v>
      </c>
      <c r="AI82" t="s">
        <v>90</v>
      </c>
      <c r="AJ82" t="s">
        <v>88</v>
      </c>
      <c r="AK82" t="s">
        <v>167</v>
      </c>
      <c r="AL82" t="s">
        <v>91</v>
      </c>
      <c r="AM82">
        <v>29</v>
      </c>
      <c r="AN82" t="s">
        <v>92</v>
      </c>
      <c r="AO82" t="s">
        <v>93</v>
      </c>
      <c r="AP82" t="s">
        <v>88</v>
      </c>
      <c r="AQ82" t="s">
        <v>93</v>
      </c>
      <c r="AR82" t="s">
        <v>94</v>
      </c>
      <c r="AS82" t="s">
        <v>93</v>
      </c>
      <c r="AT82" t="s">
        <v>168</v>
      </c>
      <c r="AV82" s="18">
        <v>42318</v>
      </c>
      <c r="AW82">
        <v>3314056</v>
      </c>
      <c r="AX82">
        <v>60479</v>
      </c>
      <c r="AY82" t="s">
        <v>95</v>
      </c>
      <c r="AZ82">
        <v>1</v>
      </c>
      <c r="BA82" t="s">
        <v>169</v>
      </c>
      <c r="BB82" t="s">
        <v>170</v>
      </c>
      <c r="BC82" t="s">
        <v>171</v>
      </c>
      <c r="BD82" t="s">
        <v>172</v>
      </c>
      <c r="BE82" t="s">
        <v>173</v>
      </c>
      <c r="BF82">
        <v>9</v>
      </c>
      <c r="BH82" t="s">
        <v>96</v>
      </c>
      <c r="BI82" t="s">
        <v>174</v>
      </c>
      <c r="BJ82" t="s">
        <v>175</v>
      </c>
      <c r="BK82" t="s">
        <v>97</v>
      </c>
      <c r="BL82" t="s">
        <v>98</v>
      </c>
    </row>
    <row r="83" spans="1:64" x14ac:dyDescent="0.25">
      <c r="A83" s="18">
        <v>41836</v>
      </c>
      <c r="B83">
        <v>939539</v>
      </c>
      <c r="C83" s="18">
        <v>41836</v>
      </c>
      <c r="D83" t="s">
        <v>88</v>
      </c>
      <c r="F83" t="s">
        <v>88</v>
      </c>
      <c r="G83" t="s">
        <v>160</v>
      </c>
      <c r="H83" t="s">
        <v>137</v>
      </c>
      <c r="I83" t="s">
        <v>89</v>
      </c>
      <c r="J83">
        <v>83</v>
      </c>
      <c r="L83" t="s">
        <v>162</v>
      </c>
      <c r="M83" s="19">
        <v>6.5277777777777782E-2</v>
      </c>
      <c r="N83" s="20">
        <v>43525</v>
      </c>
      <c r="O83" s="20">
        <v>43526</v>
      </c>
      <c r="P83" s="20">
        <v>43527</v>
      </c>
      <c r="Q83" s="20">
        <v>43525</v>
      </c>
      <c r="R83" s="20">
        <v>43526</v>
      </c>
      <c r="S83" s="20">
        <v>43526</v>
      </c>
      <c r="V83">
        <v>920185</v>
      </c>
      <c r="W83">
        <v>354691</v>
      </c>
      <c r="X83" t="s">
        <v>160</v>
      </c>
      <c r="Y83" t="s">
        <v>163</v>
      </c>
      <c r="Z83" t="s">
        <v>164</v>
      </c>
      <c r="AA83" t="s">
        <v>165</v>
      </c>
      <c r="AD83" t="s">
        <v>88</v>
      </c>
      <c r="AE83">
        <v>0</v>
      </c>
      <c r="AF83">
        <v>0</v>
      </c>
      <c r="AG83">
        <v>1496</v>
      </c>
      <c r="AH83" t="s">
        <v>166</v>
      </c>
      <c r="AI83" t="s">
        <v>90</v>
      </c>
      <c r="AJ83" t="s">
        <v>88</v>
      </c>
      <c r="AK83" t="s">
        <v>167</v>
      </c>
      <c r="AL83" t="s">
        <v>91</v>
      </c>
      <c r="AM83">
        <v>16</v>
      </c>
      <c r="AN83" t="s">
        <v>105</v>
      </c>
      <c r="AO83" t="s">
        <v>93</v>
      </c>
      <c r="AP83" t="s">
        <v>88</v>
      </c>
      <c r="AQ83" t="s">
        <v>93</v>
      </c>
      <c r="AR83" t="s">
        <v>94</v>
      </c>
      <c r="AS83" t="s">
        <v>93</v>
      </c>
      <c r="AT83" t="s">
        <v>168</v>
      </c>
      <c r="AV83" s="18">
        <v>42318</v>
      </c>
      <c r="AW83">
        <v>3313958</v>
      </c>
      <c r="AX83">
        <v>60461</v>
      </c>
      <c r="AY83" t="s">
        <v>126</v>
      </c>
      <c r="AZ83">
        <v>1</v>
      </c>
      <c r="BA83" t="s">
        <v>169</v>
      </c>
      <c r="BB83" t="s">
        <v>170</v>
      </c>
      <c r="BC83" t="s">
        <v>171</v>
      </c>
      <c r="BD83" t="s">
        <v>172</v>
      </c>
      <c r="BE83" t="s">
        <v>173</v>
      </c>
      <c r="BF83">
        <v>9</v>
      </c>
      <c r="BH83" t="s">
        <v>96</v>
      </c>
      <c r="BI83" t="s">
        <v>174</v>
      </c>
      <c r="BJ83" t="s">
        <v>175</v>
      </c>
      <c r="BK83" t="s">
        <v>97</v>
      </c>
      <c r="BL83" t="s">
        <v>98</v>
      </c>
    </row>
    <row r="84" spans="1:64" x14ac:dyDescent="0.25">
      <c r="A84" s="18">
        <v>41836</v>
      </c>
      <c r="B84">
        <v>939557</v>
      </c>
      <c r="C84" s="18">
        <v>41836</v>
      </c>
      <c r="D84" t="s">
        <v>88</v>
      </c>
      <c r="F84" t="s">
        <v>88</v>
      </c>
      <c r="G84" t="s">
        <v>176</v>
      </c>
      <c r="H84">
        <v>20</v>
      </c>
      <c r="I84" t="s">
        <v>89</v>
      </c>
      <c r="J84">
        <v>81</v>
      </c>
      <c r="L84" t="s">
        <v>162</v>
      </c>
      <c r="M84" s="19">
        <v>0.99097222222222225</v>
      </c>
      <c r="N84" s="20">
        <v>43525</v>
      </c>
      <c r="O84" s="20">
        <v>43527</v>
      </c>
      <c r="P84" s="20">
        <v>43527</v>
      </c>
      <c r="Q84" s="20">
        <v>43525</v>
      </c>
      <c r="R84" s="20">
        <v>43525</v>
      </c>
      <c r="S84" s="20">
        <v>43525</v>
      </c>
      <c r="V84">
        <v>917663</v>
      </c>
      <c r="W84">
        <v>354697</v>
      </c>
      <c r="X84" t="s">
        <v>176</v>
      </c>
      <c r="Y84" t="s">
        <v>178</v>
      </c>
      <c r="Z84" t="s">
        <v>179</v>
      </c>
      <c r="AA84" t="s">
        <v>180</v>
      </c>
      <c r="AD84" t="s">
        <v>88</v>
      </c>
      <c r="AE84">
        <v>0</v>
      </c>
      <c r="AF84">
        <v>0</v>
      </c>
      <c r="AG84">
        <v>1496</v>
      </c>
      <c r="AH84" t="s">
        <v>166</v>
      </c>
      <c r="AI84" t="s">
        <v>90</v>
      </c>
      <c r="AJ84" t="s">
        <v>88</v>
      </c>
      <c r="AK84" t="s">
        <v>167</v>
      </c>
      <c r="AL84" t="s">
        <v>91</v>
      </c>
      <c r="AM84">
        <v>24</v>
      </c>
      <c r="AN84" t="s">
        <v>92</v>
      </c>
      <c r="AO84" t="s">
        <v>93</v>
      </c>
      <c r="AP84" t="s">
        <v>88</v>
      </c>
      <c r="AQ84" t="s">
        <v>93</v>
      </c>
      <c r="AR84" t="s">
        <v>94</v>
      </c>
      <c r="AS84" t="s">
        <v>93</v>
      </c>
      <c r="AT84" t="s">
        <v>168</v>
      </c>
      <c r="AV84" s="18">
        <v>42318</v>
      </c>
      <c r="AW84">
        <v>3314229</v>
      </c>
      <c r="AX84">
        <v>60479</v>
      </c>
      <c r="AY84" t="s">
        <v>95</v>
      </c>
      <c r="AZ84">
        <v>2</v>
      </c>
      <c r="BA84" t="s">
        <v>169</v>
      </c>
      <c r="BB84" t="s">
        <v>170</v>
      </c>
      <c r="BC84" t="s">
        <v>171</v>
      </c>
      <c r="BD84" t="s">
        <v>172</v>
      </c>
      <c r="BE84" t="s">
        <v>173</v>
      </c>
      <c r="BF84">
        <v>7</v>
      </c>
      <c r="BG84" t="s">
        <v>181</v>
      </c>
      <c r="BH84" t="s">
        <v>96</v>
      </c>
      <c r="BI84" t="s">
        <v>174</v>
      </c>
      <c r="BJ84" t="s">
        <v>175</v>
      </c>
      <c r="BK84" t="s">
        <v>97</v>
      </c>
      <c r="BL84" t="s">
        <v>98</v>
      </c>
    </row>
    <row r="85" spans="1:64" x14ac:dyDescent="0.25">
      <c r="A85" s="18">
        <v>41836</v>
      </c>
      <c r="B85">
        <v>939557</v>
      </c>
      <c r="C85" s="18">
        <v>41836</v>
      </c>
      <c r="D85" t="s">
        <v>88</v>
      </c>
      <c r="F85" t="s">
        <v>88</v>
      </c>
      <c r="G85" t="s">
        <v>176</v>
      </c>
      <c r="H85">
        <v>20</v>
      </c>
      <c r="I85" t="s">
        <v>89</v>
      </c>
      <c r="J85">
        <v>81</v>
      </c>
      <c r="L85" t="s">
        <v>162</v>
      </c>
      <c r="M85" s="19">
        <v>0.99097222222222225</v>
      </c>
      <c r="N85" s="20">
        <v>43525</v>
      </c>
      <c r="O85" s="20">
        <v>43527</v>
      </c>
      <c r="P85" s="20">
        <v>43527</v>
      </c>
      <c r="Q85" s="20">
        <v>43525</v>
      </c>
      <c r="R85" s="20">
        <v>43525</v>
      </c>
      <c r="S85" s="20">
        <v>43525</v>
      </c>
      <c r="V85">
        <v>917939</v>
      </c>
      <c r="W85">
        <v>354697</v>
      </c>
      <c r="X85" t="s">
        <v>176</v>
      </c>
      <c r="Y85" t="s">
        <v>178</v>
      </c>
      <c r="Z85" t="s">
        <v>179</v>
      </c>
      <c r="AA85" t="s">
        <v>180</v>
      </c>
      <c r="AD85" t="s">
        <v>88</v>
      </c>
      <c r="AE85">
        <v>0</v>
      </c>
      <c r="AF85">
        <v>0</v>
      </c>
      <c r="AG85">
        <v>1496</v>
      </c>
      <c r="AH85" t="s">
        <v>166</v>
      </c>
      <c r="AI85" t="s">
        <v>90</v>
      </c>
      <c r="AJ85" t="s">
        <v>88</v>
      </c>
      <c r="AK85" t="s">
        <v>167</v>
      </c>
      <c r="AL85" t="s">
        <v>91</v>
      </c>
      <c r="AM85">
        <v>23</v>
      </c>
      <c r="AN85" t="s">
        <v>229</v>
      </c>
      <c r="AO85" t="s">
        <v>93</v>
      </c>
      <c r="AP85" t="s">
        <v>88</v>
      </c>
      <c r="AQ85" t="s">
        <v>88</v>
      </c>
      <c r="AR85" t="s">
        <v>94</v>
      </c>
      <c r="AS85" t="s">
        <v>93</v>
      </c>
      <c r="AT85" t="s">
        <v>168</v>
      </c>
      <c r="AV85" s="18">
        <v>42318</v>
      </c>
      <c r="AW85">
        <v>3313173</v>
      </c>
      <c r="AX85" t="s">
        <v>230</v>
      </c>
      <c r="AY85" t="s">
        <v>231</v>
      </c>
      <c r="AZ85">
        <v>2</v>
      </c>
      <c r="BA85" t="s">
        <v>169</v>
      </c>
      <c r="BB85" t="s">
        <v>170</v>
      </c>
      <c r="BC85" t="s">
        <v>171</v>
      </c>
      <c r="BD85" t="s">
        <v>172</v>
      </c>
      <c r="BE85" t="s">
        <v>173</v>
      </c>
      <c r="BF85">
        <v>7</v>
      </c>
      <c r="BG85" t="s">
        <v>181</v>
      </c>
      <c r="BH85" t="s">
        <v>96</v>
      </c>
      <c r="BI85" t="s">
        <v>174</v>
      </c>
      <c r="BJ85" t="s">
        <v>175</v>
      </c>
      <c r="BK85" t="s">
        <v>97</v>
      </c>
      <c r="BL85" t="s">
        <v>98</v>
      </c>
    </row>
    <row r="86" spans="1:64" x14ac:dyDescent="0.25">
      <c r="A86" s="18">
        <v>41836</v>
      </c>
      <c r="B86">
        <v>939557</v>
      </c>
      <c r="C86" s="18">
        <v>41836</v>
      </c>
      <c r="D86" t="s">
        <v>88</v>
      </c>
      <c r="F86" t="s">
        <v>88</v>
      </c>
      <c r="G86" t="s">
        <v>176</v>
      </c>
      <c r="H86">
        <v>20</v>
      </c>
      <c r="I86" t="s">
        <v>89</v>
      </c>
      <c r="J86">
        <v>81</v>
      </c>
      <c r="L86" t="s">
        <v>162</v>
      </c>
      <c r="M86" s="19">
        <v>0.99097222222222225</v>
      </c>
      <c r="N86" s="20">
        <v>43525</v>
      </c>
      <c r="O86" s="20">
        <v>43527</v>
      </c>
      <c r="P86" s="20">
        <v>43527</v>
      </c>
      <c r="Q86" s="20">
        <v>43525</v>
      </c>
      <c r="R86" s="20">
        <v>43525</v>
      </c>
      <c r="S86" s="20">
        <v>43525</v>
      </c>
      <c r="V86">
        <v>917939</v>
      </c>
      <c r="W86">
        <v>354697</v>
      </c>
      <c r="X86" t="s">
        <v>176</v>
      </c>
      <c r="Y86" t="s">
        <v>178</v>
      </c>
      <c r="Z86" t="s">
        <v>179</v>
      </c>
      <c r="AA86" t="s">
        <v>180</v>
      </c>
      <c r="AD86" t="s">
        <v>88</v>
      </c>
      <c r="AE86">
        <v>0</v>
      </c>
      <c r="AF86">
        <v>0</v>
      </c>
      <c r="AG86">
        <v>1496</v>
      </c>
      <c r="AH86" t="s">
        <v>166</v>
      </c>
      <c r="AI86" t="s">
        <v>90</v>
      </c>
      <c r="AJ86" t="s">
        <v>88</v>
      </c>
      <c r="AK86" t="s">
        <v>167</v>
      </c>
      <c r="AL86" t="s">
        <v>91</v>
      </c>
      <c r="AM86">
        <v>23</v>
      </c>
      <c r="AN86" t="s">
        <v>92</v>
      </c>
      <c r="AO86" t="s">
        <v>93</v>
      </c>
      <c r="AP86" t="s">
        <v>88</v>
      </c>
      <c r="AQ86" t="s">
        <v>93</v>
      </c>
      <c r="AR86" t="s">
        <v>94</v>
      </c>
      <c r="AS86" t="s">
        <v>93</v>
      </c>
      <c r="AT86" t="s">
        <v>168</v>
      </c>
      <c r="AV86" s="18">
        <v>42318</v>
      </c>
      <c r="AW86">
        <v>3312589</v>
      </c>
      <c r="AX86">
        <v>60479</v>
      </c>
      <c r="AY86" t="s">
        <v>95</v>
      </c>
      <c r="AZ86">
        <v>3</v>
      </c>
      <c r="BA86" t="s">
        <v>169</v>
      </c>
      <c r="BB86" t="s">
        <v>170</v>
      </c>
      <c r="BC86" t="s">
        <v>171</v>
      </c>
      <c r="BD86" t="s">
        <v>172</v>
      </c>
      <c r="BE86" t="s">
        <v>173</v>
      </c>
      <c r="BF86">
        <v>7</v>
      </c>
      <c r="BG86" t="s">
        <v>181</v>
      </c>
      <c r="BH86" t="s">
        <v>96</v>
      </c>
      <c r="BI86" t="s">
        <v>174</v>
      </c>
      <c r="BJ86" t="s">
        <v>175</v>
      </c>
      <c r="BK86" t="s">
        <v>97</v>
      </c>
      <c r="BL86" t="s">
        <v>98</v>
      </c>
    </row>
    <row r="87" spans="1:64" x14ac:dyDescent="0.25">
      <c r="A87" s="18">
        <v>41836</v>
      </c>
      <c r="B87">
        <v>939557</v>
      </c>
      <c r="C87" s="18">
        <v>41836</v>
      </c>
      <c r="D87" t="s">
        <v>88</v>
      </c>
      <c r="F87" t="s">
        <v>88</v>
      </c>
      <c r="G87" t="s">
        <v>176</v>
      </c>
      <c r="H87">
        <v>20</v>
      </c>
      <c r="I87" t="s">
        <v>89</v>
      </c>
      <c r="J87">
        <v>81</v>
      </c>
      <c r="L87" t="s">
        <v>162</v>
      </c>
      <c r="M87" s="19">
        <v>0.99097222222222225</v>
      </c>
      <c r="N87" s="20">
        <v>43525</v>
      </c>
      <c r="O87" s="20">
        <v>43527</v>
      </c>
      <c r="P87" s="20">
        <v>43527</v>
      </c>
      <c r="Q87" s="20">
        <v>43525</v>
      </c>
      <c r="R87" s="20">
        <v>43525</v>
      </c>
      <c r="S87" s="20">
        <v>43525</v>
      </c>
      <c r="V87">
        <v>917980</v>
      </c>
      <c r="W87">
        <v>354697</v>
      </c>
      <c r="X87" t="s">
        <v>176</v>
      </c>
      <c r="Y87" t="s">
        <v>178</v>
      </c>
      <c r="Z87" t="s">
        <v>179</v>
      </c>
      <c r="AA87" t="s">
        <v>180</v>
      </c>
      <c r="AD87" t="s">
        <v>88</v>
      </c>
      <c r="AE87">
        <v>0</v>
      </c>
      <c r="AF87">
        <v>0</v>
      </c>
      <c r="AG87">
        <v>1496</v>
      </c>
      <c r="AH87" t="s">
        <v>166</v>
      </c>
      <c r="AI87" t="s">
        <v>90</v>
      </c>
      <c r="AJ87" t="s">
        <v>88</v>
      </c>
      <c r="AK87" t="s">
        <v>167</v>
      </c>
      <c r="AL87" t="s">
        <v>91</v>
      </c>
      <c r="AM87">
        <v>7</v>
      </c>
      <c r="AN87" t="s">
        <v>92</v>
      </c>
      <c r="AO87" t="s">
        <v>93</v>
      </c>
      <c r="AP87" t="s">
        <v>88</v>
      </c>
      <c r="AQ87" t="s">
        <v>93</v>
      </c>
      <c r="AR87" t="s">
        <v>94</v>
      </c>
      <c r="AS87" t="s">
        <v>93</v>
      </c>
      <c r="AT87" t="s">
        <v>168</v>
      </c>
      <c r="AV87" s="18">
        <v>42318</v>
      </c>
      <c r="AW87">
        <v>3313988</v>
      </c>
      <c r="AX87">
        <v>60479</v>
      </c>
      <c r="AY87" t="s">
        <v>95</v>
      </c>
      <c r="AZ87">
        <v>3</v>
      </c>
      <c r="BA87" t="s">
        <v>169</v>
      </c>
      <c r="BB87" t="s">
        <v>170</v>
      </c>
      <c r="BC87" t="s">
        <v>171</v>
      </c>
      <c r="BD87" t="s">
        <v>172</v>
      </c>
      <c r="BE87" t="s">
        <v>173</v>
      </c>
      <c r="BF87">
        <v>7</v>
      </c>
      <c r="BG87" t="s">
        <v>181</v>
      </c>
      <c r="BH87" t="s">
        <v>96</v>
      </c>
      <c r="BI87" t="s">
        <v>174</v>
      </c>
      <c r="BJ87" t="s">
        <v>175</v>
      </c>
      <c r="BK87" t="s">
        <v>97</v>
      </c>
      <c r="BL87" t="s">
        <v>98</v>
      </c>
    </row>
    <row r="88" spans="1:64" x14ac:dyDescent="0.25">
      <c r="A88" s="18">
        <v>41836</v>
      </c>
      <c r="B88">
        <v>939557</v>
      </c>
      <c r="C88" s="18">
        <v>41836</v>
      </c>
      <c r="D88" t="s">
        <v>88</v>
      </c>
      <c r="F88" t="s">
        <v>88</v>
      </c>
      <c r="G88" t="s">
        <v>176</v>
      </c>
      <c r="H88">
        <v>20</v>
      </c>
      <c r="I88" t="s">
        <v>89</v>
      </c>
      <c r="J88">
        <v>81</v>
      </c>
      <c r="L88" t="s">
        <v>162</v>
      </c>
      <c r="M88" s="19">
        <v>0.99097222222222225</v>
      </c>
      <c r="N88" s="20">
        <v>43525</v>
      </c>
      <c r="O88" s="20">
        <v>43527</v>
      </c>
      <c r="P88" s="20">
        <v>43527</v>
      </c>
      <c r="Q88" s="20">
        <v>43525</v>
      </c>
      <c r="R88" s="20">
        <v>43525</v>
      </c>
      <c r="S88" s="20">
        <v>43525</v>
      </c>
      <c r="V88">
        <v>918193</v>
      </c>
      <c r="W88">
        <v>354697</v>
      </c>
      <c r="X88" t="s">
        <v>176</v>
      </c>
      <c r="Y88" t="s">
        <v>178</v>
      </c>
      <c r="Z88" t="s">
        <v>179</v>
      </c>
      <c r="AA88" t="s">
        <v>180</v>
      </c>
      <c r="AD88" t="s">
        <v>88</v>
      </c>
      <c r="AE88">
        <v>0</v>
      </c>
      <c r="AF88">
        <v>0</v>
      </c>
      <c r="AG88">
        <v>1496</v>
      </c>
      <c r="AH88" t="s">
        <v>166</v>
      </c>
      <c r="AI88" t="s">
        <v>90</v>
      </c>
      <c r="AJ88" t="s">
        <v>88</v>
      </c>
      <c r="AK88" t="s">
        <v>167</v>
      </c>
      <c r="AL88" t="s">
        <v>91</v>
      </c>
      <c r="AM88">
        <v>30</v>
      </c>
      <c r="AN88" t="s">
        <v>92</v>
      </c>
      <c r="AO88" t="s">
        <v>93</v>
      </c>
      <c r="AP88" t="s">
        <v>88</v>
      </c>
      <c r="AQ88" t="s">
        <v>93</v>
      </c>
      <c r="AR88" t="s">
        <v>94</v>
      </c>
      <c r="AS88" t="s">
        <v>93</v>
      </c>
      <c r="AT88" t="s">
        <v>168</v>
      </c>
      <c r="AV88" s="18">
        <v>42318</v>
      </c>
      <c r="AW88">
        <v>3313957</v>
      </c>
      <c r="AX88">
        <v>60479</v>
      </c>
      <c r="AY88" t="s">
        <v>95</v>
      </c>
      <c r="AZ88">
        <v>1</v>
      </c>
      <c r="BA88" t="s">
        <v>169</v>
      </c>
      <c r="BB88" t="s">
        <v>170</v>
      </c>
      <c r="BC88" t="s">
        <v>171</v>
      </c>
      <c r="BD88" t="s">
        <v>172</v>
      </c>
      <c r="BE88" t="s">
        <v>173</v>
      </c>
      <c r="BF88">
        <v>7</v>
      </c>
      <c r="BG88" t="s">
        <v>181</v>
      </c>
      <c r="BH88" t="s">
        <v>96</v>
      </c>
      <c r="BI88" t="s">
        <v>174</v>
      </c>
      <c r="BJ88" t="s">
        <v>175</v>
      </c>
      <c r="BK88" t="s">
        <v>97</v>
      </c>
      <c r="BL88" t="s">
        <v>98</v>
      </c>
    </row>
    <row r="89" spans="1:64" x14ac:dyDescent="0.25">
      <c r="A89" s="18">
        <v>41836</v>
      </c>
      <c r="B89">
        <v>939557</v>
      </c>
      <c r="C89" s="18">
        <v>41836</v>
      </c>
      <c r="D89" t="s">
        <v>88</v>
      </c>
      <c r="F89" t="s">
        <v>88</v>
      </c>
      <c r="G89" t="s">
        <v>176</v>
      </c>
      <c r="H89">
        <v>20</v>
      </c>
      <c r="I89" t="s">
        <v>89</v>
      </c>
      <c r="J89">
        <v>81</v>
      </c>
      <c r="L89" t="s">
        <v>162</v>
      </c>
      <c r="M89" s="19">
        <v>0.99097222222222225</v>
      </c>
      <c r="N89" s="20">
        <v>43525</v>
      </c>
      <c r="O89" s="20">
        <v>43527</v>
      </c>
      <c r="P89" s="20">
        <v>43527</v>
      </c>
      <c r="Q89" s="20">
        <v>43525</v>
      </c>
      <c r="R89" s="20">
        <v>43525</v>
      </c>
      <c r="S89" s="20">
        <v>43525</v>
      </c>
      <c r="V89">
        <v>918221</v>
      </c>
      <c r="W89">
        <v>354697</v>
      </c>
      <c r="X89" t="s">
        <v>176</v>
      </c>
      <c r="Y89" t="s">
        <v>178</v>
      </c>
      <c r="Z89" t="s">
        <v>179</v>
      </c>
      <c r="AA89" t="s">
        <v>180</v>
      </c>
      <c r="AD89" t="s">
        <v>88</v>
      </c>
      <c r="AE89">
        <v>0</v>
      </c>
      <c r="AF89">
        <v>0</v>
      </c>
      <c r="AG89">
        <v>1496</v>
      </c>
      <c r="AH89" t="s">
        <v>166</v>
      </c>
      <c r="AI89" t="s">
        <v>90</v>
      </c>
      <c r="AJ89" t="s">
        <v>88</v>
      </c>
      <c r="AK89" t="s">
        <v>167</v>
      </c>
      <c r="AL89" t="s">
        <v>91</v>
      </c>
      <c r="AM89">
        <v>28</v>
      </c>
      <c r="AO89" t="s">
        <v>93</v>
      </c>
      <c r="AP89" t="s">
        <v>88</v>
      </c>
      <c r="AQ89" t="s">
        <v>88</v>
      </c>
      <c r="AR89" t="s">
        <v>108</v>
      </c>
      <c r="AS89" t="s">
        <v>88</v>
      </c>
      <c r="AT89" t="s">
        <v>168</v>
      </c>
      <c r="AV89" s="18">
        <v>42318</v>
      </c>
      <c r="AW89">
        <v>3314480</v>
      </c>
      <c r="AX89" t="s">
        <v>124</v>
      </c>
      <c r="AY89" t="s">
        <v>125</v>
      </c>
      <c r="AZ89">
        <v>3</v>
      </c>
      <c r="BA89" t="s">
        <v>169</v>
      </c>
      <c r="BB89" t="s">
        <v>170</v>
      </c>
      <c r="BC89" t="s">
        <v>171</v>
      </c>
      <c r="BD89" t="s">
        <v>172</v>
      </c>
      <c r="BE89" t="s">
        <v>173</v>
      </c>
      <c r="BF89">
        <v>7</v>
      </c>
      <c r="BG89" t="s">
        <v>181</v>
      </c>
      <c r="BH89" t="s">
        <v>96</v>
      </c>
      <c r="BI89" t="s">
        <v>174</v>
      </c>
      <c r="BJ89" t="s">
        <v>175</v>
      </c>
      <c r="BK89" t="s">
        <v>97</v>
      </c>
      <c r="BL89" t="s">
        <v>98</v>
      </c>
    </row>
    <row r="90" spans="1:64" x14ac:dyDescent="0.25">
      <c r="A90" s="18">
        <v>41836</v>
      </c>
      <c r="B90">
        <v>939557</v>
      </c>
      <c r="C90" s="18">
        <v>41836</v>
      </c>
      <c r="D90" t="s">
        <v>88</v>
      </c>
      <c r="F90" t="s">
        <v>88</v>
      </c>
      <c r="G90" t="s">
        <v>176</v>
      </c>
      <c r="H90">
        <v>20</v>
      </c>
      <c r="I90" t="s">
        <v>89</v>
      </c>
      <c r="J90">
        <v>81</v>
      </c>
      <c r="L90" t="s">
        <v>162</v>
      </c>
      <c r="M90" s="19">
        <v>0.99097222222222225</v>
      </c>
      <c r="N90" s="20">
        <v>43525</v>
      </c>
      <c r="O90" s="20">
        <v>43527</v>
      </c>
      <c r="P90" s="20">
        <v>43527</v>
      </c>
      <c r="Q90" s="20">
        <v>43525</v>
      </c>
      <c r="R90" s="20">
        <v>43525</v>
      </c>
      <c r="S90" s="20">
        <v>43525</v>
      </c>
      <c r="V90">
        <v>918221</v>
      </c>
      <c r="W90">
        <v>354697</v>
      </c>
      <c r="X90" t="s">
        <v>176</v>
      </c>
      <c r="Y90" t="s">
        <v>178</v>
      </c>
      <c r="Z90" t="s">
        <v>179</v>
      </c>
      <c r="AA90" t="s">
        <v>180</v>
      </c>
      <c r="AD90" t="s">
        <v>88</v>
      </c>
      <c r="AE90">
        <v>0</v>
      </c>
      <c r="AF90">
        <v>0</v>
      </c>
      <c r="AG90">
        <v>1496</v>
      </c>
      <c r="AH90" t="s">
        <v>166</v>
      </c>
      <c r="AI90" t="s">
        <v>90</v>
      </c>
      <c r="AJ90" t="s">
        <v>88</v>
      </c>
      <c r="AK90" t="s">
        <v>167</v>
      </c>
      <c r="AL90" t="s">
        <v>91</v>
      </c>
      <c r="AM90">
        <v>28</v>
      </c>
      <c r="AN90" t="s">
        <v>92</v>
      </c>
      <c r="AO90" t="s">
        <v>93</v>
      </c>
      <c r="AP90" t="s">
        <v>88</v>
      </c>
      <c r="AQ90" t="s">
        <v>93</v>
      </c>
      <c r="AR90" t="s">
        <v>94</v>
      </c>
      <c r="AS90" t="s">
        <v>93</v>
      </c>
      <c r="AT90" t="s">
        <v>168</v>
      </c>
      <c r="AV90" s="18">
        <v>42318</v>
      </c>
      <c r="AW90">
        <v>3313387</v>
      </c>
      <c r="AX90">
        <v>60479</v>
      </c>
      <c r="AY90" t="s">
        <v>95</v>
      </c>
      <c r="AZ90">
        <v>1</v>
      </c>
      <c r="BA90" t="s">
        <v>169</v>
      </c>
      <c r="BB90" t="s">
        <v>170</v>
      </c>
      <c r="BC90" t="s">
        <v>171</v>
      </c>
      <c r="BD90" t="s">
        <v>172</v>
      </c>
      <c r="BE90" t="s">
        <v>173</v>
      </c>
      <c r="BF90">
        <v>7</v>
      </c>
      <c r="BG90" t="s">
        <v>181</v>
      </c>
      <c r="BH90" t="s">
        <v>96</v>
      </c>
      <c r="BI90" t="s">
        <v>174</v>
      </c>
      <c r="BJ90" t="s">
        <v>175</v>
      </c>
      <c r="BK90" t="s">
        <v>97</v>
      </c>
      <c r="BL90" t="s">
        <v>98</v>
      </c>
    </row>
    <row r="91" spans="1:64" x14ac:dyDescent="0.25">
      <c r="A91" s="18">
        <v>41836</v>
      </c>
      <c r="B91">
        <v>939557</v>
      </c>
      <c r="C91" s="18">
        <v>41836</v>
      </c>
      <c r="D91" t="s">
        <v>88</v>
      </c>
      <c r="F91" t="s">
        <v>88</v>
      </c>
      <c r="G91" t="s">
        <v>176</v>
      </c>
      <c r="H91">
        <v>20</v>
      </c>
      <c r="I91" t="s">
        <v>89</v>
      </c>
      <c r="J91">
        <v>81</v>
      </c>
      <c r="L91" t="s">
        <v>162</v>
      </c>
      <c r="M91" s="19">
        <v>0.99097222222222225</v>
      </c>
      <c r="N91" s="20">
        <v>43525</v>
      </c>
      <c r="O91" s="20">
        <v>43527</v>
      </c>
      <c r="P91" s="20">
        <v>43527</v>
      </c>
      <c r="Q91" s="20">
        <v>43525</v>
      </c>
      <c r="R91" s="20">
        <v>43525</v>
      </c>
      <c r="S91" s="20">
        <v>43525</v>
      </c>
      <c r="V91">
        <v>918264</v>
      </c>
      <c r="W91">
        <v>354697</v>
      </c>
      <c r="X91" t="s">
        <v>176</v>
      </c>
      <c r="Y91" t="s">
        <v>178</v>
      </c>
      <c r="Z91" t="s">
        <v>179</v>
      </c>
      <c r="AA91" t="s">
        <v>180</v>
      </c>
      <c r="AD91" t="s">
        <v>88</v>
      </c>
      <c r="AE91">
        <v>0</v>
      </c>
      <c r="AF91">
        <v>0</v>
      </c>
      <c r="AG91">
        <v>1496</v>
      </c>
      <c r="AH91" t="s">
        <v>166</v>
      </c>
      <c r="AI91" t="s">
        <v>90</v>
      </c>
      <c r="AJ91" t="s">
        <v>88</v>
      </c>
      <c r="AK91" t="s">
        <v>167</v>
      </c>
      <c r="AL91" t="s">
        <v>91</v>
      </c>
      <c r="AM91">
        <v>8</v>
      </c>
      <c r="AN91" t="s">
        <v>232</v>
      </c>
      <c r="AO91" t="s">
        <v>93</v>
      </c>
      <c r="AP91" t="s">
        <v>88</v>
      </c>
      <c r="AQ91" t="s">
        <v>93</v>
      </c>
      <c r="AR91" t="s">
        <v>94</v>
      </c>
      <c r="AS91" t="s">
        <v>93</v>
      </c>
      <c r="AT91" t="s">
        <v>168</v>
      </c>
      <c r="AV91" s="18">
        <v>42318</v>
      </c>
      <c r="AW91">
        <v>3314194</v>
      </c>
      <c r="AX91" t="s">
        <v>233</v>
      </c>
      <c r="AY91" t="s">
        <v>234</v>
      </c>
      <c r="AZ91">
        <v>1</v>
      </c>
      <c r="BA91" t="s">
        <v>169</v>
      </c>
      <c r="BB91" t="s">
        <v>170</v>
      </c>
      <c r="BC91" t="s">
        <v>171</v>
      </c>
      <c r="BD91" t="s">
        <v>172</v>
      </c>
      <c r="BE91" t="s">
        <v>173</v>
      </c>
      <c r="BF91">
        <v>7</v>
      </c>
      <c r="BG91" t="s">
        <v>181</v>
      </c>
      <c r="BH91" t="s">
        <v>96</v>
      </c>
      <c r="BI91" t="s">
        <v>174</v>
      </c>
      <c r="BJ91" t="s">
        <v>175</v>
      </c>
      <c r="BK91" t="s">
        <v>97</v>
      </c>
      <c r="BL91" t="s">
        <v>98</v>
      </c>
    </row>
    <row r="92" spans="1:64" x14ac:dyDescent="0.25">
      <c r="A92" s="18">
        <v>41836</v>
      </c>
      <c r="B92">
        <v>939557</v>
      </c>
      <c r="C92" s="18">
        <v>41836</v>
      </c>
      <c r="D92" t="s">
        <v>88</v>
      </c>
      <c r="F92" t="s">
        <v>88</v>
      </c>
      <c r="G92" t="s">
        <v>176</v>
      </c>
      <c r="H92">
        <v>20</v>
      </c>
      <c r="I92" t="s">
        <v>89</v>
      </c>
      <c r="J92">
        <v>81</v>
      </c>
      <c r="L92" t="s">
        <v>162</v>
      </c>
      <c r="M92" s="19">
        <v>0.99097222222222225</v>
      </c>
      <c r="N92" s="20">
        <v>43525</v>
      </c>
      <c r="O92" s="20">
        <v>43527</v>
      </c>
      <c r="P92" s="20">
        <v>43527</v>
      </c>
      <c r="Q92" s="20">
        <v>43525</v>
      </c>
      <c r="R92" s="20">
        <v>43525</v>
      </c>
      <c r="S92" s="20">
        <v>43525</v>
      </c>
      <c r="V92">
        <v>918264</v>
      </c>
      <c r="W92">
        <v>354697</v>
      </c>
      <c r="X92" t="s">
        <v>176</v>
      </c>
      <c r="Y92" t="s">
        <v>178</v>
      </c>
      <c r="Z92" t="s">
        <v>179</v>
      </c>
      <c r="AA92" t="s">
        <v>180</v>
      </c>
      <c r="AD92" t="s">
        <v>88</v>
      </c>
      <c r="AE92">
        <v>0</v>
      </c>
      <c r="AF92">
        <v>0</v>
      </c>
      <c r="AG92">
        <v>1496</v>
      </c>
      <c r="AH92" t="s">
        <v>166</v>
      </c>
      <c r="AI92" t="s">
        <v>90</v>
      </c>
      <c r="AJ92" t="s">
        <v>88</v>
      </c>
      <c r="AK92" t="s">
        <v>167</v>
      </c>
      <c r="AL92" t="s">
        <v>91</v>
      </c>
      <c r="AM92">
        <v>8</v>
      </c>
      <c r="AN92" t="s">
        <v>92</v>
      </c>
      <c r="AO92" t="s">
        <v>93</v>
      </c>
      <c r="AP92" t="s">
        <v>88</v>
      </c>
      <c r="AQ92" t="s">
        <v>93</v>
      </c>
      <c r="AR92" t="s">
        <v>94</v>
      </c>
      <c r="AS92" t="s">
        <v>93</v>
      </c>
      <c r="AT92" t="s">
        <v>168</v>
      </c>
      <c r="AV92" s="18">
        <v>42318</v>
      </c>
      <c r="AW92">
        <v>3315152</v>
      </c>
      <c r="AX92">
        <v>60479</v>
      </c>
      <c r="AY92" t="s">
        <v>95</v>
      </c>
      <c r="AZ92">
        <v>1</v>
      </c>
      <c r="BA92" t="s">
        <v>169</v>
      </c>
      <c r="BB92" t="s">
        <v>170</v>
      </c>
      <c r="BC92" t="s">
        <v>171</v>
      </c>
      <c r="BD92" t="s">
        <v>172</v>
      </c>
      <c r="BE92" t="s">
        <v>173</v>
      </c>
      <c r="BF92">
        <v>7</v>
      </c>
      <c r="BG92" t="s">
        <v>181</v>
      </c>
      <c r="BH92" t="s">
        <v>96</v>
      </c>
      <c r="BI92" t="s">
        <v>174</v>
      </c>
      <c r="BJ92" t="s">
        <v>175</v>
      </c>
      <c r="BK92" t="s">
        <v>97</v>
      </c>
      <c r="BL92" t="s">
        <v>98</v>
      </c>
    </row>
    <row r="93" spans="1:64" x14ac:dyDescent="0.25">
      <c r="A93" s="18">
        <v>41836</v>
      </c>
      <c r="B93">
        <v>939557</v>
      </c>
      <c r="C93" s="18">
        <v>41836</v>
      </c>
      <c r="D93" t="s">
        <v>88</v>
      </c>
      <c r="F93" t="s">
        <v>88</v>
      </c>
      <c r="G93" t="s">
        <v>176</v>
      </c>
      <c r="H93">
        <v>20</v>
      </c>
      <c r="I93" t="s">
        <v>89</v>
      </c>
      <c r="J93">
        <v>81</v>
      </c>
      <c r="L93" t="s">
        <v>162</v>
      </c>
      <c r="M93" s="19">
        <v>0.99097222222222225</v>
      </c>
      <c r="N93" s="20">
        <v>43525</v>
      </c>
      <c r="O93" s="20">
        <v>43527</v>
      </c>
      <c r="P93" s="20">
        <v>43527</v>
      </c>
      <c r="Q93" s="20">
        <v>43525</v>
      </c>
      <c r="R93" s="20">
        <v>43525</v>
      </c>
      <c r="S93" s="20">
        <v>43525</v>
      </c>
      <c r="V93">
        <v>918264</v>
      </c>
      <c r="W93">
        <v>354697</v>
      </c>
      <c r="X93" t="s">
        <v>176</v>
      </c>
      <c r="Y93" t="s">
        <v>178</v>
      </c>
      <c r="Z93" t="s">
        <v>179</v>
      </c>
      <c r="AA93" t="s">
        <v>180</v>
      </c>
      <c r="AD93" t="s">
        <v>88</v>
      </c>
      <c r="AE93">
        <v>0</v>
      </c>
      <c r="AF93">
        <v>0</v>
      </c>
      <c r="AG93">
        <v>1496</v>
      </c>
      <c r="AH93" t="s">
        <v>166</v>
      </c>
      <c r="AI93" t="s">
        <v>90</v>
      </c>
      <c r="AJ93" t="s">
        <v>88</v>
      </c>
      <c r="AK93" t="s">
        <v>167</v>
      </c>
      <c r="AL93" t="s">
        <v>91</v>
      </c>
      <c r="AM93">
        <v>8</v>
      </c>
      <c r="AN93" t="s">
        <v>133</v>
      </c>
      <c r="AO93" t="s">
        <v>93</v>
      </c>
      <c r="AP93" t="s">
        <v>88</v>
      </c>
      <c r="AQ93" t="s">
        <v>93</v>
      </c>
      <c r="AR93" t="s">
        <v>94</v>
      </c>
      <c r="AS93" t="s">
        <v>93</v>
      </c>
      <c r="AT93" t="s">
        <v>168</v>
      </c>
      <c r="AV93" s="18">
        <v>42318</v>
      </c>
      <c r="AW93">
        <v>3314884</v>
      </c>
      <c r="AX93">
        <v>60360</v>
      </c>
      <c r="AY93" t="s">
        <v>155</v>
      </c>
      <c r="AZ93">
        <v>1</v>
      </c>
      <c r="BA93" t="s">
        <v>169</v>
      </c>
      <c r="BB93" t="s">
        <v>170</v>
      </c>
      <c r="BC93" t="s">
        <v>171</v>
      </c>
      <c r="BD93" t="s">
        <v>172</v>
      </c>
      <c r="BE93" t="s">
        <v>173</v>
      </c>
      <c r="BF93">
        <v>7</v>
      </c>
      <c r="BG93" t="s">
        <v>181</v>
      </c>
      <c r="BH93" t="s">
        <v>96</v>
      </c>
      <c r="BI93" t="s">
        <v>174</v>
      </c>
      <c r="BJ93" t="s">
        <v>175</v>
      </c>
      <c r="BK93" t="s">
        <v>97</v>
      </c>
      <c r="BL93" t="s">
        <v>98</v>
      </c>
    </row>
    <row r="94" spans="1:64" x14ac:dyDescent="0.25">
      <c r="A94" s="18">
        <v>41836</v>
      </c>
      <c r="B94">
        <v>939557</v>
      </c>
      <c r="C94" s="18">
        <v>41836</v>
      </c>
      <c r="D94" t="s">
        <v>88</v>
      </c>
      <c r="F94" t="s">
        <v>88</v>
      </c>
      <c r="G94" t="s">
        <v>176</v>
      </c>
      <c r="H94">
        <v>20</v>
      </c>
      <c r="I94" t="s">
        <v>89</v>
      </c>
      <c r="J94">
        <v>81</v>
      </c>
      <c r="L94" t="s">
        <v>162</v>
      </c>
      <c r="M94" s="19">
        <v>0.99097222222222225</v>
      </c>
      <c r="N94" s="20">
        <v>43525</v>
      </c>
      <c r="O94" s="20">
        <v>43527</v>
      </c>
      <c r="P94" s="20">
        <v>43527</v>
      </c>
      <c r="Q94" s="20">
        <v>43525</v>
      </c>
      <c r="R94" s="20">
        <v>43525</v>
      </c>
      <c r="S94" s="20">
        <v>43525</v>
      </c>
      <c r="V94">
        <v>918281</v>
      </c>
      <c r="W94">
        <v>354697</v>
      </c>
      <c r="X94" t="s">
        <v>176</v>
      </c>
      <c r="Y94" t="s">
        <v>178</v>
      </c>
      <c r="Z94" t="s">
        <v>179</v>
      </c>
      <c r="AA94" t="s">
        <v>180</v>
      </c>
      <c r="AD94" t="s">
        <v>88</v>
      </c>
      <c r="AE94">
        <v>0</v>
      </c>
      <c r="AF94">
        <v>0</v>
      </c>
      <c r="AG94">
        <v>1496</v>
      </c>
      <c r="AH94" t="s">
        <v>166</v>
      </c>
      <c r="AI94" t="s">
        <v>90</v>
      </c>
      <c r="AJ94" t="s">
        <v>88</v>
      </c>
      <c r="AK94" t="s">
        <v>167</v>
      </c>
      <c r="AL94" t="s">
        <v>91</v>
      </c>
      <c r="AM94">
        <v>6</v>
      </c>
      <c r="AN94" t="s">
        <v>92</v>
      </c>
      <c r="AO94" t="s">
        <v>93</v>
      </c>
      <c r="AP94" t="s">
        <v>88</v>
      </c>
      <c r="AQ94" t="s">
        <v>93</v>
      </c>
      <c r="AR94" t="s">
        <v>94</v>
      </c>
      <c r="AS94" t="s">
        <v>93</v>
      </c>
      <c r="AT94" t="s">
        <v>168</v>
      </c>
      <c r="AV94" s="18">
        <v>42318</v>
      </c>
      <c r="AW94">
        <v>3314094</v>
      </c>
      <c r="AX94">
        <v>60479</v>
      </c>
      <c r="AY94" t="s">
        <v>95</v>
      </c>
      <c r="AZ94">
        <v>1</v>
      </c>
      <c r="BA94" t="s">
        <v>169</v>
      </c>
      <c r="BB94" t="s">
        <v>170</v>
      </c>
      <c r="BC94" t="s">
        <v>171</v>
      </c>
      <c r="BD94" t="s">
        <v>172</v>
      </c>
      <c r="BE94" t="s">
        <v>173</v>
      </c>
      <c r="BF94">
        <v>7</v>
      </c>
      <c r="BG94" t="s">
        <v>181</v>
      </c>
      <c r="BH94" t="s">
        <v>96</v>
      </c>
      <c r="BI94" t="s">
        <v>174</v>
      </c>
      <c r="BJ94" t="s">
        <v>175</v>
      </c>
      <c r="BK94" t="s">
        <v>97</v>
      </c>
      <c r="BL94" t="s">
        <v>98</v>
      </c>
    </row>
    <row r="95" spans="1:64" x14ac:dyDescent="0.25">
      <c r="A95" s="18">
        <v>41836</v>
      </c>
      <c r="B95">
        <v>939557</v>
      </c>
      <c r="C95" s="18">
        <v>41836</v>
      </c>
      <c r="D95" t="s">
        <v>88</v>
      </c>
      <c r="F95" t="s">
        <v>88</v>
      </c>
      <c r="G95" t="s">
        <v>176</v>
      </c>
      <c r="H95">
        <v>20</v>
      </c>
      <c r="I95" t="s">
        <v>89</v>
      </c>
      <c r="J95">
        <v>81</v>
      </c>
      <c r="L95" t="s">
        <v>162</v>
      </c>
      <c r="M95" s="19">
        <v>0.99097222222222225</v>
      </c>
      <c r="N95" s="20">
        <v>43525</v>
      </c>
      <c r="O95" s="20">
        <v>43527</v>
      </c>
      <c r="P95" s="20">
        <v>43527</v>
      </c>
      <c r="Q95" s="20">
        <v>43525</v>
      </c>
      <c r="R95" s="20">
        <v>43525</v>
      </c>
      <c r="S95" s="20">
        <v>43525</v>
      </c>
      <c r="V95">
        <v>918288</v>
      </c>
      <c r="W95">
        <v>354697</v>
      </c>
      <c r="X95" t="s">
        <v>176</v>
      </c>
      <c r="Y95" t="s">
        <v>178</v>
      </c>
      <c r="Z95" t="s">
        <v>179</v>
      </c>
      <c r="AA95" t="s">
        <v>180</v>
      </c>
      <c r="AD95" t="s">
        <v>88</v>
      </c>
      <c r="AE95">
        <v>0</v>
      </c>
      <c r="AF95">
        <v>0</v>
      </c>
      <c r="AG95">
        <v>1496</v>
      </c>
      <c r="AH95" t="s">
        <v>166</v>
      </c>
      <c r="AI95" t="s">
        <v>90</v>
      </c>
      <c r="AJ95" t="s">
        <v>88</v>
      </c>
      <c r="AK95" t="s">
        <v>167</v>
      </c>
      <c r="AL95" t="s">
        <v>91</v>
      </c>
      <c r="AM95">
        <v>29</v>
      </c>
      <c r="AN95" t="s">
        <v>92</v>
      </c>
      <c r="AO95" t="s">
        <v>93</v>
      </c>
      <c r="AP95" t="s">
        <v>88</v>
      </c>
      <c r="AQ95" t="s">
        <v>93</v>
      </c>
      <c r="AR95" t="s">
        <v>94</v>
      </c>
      <c r="AS95" t="s">
        <v>93</v>
      </c>
      <c r="AT95" t="s">
        <v>168</v>
      </c>
      <c r="AV95" s="18">
        <v>42318</v>
      </c>
      <c r="AW95">
        <v>3313407</v>
      </c>
      <c r="AX95">
        <v>60479</v>
      </c>
      <c r="AY95" t="s">
        <v>95</v>
      </c>
      <c r="AZ95">
        <v>1</v>
      </c>
      <c r="BA95" t="s">
        <v>169</v>
      </c>
      <c r="BB95" t="s">
        <v>170</v>
      </c>
      <c r="BC95" t="s">
        <v>171</v>
      </c>
      <c r="BD95" t="s">
        <v>172</v>
      </c>
      <c r="BE95" t="s">
        <v>173</v>
      </c>
      <c r="BF95">
        <v>7</v>
      </c>
      <c r="BG95" t="s">
        <v>181</v>
      </c>
      <c r="BH95" t="s">
        <v>96</v>
      </c>
      <c r="BI95" t="s">
        <v>174</v>
      </c>
      <c r="BJ95" t="s">
        <v>175</v>
      </c>
      <c r="BK95" t="s">
        <v>97</v>
      </c>
      <c r="BL95" t="s">
        <v>98</v>
      </c>
    </row>
    <row r="96" spans="1:64" x14ac:dyDescent="0.25">
      <c r="A96" s="18">
        <v>41836</v>
      </c>
      <c r="B96">
        <v>939557</v>
      </c>
      <c r="C96" s="18">
        <v>41836</v>
      </c>
      <c r="D96" t="s">
        <v>88</v>
      </c>
      <c r="F96" t="s">
        <v>88</v>
      </c>
      <c r="G96" t="s">
        <v>176</v>
      </c>
      <c r="H96">
        <v>20</v>
      </c>
      <c r="I96" t="s">
        <v>89</v>
      </c>
      <c r="J96">
        <v>81</v>
      </c>
      <c r="L96" t="s">
        <v>162</v>
      </c>
      <c r="M96" s="19">
        <v>0.99097222222222225</v>
      </c>
      <c r="N96" s="20">
        <v>43525</v>
      </c>
      <c r="O96" s="20">
        <v>43527</v>
      </c>
      <c r="P96" s="20">
        <v>43527</v>
      </c>
      <c r="Q96" s="20">
        <v>43525</v>
      </c>
      <c r="R96" s="20">
        <v>43525</v>
      </c>
      <c r="S96" s="20">
        <v>43525</v>
      </c>
      <c r="V96">
        <v>918288</v>
      </c>
      <c r="W96">
        <v>354697</v>
      </c>
      <c r="X96" t="s">
        <v>176</v>
      </c>
      <c r="Y96" t="s">
        <v>178</v>
      </c>
      <c r="Z96" t="s">
        <v>179</v>
      </c>
      <c r="AA96" t="s">
        <v>180</v>
      </c>
      <c r="AD96" t="s">
        <v>88</v>
      </c>
      <c r="AE96">
        <v>0</v>
      </c>
      <c r="AF96">
        <v>0</v>
      </c>
      <c r="AG96">
        <v>1496</v>
      </c>
      <c r="AH96" t="s">
        <v>166</v>
      </c>
      <c r="AI96" t="s">
        <v>90</v>
      </c>
      <c r="AJ96" t="s">
        <v>88</v>
      </c>
      <c r="AK96" t="s">
        <v>167</v>
      </c>
      <c r="AL96" t="s">
        <v>91</v>
      </c>
      <c r="AM96">
        <v>29</v>
      </c>
      <c r="AN96" t="s">
        <v>134</v>
      </c>
      <c r="AO96" t="s">
        <v>93</v>
      </c>
      <c r="AP96" t="s">
        <v>88</v>
      </c>
      <c r="AQ96" t="s">
        <v>93</v>
      </c>
      <c r="AR96" t="s">
        <v>94</v>
      </c>
      <c r="AS96" t="s">
        <v>93</v>
      </c>
      <c r="AT96" t="s">
        <v>168</v>
      </c>
      <c r="AV96" s="18">
        <v>42318</v>
      </c>
      <c r="AW96">
        <v>3315299</v>
      </c>
      <c r="AX96" t="s">
        <v>135</v>
      </c>
      <c r="AY96" t="s">
        <v>136</v>
      </c>
      <c r="AZ96">
        <v>1</v>
      </c>
      <c r="BA96" t="s">
        <v>169</v>
      </c>
      <c r="BB96" t="s">
        <v>170</v>
      </c>
      <c r="BC96" t="s">
        <v>171</v>
      </c>
      <c r="BD96" t="s">
        <v>172</v>
      </c>
      <c r="BE96" t="s">
        <v>173</v>
      </c>
      <c r="BF96">
        <v>7</v>
      </c>
      <c r="BG96" t="s">
        <v>181</v>
      </c>
      <c r="BH96" t="s">
        <v>96</v>
      </c>
      <c r="BI96" t="s">
        <v>174</v>
      </c>
      <c r="BJ96" t="s">
        <v>175</v>
      </c>
      <c r="BK96" t="s">
        <v>97</v>
      </c>
      <c r="BL96" t="s">
        <v>98</v>
      </c>
    </row>
    <row r="97" spans="1:64" x14ac:dyDescent="0.25">
      <c r="A97" s="18">
        <v>41836</v>
      </c>
      <c r="B97">
        <v>939557</v>
      </c>
      <c r="C97" s="18">
        <v>41836</v>
      </c>
      <c r="D97" t="s">
        <v>88</v>
      </c>
      <c r="F97" t="s">
        <v>88</v>
      </c>
      <c r="G97" t="s">
        <v>176</v>
      </c>
      <c r="H97">
        <v>20</v>
      </c>
      <c r="I97" t="s">
        <v>89</v>
      </c>
      <c r="J97">
        <v>81</v>
      </c>
      <c r="L97" t="s">
        <v>162</v>
      </c>
      <c r="M97" s="19">
        <v>0.99097222222222225</v>
      </c>
      <c r="N97" s="20">
        <v>43525</v>
      </c>
      <c r="O97" s="20">
        <v>43527</v>
      </c>
      <c r="P97" s="20">
        <v>43527</v>
      </c>
      <c r="Q97" s="20">
        <v>43525</v>
      </c>
      <c r="R97" s="20">
        <v>43525</v>
      </c>
      <c r="S97" s="20">
        <v>43525</v>
      </c>
      <c r="V97">
        <v>918447</v>
      </c>
      <c r="W97">
        <v>354697</v>
      </c>
      <c r="X97" t="s">
        <v>176</v>
      </c>
      <c r="Y97" t="s">
        <v>178</v>
      </c>
      <c r="Z97" t="s">
        <v>179</v>
      </c>
      <c r="AA97" t="s">
        <v>180</v>
      </c>
      <c r="AD97" t="s">
        <v>88</v>
      </c>
      <c r="AE97">
        <v>0</v>
      </c>
      <c r="AF97">
        <v>0</v>
      </c>
      <c r="AG97">
        <v>1496</v>
      </c>
      <c r="AH97" t="s">
        <v>166</v>
      </c>
      <c r="AI97" t="s">
        <v>90</v>
      </c>
      <c r="AJ97" t="s">
        <v>88</v>
      </c>
      <c r="AK97" t="s">
        <v>167</v>
      </c>
      <c r="AL97" t="s">
        <v>91</v>
      </c>
      <c r="AM97">
        <v>5</v>
      </c>
      <c r="AN97" t="s">
        <v>134</v>
      </c>
      <c r="AO97" t="s">
        <v>93</v>
      </c>
      <c r="AP97" t="s">
        <v>88</v>
      </c>
      <c r="AQ97" t="s">
        <v>93</v>
      </c>
      <c r="AR97" t="s">
        <v>94</v>
      </c>
      <c r="AS97" t="s">
        <v>93</v>
      </c>
      <c r="AT97" t="s">
        <v>168</v>
      </c>
      <c r="AV97" s="18">
        <v>42318</v>
      </c>
      <c r="AW97">
        <v>3314897</v>
      </c>
      <c r="AX97" t="s">
        <v>135</v>
      </c>
      <c r="AY97" t="s">
        <v>136</v>
      </c>
      <c r="AZ97">
        <v>2</v>
      </c>
      <c r="BA97" t="s">
        <v>169</v>
      </c>
      <c r="BB97" t="s">
        <v>170</v>
      </c>
      <c r="BC97" t="s">
        <v>171</v>
      </c>
      <c r="BD97" t="s">
        <v>172</v>
      </c>
      <c r="BE97" t="s">
        <v>173</v>
      </c>
      <c r="BF97">
        <v>7</v>
      </c>
      <c r="BG97" t="s">
        <v>181</v>
      </c>
      <c r="BH97" t="s">
        <v>96</v>
      </c>
      <c r="BI97" t="s">
        <v>174</v>
      </c>
      <c r="BJ97" t="s">
        <v>175</v>
      </c>
      <c r="BK97" t="s">
        <v>97</v>
      </c>
      <c r="BL97" t="s">
        <v>98</v>
      </c>
    </row>
    <row r="98" spans="1:64" x14ac:dyDescent="0.25">
      <c r="A98" s="18">
        <v>41836</v>
      </c>
      <c r="B98">
        <v>939557</v>
      </c>
      <c r="C98" s="18">
        <v>41836</v>
      </c>
      <c r="D98" t="s">
        <v>88</v>
      </c>
      <c r="F98" t="s">
        <v>88</v>
      </c>
      <c r="G98" t="s">
        <v>176</v>
      </c>
      <c r="H98">
        <v>20</v>
      </c>
      <c r="I98" t="s">
        <v>89</v>
      </c>
      <c r="J98">
        <v>81</v>
      </c>
      <c r="L98" t="s">
        <v>162</v>
      </c>
      <c r="M98" s="19">
        <v>0.99097222222222225</v>
      </c>
      <c r="N98" s="20">
        <v>43525</v>
      </c>
      <c r="O98" s="20">
        <v>43527</v>
      </c>
      <c r="P98" s="20">
        <v>43527</v>
      </c>
      <c r="Q98" s="20">
        <v>43525</v>
      </c>
      <c r="R98" s="20">
        <v>43525</v>
      </c>
      <c r="S98" s="20">
        <v>43525</v>
      </c>
      <c r="V98">
        <v>918488</v>
      </c>
      <c r="W98">
        <v>354697</v>
      </c>
      <c r="X98" t="s">
        <v>176</v>
      </c>
      <c r="Y98" t="s">
        <v>178</v>
      </c>
      <c r="Z98" t="s">
        <v>179</v>
      </c>
      <c r="AA98" t="s">
        <v>180</v>
      </c>
      <c r="AD98" t="s">
        <v>88</v>
      </c>
      <c r="AE98">
        <v>0</v>
      </c>
      <c r="AF98">
        <v>0</v>
      </c>
      <c r="AG98">
        <v>1496</v>
      </c>
      <c r="AH98" t="s">
        <v>166</v>
      </c>
      <c r="AI98" t="s">
        <v>90</v>
      </c>
      <c r="AJ98" t="s">
        <v>88</v>
      </c>
      <c r="AK98" t="s">
        <v>167</v>
      </c>
      <c r="AL98" t="s">
        <v>91</v>
      </c>
      <c r="AM98">
        <v>13</v>
      </c>
      <c r="AN98" t="s">
        <v>152</v>
      </c>
      <c r="AO98" t="s">
        <v>93</v>
      </c>
      <c r="AP98" t="s">
        <v>88</v>
      </c>
      <c r="AQ98" t="s">
        <v>93</v>
      </c>
      <c r="AR98" t="s">
        <v>94</v>
      </c>
      <c r="AS98" t="s">
        <v>93</v>
      </c>
      <c r="AT98" t="s">
        <v>168</v>
      </c>
      <c r="AV98" s="18">
        <v>42318</v>
      </c>
      <c r="AW98">
        <v>3312966</v>
      </c>
      <c r="AX98" t="s">
        <v>153</v>
      </c>
      <c r="AY98" t="s">
        <v>154</v>
      </c>
      <c r="AZ98">
        <v>1</v>
      </c>
      <c r="BA98" t="s">
        <v>169</v>
      </c>
      <c r="BB98" t="s">
        <v>170</v>
      </c>
      <c r="BC98" t="s">
        <v>171</v>
      </c>
      <c r="BD98" t="s">
        <v>172</v>
      </c>
      <c r="BE98" t="s">
        <v>173</v>
      </c>
      <c r="BF98">
        <v>7</v>
      </c>
      <c r="BG98" t="s">
        <v>181</v>
      </c>
      <c r="BH98" t="s">
        <v>96</v>
      </c>
      <c r="BI98" t="s">
        <v>174</v>
      </c>
      <c r="BJ98" t="s">
        <v>175</v>
      </c>
      <c r="BK98" t="s">
        <v>97</v>
      </c>
      <c r="BL98" t="s">
        <v>98</v>
      </c>
    </row>
    <row r="99" spans="1:64" x14ac:dyDescent="0.25">
      <c r="A99" s="18">
        <v>41836</v>
      </c>
      <c r="B99">
        <v>939557</v>
      </c>
      <c r="C99" s="18">
        <v>41836</v>
      </c>
      <c r="D99" t="s">
        <v>88</v>
      </c>
      <c r="F99" t="s">
        <v>88</v>
      </c>
      <c r="G99" t="s">
        <v>176</v>
      </c>
      <c r="H99">
        <v>20</v>
      </c>
      <c r="I99" t="s">
        <v>89</v>
      </c>
      <c r="J99">
        <v>81</v>
      </c>
      <c r="L99" t="s">
        <v>162</v>
      </c>
      <c r="M99" s="19">
        <v>0.99097222222222225</v>
      </c>
      <c r="N99" s="20">
        <v>43525</v>
      </c>
      <c r="O99" s="20">
        <v>43527</v>
      </c>
      <c r="P99" s="20">
        <v>43527</v>
      </c>
      <c r="Q99" s="20">
        <v>43525</v>
      </c>
      <c r="R99" s="20">
        <v>43525</v>
      </c>
      <c r="S99" s="20">
        <v>43525</v>
      </c>
      <c r="V99">
        <v>918724</v>
      </c>
      <c r="W99">
        <v>354697</v>
      </c>
      <c r="X99" t="s">
        <v>176</v>
      </c>
      <c r="Y99" t="s">
        <v>178</v>
      </c>
      <c r="Z99" t="s">
        <v>179</v>
      </c>
      <c r="AA99" t="s">
        <v>180</v>
      </c>
      <c r="AD99" t="s">
        <v>88</v>
      </c>
      <c r="AE99">
        <v>0</v>
      </c>
      <c r="AF99">
        <v>0</v>
      </c>
      <c r="AG99">
        <v>1496</v>
      </c>
      <c r="AH99" t="s">
        <v>166</v>
      </c>
      <c r="AI99" t="s">
        <v>90</v>
      </c>
      <c r="AJ99" t="s">
        <v>88</v>
      </c>
      <c r="AK99" t="s">
        <v>167</v>
      </c>
      <c r="AL99" t="s">
        <v>91</v>
      </c>
      <c r="AM99">
        <v>19</v>
      </c>
      <c r="AN99" t="s">
        <v>92</v>
      </c>
      <c r="AO99" t="s">
        <v>93</v>
      </c>
      <c r="AP99" t="s">
        <v>88</v>
      </c>
      <c r="AQ99" t="s">
        <v>93</v>
      </c>
      <c r="AR99" t="s">
        <v>94</v>
      </c>
      <c r="AS99" t="s">
        <v>93</v>
      </c>
      <c r="AT99" t="s">
        <v>168</v>
      </c>
      <c r="AV99" s="18">
        <v>42318</v>
      </c>
      <c r="AW99">
        <v>3312361</v>
      </c>
      <c r="AX99">
        <v>60479</v>
      </c>
      <c r="AY99" t="s">
        <v>95</v>
      </c>
      <c r="AZ99">
        <v>1</v>
      </c>
      <c r="BA99" t="s">
        <v>169</v>
      </c>
      <c r="BB99" t="s">
        <v>170</v>
      </c>
      <c r="BC99" t="s">
        <v>171</v>
      </c>
      <c r="BD99" t="s">
        <v>172</v>
      </c>
      <c r="BE99" t="s">
        <v>173</v>
      </c>
      <c r="BF99">
        <v>7</v>
      </c>
      <c r="BG99" t="s">
        <v>181</v>
      </c>
      <c r="BH99" t="s">
        <v>96</v>
      </c>
      <c r="BI99" t="s">
        <v>174</v>
      </c>
      <c r="BJ99" t="s">
        <v>175</v>
      </c>
      <c r="BK99" t="s">
        <v>97</v>
      </c>
      <c r="BL99" t="s">
        <v>98</v>
      </c>
    </row>
    <row r="100" spans="1:64" x14ac:dyDescent="0.25">
      <c r="A100" s="18">
        <v>41836</v>
      </c>
      <c r="B100">
        <v>939557</v>
      </c>
      <c r="C100" s="18">
        <v>41836</v>
      </c>
      <c r="D100" t="s">
        <v>88</v>
      </c>
      <c r="F100" t="s">
        <v>88</v>
      </c>
      <c r="G100" t="s">
        <v>176</v>
      </c>
      <c r="H100">
        <v>20</v>
      </c>
      <c r="I100" t="s">
        <v>89</v>
      </c>
      <c r="J100">
        <v>81</v>
      </c>
      <c r="L100" t="s">
        <v>162</v>
      </c>
      <c r="M100" s="19">
        <v>0.99097222222222225</v>
      </c>
      <c r="N100" s="20">
        <v>43525</v>
      </c>
      <c r="O100" s="20">
        <v>43527</v>
      </c>
      <c r="P100" s="20">
        <v>43527</v>
      </c>
      <c r="Q100" s="20">
        <v>43525</v>
      </c>
      <c r="R100" s="20">
        <v>43525</v>
      </c>
      <c r="S100" s="20">
        <v>43525</v>
      </c>
      <c r="V100">
        <v>918838</v>
      </c>
      <c r="W100">
        <v>354697</v>
      </c>
      <c r="X100" t="s">
        <v>176</v>
      </c>
      <c r="Y100" t="s">
        <v>178</v>
      </c>
      <c r="Z100" t="s">
        <v>179</v>
      </c>
      <c r="AA100" t="s">
        <v>180</v>
      </c>
      <c r="AD100" t="s">
        <v>88</v>
      </c>
      <c r="AE100">
        <v>0</v>
      </c>
      <c r="AF100">
        <v>0</v>
      </c>
      <c r="AG100">
        <v>1496</v>
      </c>
      <c r="AH100" t="s">
        <v>166</v>
      </c>
      <c r="AI100" t="s">
        <v>90</v>
      </c>
      <c r="AJ100" t="s">
        <v>88</v>
      </c>
      <c r="AK100" t="s">
        <v>167</v>
      </c>
      <c r="AL100" t="s">
        <v>91</v>
      </c>
      <c r="AM100">
        <v>27</v>
      </c>
      <c r="AN100" t="s">
        <v>92</v>
      </c>
      <c r="AO100" t="s">
        <v>93</v>
      </c>
      <c r="AP100" t="s">
        <v>88</v>
      </c>
      <c r="AQ100" t="s">
        <v>93</v>
      </c>
      <c r="AR100" t="s">
        <v>94</v>
      </c>
      <c r="AS100" t="s">
        <v>93</v>
      </c>
      <c r="AT100" t="s">
        <v>168</v>
      </c>
      <c r="AV100" s="18">
        <v>42318</v>
      </c>
      <c r="AW100">
        <v>3314046</v>
      </c>
      <c r="AX100">
        <v>60479</v>
      </c>
      <c r="AY100" t="s">
        <v>95</v>
      </c>
      <c r="AZ100">
        <v>2</v>
      </c>
      <c r="BA100" t="s">
        <v>169</v>
      </c>
      <c r="BB100" t="s">
        <v>170</v>
      </c>
      <c r="BC100" t="s">
        <v>171</v>
      </c>
      <c r="BD100" t="s">
        <v>172</v>
      </c>
      <c r="BE100" t="s">
        <v>173</v>
      </c>
      <c r="BF100">
        <v>7</v>
      </c>
      <c r="BG100" t="s">
        <v>181</v>
      </c>
      <c r="BH100" t="s">
        <v>96</v>
      </c>
      <c r="BI100" t="s">
        <v>174</v>
      </c>
      <c r="BJ100" t="s">
        <v>175</v>
      </c>
      <c r="BK100" t="s">
        <v>97</v>
      </c>
      <c r="BL100" t="s">
        <v>98</v>
      </c>
    </row>
    <row r="101" spans="1:64" x14ac:dyDescent="0.25">
      <c r="A101" s="18">
        <v>41836</v>
      </c>
      <c r="B101">
        <v>939557</v>
      </c>
      <c r="C101" s="18">
        <v>41836</v>
      </c>
      <c r="D101" t="s">
        <v>88</v>
      </c>
      <c r="F101" t="s">
        <v>88</v>
      </c>
      <c r="G101" t="s">
        <v>176</v>
      </c>
      <c r="H101">
        <v>20</v>
      </c>
      <c r="I101" t="s">
        <v>89</v>
      </c>
      <c r="J101">
        <v>81</v>
      </c>
      <c r="L101" t="s">
        <v>162</v>
      </c>
      <c r="M101" s="19">
        <v>0.99097222222222225</v>
      </c>
      <c r="N101" s="20">
        <v>43525</v>
      </c>
      <c r="O101" s="20">
        <v>43527</v>
      </c>
      <c r="P101" s="20">
        <v>43527</v>
      </c>
      <c r="Q101" s="20">
        <v>43525</v>
      </c>
      <c r="R101" s="20">
        <v>43525</v>
      </c>
      <c r="S101" s="20">
        <v>43525</v>
      </c>
      <c r="V101">
        <v>918884</v>
      </c>
      <c r="W101">
        <v>354697</v>
      </c>
      <c r="X101" t="s">
        <v>176</v>
      </c>
      <c r="Y101" t="s">
        <v>178</v>
      </c>
      <c r="Z101" t="s">
        <v>179</v>
      </c>
      <c r="AA101" t="s">
        <v>180</v>
      </c>
      <c r="AD101" t="s">
        <v>88</v>
      </c>
      <c r="AE101">
        <v>0</v>
      </c>
      <c r="AF101">
        <v>0</v>
      </c>
      <c r="AG101">
        <v>1496</v>
      </c>
      <c r="AH101" t="s">
        <v>166</v>
      </c>
      <c r="AI101" t="s">
        <v>90</v>
      </c>
      <c r="AJ101" t="s">
        <v>88</v>
      </c>
      <c r="AK101" t="s">
        <v>167</v>
      </c>
      <c r="AL101" t="s">
        <v>91</v>
      </c>
      <c r="AM101">
        <v>20</v>
      </c>
      <c r="AN101" t="s">
        <v>92</v>
      </c>
      <c r="AO101" t="s">
        <v>93</v>
      </c>
      <c r="AP101" t="s">
        <v>88</v>
      </c>
      <c r="AQ101" t="s">
        <v>93</v>
      </c>
      <c r="AR101" t="s">
        <v>94</v>
      </c>
      <c r="AS101" t="s">
        <v>93</v>
      </c>
      <c r="AT101" t="s">
        <v>168</v>
      </c>
      <c r="AV101" s="18">
        <v>42318</v>
      </c>
      <c r="AW101">
        <v>3312354</v>
      </c>
      <c r="AX101">
        <v>60479</v>
      </c>
      <c r="AY101" t="s">
        <v>95</v>
      </c>
      <c r="AZ101">
        <v>4</v>
      </c>
      <c r="BA101" t="s">
        <v>169</v>
      </c>
      <c r="BB101" t="s">
        <v>170</v>
      </c>
      <c r="BC101" t="s">
        <v>171</v>
      </c>
      <c r="BD101" t="s">
        <v>172</v>
      </c>
      <c r="BE101" t="s">
        <v>173</v>
      </c>
      <c r="BF101">
        <v>7</v>
      </c>
      <c r="BG101" t="s">
        <v>181</v>
      </c>
      <c r="BH101" t="s">
        <v>96</v>
      </c>
      <c r="BI101" t="s">
        <v>174</v>
      </c>
      <c r="BJ101" t="s">
        <v>175</v>
      </c>
      <c r="BK101" t="s">
        <v>97</v>
      </c>
      <c r="BL101" t="s">
        <v>98</v>
      </c>
    </row>
    <row r="102" spans="1:64" x14ac:dyDescent="0.25">
      <c r="A102" s="18">
        <v>41836</v>
      </c>
      <c r="B102">
        <v>939557</v>
      </c>
      <c r="C102" s="18">
        <v>41836</v>
      </c>
      <c r="D102" t="s">
        <v>88</v>
      </c>
      <c r="F102" t="s">
        <v>88</v>
      </c>
      <c r="G102" t="s">
        <v>176</v>
      </c>
      <c r="H102">
        <v>20</v>
      </c>
      <c r="I102" t="s">
        <v>89</v>
      </c>
      <c r="J102">
        <v>81</v>
      </c>
      <c r="L102" t="s">
        <v>162</v>
      </c>
      <c r="M102" s="19">
        <v>0.99097222222222225</v>
      </c>
      <c r="N102" s="20">
        <v>43525</v>
      </c>
      <c r="O102" s="20">
        <v>43527</v>
      </c>
      <c r="P102" s="20">
        <v>43527</v>
      </c>
      <c r="Q102" s="20">
        <v>43525</v>
      </c>
      <c r="R102" s="20">
        <v>43525</v>
      </c>
      <c r="S102" s="20">
        <v>43525</v>
      </c>
      <c r="V102">
        <v>918972</v>
      </c>
      <c r="W102">
        <v>354697</v>
      </c>
      <c r="X102" t="s">
        <v>176</v>
      </c>
      <c r="Y102" t="s">
        <v>178</v>
      </c>
      <c r="Z102" t="s">
        <v>179</v>
      </c>
      <c r="AA102" t="s">
        <v>180</v>
      </c>
      <c r="AD102" t="s">
        <v>88</v>
      </c>
      <c r="AE102">
        <v>0</v>
      </c>
      <c r="AF102">
        <v>0</v>
      </c>
      <c r="AG102">
        <v>1496</v>
      </c>
      <c r="AH102" t="s">
        <v>166</v>
      </c>
      <c r="AI102" t="s">
        <v>90</v>
      </c>
      <c r="AJ102" t="s">
        <v>88</v>
      </c>
      <c r="AK102" t="s">
        <v>167</v>
      </c>
      <c r="AL102" t="s">
        <v>91</v>
      </c>
      <c r="AM102">
        <v>2</v>
      </c>
      <c r="AN102" t="s">
        <v>134</v>
      </c>
      <c r="AO102" t="s">
        <v>93</v>
      </c>
      <c r="AP102" t="s">
        <v>88</v>
      </c>
      <c r="AQ102" t="s">
        <v>93</v>
      </c>
      <c r="AR102" t="s">
        <v>94</v>
      </c>
      <c r="AS102" t="s">
        <v>93</v>
      </c>
      <c r="AT102" t="s">
        <v>168</v>
      </c>
      <c r="AV102" s="18">
        <v>42318</v>
      </c>
      <c r="AW102">
        <v>3312801</v>
      </c>
      <c r="AX102" t="s">
        <v>135</v>
      </c>
      <c r="AY102" t="s">
        <v>136</v>
      </c>
      <c r="AZ102">
        <v>1</v>
      </c>
      <c r="BA102" t="s">
        <v>169</v>
      </c>
      <c r="BB102" t="s">
        <v>170</v>
      </c>
      <c r="BC102" t="s">
        <v>171</v>
      </c>
      <c r="BD102" t="s">
        <v>172</v>
      </c>
      <c r="BE102" t="s">
        <v>173</v>
      </c>
      <c r="BF102">
        <v>7</v>
      </c>
      <c r="BG102" t="s">
        <v>181</v>
      </c>
      <c r="BH102" t="s">
        <v>96</v>
      </c>
      <c r="BI102" t="s">
        <v>174</v>
      </c>
      <c r="BJ102" t="s">
        <v>175</v>
      </c>
      <c r="BK102" t="s">
        <v>97</v>
      </c>
      <c r="BL102" t="s">
        <v>98</v>
      </c>
    </row>
    <row r="103" spans="1:64" x14ac:dyDescent="0.25">
      <c r="A103" s="18">
        <v>41836</v>
      </c>
      <c r="B103">
        <v>939557</v>
      </c>
      <c r="C103" s="18">
        <v>41836</v>
      </c>
      <c r="D103" t="s">
        <v>88</v>
      </c>
      <c r="F103" t="s">
        <v>88</v>
      </c>
      <c r="G103" t="s">
        <v>176</v>
      </c>
      <c r="H103">
        <v>20</v>
      </c>
      <c r="I103" t="s">
        <v>89</v>
      </c>
      <c r="J103">
        <v>81</v>
      </c>
      <c r="L103" t="s">
        <v>162</v>
      </c>
      <c r="M103" s="19">
        <v>0.99097222222222225</v>
      </c>
      <c r="N103" s="20">
        <v>43525</v>
      </c>
      <c r="O103" s="20">
        <v>43527</v>
      </c>
      <c r="P103" s="20">
        <v>43527</v>
      </c>
      <c r="Q103" s="20">
        <v>43525</v>
      </c>
      <c r="R103" s="20">
        <v>43525</v>
      </c>
      <c r="S103" s="20">
        <v>43525</v>
      </c>
      <c r="V103">
        <v>919031</v>
      </c>
      <c r="W103">
        <v>354697</v>
      </c>
      <c r="X103" t="s">
        <v>176</v>
      </c>
      <c r="Y103" t="s">
        <v>178</v>
      </c>
      <c r="Z103" t="s">
        <v>179</v>
      </c>
      <c r="AA103" t="s">
        <v>180</v>
      </c>
      <c r="AD103" t="s">
        <v>88</v>
      </c>
      <c r="AE103">
        <v>0</v>
      </c>
      <c r="AF103">
        <v>0</v>
      </c>
      <c r="AG103">
        <v>1496</v>
      </c>
      <c r="AH103" t="s">
        <v>166</v>
      </c>
      <c r="AI103" t="s">
        <v>90</v>
      </c>
      <c r="AJ103" t="s">
        <v>88</v>
      </c>
      <c r="AK103" t="s">
        <v>167</v>
      </c>
      <c r="AL103" t="s">
        <v>91</v>
      </c>
      <c r="AM103">
        <v>18</v>
      </c>
      <c r="AN103" t="s">
        <v>92</v>
      </c>
      <c r="AO103" t="s">
        <v>93</v>
      </c>
      <c r="AP103" t="s">
        <v>88</v>
      </c>
      <c r="AQ103" t="s">
        <v>93</v>
      </c>
      <c r="AR103" t="s">
        <v>94</v>
      </c>
      <c r="AS103" t="s">
        <v>93</v>
      </c>
      <c r="AT103" t="s">
        <v>168</v>
      </c>
      <c r="AV103" s="18">
        <v>42318</v>
      </c>
      <c r="AW103">
        <v>3314050</v>
      </c>
      <c r="AX103">
        <v>60479</v>
      </c>
      <c r="AY103" t="s">
        <v>95</v>
      </c>
      <c r="AZ103">
        <v>1</v>
      </c>
      <c r="BA103" t="s">
        <v>169</v>
      </c>
      <c r="BB103" t="s">
        <v>170</v>
      </c>
      <c r="BC103" t="s">
        <v>171</v>
      </c>
      <c r="BD103" t="s">
        <v>172</v>
      </c>
      <c r="BE103" t="s">
        <v>173</v>
      </c>
      <c r="BF103">
        <v>7</v>
      </c>
      <c r="BG103" t="s">
        <v>181</v>
      </c>
      <c r="BH103" t="s">
        <v>96</v>
      </c>
      <c r="BI103" t="s">
        <v>174</v>
      </c>
      <c r="BJ103" t="s">
        <v>175</v>
      </c>
      <c r="BK103" t="s">
        <v>97</v>
      </c>
      <c r="BL103" t="s">
        <v>98</v>
      </c>
    </row>
    <row r="104" spans="1:64" x14ac:dyDescent="0.25">
      <c r="A104" s="18">
        <v>41836</v>
      </c>
      <c r="B104">
        <v>939557</v>
      </c>
      <c r="C104" s="18">
        <v>41836</v>
      </c>
      <c r="D104" t="s">
        <v>88</v>
      </c>
      <c r="F104" t="s">
        <v>88</v>
      </c>
      <c r="G104" t="s">
        <v>176</v>
      </c>
      <c r="H104">
        <v>20</v>
      </c>
      <c r="I104" t="s">
        <v>89</v>
      </c>
      <c r="J104">
        <v>81</v>
      </c>
      <c r="L104" t="s">
        <v>162</v>
      </c>
      <c r="M104" s="19">
        <v>0.99097222222222225</v>
      </c>
      <c r="N104" s="20">
        <v>43525</v>
      </c>
      <c r="O104" s="20">
        <v>43527</v>
      </c>
      <c r="P104" s="20">
        <v>43527</v>
      </c>
      <c r="Q104" s="20">
        <v>43525</v>
      </c>
      <c r="R104" s="20">
        <v>43525</v>
      </c>
      <c r="S104" s="20">
        <v>43525</v>
      </c>
      <c r="V104">
        <v>919031</v>
      </c>
      <c r="W104">
        <v>354697</v>
      </c>
      <c r="X104" t="s">
        <v>176</v>
      </c>
      <c r="Y104" t="s">
        <v>178</v>
      </c>
      <c r="Z104" t="s">
        <v>179</v>
      </c>
      <c r="AA104" t="s">
        <v>180</v>
      </c>
      <c r="AD104" t="s">
        <v>88</v>
      </c>
      <c r="AE104">
        <v>0</v>
      </c>
      <c r="AF104">
        <v>0</v>
      </c>
      <c r="AG104">
        <v>1496</v>
      </c>
      <c r="AH104" t="s">
        <v>166</v>
      </c>
      <c r="AI104" t="s">
        <v>90</v>
      </c>
      <c r="AJ104" t="s">
        <v>88</v>
      </c>
      <c r="AK104" t="s">
        <v>167</v>
      </c>
      <c r="AL104" t="s">
        <v>91</v>
      </c>
      <c r="AM104">
        <v>18</v>
      </c>
      <c r="AN104" t="s">
        <v>134</v>
      </c>
      <c r="AO104" t="s">
        <v>93</v>
      </c>
      <c r="AP104" t="s">
        <v>88</v>
      </c>
      <c r="AQ104" t="s">
        <v>93</v>
      </c>
      <c r="AR104" t="s">
        <v>94</v>
      </c>
      <c r="AS104" t="s">
        <v>93</v>
      </c>
      <c r="AT104" t="s">
        <v>168</v>
      </c>
      <c r="AV104" s="18">
        <v>42318</v>
      </c>
      <c r="AW104">
        <v>3313948</v>
      </c>
      <c r="AX104" t="s">
        <v>135</v>
      </c>
      <c r="AY104" t="s">
        <v>136</v>
      </c>
      <c r="AZ104">
        <v>1</v>
      </c>
      <c r="BA104" t="s">
        <v>169</v>
      </c>
      <c r="BB104" t="s">
        <v>170</v>
      </c>
      <c r="BC104" t="s">
        <v>171</v>
      </c>
      <c r="BD104" t="s">
        <v>172</v>
      </c>
      <c r="BE104" t="s">
        <v>173</v>
      </c>
      <c r="BF104">
        <v>7</v>
      </c>
      <c r="BG104" t="s">
        <v>181</v>
      </c>
      <c r="BH104" t="s">
        <v>96</v>
      </c>
      <c r="BI104" t="s">
        <v>174</v>
      </c>
      <c r="BJ104" t="s">
        <v>175</v>
      </c>
      <c r="BK104" t="s">
        <v>97</v>
      </c>
      <c r="BL104" t="s">
        <v>98</v>
      </c>
    </row>
    <row r="105" spans="1:64" x14ac:dyDescent="0.25">
      <c r="A105" s="18">
        <v>41836</v>
      </c>
      <c r="B105">
        <v>939557</v>
      </c>
      <c r="C105" s="18">
        <v>41836</v>
      </c>
      <c r="D105" t="s">
        <v>88</v>
      </c>
      <c r="F105" t="s">
        <v>88</v>
      </c>
      <c r="G105" t="s">
        <v>176</v>
      </c>
      <c r="H105">
        <v>20</v>
      </c>
      <c r="I105" t="s">
        <v>89</v>
      </c>
      <c r="J105">
        <v>81</v>
      </c>
      <c r="L105" t="s">
        <v>162</v>
      </c>
      <c r="M105" s="19">
        <v>0.99097222222222225</v>
      </c>
      <c r="N105" s="20">
        <v>43525</v>
      </c>
      <c r="O105" s="20">
        <v>43527</v>
      </c>
      <c r="P105" s="20">
        <v>43527</v>
      </c>
      <c r="Q105" s="20">
        <v>43525</v>
      </c>
      <c r="R105" s="20">
        <v>43525</v>
      </c>
      <c r="S105" s="20">
        <v>43525</v>
      </c>
      <c r="V105">
        <v>919050</v>
      </c>
      <c r="W105">
        <v>354697</v>
      </c>
      <c r="X105" t="s">
        <v>176</v>
      </c>
      <c r="Y105" t="s">
        <v>178</v>
      </c>
      <c r="Z105" t="s">
        <v>179</v>
      </c>
      <c r="AA105" t="s">
        <v>180</v>
      </c>
      <c r="AD105" t="s">
        <v>88</v>
      </c>
      <c r="AE105">
        <v>0</v>
      </c>
      <c r="AF105">
        <v>0</v>
      </c>
      <c r="AG105">
        <v>1496</v>
      </c>
      <c r="AH105" t="s">
        <v>166</v>
      </c>
      <c r="AI105" t="s">
        <v>90</v>
      </c>
      <c r="AJ105" t="s">
        <v>88</v>
      </c>
      <c r="AK105" t="s">
        <v>167</v>
      </c>
      <c r="AL105" t="s">
        <v>91</v>
      </c>
      <c r="AM105">
        <v>12</v>
      </c>
      <c r="AN105" t="s">
        <v>92</v>
      </c>
      <c r="AO105" t="s">
        <v>93</v>
      </c>
      <c r="AP105" t="s">
        <v>88</v>
      </c>
      <c r="AQ105" t="s">
        <v>93</v>
      </c>
      <c r="AR105" t="s">
        <v>94</v>
      </c>
      <c r="AS105" t="s">
        <v>93</v>
      </c>
      <c r="AT105" t="s">
        <v>168</v>
      </c>
      <c r="AV105" s="18">
        <v>42318</v>
      </c>
      <c r="AW105">
        <v>3313635</v>
      </c>
      <c r="AX105">
        <v>60479</v>
      </c>
      <c r="AY105" t="s">
        <v>95</v>
      </c>
      <c r="AZ105">
        <v>3</v>
      </c>
      <c r="BA105" t="s">
        <v>169</v>
      </c>
      <c r="BB105" t="s">
        <v>170</v>
      </c>
      <c r="BC105" t="s">
        <v>171</v>
      </c>
      <c r="BD105" t="s">
        <v>172</v>
      </c>
      <c r="BE105" t="s">
        <v>173</v>
      </c>
      <c r="BF105">
        <v>7</v>
      </c>
      <c r="BG105" t="s">
        <v>181</v>
      </c>
      <c r="BH105" t="s">
        <v>96</v>
      </c>
      <c r="BI105" t="s">
        <v>174</v>
      </c>
      <c r="BJ105" t="s">
        <v>175</v>
      </c>
      <c r="BK105" t="s">
        <v>97</v>
      </c>
      <c r="BL105" t="s">
        <v>98</v>
      </c>
    </row>
    <row r="106" spans="1:64" x14ac:dyDescent="0.25">
      <c r="A106" s="18">
        <v>41836</v>
      </c>
      <c r="B106">
        <v>939557</v>
      </c>
      <c r="C106" s="18">
        <v>41836</v>
      </c>
      <c r="D106" t="s">
        <v>88</v>
      </c>
      <c r="F106" t="s">
        <v>88</v>
      </c>
      <c r="G106" t="s">
        <v>176</v>
      </c>
      <c r="H106">
        <v>20</v>
      </c>
      <c r="I106" t="s">
        <v>89</v>
      </c>
      <c r="J106">
        <v>81</v>
      </c>
      <c r="L106" t="s">
        <v>162</v>
      </c>
      <c r="M106" s="19">
        <v>0.99097222222222225</v>
      </c>
      <c r="N106" s="20">
        <v>43525</v>
      </c>
      <c r="O106" s="20">
        <v>43527</v>
      </c>
      <c r="P106" s="20">
        <v>43527</v>
      </c>
      <c r="Q106" s="20">
        <v>43525</v>
      </c>
      <c r="R106" s="20">
        <v>43525</v>
      </c>
      <c r="S106" s="20">
        <v>43525</v>
      </c>
      <c r="V106">
        <v>919127</v>
      </c>
      <c r="W106">
        <v>354697</v>
      </c>
      <c r="X106" t="s">
        <v>176</v>
      </c>
      <c r="Y106" t="s">
        <v>178</v>
      </c>
      <c r="Z106" t="s">
        <v>179</v>
      </c>
      <c r="AA106" t="s">
        <v>180</v>
      </c>
      <c r="AD106" t="s">
        <v>88</v>
      </c>
      <c r="AE106">
        <v>0</v>
      </c>
      <c r="AF106">
        <v>0</v>
      </c>
      <c r="AG106">
        <v>1496</v>
      </c>
      <c r="AH106" t="s">
        <v>166</v>
      </c>
      <c r="AI106" t="s">
        <v>90</v>
      </c>
      <c r="AJ106" t="s">
        <v>88</v>
      </c>
      <c r="AK106" t="s">
        <v>167</v>
      </c>
      <c r="AL106" t="s">
        <v>91</v>
      </c>
      <c r="AM106">
        <v>11</v>
      </c>
      <c r="AN106" t="s">
        <v>92</v>
      </c>
      <c r="AO106" t="s">
        <v>93</v>
      </c>
      <c r="AP106" t="s">
        <v>88</v>
      </c>
      <c r="AQ106" t="s">
        <v>93</v>
      </c>
      <c r="AR106" t="s">
        <v>94</v>
      </c>
      <c r="AS106" t="s">
        <v>93</v>
      </c>
      <c r="AT106" t="s">
        <v>168</v>
      </c>
      <c r="AV106" s="18">
        <v>42318</v>
      </c>
      <c r="AW106">
        <v>3312905</v>
      </c>
      <c r="AX106">
        <v>60479</v>
      </c>
      <c r="AY106" t="s">
        <v>95</v>
      </c>
      <c r="AZ106">
        <v>2</v>
      </c>
      <c r="BA106" t="s">
        <v>169</v>
      </c>
      <c r="BB106" t="s">
        <v>170</v>
      </c>
      <c r="BC106" t="s">
        <v>171</v>
      </c>
      <c r="BD106" t="s">
        <v>172</v>
      </c>
      <c r="BE106" t="s">
        <v>173</v>
      </c>
      <c r="BF106">
        <v>7</v>
      </c>
      <c r="BG106" t="s">
        <v>181</v>
      </c>
      <c r="BH106" t="s">
        <v>96</v>
      </c>
      <c r="BI106" t="s">
        <v>174</v>
      </c>
      <c r="BJ106" t="s">
        <v>175</v>
      </c>
      <c r="BK106" t="s">
        <v>97</v>
      </c>
      <c r="BL106" t="s">
        <v>98</v>
      </c>
    </row>
    <row r="107" spans="1:64" x14ac:dyDescent="0.25">
      <c r="A107" s="18">
        <v>41836</v>
      </c>
      <c r="B107">
        <v>939557</v>
      </c>
      <c r="C107" s="18">
        <v>41836</v>
      </c>
      <c r="D107" t="s">
        <v>88</v>
      </c>
      <c r="F107" t="s">
        <v>88</v>
      </c>
      <c r="G107" t="s">
        <v>176</v>
      </c>
      <c r="H107">
        <v>20</v>
      </c>
      <c r="I107" t="s">
        <v>89</v>
      </c>
      <c r="J107">
        <v>81</v>
      </c>
      <c r="L107" t="s">
        <v>162</v>
      </c>
      <c r="M107" s="19">
        <v>0.99097222222222225</v>
      </c>
      <c r="N107" s="20">
        <v>43525</v>
      </c>
      <c r="O107" s="20">
        <v>43527</v>
      </c>
      <c r="P107" s="20">
        <v>43527</v>
      </c>
      <c r="Q107" s="20">
        <v>43525</v>
      </c>
      <c r="R107" s="20">
        <v>43525</v>
      </c>
      <c r="S107" s="20">
        <v>43525</v>
      </c>
      <c r="V107">
        <v>919196</v>
      </c>
      <c r="W107">
        <v>354697</v>
      </c>
      <c r="X107" t="s">
        <v>176</v>
      </c>
      <c r="Y107" t="s">
        <v>178</v>
      </c>
      <c r="Z107" t="s">
        <v>179</v>
      </c>
      <c r="AA107" t="s">
        <v>180</v>
      </c>
      <c r="AD107" t="s">
        <v>88</v>
      </c>
      <c r="AE107">
        <v>0</v>
      </c>
      <c r="AF107">
        <v>0</v>
      </c>
      <c r="AG107">
        <v>1496</v>
      </c>
      <c r="AH107" t="s">
        <v>166</v>
      </c>
      <c r="AI107" t="s">
        <v>90</v>
      </c>
      <c r="AJ107" t="s">
        <v>88</v>
      </c>
      <c r="AK107" t="s">
        <v>167</v>
      </c>
      <c r="AL107" t="s">
        <v>91</v>
      </c>
      <c r="AM107">
        <v>22</v>
      </c>
      <c r="AN107" t="s">
        <v>92</v>
      </c>
      <c r="AO107" t="s">
        <v>93</v>
      </c>
      <c r="AP107" t="s">
        <v>88</v>
      </c>
      <c r="AQ107" t="s">
        <v>93</v>
      </c>
      <c r="AR107" t="s">
        <v>94</v>
      </c>
      <c r="AS107" t="s">
        <v>93</v>
      </c>
      <c r="AT107" t="s">
        <v>168</v>
      </c>
      <c r="AV107" s="18">
        <v>42318</v>
      </c>
      <c r="AW107">
        <v>3312938</v>
      </c>
      <c r="AX107">
        <v>60479</v>
      </c>
      <c r="AY107" t="s">
        <v>95</v>
      </c>
      <c r="AZ107">
        <v>1</v>
      </c>
      <c r="BA107" t="s">
        <v>169</v>
      </c>
      <c r="BB107" t="s">
        <v>170</v>
      </c>
      <c r="BC107" t="s">
        <v>171</v>
      </c>
      <c r="BD107" t="s">
        <v>172</v>
      </c>
      <c r="BE107" t="s">
        <v>173</v>
      </c>
      <c r="BF107">
        <v>7</v>
      </c>
      <c r="BG107" t="s">
        <v>181</v>
      </c>
      <c r="BH107" t="s">
        <v>96</v>
      </c>
      <c r="BI107" t="s">
        <v>174</v>
      </c>
      <c r="BJ107" t="s">
        <v>175</v>
      </c>
      <c r="BK107" t="s">
        <v>97</v>
      </c>
      <c r="BL107" t="s">
        <v>98</v>
      </c>
    </row>
    <row r="108" spans="1:64" x14ac:dyDescent="0.25">
      <c r="A108" s="18">
        <v>41836</v>
      </c>
      <c r="B108">
        <v>939557</v>
      </c>
      <c r="C108" s="18">
        <v>41836</v>
      </c>
      <c r="D108" t="s">
        <v>88</v>
      </c>
      <c r="F108" t="s">
        <v>88</v>
      </c>
      <c r="G108" t="s">
        <v>176</v>
      </c>
      <c r="H108">
        <v>20</v>
      </c>
      <c r="I108" t="s">
        <v>89</v>
      </c>
      <c r="J108">
        <v>81</v>
      </c>
      <c r="L108" t="s">
        <v>162</v>
      </c>
      <c r="M108" s="19">
        <v>0.99097222222222225</v>
      </c>
      <c r="N108" s="20">
        <v>43525</v>
      </c>
      <c r="O108" s="20">
        <v>43527</v>
      </c>
      <c r="P108" s="20">
        <v>43527</v>
      </c>
      <c r="Q108" s="20">
        <v>43525</v>
      </c>
      <c r="R108" s="20">
        <v>43525</v>
      </c>
      <c r="S108" s="20">
        <v>43525</v>
      </c>
      <c r="V108">
        <v>919255</v>
      </c>
      <c r="W108">
        <v>354697</v>
      </c>
      <c r="X108" t="s">
        <v>176</v>
      </c>
      <c r="Y108" t="s">
        <v>178</v>
      </c>
      <c r="Z108" t="s">
        <v>179</v>
      </c>
      <c r="AA108" t="s">
        <v>180</v>
      </c>
      <c r="AD108" t="s">
        <v>88</v>
      </c>
      <c r="AE108">
        <v>0</v>
      </c>
      <c r="AF108">
        <v>0</v>
      </c>
      <c r="AG108">
        <v>1496</v>
      </c>
      <c r="AH108" t="s">
        <v>166</v>
      </c>
      <c r="AI108" t="s">
        <v>90</v>
      </c>
      <c r="AJ108" t="s">
        <v>88</v>
      </c>
      <c r="AK108" t="s">
        <v>167</v>
      </c>
      <c r="AL108" t="s">
        <v>91</v>
      </c>
      <c r="AM108">
        <v>4</v>
      </c>
      <c r="AN108" t="s">
        <v>92</v>
      </c>
      <c r="AO108" t="s">
        <v>93</v>
      </c>
      <c r="AP108" t="s">
        <v>88</v>
      </c>
      <c r="AQ108" t="s">
        <v>93</v>
      </c>
      <c r="AR108" t="s">
        <v>94</v>
      </c>
      <c r="AS108" t="s">
        <v>93</v>
      </c>
      <c r="AT108" t="s">
        <v>168</v>
      </c>
      <c r="AV108" s="18">
        <v>42318</v>
      </c>
      <c r="AW108">
        <v>3314367</v>
      </c>
      <c r="AX108">
        <v>60479</v>
      </c>
      <c r="AY108" t="s">
        <v>95</v>
      </c>
      <c r="AZ108">
        <v>3</v>
      </c>
      <c r="BA108" t="s">
        <v>169</v>
      </c>
      <c r="BB108" t="s">
        <v>170</v>
      </c>
      <c r="BC108" t="s">
        <v>171</v>
      </c>
      <c r="BD108" t="s">
        <v>172</v>
      </c>
      <c r="BE108" t="s">
        <v>173</v>
      </c>
      <c r="BF108">
        <v>7</v>
      </c>
      <c r="BG108" t="s">
        <v>181</v>
      </c>
      <c r="BH108" t="s">
        <v>96</v>
      </c>
      <c r="BI108" t="s">
        <v>174</v>
      </c>
      <c r="BJ108" t="s">
        <v>175</v>
      </c>
      <c r="BK108" t="s">
        <v>97</v>
      </c>
      <c r="BL108" t="s">
        <v>98</v>
      </c>
    </row>
    <row r="109" spans="1:64" x14ac:dyDescent="0.25">
      <c r="A109" s="18">
        <v>41836</v>
      </c>
      <c r="B109">
        <v>939557</v>
      </c>
      <c r="C109" s="18">
        <v>41836</v>
      </c>
      <c r="D109" t="s">
        <v>88</v>
      </c>
      <c r="F109" t="s">
        <v>88</v>
      </c>
      <c r="G109" t="s">
        <v>176</v>
      </c>
      <c r="H109">
        <v>20</v>
      </c>
      <c r="I109" t="s">
        <v>89</v>
      </c>
      <c r="J109">
        <v>81</v>
      </c>
      <c r="L109" t="s">
        <v>162</v>
      </c>
      <c r="M109" s="19">
        <v>0.99097222222222225</v>
      </c>
      <c r="N109" s="20">
        <v>43525</v>
      </c>
      <c r="O109" s="20">
        <v>43527</v>
      </c>
      <c r="P109" s="20">
        <v>43527</v>
      </c>
      <c r="Q109" s="20">
        <v>43525</v>
      </c>
      <c r="R109" s="20">
        <v>43525</v>
      </c>
      <c r="S109" s="20">
        <v>43525</v>
      </c>
      <c r="V109">
        <v>919304</v>
      </c>
      <c r="W109">
        <v>354697</v>
      </c>
      <c r="X109" t="s">
        <v>176</v>
      </c>
      <c r="Y109" t="s">
        <v>178</v>
      </c>
      <c r="Z109" t="s">
        <v>179</v>
      </c>
      <c r="AA109" t="s">
        <v>180</v>
      </c>
      <c r="AD109" t="s">
        <v>88</v>
      </c>
      <c r="AE109">
        <v>0</v>
      </c>
      <c r="AF109">
        <v>0</v>
      </c>
      <c r="AG109">
        <v>1496</v>
      </c>
      <c r="AH109" t="s">
        <v>166</v>
      </c>
      <c r="AI109" t="s">
        <v>90</v>
      </c>
      <c r="AJ109" t="s">
        <v>88</v>
      </c>
      <c r="AK109" t="s">
        <v>167</v>
      </c>
      <c r="AL109" t="s">
        <v>91</v>
      </c>
      <c r="AM109">
        <v>16</v>
      </c>
      <c r="AN109" t="s">
        <v>92</v>
      </c>
      <c r="AO109" t="s">
        <v>93</v>
      </c>
      <c r="AP109" t="s">
        <v>88</v>
      </c>
      <c r="AQ109" t="s">
        <v>93</v>
      </c>
      <c r="AR109" t="s">
        <v>94</v>
      </c>
      <c r="AS109" t="s">
        <v>93</v>
      </c>
      <c r="AT109" t="s">
        <v>168</v>
      </c>
      <c r="AV109" s="18">
        <v>42318</v>
      </c>
      <c r="AW109">
        <v>3315073</v>
      </c>
      <c r="AX109">
        <v>60479</v>
      </c>
      <c r="AY109" t="s">
        <v>95</v>
      </c>
      <c r="AZ109">
        <v>1</v>
      </c>
      <c r="BA109" t="s">
        <v>169</v>
      </c>
      <c r="BB109" t="s">
        <v>170</v>
      </c>
      <c r="BC109" t="s">
        <v>171</v>
      </c>
      <c r="BD109" t="s">
        <v>172</v>
      </c>
      <c r="BE109" t="s">
        <v>173</v>
      </c>
      <c r="BF109">
        <v>7</v>
      </c>
      <c r="BG109" t="s">
        <v>181</v>
      </c>
      <c r="BH109" t="s">
        <v>96</v>
      </c>
      <c r="BI109" t="s">
        <v>174</v>
      </c>
      <c r="BJ109" t="s">
        <v>175</v>
      </c>
      <c r="BK109" t="s">
        <v>97</v>
      </c>
      <c r="BL109" t="s">
        <v>98</v>
      </c>
    </row>
    <row r="110" spans="1:64" x14ac:dyDescent="0.25">
      <c r="A110" s="18">
        <v>41836</v>
      </c>
      <c r="B110">
        <v>939557</v>
      </c>
      <c r="C110" s="18">
        <v>41836</v>
      </c>
      <c r="D110" t="s">
        <v>88</v>
      </c>
      <c r="F110" t="s">
        <v>88</v>
      </c>
      <c r="G110" t="s">
        <v>176</v>
      </c>
      <c r="H110">
        <v>20</v>
      </c>
      <c r="I110" t="s">
        <v>89</v>
      </c>
      <c r="J110">
        <v>81</v>
      </c>
      <c r="L110" t="s">
        <v>162</v>
      </c>
      <c r="M110" s="19">
        <v>0.99097222222222225</v>
      </c>
      <c r="N110" s="20">
        <v>43525</v>
      </c>
      <c r="O110" s="20">
        <v>43527</v>
      </c>
      <c r="P110" s="20">
        <v>43527</v>
      </c>
      <c r="Q110" s="20">
        <v>43525</v>
      </c>
      <c r="R110" s="20">
        <v>43525</v>
      </c>
      <c r="S110" s="20">
        <v>43525</v>
      </c>
      <c r="V110">
        <v>919365</v>
      </c>
      <c r="W110">
        <v>354697</v>
      </c>
      <c r="X110" t="s">
        <v>176</v>
      </c>
      <c r="Y110" t="s">
        <v>178</v>
      </c>
      <c r="Z110" t="s">
        <v>179</v>
      </c>
      <c r="AA110" t="s">
        <v>180</v>
      </c>
      <c r="AD110" t="s">
        <v>88</v>
      </c>
      <c r="AE110">
        <v>0</v>
      </c>
      <c r="AF110">
        <v>0</v>
      </c>
      <c r="AG110">
        <v>1496</v>
      </c>
      <c r="AH110" t="s">
        <v>166</v>
      </c>
      <c r="AI110" t="s">
        <v>90</v>
      </c>
      <c r="AJ110" t="s">
        <v>88</v>
      </c>
      <c r="AK110" t="s">
        <v>167</v>
      </c>
      <c r="AL110" t="s">
        <v>91</v>
      </c>
      <c r="AM110">
        <v>9</v>
      </c>
      <c r="AN110" t="s">
        <v>92</v>
      </c>
      <c r="AO110" t="s">
        <v>93</v>
      </c>
      <c r="AP110" t="s">
        <v>88</v>
      </c>
      <c r="AQ110" t="s">
        <v>93</v>
      </c>
      <c r="AR110" t="s">
        <v>94</v>
      </c>
      <c r="AS110" t="s">
        <v>93</v>
      </c>
      <c r="AT110" t="s">
        <v>168</v>
      </c>
      <c r="AV110" s="18">
        <v>42318</v>
      </c>
      <c r="AW110">
        <v>3312701</v>
      </c>
      <c r="AX110">
        <v>60479</v>
      </c>
      <c r="AY110" t="s">
        <v>95</v>
      </c>
      <c r="AZ110">
        <v>2</v>
      </c>
      <c r="BA110" t="s">
        <v>169</v>
      </c>
      <c r="BB110" t="s">
        <v>170</v>
      </c>
      <c r="BC110" t="s">
        <v>171</v>
      </c>
      <c r="BD110" t="s">
        <v>172</v>
      </c>
      <c r="BE110" t="s">
        <v>173</v>
      </c>
      <c r="BF110">
        <v>7</v>
      </c>
      <c r="BG110" t="s">
        <v>181</v>
      </c>
      <c r="BH110" t="s">
        <v>96</v>
      </c>
      <c r="BI110" t="s">
        <v>174</v>
      </c>
      <c r="BJ110" t="s">
        <v>175</v>
      </c>
      <c r="BK110" t="s">
        <v>97</v>
      </c>
      <c r="BL110" t="s">
        <v>98</v>
      </c>
    </row>
    <row r="111" spans="1:64" x14ac:dyDescent="0.25">
      <c r="A111" s="18">
        <v>41836</v>
      </c>
      <c r="B111">
        <v>939557</v>
      </c>
      <c r="C111" s="18">
        <v>41836</v>
      </c>
      <c r="D111" t="s">
        <v>88</v>
      </c>
      <c r="F111" t="s">
        <v>88</v>
      </c>
      <c r="G111" t="s">
        <v>176</v>
      </c>
      <c r="H111">
        <v>20</v>
      </c>
      <c r="I111" t="s">
        <v>89</v>
      </c>
      <c r="J111">
        <v>81</v>
      </c>
      <c r="L111" t="s">
        <v>162</v>
      </c>
      <c r="M111" s="19">
        <v>0.99097222222222225</v>
      </c>
      <c r="N111" s="20">
        <v>43525</v>
      </c>
      <c r="O111" s="20">
        <v>43527</v>
      </c>
      <c r="P111" s="20">
        <v>43527</v>
      </c>
      <c r="Q111" s="20">
        <v>43525</v>
      </c>
      <c r="R111" s="20">
        <v>43525</v>
      </c>
      <c r="S111" s="20">
        <v>43525</v>
      </c>
      <c r="V111">
        <v>919475</v>
      </c>
      <c r="W111">
        <v>354697</v>
      </c>
      <c r="X111" t="s">
        <v>176</v>
      </c>
      <c r="Y111" t="s">
        <v>178</v>
      </c>
      <c r="Z111" t="s">
        <v>179</v>
      </c>
      <c r="AA111" t="s">
        <v>180</v>
      </c>
      <c r="AD111" t="s">
        <v>88</v>
      </c>
      <c r="AE111">
        <v>0</v>
      </c>
      <c r="AF111">
        <v>0</v>
      </c>
      <c r="AG111">
        <v>1496</v>
      </c>
      <c r="AH111" t="s">
        <v>166</v>
      </c>
      <c r="AI111" t="s">
        <v>90</v>
      </c>
      <c r="AJ111" t="s">
        <v>88</v>
      </c>
      <c r="AK111" t="s">
        <v>167</v>
      </c>
      <c r="AL111" t="s">
        <v>91</v>
      </c>
      <c r="AM111">
        <v>3</v>
      </c>
      <c r="AN111" t="s">
        <v>92</v>
      </c>
      <c r="AO111" t="s">
        <v>93</v>
      </c>
      <c r="AP111" t="s">
        <v>88</v>
      </c>
      <c r="AQ111" t="s">
        <v>93</v>
      </c>
      <c r="AR111" t="s">
        <v>94</v>
      </c>
      <c r="AS111" t="s">
        <v>93</v>
      </c>
      <c r="AT111" t="s">
        <v>168</v>
      </c>
      <c r="AV111" s="18">
        <v>42318</v>
      </c>
      <c r="AW111">
        <v>3313415</v>
      </c>
      <c r="AX111">
        <v>60479</v>
      </c>
      <c r="AY111" t="s">
        <v>95</v>
      </c>
      <c r="AZ111">
        <v>3</v>
      </c>
      <c r="BA111" t="s">
        <v>169</v>
      </c>
      <c r="BB111" t="s">
        <v>170</v>
      </c>
      <c r="BC111" t="s">
        <v>171</v>
      </c>
      <c r="BD111" t="s">
        <v>172</v>
      </c>
      <c r="BE111" t="s">
        <v>173</v>
      </c>
      <c r="BF111">
        <v>7</v>
      </c>
      <c r="BG111" t="s">
        <v>181</v>
      </c>
      <c r="BH111" t="s">
        <v>96</v>
      </c>
      <c r="BI111" t="s">
        <v>174</v>
      </c>
      <c r="BJ111" t="s">
        <v>175</v>
      </c>
      <c r="BK111" t="s">
        <v>97</v>
      </c>
      <c r="BL111" t="s">
        <v>98</v>
      </c>
    </row>
    <row r="112" spans="1:64" x14ac:dyDescent="0.25">
      <c r="A112" s="18">
        <v>41836</v>
      </c>
      <c r="B112">
        <v>939557</v>
      </c>
      <c r="C112" s="18">
        <v>41836</v>
      </c>
      <c r="D112" t="s">
        <v>88</v>
      </c>
      <c r="F112" t="s">
        <v>88</v>
      </c>
      <c r="G112" t="s">
        <v>176</v>
      </c>
      <c r="H112">
        <v>20</v>
      </c>
      <c r="I112" t="s">
        <v>89</v>
      </c>
      <c r="J112">
        <v>81</v>
      </c>
      <c r="L112" t="s">
        <v>162</v>
      </c>
      <c r="M112" s="19">
        <v>0.99097222222222225</v>
      </c>
      <c r="N112" s="20">
        <v>43525</v>
      </c>
      <c r="O112" s="20">
        <v>43527</v>
      </c>
      <c r="P112" s="20">
        <v>43527</v>
      </c>
      <c r="Q112" s="20">
        <v>43525</v>
      </c>
      <c r="R112" s="20">
        <v>43525</v>
      </c>
      <c r="S112" s="20">
        <v>43525</v>
      </c>
      <c r="V112">
        <v>919908</v>
      </c>
      <c r="W112">
        <v>354697</v>
      </c>
      <c r="X112" t="s">
        <v>176</v>
      </c>
      <c r="Y112" t="s">
        <v>178</v>
      </c>
      <c r="Z112" t="s">
        <v>179</v>
      </c>
      <c r="AA112" t="s">
        <v>180</v>
      </c>
      <c r="AD112" t="s">
        <v>88</v>
      </c>
      <c r="AE112">
        <v>0</v>
      </c>
      <c r="AF112">
        <v>0</v>
      </c>
      <c r="AG112">
        <v>1496</v>
      </c>
      <c r="AH112" t="s">
        <v>166</v>
      </c>
      <c r="AI112" t="s">
        <v>90</v>
      </c>
      <c r="AJ112" t="s">
        <v>88</v>
      </c>
      <c r="AK112" t="s">
        <v>167</v>
      </c>
      <c r="AL112" t="s">
        <v>91</v>
      </c>
      <c r="AM112">
        <v>15</v>
      </c>
      <c r="AN112" t="s">
        <v>92</v>
      </c>
      <c r="AO112" t="s">
        <v>93</v>
      </c>
      <c r="AP112" t="s">
        <v>88</v>
      </c>
      <c r="AQ112" t="s">
        <v>93</v>
      </c>
      <c r="AR112" t="s">
        <v>94</v>
      </c>
      <c r="AS112" t="s">
        <v>93</v>
      </c>
      <c r="AT112" t="s">
        <v>168</v>
      </c>
      <c r="AV112" s="18">
        <v>42318</v>
      </c>
      <c r="AW112">
        <v>3312605</v>
      </c>
      <c r="AX112">
        <v>60479</v>
      </c>
      <c r="AY112" t="s">
        <v>95</v>
      </c>
      <c r="AZ112">
        <v>2</v>
      </c>
      <c r="BA112" t="s">
        <v>169</v>
      </c>
      <c r="BB112" t="s">
        <v>170</v>
      </c>
      <c r="BC112" t="s">
        <v>171</v>
      </c>
      <c r="BD112" t="s">
        <v>172</v>
      </c>
      <c r="BE112" t="s">
        <v>173</v>
      </c>
      <c r="BF112">
        <v>7</v>
      </c>
      <c r="BG112" t="s">
        <v>181</v>
      </c>
      <c r="BH112" t="s">
        <v>96</v>
      </c>
      <c r="BI112" t="s">
        <v>174</v>
      </c>
      <c r="BJ112" t="s">
        <v>175</v>
      </c>
      <c r="BK112" t="s">
        <v>97</v>
      </c>
      <c r="BL112" t="s">
        <v>98</v>
      </c>
    </row>
    <row r="113" spans="1:64" x14ac:dyDescent="0.25">
      <c r="A113" s="18">
        <v>41836</v>
      </c>
      <c r="B113">
        <v>939557</v>
      </c>
      <c r="C113" s="18">
        <v>41836</v>
      </c>
      <c r="D113" t="s">
        <v>88</v>
      </c>
      <c r="F113" t="s">
        <v>88</v>
      </c>
      <c r="G113" t="s">
        <v>176</v>
      </c>
      <c r="H113">
        <v>20</v>
      </c>
      <c r="I113" t="s">
        <v>89</v>
      </c>
      <c r="J113">
        <v>81</v>
      </c>
      <c r="L113" t="s">
        <v>162</v>
      </c>
      <c r="M113" s="19">
        <v>0.99097222222222225</v>
      </c>
      <c r="N113" s="20">
        <v>43525</v>
      </c>
      <c r="O113" s="20">
        <v>43527</v>
      </c>
      <c r="P113" s="20">
        <v>43527</v>
      </c>
      <c r="Q113" s="20">
        <v>43525</v>
      </c>
      <c r="R113" s="20">
        <v>43525</v>
      </c>
      <c r="S113" s="20">
        <v>43525</v>
      </c>
      <c r="V113">
        <v>920043</v>
      </c>
      <c r="W113">
        <v>354697</v>
      </c>
      <c r="X113" t="s">
        <v>176</v>
      </c>
      <c r="Y113" t="s">
        <v>178</v>
      </c>
      <c r="Z113" t="s">
        <v>179</v>
      </c>
      <c r="AA113" t="s">
        <v>180</v>
      </c>
      <c r="AD113" t="s">
        <v>88</v>
      </c>
      <c r="AE113">
        <v>0</v>
      </c>
      <c r="AF113">
        <v>0</v>
      </c>
      <c r="AG113">
        <v>1496</v>
      </c>
      <c r="AH113" t="s">
        <v>166</v>
      </c>
      <c r="AI113" t="s">
        <v>90</v>
      </c>
      <c r="AJ113" t="s">
        <v>88</v>
      </c>
      <c r="AK113" t="s">
        <v>167</v>
      </c>
      <c r="AL113" t="s">
        <v>91</v>
      </c>
      <c r="AM113">
        <v>25</v>
      </c>
      <c r="AN113" t="s">
        <v>115</v>
      </c>
      <c r="AO113" t="s">
        <v>93</v>
      </c>
      <c r="AP113" t="s">
        <v>88</v>
      </c>
      <c r="AQ113" t="s">
        <v>93</v>
      </c>
      <c r="AR113" t="s">
        <v>94</v>
      </c>
      <c r="AS113" t="s">
        <v>93</v>
      </c>
      <c r="AT113" t="s">
        <v>168</v>
      </c>
      <c r="AV113" s="18">
        <v>42318</v>
      </c>
      <c r="AW113">
        <v>3312443</v>
      </c>
      <c r="AX113" t="s">
        <v>116</v>
      </c>
      <c r="AY113" t="s">
        <v>117</v>
      </c>
      <c r="AZ113">
        <v>1</v>
      </c>
      <c r="BA113" t="s">
        <v>169</v>
      </c>
      <c r="BB113" t="s">
        <v>170</v>
      </c>
      <c r="BC113" t="s">
        <v>171</v>
      </c>
      <c r="BD113" t="s">
        <v>172</v>
      </c>
      <c r="BE113" t="s">
        <v>173</v>
      </c>
      <c r="BF113">
        <v>7</v>
      </c>
      <c r="BG113" t="s">
        <v>181</v>
      </c>
      <c r="BH113" t="s">
        <v>96</v>
      </c>
      <c r="BI113" t="s">
        <v>174</v>
      </c>
      <c r="BJ113" t="s">
        <v>175</v>
      </c>
      <c r="BK113" t="s">
        <v>97</v>
      </c>
      <c r="BL113" t="s">
        <v>98</v>
      </c>
    </row>
    <row r="114" spans="1:64" x14ac:dyDescent="0.25">
      <c r="A114" s="18">
        <v>41836</v>
      </c>
      <c r="B114">
        <v>939557</v>
      </c>
      <c r="C114" s="18">
        <v>41836</v>
      </c>
      <c r="D114" t="s">
        <v>88</v>
      </c>
      <c r="F114" t="s">
        <v>88</v>
      </c>
      <c r="G114" t="s">
        <v>176</v>
      </c>
      <c r="H114">
        <v>20</v>
      </c>
      <c r="I114" t="s">
        <v>89</v>
      </c>
      <c r="J114">
        <v>81</v>
      </c>
      <c r="L114" t="s">
        <v>162</v>
      </c>
      <c r="M114" s="19">
        <v>0.99097222222222225</v>
      </c>
      <c r="N114" s="20">
        <v>43525</v>
      </c>
      <c r="O114" s="20">
        <v>43527</v>
      </c>
      <c r="P114" s="20">
        <v>43527</v>
      </c>
      <c r="Q114" s="20">
        <v>43525</v>
      </c>
      <c r="R114" s="20">
        <v>43525</v>
      </c>
      <c r="S114" s="20">
        <v>43525</v>
      </c>
      <c r="V114">
        <v>920043</v>
      </c>
      <c r="W114">
        <v>354697</v>
      </c>
      <c r="X114" t="s">
        <v>176</v>
      </c>
      <c r="Y114" t="s">
        <v>178</v>
      </c>
      <c r="Z114" t="s">
        <v>179</v>
      </c>
      <c r="AA114" t="s">
        <v>180</v>
      </c>
      <c r="AD114" t="s">
        <v>88</v>
      </c>
      <c r="AE114">
        <v>0</v>
      </c>
      <c r="AF114">
        <v>0</v>
      </c>
      <c r="AG114">
        <v>1496</v>
      </c>
      <c r="AH114" t="s">
        <v>166</v>
      </c>
      <c r="AI114" t="s">
        <v>90</v>
      </c>
      <c r="AJ114" t="s">
        <v>88</v>
      </c>
      <c r="AK114" t="s">
        <v>167</v>
      </c>
      <c r="AL114" t="s">
        <v>91</v>
      </c>
      <c r="AM114">
        <v>25</v>
      </c>
      <c r="AN114" t="s">
        <v>92</v>
      </c>
      <c r="AO114" t="s">
        <v>93</v>
      </c>
      <c r="AP114" t="s">
        <v>88</v>
      </c>
      <c r="AQ114" t="s">
        <v>93</v>
      </c>
      <c r="AR114" t="s">
        <v>94</v>
      </c>
      <c r="AS114" t="s">
        <v>93</v>
      </c>
      <c r="AT114" t="s">
        <v>168</v>
      </c>
      <c r="AV114" s="18">
        <v>42318</v>
      </c>
      <c r="AW114">
        <v>3314269</v>
      </c>
      <c r="AX114">
        <v>60479</v>
      </c>
      <c r="AY114" t="s">
        <v>95</v>
      </c>
      <c r="AZ114">
        <v>1</v>
      </c>
      <c r="BA114" t="s">
        <v>169</v>
      </c>
      <c r="BB114" t="s">
        <v>170</v>
      </c>
      <c r="BC114" t="s">
        <v>171</v>
      </c>
      <c r="BD114" t="s">
        <v>172</v>
      </c>
      <c r="BE114" t="s">
        <v>173</v>
      </c>
      <c r="BF114">
        <v>7</v>
      </c>
      <c r="BG114" t="s">
        <v>181</v>
      </c>
      <c r="BH114" t="s">
        <v>96</v>
      </c>
      <c r="BI114" t="s">
        <v>174</v>
      </c>
      <c r="BJ114" t="s">
        <v>175</v>
      </c>
      <c r="BK114" t="s">
        <v>97</v>
      </c>
      <c r="BL114" t="s">
        <v>98</v>
      </c>
    </row>
    <row r="115" spans="1:64" x14ac:dyDescent="0.25">
      <c r="A115" s="18">
        <v>41836</v>
      </c>
      <c r="B115">
        <v>939557</v>
      </c>
      <c r="C115" s="18">
        <v>41836</v>
      </c>
      <c r="D115" t="s">
        <v>88</v>
      </c>
      <c r="F115" t="s">
        <v>88</v>
      </c>
      <c r="G115" t="s">
        <v>176</v>
      </c>
      <c r="H115">
        <v>20</v>
      </c>
      <c r="I115" t="s">
        <v>89</v>
      </c>
      <c r="J115">
        <v>81</v>
      </c>
      <c r="L115" t="s">
        <v>162</v>
      </c>
      <c r="M115" s="19">
        <v>0.99097222222222225</v>
      </c>
      <c r="N115" s="20">
        <v>43525</v>
      </c>
      <c r="O115" s="20">
        <v>43527</v>
      </c>
      <c r="P115" s="20">
        <v>43527</v>
      </c>
      <c r="Q115" s="20">
        <v>43525</v>
      </c>
      <c r="R115" s="20">
        <v>43525</v>
      </c>
      <c r="S115" s="20">
        <v>43525</v>
      </c>
      <c r="V115">
        <v>920159</v>
      </c>
      <c r="W115">
        <v>354697</v>
      </c>
      <c r="X115" t="s">
        <v>176</v>
      </c>
      <c r="Y115" t="s">
        <v>178</v>
      </c>
      <c r="Z115" t="s">
        <v>179</v>
      </c>
      <c r="AA115" t="s">
        <v>180</v>
      </c>
      <c r="AD115" t="s">
        <v>88</v>
      </c>
      <c r="AE115">
        <v>0</v>
      </c>
      <c r="AF115">
        <v>0</v>
      </c>
      <c r="AG115">
        <v>1496</v>
      </c>
      <c r="AH115" t="s">
        <v>166</v>
      </c>
      <c r="AI115" t="s">
        <v>90</v>
      </c>
      <c r="AJ115" t="s">
        <v>88</v>
      </c>
      <c r="AK115" t="s">
        <v>167</v>
      </c>
      <c r="AL115" t="s">
        <v>91</v>
      </c>
      <c r="AM115">
        <v>17</v>
      </c>
      <c r="AN115" t="s">
        <v>92</v>
      </c>
      <c r="AO115" t="s">
        <v>93</v>
      </c>
      <c r="AP115" t="s">
        <v>88</v>
      </c>
      <c r="AQ115" t="s">
        <v>93</v>
      </c>
      <c r="AR115" t="s">
        <v>94</v>
      </c>
      <c r="AS115" t="s">
        <v>93</v>
      </c>
      <c r="AT115" t="s">
        <v>168</v>
      </c>
      <c r="AV115" s="18">
        <v>42318</v>
      </c>
      <c r="AW115">
        <v>3312838</v>
      </c>
      <c r="AX115">
        <v>60479</v>
      </c>
      <c r="AY115" t="s">
        <v>95</v>
      </c>
      <c r="AZ115">
        <v>1</v>
      </c>
      <c r="BA115" t="s">
        <v>169</v>
      </c>
      <c r="BB115" t="s">
        <v>170</v>
      </c>
      <c r="BC115" t="s">
        <v>171</v>
      </c>
      <c r="BD115" t="s">
        <v>172</v>
      </c>
      <c r="BE115" t="s">
        <v>173</v>
      </c>
      <c r="BF115">
        <v>7</v>
      </c>
      <c r="BG115" t="s">
        <v>181</v>
      </c>
      <c r="BH115" t="s">
        <v>96</v>
      </c>
      <c r="BI115" t="s">
        <v>174</v>
      </c>
      <c r="BJ115" t="s">
        <v>175</v>
      </c>
      <c r="BK115" t="s">
        <v>97</v>
      </c>
      <c r="BL115" t="s">
        <v>98</v>
      </c>
    </row>
    <row r="116" spans="1:64" x14ac:dyDescent="0.25">
      <c r="A116" s="18">
        <v>41836</v>
      </c>
      <c r="B116">
        <v>939560</v>
      </c>
      <c r="C116" s="18">
        <v>41836</v>
      </c>
      <c r="D116" t="s">
        <v>88</v>
      </c>
      <c r="F116" t="s">
        <v>88</v>
      </c>
      <c r="G116" t="s">
        <v>182</v>
      </c>
      <c r="H116" t="s">
        <v>235</v>
      </c>
      <c r="I116" t="s">
        <v>89</v>
      </c>
      <c r="J116">
        <v>0</v>
      </c>
      <c r="L116" t="s">
        <v>162</v>
      </c>
      <c r="M116" s="19">
        <v>2.2916666666666669E-2</v>
      </c>
      <c r="N116" s="20">
        <v>43526</v>
      </c>
      <c r="O116" s="20">
        <v>43527</v>
      </c>
      <c r="P116" s="20">
        <v>43527</v>
      </c>
      <c r="Q116" s="20">
        <v>43526</v>
      </c>
      <c r="R116" s="20">
        <v>43527</v>
      </c>
      <c r="S116" s="20">
        <v>43527</v>
      </c>
      <c r="V116">
        <v>917913</v>
      </c>
      <c r="W116">
        <v>354698</v>
      </c>
      <c r="X116" t="s">
        <v>182</v>
      </c>
      <c r="Y116" t="s">
        <v>184</v>
      </c>
      <c r="Z116" t="s">
        <v>185</v>
      </c>
      <c r="AA116" t="s">
        <v>186</v>
      </c>
      <c r="AD116" t="s">
        <v>88</v>
      </c>
      <c r="AE116">
        <v>0</v>
      </c>
      <c r="AF116">
        <v>0</v>
      </c>
      <c r="AG116">
        <v>1496</v>
      </c>
      <c r="AH116" t="s">
        <v>166</v>
      </c>
      <c r="AI116" t="s">
        <v>90</v>
      </c>
      <c r="AJ116" t="s">
        <v>88</v>
      </c>
      <c r="AK116" t="s">
        <v>167</v>
      </c>
      <c r="AL116" t="s">
        <v>91</v>
      </c>
      <c r="AM116">
        <v>21</v>
      </c>
      <c r="AN116" t="s">
        <v>152</v>
      </c>
      <c r="AO116" t="s">
        <v>93</v>
      </c>
      <c r="AP116" t="s">
        <v>88</v>
      </c>
      <c r="AQ116" t="s">
        <v>93</v>
      </c>
      <c r="AR116" t="s">
        <v>94</v>
      </c>
      <c r="AS116" t="s">
        <v>93</v>
      </c>
      <c r="AT116" t="s">
        <v>168</v>
      </c>
      <c r="AV116" s="18">
        <v>42318</v>
      </c>
      <c r="AW116">
        <v>3313033</v>
      </c>
      <c r="AX116" t="s">
        <v>153</v>
      </c>
      <c r="AY116" t="s">
        <v>154</v>
      </c>
      <c r="AZ116">
        <v>1</v>
      </c>
      <c r="BA116" t="s">
        <v>169</v>
      </c>
      <c r="BB116" t="s">
        <v>170</v>
      </c>
      <c r="BC116" t="s">
        <v>171</v>
      </c>
      <c r="BD116" t="s">
        <v>172</v>
      </c>
      <c r="BE116" t="s">
        <v>173</v>
      </c>
      <c r="BF116">
        <v>7</v>
      </c>
      <c r="BG116" t="s">
        <v>181</v>
      </c>
      <c r="BH116" t="s">
        <v>96</v>
      </c>
      <c r="BI116" t="s">
        <v>174</v>
      </c>
      <c r="BJ116" t="s">
        <v>175</v>
      </c>
      <c r="BK116" t="s">
        <v>97</v>
      </c>
      <c r="BL116" t="s">
        <v>98</v>
      </c>
    </row>
    <row r="117" spans="1:64" x14ac:dyDescent="0.25">
      <c r="A117" s="18">
        <v>41836</v>
      </c>
      <c r="B117">
        <v>939560</v>
      </c>
      <c r="C117" s="18">
        <v>41836</v>
      </c>
      <c r="D117" t="s">
        <v>88</v>
      </c>
      <c r="F117" t="s">
        <v>88</v>
      </c>
      <c r="G117" t="s">
        <v>182</v>
      </c>
      <c r="H117" t="s">
        <v>235</v>
      </c>
      <c r="I117" t="s">
        <v>89</v>
      </c>
      <c r="J117">
        <v>0</v>
      </c>
      <c r="L117" t="s">
        <v>162</v>
      </c>
      <c r="M117" s="19">
        <v>2.2916666666666669E-2</v>
      </c>
      <c r="N117" s="20">
        <v>43526</v>
      </c>
      <c r="O117" s="20">
        <v>43527</v>
      </c>
      <c r="P117" s="20">
        <v>43527</v>
      </c>
      <c r="Q117" s="20">
        <v>43526</v>
      </c>
      <c r="R117" s="20">
        <v>43527</v>
      </c>
      <c r="S117" s="20">
        <v>43527</v>
      </c>
      <c r="V117">
        <v>918513</v>
      </c>
      <c r="W117">
        <v>354698</v>
      </c>
      <c r="X117" t="s">
        <v>182</v>
      </c>
      <c r="Y117" t="s">
        <v>184</v>
      </c>
      <c r="Z117" t="s">
        <v>185</v>
      </c>
      <c r="AA117" t="s">
        <v>186</v>
      </c>
      <c r="AD117" t="s">
        <v>88</v>
      </c>
      <c r="AE117">
        <v>0</v>
      </c>
      <c r="AF117">
        <v>0</v>
      </c>
      <c r="AG117">
        <v>1496</v>
      </c>
      <c r="AH117" t="s">
        <v>166</v>
      </c>
      <c r="AI117" t="s">
        <v>90</v>
      </c>
      <c r="AJ117" t="s">
        <v>88</v>
      </c>
      <c r="AK117" t="s">
        <v>167</v>
      </c>
      <c r="AL117" t="s">
        <v>91</v>
      </c>
      <c r="AM117">
        <v>22</v>
      </c>
      <c r="AN117" t="s">
        <v>152</v>
      </c>
      <c r="AO117" t="s">
        <v>93</v>
      </c>
      <c r="AP117" t="s">
        <v>88</v>
      </c>
      <c r="AQ117" t="s">
        <v>93</v>
      </c>
      <c r="AR117" t="s">
        <v>94</v>
      </c>
      <c r="AS117" t="s">
        <v>93</v>
      </c>
      <c r="AT117" t="s">
        <v>168</v>
      </c>
      <c r="AV117" s="18">
        <v>42318</v>
      </c>
      <c r="AW117">
        <v>3314471</v>
      </c>
      <c r="AX117" t="s">
        <v>153</v>
      </c>
      <c r="AY117" t="s">
        <v>154</v>
      </c>
      <c r="AZ117">
        <v>2</v>
      </c>
      <c r="BA117" t="s">
        <v>169</v>
      </c>
      <c r="BB117" t="s">
        <v>170</v>
      </c>
      <c r="BC117" t="s">
        <v>171</v>
      </c>
      <c r="BD117" t="s">
        <v>172</v>
      </c>
      <c r="BE117" t="s">
        <v>173</v>
      </c>
      <c r="BF117">
        <v>7</v>
      </c>
      <c r="BG117" t="s">
        <v>181</v>
      </c>
      <c r="BH117" t="s">
        <v>96</v>
      </c>
      <c r="BI117" t="s">
        <v>174</v>
      </c>
      <c r="BJ117" t="s">
        <v>175</v>
      </c>
      <c r="BK117" t="s">
        <v>97</v>
      </c>
      <c r="BL117" t="s">
        <v>98</v>
      </c>
    </row>
    <row r="118" spans="1:64" x14ac:dyDescent="0.25">
      <c r="A118" s="18">
        <v>41836</v>
      </c>
      <c r="B118">
        <v>939560</v>
      </c>
      <c r="C118" s="18">
        <v>41836</v>
      </c>
      <c r="D118" t="s">
        <v>88</v>
      </c>
      <c r="F118" t="s">
        <v>88</v>
      </c>
      <c r="G118" t="s">
        <v>182</v>
      </c>
      <c r="H118" t="s">
        <v>235</v>
      </c>
      <c r="I118" t="s">
        <v>89</v>
      </c>
      <c r="J118">
        <v>0</v>
      </c>
      <c r="L118" t="s">
        <v>162</v>
      </c>
      <c r="M118" s="19">
        <v>2.2916666666666669E-2</v>
      </c>
      <c r="N118" s="20">
        <v>43526</v>
      </c>
      <c r="O118" s="20">
        <v>43527</v>
      </c>
      <c r="P118" s="20">
        <v>43527</v>
      </c>
      <c r="Q118" s="20">
        <v>43526</v>
      </c>
      <c r="R118" s="20">
        <v>43527</v>
      </c>
      <c r="S118" s="20">
        <v>43527</v>
      </c>
      <c r="V118">
        <v>918538</v>
      </c>
      <c r="W118">
        <v>354698</v>
      </c>
      <c r="X118" t="s">
        <v>182</v>
      </c>
      <c r="Y118" t="s">
        <v>184</v>
      </c>
      <c r="Z118" t="s">
        <v>185</v>
      </c>
      <c r="AA118" t="s">
        <v>186</v>
      </c>
      <c r="AD118" t="s">
        <v>88</v>
      </c>
      <c r="AE118">
        <v>0</v>
      </c>
      <c r="AF118">
        <v>0</v>
      </c>
      <c r="AG118">
        <v>1496</v>
      </c>
      <c r="AH118" t="s">
        <v>166</v>
      </c>
      <c r="AI118" t="s">
        <v>90</v>
      </c>
      <c r="AJ118" t="s">
        <v>88</v>
      </c>
      <c r="AK118" t="s">
        <v>167</v>
      </c>
      <c r="AL118" t="s">
        <v>91</v>
      </c>
      <c r="AM118">
        <v>4</v>
      </c>
      <c r="AN118" t="s">
        <v>92</v>
      </c>
      <c r="AO118" t="s">
        <v>93</v>
      </c>
      <c r="AP118" t="s">
        <v>88</v>
      </c>
      <c r="AQ118" t="s">
        <v>93</v>
      </c>
      <c r="AR118" t="s">
        <v>94</v>
      </c>
      <c r="AS118" t="s">
        <v>93</v>
      </c>
      <c r="AT118" t="s">
        <v>168</v>
      </c>
      <c r="AV118" s="18">
        <v>42318</v>
      </c>
      <c r="AW118">
        <v>3314641</v>
      </c>
      <c r="AX118">
        <v>60479</v>
      </c>
      <c r="AY118" t="s">
        <v>95</v>
      </c>
      <c r="AZ118">
        <v>1</v>
      </c>
      <c r="BA118" t="s">
        <v>169</v>
      </c>
      <c r="BB118" t="s">
        <v>170</v>
      </c>
      <c r="BC118" t="s">
        <v>171</v>
      </c>
      <c r="BD118" t="s">
        <v>172</v>
      </c>
      <c r="BE118" t="s">
        <v>173</v>
      </c>
      <c r="BF118">
        <v>7</v>
      </c>
      <c r="BG118" t="s">
        <v>181</v>
      </c>
      <c r="BH118" t="s">
        <v>96</v>
      </c>
      <c r="BI118" t="s">
        <v>174</v>
      </c>
      <c r="BJ118" t="s">
        <v>175</v>
      </c>
      <c r="BK118" t="s">
        <v>97</v>
      </c>
      <c r="BL118" t="s">
        <v>98</v>
      </c>
    </row>
    <row r="119" spans="1:64" x14ac:dyDescent="0.25">
      <c r="A119" s="18">
        <v>41836</v>
      </c>
      <c r="B119">
        <v>939560</v>
      </c>
      <c r="C119" s="18">
        <v>41836</v>
      </c>
      <c r="D119" t="s">
        <v>88</v>
      </c>
      <c r="F119" t="s">
        <v>88</v>
      </c>
      <c r="G119" t="s">
        <v>182</v>
      </c>
      <c r="H119" t="s">
        <v>235</v>
      </c>
      <c r="I119" t="s">
        <v>89</v>
      </c>
      <c r="J119">
        <v>0</v>
      </c>
      <c r="L119" t="s">
        <v>162</v>
      </c>
      <c r="M119" s="19">
        <v>2.2916666666666669E-2</v>
      </c>
      <c r="N119" s="20">
        <v>43526</v>
      </c>
      <c r="O119" s="20">
        <v>43527</v>
      </c>
      <c r="P119" s="20">
        <v>43527</v>
      </c>
      <c r="Q119" s="20">
        <v>43526</v>
      </c>
      <c r="R119" s="20">
        <v>43527</v>
      </c>
      <c r="S119" s="20">
        <v>43527</v>
      </c>
      <c r="V119">
        <v>918719</v>
      </c>
      <c r="W119">
        <v>354698</v>
      </c>
      <c r="X119" t="s">
        <v>182</v>
      </c>
      <c r="Y119" t="s">
        <v>184</v>
      </c>
      <c r="Z119" t="s">
        <v>185</v>
      </c>
      <c r="AA119" t="s">
        <v>186</v>
      </c>
      <c r="AD119" t="s">
        <v>88</v>
      </c>
      <c r="AE119">
        <v>0</v>
      </c>
      <c r="AF119">
        <v>0</v>
      </c>
      <c r="AG119">
        <v>1496</v>
      </c>
      <c r="AH119" t="s">
        <v>166</v>
      </c>
      <c r="AI119" t="s">
        <v>90</v>
      </c>
      <c r="AJ119" t="s">
        <v>88</v>
      </c>
      <c r="AK119" t="s">
        <v>167</v>
      </c>
      <c r="AL119" t="s">
        <v>91</v>
      </c>
      <c r="AM119">
        <v>14</v>
      </c>
      <c r="AN119" t="s">
        <v>112</v>
      </c>
      <c r="AO119" t="s">
        <v>93</v>
      </c>
      <c r="AP119" t="s">
        <v>88</v>
      </c>
      <c r="AQ119" t="s">
        <v>93</v>
      </c>
      <c r="AR119" t="s">
        <v>94</v>
      </c>
      <c r="AS119" t="s">
        <v>93</v>
      </c>
      <c r="AT119" t="s">
        <v>168</v>
      </c>
      <c r="AV119" s="18">
        <v>42318</v>
      </c>
      <c r="AW119">
        <v>3312594</v>
      </c>
      <c r="AX119">
        <v>60418</v>
      </c>
      <c r="AY119" t="s">
        <v>113</v>
      </c>
      <c r="AZ119">
        <v>1</v>
      </c>
      <c r="BA119" t="s">
        <v>169</v>
      </c>
      <c r="BB119" t="s">
        <v>170</v>
      </c>
      <c r="BC119" t="s">
        <v>171</v>
      </c>
      <c r="BD119" t="s">
        <v>172</v>
      </c>
      <c r="BE119" t="s">
        <v>173</v>
      </c>
      <c r="BF119">
        <v>7</v>
      </c>
      <c r="BG119" t="s">
        <v>181</v>
      </c>
      <c r="BH119" t="s">
        <v>96</v>
      </c>
      <c r="BI119" t="s">
        <v>174</v>
      </c>
      <c r="BJ119" t="s">
        <v>175</v>
      </c>
      <c r="BK119" t="s">
        <v>97</v>
      </c>
      <c r="BL119" t="s">
        <v>98</v>
      </c>
    </row>
    <row r="120" spans="1:64" x14ac:dyDescent="0.25">
      <c r="A120" s="18">
        <v>41836</v>
      </c>
      <c r="B120">
        <v>939560</v>
      </c>
      <c r="C120" s="18">
        <v>41836</v>
      </c>
      <c r="D120" t="s">
        <v>88</v>
      </c>
      <c r="F120" t="s">
        <v>88</v>
      </c>
      <c r="G120" t="s">
        <v>182</v>
      </c>
      <c r="H120" t="s">
        <v>235</v>
      </c>
      <c r="I120" t="s">
        <v>89</v>
      </c>
      <c r="J120">
        <v>0</v>
      </c>
      <c r="L120" t="s">
        <v>162</v>
      </c>
      <c r="M120" s="19">
        <v>2.2916666666666669E-2</v>
      </c>
      <c r="N120" s="20">
        <v>43526</v>
      </c>
      <c r="O120" s="20">
        <v>43527</v>
      </c>
      <c r="P120" s="20">
        <v>43527</v>
      </c>
      <c r="Q120" s="20">
        <v>43526</v>
      </c>
      <c r="R120" s="20">
        <v>43527</v>
      </c>
      <c r="S120" s="20">
        <v>43527</v>
      </c>
      <c r="V120">
        <v>919162</v>
      </c>
      <c r="W120">
        <v>354698</v>
      </c>
      <c r="X120" t="s">
        <v>182</v>
      </c>
      <c r="Y120" t="s">
        <v>184</v>
      </c>
      <c r="Z120" t="s">
        <v>185</v>
      </c>
      <c r="AA120" t="s">
        <v>186</v>
      </c>
      <c r="AD120" t="s">
        <v>88</v>
      </c>
      <c r="AE120">
        <v>0</v>
      </c>
      <c r="AF120">
        <v>0</v>
      </c>
      <c r="AG120">
        <v>1496</v>
      </c>
      <c r="AH120" t="s">
        <v>166</v>
      </c>
      <c r="AI120" t="s">
        <v>90</v>
      </c>
      <c r="AJ120" t="s">
        <v>88</v>
      </c>
      <c r="AK120" t="s">
        <v>167</v>
      </c>
      <c r="AL120" t="s">
        <v>91</v>
      </c>
      <c r="AM120">
        <v>5</v>
      </c>
      <c r="AO120" t="s">
        <v>93</v>
      </c>
      <c r="AP120" t="s">
        <v>88</v>
      </c>
      <c r="AQ120" t="s">
        <v>88</v>
      </c>
      <c r="AR120" t="s">
        <v>108</v>
      </c>
      <c r="AS120" t="s">
        <v>88</v>
      </c>
      <c r="AT120" t="s">
        <v>168</v>
      </c>
      <c r="AV120" s="18">
        <v>42318</v>
      </c>
      <c r="AW120">
        <v>3315196</v>
      </c>
      <c r="AX120" t="s">
        <v>124</v>
      </c>
      <c r="AY120" t="s">
        <v>125</v>
      </c>
      <c r="AZ120">
        <v>1</v>
      </c>
      <c r="BA120" t="s">
        <v>169</v>
      </c>
      <c r="BB120" t="s">
        <v>170</v>
      </c>
      <c r="BC120" t="s">
        <v>171</v>
      </c>
      <c r="BD120" t="s">
        <v>172</v>
      </c>
      <c r="BE120" t="s">
        <v>173</v>
      </c>
      <c r="BF120">
        <v>7</v>
      </c>
      <c r="BG120" t="s">
        <v>181</v>
      </c>
      <c r="BH120" t="s">
        <v>96</v>
      </c>
      <c r="BI120" t="s">
        <v>174</v>
      </c>
      <c r="BJ120" t="s">
        <v>175</v>
      </c>
      <c r="BK120" t="s">
        <v>97</v>
      </c>
      <c r="BL120" t="s">
        <v>98</v>
      </c>
    </row>
    <row r="121" spans="1:64" x14ac:dyDescent="0.25">
      <c r="A121" s="18">
        <v>41836</v>
      </c>
      <c r="B121">
        <v>939560</v>
      </c>
      <c r="C121" s="18">
        <v>41836</v>
      </c>
      <c r="D121" t="s">
        <v>88</v>
      </c>
      <c r="F121" t="s">
        <v>88</v>
      </c>
      <c r="G121" t="s">
        <v>182</v>
      </c>
      <c r="H121" t="s">
        <v>235</v>
      </c>
      <c r="I121" t="s">
        <v>89</v>
      </c>
      <c r="J121">
        <v>0</v>
      </c>
      <c r="L121" t="s">
        <v>162</v>
      </c>
      <c r="M121" s="19">
        <v>2.2916666666666669E-2</v>
      </c>
      <c r="N121" s="20">
        <v>43526</v>
      </c>
      <c r="O121" s="20">
        <v>43527</v>
      </c>
      <c r="P121" s="20">
        <v>43527</v>
      </c>
      <c r="Q121" s="20">
        <v>43526</v>
      </c>
      <c r="R121" s="20">
        <v>43527</v>
      </c>
      <c r="S121" s="20">
        <v>43527</v>
      </c>
      <c r="V121">
        <v>919162</v>
      </c>
      <c r="W121">
        <v>354698</v>
      </c>
      <c r="X121" t="s">
        <v>182</v>
      </c>
      <c r="Y121" t="s">
        <v>184</v>
      </c>
      <c r="Z121" t="s">
        <v>185</v>
      </c>
      <c r="AA121" t="s">
        <v>186</v>
      </c>
      <c r="AD121" t="s">
        <v>88</v>
      </c>
      <c r="AE121">
        <v>0</v>
      </c>
      <c r="AF121">
        <v>0</v>
      </c>
      <c r="AG121">
        <v>1496</v>
      </c>
      <c r="AH121" t="s">
        <v>166</v>
      </c>
      <c r="AI121" t="s">
        <v>90</v>
      </c>
      <c r="AJ121" t="s">
        <v>88</v>
      </c>
      <c r="AK121" t="s">
        <v>167</v>
      </c>
      <c r="AL121" t="s">
        <v>91</v>
      </c>
      <c r="AM121">
        <v>5</v>
      </c>
      <c r="AN121" t="s">
        <v>92</v>
      </c>
      <c r="AO121" t="s">
        <v>93</v>
      </c>
      <c r="AP121" t="s">
        <v>88</v>
      </c>
      <c r="AQ121" t="s">
        <v>93</v>
      </c>
      <c r="AR121" t="s">
        <v>94</v>
      </c>
      <c r="AS121" t="s">
        <v>93</v>
      </c>
      <c r="AT121" t="s">
        <v>168</v>
      </c>
      <c r="AV121" s="18">
        <v>42318</v>
      </c>
      <c r="AW121">
        <v>3314485</v>
      </c>
      <c r="AX121">
        <v>60479</v>
      </c>
      <c r="AY121" t="s">
        <v>95</v>
      </c>
      <c r="AZ121">
        <v>1</v>
      </c>
      <c r="BA121" t="s">
        <v>169</v>
      </c>
      <c r="BB121" t="s">
        <v>170</v>
      </c>
      <c r="BC121" t="s">
        <v>171</v>
      </c>
      <c r="BD121" t="s">
        <v>172</v>
      </c>
      <c r="BE121" t="s">
        <v>173</v>
      </c>
      <c r="BF121">
        <v>7</v>
      </c>
      <c r="BG121" t="s">
        <v>181</v>
      </c>
      <c r="BH121" t="s">
        <v>96</v>
      </c>
      <c r="BI121" t="s">
        <v>174</v>
      </c>
      <c r="BJ121" t="s">
        <v>175</v>
      </c>
      <c r="BK121" t="s">
        <v>97</v>
      </c>
      <c r="BL121" t="s">
        <v>98</v>
      </c>
    </row>
    <row r="122" spans="1:64" x14ac:dyDescent="0.25">
      <c r="A122" s="18">
        <v>41836</v>
      </c>
      <c r="B122">
        <v>939560</v>
      </c>
      <c r="C122" s="18">
        <v>41836</v>
      </c>
      <c r="D122" t="s">
        <v>88</v>
      </c>
      <c r="F122" t="s">
        <v>88</v>
      </c>
      <c r="G122" t="s">
        <v>182</v>
      </c>
      <c r="H122" t="s">
        <v>235</v>
      </c>
      <c r="I122" t="s">
        <v>89</v>
      </c>
      <c r="J122">
        <v>0</v>
      </c>
      <c r="L122" t="s">
        <v>162</v>
      </c>
      <c r="M122" s="19">
        <v>2.2916666666666669E-2</v>
      </c>
      <c r="N122" s="20">
        <v>43526</v>
      </c>
      <c r="O122" s="20">
        <v>43527</v>
      </c>
      <c r="P122" s="20">
        <v>43527</v>
      </c>
      <c r="Q122" s="20">
        <v>43526</v>
      </c>
      <c r="R122" s="20">
        <v>43527</v>
      </c>
      <c r="S122" s="20">
        <v>43527</v>
      </c>
      <c r="V122">
        <v>919210</v>
      </c>
      <c r="W122">
        <v>354698</v>
      </c>
      <c r="X122" t="s">
        <v>182</v>
      </c>
      <c r="Y122" t="s">
        <v>184</v>
      </c>
      <c r="Z122" t="s">
        <v>185</v>
      </c>
      <c r="AA122" t="s">
        <v>186</v>
      </c>
      <c r="AD122" t="s">
        <v>88</v>
      </c>
      <c r="AE122">
        <v>0</v>
      </c>
      <c r="AF122">
        <v>0</v>
      </c>
      <c r="AG122">
        <v>1496</v>
      </c>
      <c r="AH122" t="s">
        <v>166</v>
      </c>
      <c r="AI122" t="s">
        <v>90</v>
      </c>
      <c r="AJ122" t="s">
        <v>88</v>
      </c>
      <c r="AK122" t="s">
        <v>167</v>
      </c>
      <c r="AL122" t="s">
        <v>91</v>
      </c>
      <c r="AM122">
        <v>13</v>
      </c>
      <c r="AN122" t="s">
        <v>134</v>
      </c>
      <c r="AO122" t="s">
        <v>93</v>
      </c>
      <c r="AP122" t="s">
        <v>88</v>
      </c>
      <c r="AQ122" t="s">
        <v>93</v>
      </c>
      <c r="AR122" t="s">
        <v>94</v>
      </c>
      <c r="AS122" t="s">
        <v>93</v>
      </c>
      <c r="AT122" t="s">
        <v>168</v>
      </c>
      <c r="AV122" s="18">
        <v>42318</v>
      </c>
      <c r="AW122">
        <v>3313194</v>
      </c>
      <c r="AX122" t="s">
        <v>135</v>
      </c>
      <c r="AY122" t="s">
        <v>136</v>
      </c>
      <c r="AZ122">
        <v>1</v>
      </c>
      <c r="BA122" t="s">
        <v>169</v>
      </c>
      <c r="BB122" t="s">
        <v>170</v>
      </c>
      <c r="BC122" t="s">
        <v>171</v>
      </c>
      <c r="BD122" t="s">
        <v>172</v>
      </c>
      <c r="BE122" t="s">
        <v>173</v>
      </c>
      <c r="BF122">
        <v>7</v>
      </c>
      <c r="BG122" t="s">
        <v>181</v>
      </c>
      <c r="BH122" t="s">
        <v>96</v>
      </c>
      <c r="BI122" t="s">
        <v>174</v>
      </c>
      <c r="BJ122" t="s">
        <v>175</v>
      </c>
      <c r="BK122" t="s">
        <v>97</v>
      </c>
      <c r="BL122" t="s">
        <v>98</v>
      </c>
    </row>
    <row r="123" spans="1:64" x14ac:dyDescent="0.25">
      <c r="A123" s="18">
        <v>41836</v>
      </c>
      <c r="B123">
        <v>939560</v>
      </c>
      <c r="C123" s="18">
        <v>41836</v>
      </c>
      <c r="D123" t="s">
        <v>88</v>
      </c>
      <c r="F123" t="s">
        <v>88</v>
      </c>
      <c r="G123" t="s">
        <v>182</v>
      </c>
      <c r="H123" t="s">
        <v>235</v>
      </c>
      <c r="I123" t="s">
        <v>89</v>
      </c>
      <c r="J123">
        <v>0</v>
      </c>
      <c r="L123" t="s">
        <v>162</v>
      </c>
      <c r="M123" s="19">
        <v>2.2916666666666669E-2</v>
      </c>
      <c r="N123" s="20">
        <v>43526</v>
      </c>
      <c r="O123" s="20">
        <v>43527</v>
      </c>
      <c r="P123" s="20">
        <v>43527</v>
      </c>
      <c r="Q123" s="20">
        <v>43526</v>
      </c>
      <c r="R123" s="20">
        <v>43527</v>
      </c>
      <c r="S123" s="20">
        <v>43527</v>
      </c>
      <c r="V123">
        <v>919709</v>
      </c>
      <c r="W123">
        <v>354698</v>
      </c>
      <c r="X123" t="s">
        <v>182</v>
      </c>
      <c r="Y123" t="s">
        <v>184</v>
      </c>
      <c r="Z123" t="s">
        <v>185</v>
      </c>
      <c r="AA123" t="s">
        <v>186</v>
      </c>
      <c r="AD123" t="s">
        <v>88</v>
      </c>
      <c r="AE123">
        <v>0</v>
      </c>
      <c r="AF123">
        <v>0</v>
      </c>
      <c r="AG123">
        <v>1496</v>
      </c>
      <c r="AH123" t="s">
        <v>166</v>
      </c>
      <c r="AI123" t="s">
        <v>90</v>
      </c>
      <c r="AJ123" t="s">
        <v>88</v>
      </c>
      <c r="AK123" t="s">
        <v>167</v>
      </c>
      <c r="AL123" t="s">
        <v>91</v>
      </c>
      <c r="AM123">
        <v>2</v>
      </c>
      <c r="AO123" t="s">
        <v>93</v>
      </c>
      <c r="AP123" t="s">
        <v>88</v>
      </c>
      <c r="AQ123" t="s">
        <v>88</v>
      </c>
      <c r="AR123" t="s">
        <v>108</v>
      </c>
      <c r="AS123" t="s">
        <v>88</v>
      </c>
      <c r="AT123" t="s">
        <v>168</v>
      </c>
      <c r="AV123" s="18">
        <v>42318</v>
      </c>
      <c r="AW123">
        <v>3313100</v>
      </c>
      <c r="AX123" t="s">
        <v>124</v>
      </c>
      <c r="AY123" t="s">
        <v>125</v>
      </c>
      <c r="AZ123">
        <v>1</v>
      </c>
      <c r="BA123" t="s">
        <v>169</v>
      </c>
      <c r="BB123" t="s">
        <v>170</v>
      </c>
      <c r="BC123" t="s">
        <v>171</v>
      </c>
      <c r="BD123" t="s">
        <v>172</v>
      </c>
      <c r="BE123" t="s">
        <v>173</v>
      </c>
      <c r="BF123">
        <v>7</v>
      </c>
      <c r="BG123" t="s">
        <v>181</v>
      </c>
      <c r="BH123" t="s">
        <v>96</v>
      </c>
      <c r="BI123" t="s">
        <v>174</v>
      </c>
      <c r="BJ123" t="s">
        <v>175</v>
      </c>
      <c r="BK123" t="s">
        <v>97</v>
      </c>
      <c r="BL123" t="s">
        <v>98</v>
      </c>
    </row>
    <row r="124" spans="1:64" x14ac:dyDescent="0.25">
      <c r="A124" s="18">
        <v>41836</v>
      </c>
      <c r="B124">
        <v>939560</v>
      </c>
      <c r="C124" s="18">
        <v>41836</v>
      </c>
      <c r="D124" t="s">
        <v>88</v>
      </c>
      <c r="F124" t="s">
        <v>88</v>
      </c>
      <c r="G124" t="s">
        <v>182</v>
      </c>
      <c r="H124" t="s">
        <v>235</v>
      </c>
      <c r="I124" t="s">
        <v>89</v>
      </c>
      <c r="J124">
        <v>0</v>
      </c>
      <c r="L124" t="s">
        <v>162</v>
      </c>
      <c r="M124" s="19">
        <v>2.2916666666666669E-2</v>
      </c>
      <c r="N124" s="20">
        <v>43526</v>
      </c>
      <c r="O124" s="20">
        <v>43527</v>
      </c>
      <c r="P124" s="20">
        <v>43527</v>
      </c>
      <c r="Q124" s="20">
        <v>43526</v>
      </c>
      <c r="R124" s="20">
        <v>43527</v>
      </c>
      <c r="S124" s="20">
        <v>43527</v>
      </c>
      <c r="V124">
        <v>919943</v>
      </c>
      <c r="W124">
        <v>354698</v>
      </c>
      <c r="X124" t="s">
        <v>182</v>
      </c>
      <c r="Y124" t="s">
        <v>184</v>
      </c>
      <c r="Z124" t="s">
        <v>185</v>
      </c>
      <c r="AA124" t="s">
        <v>186</v>
      </c>
      <c r="AD124" t="s">
        <v>88</v>
      </c>
      <c r="AE124">
        <v>0</v>
      </c>
      <c r="AF124">
        <v>0</v>
      </c>
      <c r="AG124">
        <v>1496</v>
      </c>
      <c r="AH124" t="s">
        <v>166</v>
      </c>
      <c r="AI124" t="s">
        <v>90</v>
      </c>
      <c r="AJ124" t="s">
        <v>88</v>
      </c>
      <c r="AK124" t="s">
        <v>167</v>
      </c>
      <c r="AL124" t="s">
        <v>91</v>
      </c>
      <c r="AM124">
        <v>7</v>
      </c>
      <c r="AN124" t="s">
        <v>99</v>
      </c>
      <c r="AO124" t="s">
        <v>93</v>
      </c>
      <c r="AP124" t="s">
        <v>88</v>
      </c>
      <c r="AQ124" t="s">
        <v>88</v>
      </c>
      <c r="AR124" t="s">
        <v>94</v>
      </c>
      <c r="AS124" t="s">
        <v>93</v>
      </c>
      <c r="AT124" t="s">
        <v>168</v>
      </c>
      <c r="AV124" s="18">
        <v>42318</v>
      </c>
      <c r="AW124">
        <v>3313639</v>
      </c>
      <c r="AX124">
        <v>60408</v>
      </c>
      <c r="AY124" t="s">
        <v>100</v>
      </c>
      <c r="AZ124">
        <v>1</v>
      </c>
      <c r="BA124" t="s">
        <v>169</v>
      </c>
      <c r="BB124" t="s">
        <v>170</v>
      </c>
      <c r="BC124" t="s">
        <v>171</v>
      </c>
      <c r="BD124" t="s">
        <v>172</v>
      </c>
      <c r="BE124" t="s">
        <v>173</v>
      </c>
      <c r="BF124">
        <v>7</v>
      </c>
      <c r="BG124" t="s">
        <v>181</v>
      </c>
      <c r="BH124" t="s">
        <v>96</v>
      </c>
      <c r="BI124" t="s">
        <v>174</v>
      </c>
      <c r="BJ124" t="s">
        <v>175</v>
      </c>
      <c r="BK124" t="s">
        <v>97</v>
      </c>
      <c r="BL124" t="s">
        <v>98</v>
      </c>
    </row>
    <row r="125" spans="1:64" x14ac:dyDescent="0.25">
      <c r="A125" s="18">
        <v>41836</v>
      </c>
      <c r="B125">
        <v>939563</v>
      </c>
      <c r="C125" s="18">
        <v>41836</v>
      </c>
      <c r="D125" t="s">
        <v>88</v>
      </c>
      <c r="F125" t="s">
        <v>88</v>
      </c>
      <c r="G125" t="s">
        <v>187</v>
      </c>
      <c r="H125" t="s">
        <v>236</v>
      </c>
      <c r="I125" t="s">
        <v>89</v>
      </c>
      <c r="J125">
        <v>82</v>
      </c>
      <c r="L125" t="s">
        <v>162</v>
      </c>
      <c r="M125" s="19">
        <v>0.92361111111111116</v>
      </c>
      <c r="N125" s="20">
        <v>43525</v>
      </c>
      <c r="O125" s="20">
        <v>43526</v>
      </c>
      <c r="P125" s="20">
        <v>43527</v>
      </c>
      <c r="Q125" s="20">
        <v>43525</v>
      </c>
      <c r="R125" s="20">
        <v>43525</v>
      </c>
      <c r="S125" s="20">
        <v>43525</v>
      </c>
      <c r="V125">
        <v>917954</v>
      </c>
      <c r="W125">
        <v>354699</v>
      </c>
      <c r="X125" t="s">
        <v>187</v>
      </c>
      <c r="Y125" t="s">
        <v>189</v>
      </c>
      <c r="Z125" t="s">
        <v>190</v>
      </c>
      <c r="AA125" t="s">
        <v>191</v>
      </c>
      <c r="AD125" t="s">
        <v>88</v>
      </c>
      <c r="AE125">
        <v>0</v>
      </c>
      <c r="AF125">
        <v>0</v>
      </c>
      <c r="AG125">
        <v>1496</v>
      </c>
      <c r="AH125" t="s">
        <v>166</v>
      </c>
      <c r="AI125" t="s">
        <v>90</v>
      </c>
      <c r="AJ125" t="s">
        <v>88</v>
      </c>
      <c r="AK125" t="s">
        <v>167</v>
      </c>
      <c r="AL125" t="s">
        <v>91</v>
      </c>
      <c r="AM125">
        <v>25</v>
      </c>
      <c r="AN125" t="s">
        <v>92</v>
      </c>
      <c r="AO125" t="s">
        <v>93</v>
      </c>
      <c r="AP125" t="s">
        <v>88</v>
      </c>
      <c r="AQ125" t="s">
        <v>93</v>
      </c>
      <c r="AR125" t="s">
        <v>94</v>
      </c>
      <c r="AS125" t="s">
        <v>93</v>
      </c>
      <c r="AT125" t="s">
        <v>168</v>
      </c>
      <c r="AV125" s="18">
        <v>42318</v>
      </c>
      <c r="AW125">
        <v>3314888</v>
      </c>
      <c r="AX125">
        <v>60479</v>
      </c>
      <c r="AY125" t="s">
        <v>95</v>
      </c>
      <c r="AZ125">
        <v>1</v>
      </c>
      <c r="BA125" t="s">
        <v>169</v>
      </c>
      <c r="BB125" t="s">
        <v>170</v>
      </c>
      <c r="BC125" t="s">
        <v>171</v>
      </c>
      <c r="BD125" t="s">
        <v>172</v>
      </c>
      <c r="BE125" t="s">
        <v>173</v>
      </c>
      <c r="BF125" t="s">
        <v>192</v>
      </c>
      <c r="BH125" t="s">
        <v>96</v>
      </c>
      <c r="BI125" t="s">
        <v>174</v>
      </c>
      <c r="BJ125" t="s">
        <v>175</v>
      </c>
      <c r="BK125" t="s">
        <v>97</v>
      </c>
      <c r="BL125" t="s">
        <v>98</v>
      </c>
    </row>
    <row r="126" spans="1:64" x14ac:dyDescent="0.25">
      <c r="A126" s="18">
        <v>41836</v>
      </c>
      <c r="B126">
        <v>939563</v>
      </c>
      <c r="C126" s="18">
        <v>41836</v>
      </c>
      <c r="D126" t="s">
        <v>88</v>
      </c>
      <c r="F126" t="s">
        <v>88</v>
      </c>
      <c r="G126" t="s">
        <v>187</v>
      </c>
      <c r="H126" t="s">
        <v>236</v>
      </c>
      <c r="I126" t="s">
        <v>89</v>
      </c>
      <c r="J126">
        <v>82</v>
      </c>
      <c r="L126" t="s">
        <v>162</v>
      </c>
      <c r="M126" s="19">
        <v>0.92361111111111116</v>
      </c>
      <c r="N126" s="20">
        <v>43525</v>
      </c>
      <c r="O126" s="20">
        <v>43526</v>
      </c>
      <c r="P126" s="20">
        <v>43527</v>
      </c>
      <c r="Q126" s="20">
        <v>43525</v>
      </c>
      <c r="R126" s="20">
        <v>43525</v>
      </c>
      <c r="S126" s="20">
        <v>43525</v>
      </c>
      <c r="V126">
        <v>918023</v>
      </c>
      <c r="W126">
        <v>354699</v>
      </c>
      <c r="X126" t="s">
        <v>187</v>
      </c>
      <c r="Y126" t="s">
        <v>189</v>
      </c>
      <c r="Z126" t="s">
        <v>190</v>
      </c>
      <c r="AA126" t="s">
        <v>191</v>
      </c>
      <c r="AD126" t="s">
        <v>88</v>
      </c>
      <c r="AE126">
        <v>0</v>
      </c>
      <c r="AF126">
        <v>0</v>
      </c>
      <c r="AG126">
        <v>1496</v>
      </c>
      <c r="AH126" t="s">
        <v>166</v>
      </c>
      <c r="AI126" t="s">
        <v>90</v>
      </c>
      <c r="AJ126" t="s">
        <v>88</v>
      </c>
      <c r="AK126" t="s">
        <v>167</v>
      </c>
      <c r="AL126" t="s">
        <v>91</v>
      </c>
      <c r="AM126">
        <v>17</v>
      </c>
      <c r="AN126" t="s">
        <v>92</v>
      </c>
      <c r="AO126" t="s">
        <v>93</v>
      </c>
      <c r="AP126" t="s">
        <v>88</v>
      </c>
      <c r="AQ126" t="s">
        <v>93</v>
      </c>
      <c r="AR126" t="s">
        <v>94</v>
      </c>
      <c r="AS126" t="s">
        <v>93</v>
      </c>
      <c r="AT126" t="s">
        <v>168</v>
      </c>
      <c r="AV126" s="18">
        <v>42318</v>
      </c>
      <c r="AW126">
        <v>3313397</v>
      </c>
      <c r="AX126">
        <v>60479</v>
      </c>
      <c r="AY126" t="s">
        <v>95</v>
      </c>
      <c r="AZ126">
        <v>1</v>
      </c>
      <c r="BA126" t="s">
        <v>169</v>
      </c>
      <c r="BB126" t="s">
        <v>170</v>
      </c>
      <c r="BC126" t="s">
        <v>171</v>
      </c>
      <c r="BD126" t="s">
        <v>172</v>
      </c>
      <c r="BE126" t="s">
        <v>173</v>
      </c>
      <c r="BF126" t="s">
        <v>192</v>
      </c>
      <c r="BH126" t="s">
        <v>96</v>
      </c>
      <c r="BI126" t="s">
        <v>174</v>
      </c>
      <c r="BJ126" t="s">
        <v>175</v>
      </c>
      <c r="BK126" t="s">
        <v>97</v>
      </c>
      <c r="BL126" t="s">
        <v>98</v>
      </c>
    </row>
    <row r="127" spans="1:64" x14ac:dyDescent="0.25">
      <c r="A127" s="18">
        <v>41836</v>
      </c>
      <c r="B127">
        <v>939563</v>
      </c>
      <c r="C127" s="18">
        <v>41836</v>
      </c>
      <c r="D127" t="s">
        <v>88</v>
      </c>
      <c r="F127" t="s">
        <v>88</v>
      </c>
      <c r="G127" t="s">
        <v>187</v>
      </c>
      <c r="H127" t="s">
        <v>236</v>
      </c>
      <c r="I127" t="s">
        <v>89</v>
      </c>
      <c r="J127">
        <v>82</v>
      </c>
      <c r="L127" t="s">
        <v>162</v>
      </c>
      <c r="M127" s="19">
        <v>0.92361111111111116</v>
      </c>
      <c r="N127" s="20">
        <v>43525</v>
      </c>
      <c r="O127" s="20">
        <v>43526</v>
      </c>
      <c r="P127" s="20">
        <v>43527</v>
      </c>
      <c r="Q127" s="20">
        <v>43525</v>
      </c>
      <c r="R127" s="20">
        <v>43525</v>
      </c>
      <c r="S127" s="20">
        <v>43525</v>
      </c>
      <c r="V127">
        <v>918368</v>
      </c>
      <c r="W127">
        <v>354699</v>
      </c>
      <c r="X127" t="s">
        <v>187</v>
      </c>
      <c r="Y127" t="s">
        <v>189</v>
      </c>
      <c r="Z127" t="s">
        <v>190</v>
      </c>
      <c r="AA127" t="s">
        <v>191</v>
      </c>
      <c r="AD127" t="s">
        <v>88</v>
      </c>
      <c r="AE127">
        <v>0</v>
      </c>
      <c r="AF127">
        <v>0</v>
      </c>
      <c r="AG127">
        <v>1496</v>
      </c>
      <c r="AH127" t="s">
        <v>166</v>
      </c>
      <c r="AI127" t="s">
        <v>90</v>
      </c>
      <c r="AJ127" t="s">
        <v>88</v>
      </c>
      <c r="AK127" t="s">
        <v>167</v>
      </c>
      <c r="AL127" t="s">
        <v>91</v>
      </c>
      <c r="AM127">
        <v>24</v>
      </c>
      <c r="AN127" t="s">
        <v>92</v>
      </c>
      <c r="AO127" t="s">
        <v>93</v>
      </c>
      <c r="AP127" t="s">
        <v>88</v>
      </c>
      <c r="AQ127" t="s">
        <v>93</v>
      </c>
      <c r="AR127" t="s">
        <v>94</v>
      </c>
      <c r="AS127" t="s">
        <v>93</v>
      </c>
      <c r="AT127" t="s">
        <v>168</v>
      </c>
      <c r="AV127" s="18">
        <v>42318</v>
      </c>
      <c r="AW127">
        <v>3313170</v>
      </c>
      <c r="AX127">
        <v>60479</v>
      </c>
      <c r="AY127" t="s">
        <v>95</v>
      </c>
      <c r="AZ127">
        <v>1</v>
      </c>
      <c r="BA127" t="s">
        <v>169</v>
      </c>
      <c r="BB127" t="s">
        <v>170</v>
      </c>
      <c r="BC127" t="s">
        <v>171</v>
      </c>
      <c r="BD127" t="s">
        <v>172</v>
      </c>
      <c r="BE127" t="s">
        <v>173</v>
      </c>
      <c r="BF127" t="s">
        <v>192</v>
      </c>
      <c r="BH127" t="s">
        <v>96</v>
      </c>
      <c r="BI127" t="s">
        <v>174</v>
      </c>
      <c r="BJ127" t="s">
        <v>175</v>
      </c>
      <c r="BK127" t="s">
        <v>97</v>
      </c>
      <c r="BL127" t="s">
        <v>98</v>
      </c>
    </row>
    <row r="128" spans="1:64" x14ac:dyDescent="0.25">
      <c r="A128" s="18">
        <v>41836</v>
      </c>
      <c r="B128">
        <v>939563</v>
      </c>
      <c r="C128" s="18">
        <v>41836</v>
      </c>
      <c r="D128" t="s">
        <v>88</v>
      </c>
      <c r="F128" t="s">
        <v>88</v>
      </c>
      <c r="G128" t="s">
        <v>187</v>
      </c>
      <c r="H128" t="s">
        <v>236</v>
      </c>
      <c r="I128" t="s">
        <v>89</v>
      </c>
      <c r="J128">
        <v>82</v>
      </c>
      <c r="L128" t="s">
        <v>162</v>
      </c>
      <c r="M128" s="19">
        <v>0.92361111111111116</v>
      </c>
      <c r="N128" s="20">
        <v>43525</v>
      </c>
      <c r="O128" s="20">
        <v>43526</v>
      </c>
      <c r="P128" s="20">
        <v>43527</v>
      </c>
      <c r="Q128" s="20">
        <v>43525</v>
      </c>
      <c r="R128" s="20">
        <v>43525</v>
      </c>
      <c r="S128" s="20">
        <v>43525</v>
      </c>
      <c r="V128">
        <v>918835</v>
      </c>
      <c r="W128">
        <v>354699</v>
      </c>
      <c r="X128" t="s">
        <v>187</v>
      </c>
      <c r="Y128" t="s">
        <v>189</v>
      </c>
      <c r="Z128" t="s">
        <v>190</v>
      </c>
      <c r="AA128" t="s">
        <v>191</v>
      </c>
      <c r="AD128" t="s">
        <v>88</v>
      </c>
      <c r="AE128">
        <v>0</v>
      </c>
      <c r="AF128">
        <v>0</v>
      </c>
      <c r="AG128">
        <v>1496</v>
      </c>
      <c r="AH128" t="s">
        <v>166</v>
      </c>
      <c r="AI128" t="s">
        <v>90</v>
      </c>
      <c r="AJ128" t="s">
        <v>88</v>
      </c>
      <c r="AK128" t="s">
        <v>167</v>
      </c>
      <c r="AL128" t="s">
        <v>91</v>
      </c>
      <c r="AM128">
        <v>16</v>
      </c>
      <c r="AO128" t="s">
        <v>93</v>
      </c>
      <c r="AP128" t="s">
        <v>88</v>
      </c>
      <c r="AQ128" t="s">
        <v>88</v>
      </c>
      <c r="AR128" t="s">
        <v>108</v>
      </c>
      <c r="AS128" t="s">
        <v>88</v>
      </c>
      <c r="AT128" t="s">
        <v>168</v>
      </c>
      <c r="AV128" s="18">
        <v>42318</v>
      </c>
      <c r="AW128">
        <v>3312805</v>
      </c>
      <c r="AX128">
        <v>196296</v>
      </c>
      <c r="AY128" t="s">
        <v>156</v>
      </c>
      <c r="AZ128">
        <v>1</v>
      </c>
      <c r="BA128" t="s">
        <v>169</v>
      </c>
      <c r="BB128" t="s">
        <v>170</v>
      </c>
      <c r="BC128" t="s">
        <v>171</v>
      </c>
      <c r="BD128" t="s">
        <v>172</v>
      </c>
      <c r="BE128" t="s">
        <v>173</v>
      </c>
      <c r="BF128" t="s">
        <v>192</v>
      </c>
      <c r="BH128" t="s">
        <v>96</v>
      </c>
      <c r="BI128" t="s">
        <v>174</v>
      </c>
      <c r="BJ128" t="s">
        <v>175</v>
      </c>
      <c r="BK128" t="s">
        <v>97</v>
      </c>
      <c r="BL128" t="s">
        <v>98</v>
      </c>
    </row>
    <row r="129" spans="1:64" x14ac:dyDescent="0.25">
      <c r="A129" s="18">
        <v>41836</v>
      </c>
      <c r="B129">
        <v>939563</v>
      </c>
      <c r="C129" s="18">
        <v>41836</v>
      </c>
      <c r="D129" t="s">
        <v>88</v>
      </c>
      <c r="F129" t="s">
        <v>88</v>
      </c>
      <c r="G129" t="s">
        <v>187</v>
      </c>
      <c r="H129" t="s">
        <v>236</v>
      </c>
      <c r="I129" t="s">
        <v>89</v>
      </c>
      <c r="J129">
        <v>82</v>
      </c>
      <c r="L129" t="s">
        <v>162</v>
      </c>
      <c r="M129" s="19">
        <v>0.92361111111111116</v>
      </c>
      <c r="N129" s="20">
        <v>43525</v>
      </c>
      <c r="O129" s="20">
        <v>43526</v>
      </c>
      <c r="P129" s="20">
        <v>43527</v>
      </c>
      <c r="Q129" s="20">
        <v>43525</v>
      </c>
      <c r="R129" s="20">
        <v>43525</v>
      </c>
      <c r="S129" s="20">
        <v>43525</v>
      </c>
      <c r="V129">
        <v>919476</v>
      </c>
      <c r="W129">
        <v>354699</v>
      </c>
      <c r="X129" t="s">
        <v>187</v>
      </c>
      <c r="Y129" t="s">
        <v>189</v>
      </c>
      <c r="Z129" t="s">
        <v>190</v>
      </c>
      <c r="AA129" t="s">
        <v>191</v>
      </c>
      <c r="AD129" t="s">
        <v>88</v>
      </c>
      <c r="AE129">
        <v>0</v>
      </c>
      <c r="AF129">
        <v>0</v>
      </c>
      <c r="AG129">
        <v>1496</v>
      </c>
      <c r="AH129" t="s">
        <v>166</v>
      </c>
      <c r="AI129" t="s">
        <v>90</v>
      </c>
      <c r="AJ129" t="s">
        <v>88</v>
      </c>
      <c r="AK129" t="s">
        <v>167</v>
      </c>
      <c r="AL129" t="s">
        <v>91</v>
      </c>
      <c r="AM129">
        <v>2</v>
      </c>
      <c r="AN129" t="s">
        <v>92</v>
      </c>
      <c r="AO129" t="s">
        <v>93</v>
      </c>
      <c r="AP129" t="s">
        <v>88</v>
      </c>
      <c r="AQ129" t="s">
        <v>93</v>
      </c>
      <c r="AR129" t="s">
        <v>94</v>
      </c>
      <c r="AS129" t="s">
        <v>93</v>
      </c>
      <c r="AT129" t="s">
        <v>168</v>
      </c>
      <c r="AV129" s="18">
        <v>42318</v>
      </c>
      <c r="AW129">
        <v>3312819</v>
      </c>
      <c r="AX129">
        <v>60479</v>
      </c>
      <c r="AY129" t="s">
        <v>95</v>
      </c>
      <c r="AZ129">
        <v>1</v>
      </c>
      <c r="BA129" t="s">
        <v>169</v>
      </c>
      <c r="BB129" t="s">
        <v>170</v>
      </c>
      <c r="BC129" t="s">
        <v>171</v>
      </c>
      <c r="BD129" t="s">
        <v>172</v>
      </c>
      <c r="BE129" t="s">
        <v>173</v>
      </c>
      <c r="BF129" t="s">
        <v>192</v>
      </c>
      <c r="BH129" t="s">
        <v>96</v>
      </c>
      <c r="BI129" t="s">
        <v>174</v>
      </c>
      <c r="BJ129" t="s">
        <v>175</v>
      </c>
      <c r="BK129" t="s">
        <v>97</v>
      </c>
      <c r="BL129" t="s">
        <v>98</v>
      </c>
    </row>
    <row r="130" spans="1:64" x14ac:dyDescent="0.25">
      <c r="A130" s="18">
        <v>41836</v>
      </c>
      <c r="B130">
        <v>939563</v>
      </c>
      <c r="C130" s="18">
        <v>41836</v>
      </c>
      <c r="D130" t="s">
        <v>88</v>
      </c>
      <c r="F130" t="s">
        <v>88</v>
      </c>
      <c r="G130" t="s">
        <v>187</v>
      </c>
      <c r="H130" t="s">
        <v>236</v>
      </c>
      <c r="I130" t="s">
        <v>89</v>
      </c>
      <c r="J130">
        <v>82</v>
      </c>
      <c r="L130" t="s">
        <v>162</v>
      </c>
      <c r="M130" s="19">
        <v>0.92361111111111116</v>
      </c>
      <c r="N130" s="20">
        <v>43525</v>
      </c>
      <c r="O130" s="20">
        <v>43526</v>
      </c>
      <c r="P130" s="20">
        <v>43527</v>
      </c>
      <c r="Q130" s="20">
        <v>43525</v>
      </c>
      <c r="R130" s="20">
        <v>43525</v>
      </c>
      <c r="S130" s="20">
        <v>43525</v>
      </c>
      <c r="V130">
        <v>919594</v>
      </c>
      <c r="W130">
        <v>354699</v>
      </c>
      <c r="X130" t="s">
        <v>187</v>
      </c>
      <c r="Y130" t="s">
        <v>189</v>
      </c>
      <c r="Z130" t="s">
        <v>190</v>
      </c>
      <c r="AA130" t="s">
        <v>191</v>
      </c>
      <c r="AD130" t="s">
        <v>88</v>
      </c>
      <c r="AE130">
        <v>0</v>
      </c>
      <c r="AF130">
        <v>0</v>
      </c>
      <c r="AG130">
        <v>1496</v>
      </c>
      <c r="AH130" t="s">
        <v>166</v>
      </c>
      <c r="AI130" t="s">
        <v>90</v>
      </c>
      <c r="AJ130" t="s">
        <v>88</v>
      </c>
      <c r="AK130" t="s">
        <v>167</v>
      </c>
      <c r="AL130" t="s">
        <v>91</v>
      </c>
      <c r="AM130">
        <v>13</v>
      </c>
      <c r="AO130" t="s">
        <v>93</v>
      </c>
      <c r="AP130" t="s">
        <v>88</v>
      </c>
      <c r="AQ130" t="s">
        <v>88</v>
      </c>
      <c r="AR130" t="s">
        <v>108</v>
      </c>
      <c r="AS130" t="s">
        <v>88</v>
      </c>
      <c r="AT130" t="s">
        <v>168</v>
      </c>
      <c r="AV130" s="18">
        <v>42318</v>
      </c>
      <c r="AW130">
        <v>3314968</v>
      </c>
      <c r="AX130">
        <v>195005</v>
      </c>
      <c r="AY130" t="s">
        <v>109</v>
      </c>
      <c r="AZ130">
        <v>1</v>
      </c>
      <c r="BA130" t="s">
        <v>169</v>
      </c>
      <c r="BB130" t="s">
        <v>170</v>
      </c>
      <c r="BC130" t="s">
        <v>171</v>
      </c>
      <c r="BD130" t="s">
        <v>172</v>
      </c>
      <c r="BE130" t="s">
        <v>173</v>
      </c>
      <c r="BF130" t="s">
        <v>192</v>
      </c>
      <c r="BH130" t="s">
        <v>96</v>
      </c>
      <c r="BI130" t="s">
        <v>174</v>
      </c>
      <c r="BJ130" t="s">
        <v>175</v>
      </c>
      <c r="BK130" t="s">
        <v>97</v>
      </c>
      <c r="BL130" t="s">
        <v>98</v>
      </c>
    </row>
    <row r="131" spans="1:64" x14ac:dyDescent="0.25">
      <c r="A131" s="18">
        <v>41836</v>
      </c>
      <c r="B131">
        <v>939566</v>
      </c>
      <c r="C131" s="18">
        <v>41836</v>
      </c>
      <c r="D131" t="s">
        <v>88</v>
      </c>
      <c r="F131" t="s">
        <v>88</v>
      </c>
      <c r="G131" t="s">
        <v>193</v>
      </c>
      <c r="H131" t="s">
        <v>237</v>
      </c>
      <c r="I131" t="s">
        <v>89</v>
      </c>
      <c r="J131">
        <v>85</v>
      </c>
      <c r="L131" t="s">
        <v>162</v>
      </c>
      <c r="M131" s="19">
        <v>0.9604166666666667</v>
      </c>
      <c r="N131" s="20">
        <v>43525</v>
      </c>
      <c r="O131" s="20">
        <v>43527</v>
      </c>
      <c r="P131" s="20">
        <v>43527</v>
      </c>
      <c r="Q131" s="20">
        <v>43525</v>
      </c>
      <c r="R131" s="20">
        <v>43527</v>
      </c>
      <c r="S131" s="20">
        <v>43527</v>
      </c>
      <c r="V131">
        <v>918011</v>
      </c>
      <c r="W131">
        <v>354700</v>
      </c>
      <c r="X131" t="s">
        <v>193</v>
      </c>
      <c r="Y131" t="s">
        <v>194</v>
      </c>
      <c r="Z131" t="s">
        <v>195</v>
      </c>
      <c r="AA131" t="s">
        <v>196</v>
      </c>
      <c r="AD131" t="s">
        <v>88</v>
      </c>
      <c r="AE131">
        <v>0</v>
      </c>
      <c r="AF131">
        <v>0</v>
      </c>
      <c r="AG131">
        <v>1496</v>
      </c>
      <c r="AH131" t="s">
        <v>166</v>
      </c>
      <c r="AI131" t="s">
        <v>90</v>
      </c>
      <c r="AJ131" t="s">
        <v>88</v>
      </c>
      <c r="AK131" t="s">
        <v>167</v>
      </c>
      <c r="AL131" t="s">
        <v>91</v>
      </c>
      <c r="AM131">
        <v>0</v>
      </c>
      <c r="AN131" t="s">
        <v>139</v>
      </c>
      <c r="AO131" t="s">
        <v>88</v>
      </c>
      <c r="AP131" t="s">
        <v>88</v>
      </c>
      <c r="AQ131" t="s">
        <v>88</v>
      </c>
      <c r="AS131" t="s">
        <v>88</v>
      </c>
      <c r="AT131" t="s">
        <v>168</v>
      </c>
      <c r="AV131" s="18">
        <v>42318</v>
      </c>
      <c r="AW131">
        <v>3314447</v>
      </c>
      <c r="AX131">
        <v>1862330</v>
      </c>
      <c r="AY131" t="s">
        <v>139</v>
      </c>
      <c r="AZ131">
        <v>0</v>
      </c>
      <c r="BA131" t="s">
        <v>169</v>
      </c>
      <c r="BB131" t="s">
        <v>170</v>
      </c>
      <c r="BC131" t="s">
        <v>171</v>
      </c>
      <c r="BD131" t="s">
        <v>172</v>
      </c>
      <c r="BE131" t="s">
        <v>173</v>
      </c>
      <c r="BF131">
        <v>7</v>
      </c>
      <c r="BG131" t="s">
        <v>181</v>
      </c>
      <c r="BH131" t="s">
        <v>96</v>
      </c>
      <c r="BI131" t="s">
        <v>174</v>
      </c>
      <c r="BJ131" t="s">
        <v>175</v>
      </c>
      <c r="BK131" t="s">
        <v>97</v>
      </c>
      <c r="BL131" t="s">
        <v>98</v>
      </c>
    </row>
    <row r="132" spans="1:64" x14ac:dyDescent="0.25">
      <c r="A132" s="18">
        <v>41837</v>
      </c>
      <c r="B132">
        <v>939533</v>
      </c>
      <c r="C132" s="18">
        <v>41837</v>
      </c>
      <c r="D132" t="s">
        <v>88</v>
      </c>
      <c r="F132" t="s">
        <v>88</v>
      </c>
      <c r="G132" t="s">
        <v>197</v>
      </c>
      <c r="H132" t="s">
        <v>137</v>
      </c>
      <c r="I132" t="s">
        <v>89</v>
      </c>
      <c r="J132">
        <v>84</v>
      </c>
      <c r="L132" t="s">
        <v>162</v>
      </c>
      <c r="M132" s="19">
        <v>8.1250000000000003E-2</v>
      </c>
      <c r="N132" s="20">
        <v>43525</v>
      </c>
      <c r="O132" s="20">
        <v>43525</v>
      </c>
      <c r="P132" s="20">
        <v>43526</v>
      </c>
      <c r="Q132" s="20">
        <v>43525</v>
      </c>
      <c r="R132" s="20">
        <v>43525</v>
      </c>
      <c r="S132" s="20">
        <v>43525</v>
      </c>
      <c r="V132">
        <v>917650</v>
      </c>
      <c r="W132">
        <v>354689</v>
      </c>
      <c r="X132" t="s">
        <v>197</v>
      </c>
      <c r="Y132" t="s">
        <v>199</v>
      </c>
      <c r="Z132" t="s">
        <v>200</v>
      </c>
      <c r="AA132" t="s">
        <v>201</v>
      </c>
      <c r="AD132" t="s">
        <v>88</v>
      </c>
      <c r="AE132">
        <v>0</v>
      </c>
      <c r="AF132">
        <v>0</v>
      </c>
      <c r="AG132">
        <v>1496</v>
      </c>
      <c r="AH132" t="s">
        <v>166</v>
      </c>
      <c r="AI132" t="s">
        <v>90</v>
      </c>
      <c r="AJ132" t="s">
        <v>88</v>
      </c>
      <c r="AK132" t="s">
        <v>167</v>
      </c>
      <c r="AL132" t="s">
        <v>91</v>
      </c>
      <c r="AM132">
        <v>28</v>
      </c>
      <c r="AN132" t="s">
        <v>92</v>
      </c>
      <c r="AO132" t="s">
        <v>93</v>
      </c>
      <c r="AP132" t="s">
        <v>88</v>
      </c>
      <c r="AQ132" t="s">
        <v>93</v>
      </c>
      <c r="AR132" t="s">
        <v>94</v>
      </c>
      <c r="AS132" t="s">
        <v>93</v>
      </c>
      <c r="AT132" t="s">
        <v>168</v>
      </c>
      <c r="AV132" s="18">
        <v>42318</v>
      </c>
      <c r="AW132">
        <v>3314151</v>
      </c>
      <c r="AX132">
        <v>60479</v>
      </c>
      <c r="AY132" t="s">
        <v>95</v>
      </c>
      <c r="AZ132">
        <v>1</v>
      </c>
      <c r="BA132" t="s">
        <v>169</v>
      </c>
      <c r="BB132" t="s">
        <v>170</v>
      </c>
      <c r="BC132" t="s">
        <v>171</v>
      </c>
      <c r="BD132" t="s">
        <v>172</v>
      </c>
      <c r="BE132" t="s">
        <v>173</v>
      </c>
      <c r="BF132">
        <v>10</v>
      </c>
      <c r="BH132" t="s">
        <v>96</v>
      </c>
      <c r="BI132" t="s">
        <v>174</v>
      </c>
      <c r="BJ132" t="s">
        <v>175</v>
      </c>
      <c r="BK132" t="s">
        <v>97</v>
      </c>
      <c r="BL132" t="s">
        <v>98</v>
      </c>
    </row>
    <row r="133" spans="1:64" x14ac:dyDescent="0.25">
      <c r="A133" s="18">
        <v>41837</v>
      </c>
      <c r="B133">
        <v>939533</v>
      </c>
      <c r="C133" s="18">
        <v>41837</v>
      </c>
      <c r="D133" t="s">
        <v>88</v>
      </c>
      <c r="F133" t="s">
        <v>88</v>
      </c>
      <c r="G133" t="s">
        <v>197</v>
      </c>
      <c r="H133" t="s">
        <v>137</v>
      </c>
      <c r="I133" t="s">
        <v>89</v>
      </c>
      <c r="J133">
        <v>84</v>
      </c>
      <c r="L133" t="s">
        <v>162</v>
      </c>
      <c r="M133" s="19">
        <v>8.1250000000000003E-2</v>
      </c>
      <c r="N133" s="20">
        <v>43525</v>
      </c>
      <c r="O133" s="20">
        <v>43525</v>
      </c>
      <c r="P133" s="20">
        <v>43526</v>
      </c>
      <c r="Q133" s="20">
        <v>43525</v>
      </c>
      <c r="R133" s="20">
        <v>43525</v>
      </c>
      <c r="S133" s="20">
        <v>43525</v>
      </c>
      <c r="V133">
        <v>918238</v>
      </c>
      <c r="W133">
        <v>354689</v>
      </c>
      <c r="X133" t="s">
        <v>197</v>
      </c>
      <c r="Y133" t="s">
        <v>199</v>
      </c>
      <c r="Z133" t="s">
        <v>200</v>
      </c>
      <c r="AA133" t="s">
        <v>201</v>
      </c>
      <c r="AD133" t="s">
        <v>88</v>
      </c>
      <c r="AE133">
        <v>0</v>
      </c>
      <c r="AF133">
        <v>0</v>
      </c>
      <c r="AG133">
        <v>1496</v>
      </c>
      <c r="AH133" t="s">
        <v>166</v>
      </c>
      <c r="AI133" t="s">
        <v>90</v>
      </c>
      <c r="AJ133" t="s">
        <v>88</v>
      </c>
      <c r="AK133" t="s">
        <v>167</v>
      </c>
      <c r="AL133" t="s">
        <v>91</v>
      </c>
      <c r="AM133">
        <v>24</v>
      </c>
      <c r="AN133" t="s">
        <v>92</v>
      </c>
      <c r="AO133" t="s">
        <v>93</v>
      </c>
      <c r="AP133" t="s">
        <v>88</v>
      </c>
      <c r="AQ133" t="s">
        <v>93</v>
      </c>
      <c r="AR133" t="s">
        <v>94</v>
      </c>
      <c r="AS133" t="s">
        <v>93</v>
      </c>
      <c r="AT133" t="s">
        <v>168</v>
      </c>
      <c r="AV133" s="18">
        <v>42318</v>
      </c>
      <c r="AW133">
        <v>3315216</v>
      </c>
      <c r="AX133">
        <v>60479</v>
      </c>
      <c r="AY133" t="s">
        <v>95</v>
      </c>
      <c r="AZ133">
        <v>1</v>
      </c>
      <c r="BA133" t="s">
        <v>169</v>
      </c>
      <c r="BB133" t="s">
        <v>170</v>
      </c>
      <c r="BC133" t="s">
        <v>171</v>
      </c>
      <c r="BD133" t="s">
        <v>172</v>
      </c>
      <c r="BE133" t="s">
        <v>173</v>
      </c>
      <c r="BF133">
        <v>10</v>
      </c>
      <c r="BH133" t="s">
        <v>96</v>
      </c>
      <c r="BI133" t="s">
        <v>174</v>
      </c>
      <c r="BJ133" t="s">
        <v>175</v>
      </c>
      <c r="BK133" t="s">
        <v>97</v>
      </c>
      <c r="BL133" t="s">
        <v>98</v>
      </c>
    </row>
    <row r="134" spans="1:64" x14ac:dyDescent="0.25">
      <c r="A134" s="18">
        <v>41837</v>
      </c>
      <c r="B134">
        <v>939533</v>
      </c>
      <c r="C134" s="18">
        <v>41837</v>
      </c>
      <c r="D134" t="s">
        <v>88</v>
      </c>
      <c r="F134" t="s">
        <v>88</v>
      </c>
      <c r="G134" t="s">
        <v>197</v>
      </c>
      <c r="H134" t="s">
        <v>137</v>
      </c>
      <c r="I134" t="s">
        <v>89</v>
      </c>
      <c r="J134">
        <v>84</v>
      </c>
      <c r="L134" t="s">
        <v>162</v>
      </c>
      <c r="M134" s="19">
        <v>8.1250000000000003E-2</v>
      </c>
      <c r="N134" s="20">
        <v>43525</v>
      </c>
      <c r="O134" s="20">
        <v>43525</v>
      </c>
      <c r="P134" s="20">
        <v>43526</v>
      </c>
      <c r="Q134" s="20">
        <v>43525</v>
      </c>
      <c r="R134" s="20">
        <v>43525</v>
      </c>
      <c r="S134" s="20">
        <v>43525</v>
      </c>
      <c r="V134">
        <v>918291</v>
      </c>
      <c r="W134">
        <v>354689</v>
      </c>
      <c r="X134" t="s">
        <v>197</v>
      </c>
      <c r="Y134" t="s">
        <v>199</v>
      </c>
      <c r="Z134" t="s">
        <v>200</v>
      </c>
      <c r="AA134" t="s">
        <v>201</v>
      </c>
      <c r="AD134" t="s">
        <v>88</v>
      </c>
      <c r="AE134">
        <v>0</v>
      </c>
      <c r="AF134">
        <v>0</v>
      </c>
      <c r="AG134">
        <v>1496</v>
      </c>
      <c r="AH134" t="s">
        <v>166</v>
      </c>
      <c r="AI134" t="s">
        <v>90</v>
      </c>
      <c r="AJ134" t="s">
        <v>88</v>
      </c>
      <c r="AK134" t="s">
        <v>167</v>
      </c>
      <c r="AL134" t="s">
        <v>91</v>
      </c>
      <c r="AM134">
        <v>15</v>
      </c>
      <c r="AN134" t="s">
        <v>92</v>
      </c>
      <c r="AO134" t="s">
        <v>93</v>
      </c>
      <c r="AP134" t="s">
        <v>88</v>
      </c>
      <c r="AQ134" t="s">
        <v>93</v>
      </c>
      <c r="AR134" t="s">
        <v>94</v>
      </c>
      <c r="AS134" t="s">
        <v>93</v>
      </c>
      <c r="AT134" t="s">
        <v>168</v>
      </c>
      <c r="AV134" s="18">
        <v>42318</v>
      </c>
      <c r="AW134">
        <v>3314687</v>
      </c>
      <c r="AX134">
        <v>60479</v>
      </c>
      <c r="AY134" t="s">
        <v>95</v>
      </c>
      <c r="AZ134">
        <v>1</v>
      </c>
      <c r="BA134" t="s">
        <v>169</v>
      </c>
      <c r="BB134" t="s">
        <v>170</v>
      </c>
      <c r="BC134" t="s">
        <v>171</v>
      </c>
      <c r="BD134" t="s">
        <v>172</v>
      </c>
      <c r="BE134" t="s">
        <v>173</v>
      </c>
      <c r="BF134">
        <v>10</v>
      </c>
      <c r="BH134" t="s">
        <v>96</v>
      </c>
      <c r="BI134" t="s">
        <v>174</v>
      </c>
      <c r="BJ134" t="s">
        <v>175</v>
      </c>
      <c r="BK134" t="s">
        <v>97</v>
      </c>
      <c r="BL134" t="s">
        <v>98</v>
      </c>
    </row>
    <row r="135" spans="1:64" x14ac:dyDescent="0.25">
      <c r="A135" s="18">
        <v>41837</v>
      </c>
      <c r="B135">
        <v>939533</v>
      </c>
      <c r="C135" s="18">
        <v>41837</v>
      </c>
      <c r="D135" t="s">
        <v>88</v>
      </c>
      <c r="F135" t="s">
        <v>88</v>
      </c>
      <c r="G135" t="s">
        <v>197</v>
      </c>
      <c r="H135" t="s">
        <v>137</v>
      </c>
      <c r="I135" t="s">
        <v>89</v>
      </c>
      <c r="J135">
        <v>84</v>
      </c>
      <c r="L135" t="s">
        <v>162</v>
      </c>
      <c r="M135" s="19">
        <v>8.1250000000000003E-2</v>
      </c>
      <c r="N135" s="20">
        <v>43525</v>
      </c>
      <c r="O135" s="20">
        <v>43525</v>
      </c>
      <c r="P135" s="20">
        <v>43526</v>
      </c>
      <c r="Q135" s="20">
        <v>43525</v>
      </c>
      <c r="R135" s="20">
        <v>43525</v>
      </c>
      <c r="S135" s="20">
        <v>43525</v>
      </c>
      <c r="V135">
        <v>919235</v>
      </c>
      <c r="W135">
        <v>354689</v>
      </c>
      <c r="X135" t="s">
        <v>197</v>
      </c>
      <c r="Y135" t="s">
        <v>199</v>
      </c>
      <c r="Z135" t="s">
        <v>200</v>
      </c>
      <c r="AA135" t="s">
        <v>201</v>
      </c>
      <c r="AD135" t="s">
        <v>88</v>
      </c>
      <c r="AE135">
        <v>0</v>
      </c>
      <c r="AF135">
        <v>0</v>
      </c>
      <c r="AG135">
        <v>1496</v>
      </c>
      <c r="AH135" t="s">
        <v>166</v>
      </c>
      <c r="AI135" t="s">
        <v>90</v>
      </c>
      <c r="AJ135" t="s">
        <v>88</v>
      </c>
      <c r="AK135" t="s">
        <v>167</v>
      </c>
      <c r="AL135" t="s">
        <v>91</v>
      </c>
      <c r="AM135">
        <v>11</v>
      </c>
      <c r="AN135" t="s">
        <v>92</v>
      </c>
      <c r="AO135" t="s">
        <v>93</v>
      </c>
      <c r="AP135" t="s">
        <v>88</v>
      </c>
      <c r="AQ135" t="s">
        <v>93</v>
      </c>
      <c r="AR135" t="s">
        <v>94</v>
      </c>
      <c r="AS135" t="s">
        <v>93</v>
      </c>
      <c r="AT135" t="s">
        <v>168</v>
      </c>
      <c r="AV135" s="18">
        <v>42318</v>
      </c>
      <c r="AW135">
        <v>3314810</v>
      </c>
      <c r="AX135">
        <v>60479</v>
      </c>
      <c r="AY135" t="s">
        <v>95</v>
      </c>
      <c r="AZ135">
        <v>1</v>
      </c>
      <c r="BA135" t="s">
        <v>169</v>
      </c>
      <c r="BB135" t="s">
        <v>170</v>
      </c>
      <c r="BC135" t="s">
        <v>171</v>
      </c>
      <c r="BD135" t="s">
        <v>172</v>
      </c>
      <c r="BE135" t="s">
        <v>173</v>
      </c>
      <c r="BF135">
        <v>10</v>
      </c>
      <c r="BH135" t="s">
        <v>96</v>
      </c>
      <c r="BI135" t="s">
        <v>174</v>
      </c>
      <c r="BJ135" t="s">
        <v>175</v>
      </c>
      <c r="BK135" t="s">
        <v>97</v>
      </c>
      <c r="BL135" t="s">
        <v>98</v>
      </c>
    </row>
    <row r="136" spans="1:64" x14ac:dyDescent="0.25">
      <c r="A136" s="18">
        <v>41837</v>
      </c>
      <c r="B136">
        <v>939533</v>
      </c>
      <c r="C136" s="18">
        <v>41837</v>
      </c>
      <c r="D136" t="s">
        <v>88</v>
      </c>
      <c r="F136" t="s">
        <v>88</v>
      </c>
      <c r="G136" t="s">
        <v>197</v>
      </c>
      <c r="H136" t="s">
        <v>137</v>
      </c>
      <c r="I136" t="s">
        <v>89</v>
      </c>
      <c r="J136">
        <v>84</v>
      </c>
      <c r="L136" t="s">
        <v>162</v>
      </c>
      <c r="M136" s="19">
        <v>8.1250000000000003E-2</v>
      </c>
      <c r="N136" s="20">
        <v>43525</v>
      </c>
      <c r="O136" s="20">
        <v>43525</v>
      </c>
      <c r="P136" s="20">
        <v>43526</v>
      </c>
      <c r="Q136" s="20">
        <v>43525</v>
      </c>
      <c r="R136" s="20">
        <v>43525</v>
      </c>
      <c r="S136" s="20">
        <v>43525</v>
      </c>
      <c r="V136">
        <v>919239</v>
      </c>
      <c r="W136">
        <v>354689</v>
      </c>
      <c r="X136" t="s">
        <v>197</v>
      </c>
      <c r="Y136" t="s">
        <v>199</v>
      </c>
      <c r="Z136" t="s">
        <v>200</v>
      </c>
      <c r="AA136" t="s">
        <v>201</v>
      </c>
      <c r="AD136" t="s">
        <v>88</v>
      </c>
      <c r="AE136">
        <v>0</v>
      </c>
      <c r="AF136">
        <v>0</v>
      </c>
      <c r="AG136">
        <v>1496</v>
      </c>
      <c r="AH136" t="s">
        <v>166</v>
      </c>
      <c r="AI136" t="s">
        <v>90</v>
      </c>
      <c r="AJ136" t="s">
        <v>88</v>
      </c>
      <c r="AK136" t="s">
        <v>167</v>
      </c>
      <c r="AL136" t="s">
        <v>91</v>
      </c>
      <c r="AM136">
        <v>2</v>
      </c>
      <c r="AN136" t="s">
        <v>92</v>
      </c>
      <c r="AO136" t="s">
        <v>93</v>
      </c>
      <c r="AP136" t="s">
        <v>88</v>
      </c>
      <c r="AQ136" t="s">
        <v>93</v>
      </c>
      <c r="AR136" t="s">
        <v>94</v>
      </c>
      <c r="AS136" t="s">
        <v>93</v>
      </c>
      <c r="AT136" t="s">
        <v>168</v>
      </c>
      <c r="AV136" s="18">
        <v>42318</v>
      </c>
      <c r="AW136">
        <v>3314345</v>
      </c>
      <c r="AX136">
        <v>60479</v>
      </c>
      <c r="AY136" t="s">
        <v>95</v>
      </c>
      <c r="AZ136">
        <v>2</v>
      </c>
      <c r="BA136" t="s">
        <v>169</v>
      </c>
      <c r="BB136" t="s">
        <v>170</v>
      </c>
      <c r="BC136" t="s">
        <v>171</v>
      </c>
      <c r="BD136" t="s">
        <v>172</v>
      </c>
      <c r="BE136" t="s">
        <v>173</v>
      </c>
      <c r="BF136">
        <v>10</v>
      </c>
      <c r="BH136" t="s">
        <v>96</v>
      </c>
      <c r="BI136" t="s">
        <v>174</v>
      </c>
      <c r="BJ136" t="s">
        <v>175</v>
      </c>
      <c r="BK136" t="s">
        <v>97</v>
      </c>
      <c r="BL136" t="s">
        <v>98</v>
      </c>
    </row>
    <row r="137" spans="1:64" x14ac:dyDescent="0.25">
      <c r="A137" s="18">
        <v>41837</v>
      </c>
      <c r="B137">
        <v>939533</v>
      </c>
      <c r="C137" s="18">
        <v>41837</v>
      </c>
      <c r="D137" t="s">
        <v>88</v>
      </c>
      <c r="F137" t="s">
        <v>88</v>
      </c>
      <c r="G137" t="s">
        <v>197</v>
      </c>
      <c r="H137" t="s">
        <v>137</v>
      </c>
      <c r="I137" t="s">
        <v>89</v>
      </c>
      <c r="J137">
        <v>84</v>
      </c>
      <c r="L137" t="s">
        <v>162</v>
      </c>
      <c r="M137" s="19">
        <v>8.1250000000000003E-2</v>
      </c>
      <c r="N137" s="20">
        <v>43525</v>
      </c>
      <c r="O137" s="20">
        <v>43525</v>
      </c>
      <c r="P137" s="20">
        <v>43526</v>
      </c>
      <c r="Q137" s="20">
        <v>43525</v>
      </c>
      <c r="R137" s="20">
        <v>43525</v>
      </c>
      <c r="S137" s="20">
        <v>43525</v>
      </c>
      <c r="V137">
        <v>919436</v>
      </c>
      <c r="W137">
        <v>354689</v>
      </c>
      <c r="X137" t="s">
        <v>197</v>
      </c>
      <c r="Y137" t="s">
        <v>199</v>
      </c>
      <c r="Z137" t="s">
        <v>200</v>
      </c>
      <c r="AA137" t="s">
        <v>201</v>
      </c>
      <c r="AD137" t="s">
        <v>88</v>
      </c>
      <c r="AE137">
        <v>0</v>
      </c>
      <c r="AF137">
        <v>0</v>
      </c>
      <c r="AG137">
        <v>1496</v>
      </c>
      <c r="AH137" t="s">
        <v>166</v>
      </c>
      <c r="AI137" t="s">
        <v>90</v>
      </c>
      <c r="AJ137" t="s">
        <v>88</v>
      </c>
      <c r="AK137" t="s">
        <v>167</v>
      </c>
      <c r="AL137" t="s">
        <v>91</v>
      </c>
      <c r="AM137">
        <v>27</v>
      </c>
      <c r="AN137" t="s">
        <v>92</v>
      </c>
      <c r="AO137" t="s">
        <v>93</v>
      </c>
      <c r="AP137" t="s">
        <v>88</v>
      </c>
      <c r="AQ137" t="s">
        <v>93</v>
      </c>
      <c r="AR137" t="s">
        <v>94</v>
      </c>
      <c r="AS137" t="s">
        <v>93</v>
      </c>
      <c r="AT137" t="s">
        <v>168</v>
      </c>
      <c r="AV137" s="18">
        <v>42318</v>
      </c>
      <c r="AW137">
        <v>3314970</v>
      </c>
      <c r="AX137">
        <v>60479</v>
      </c>
      <c r="AY137" t="s">
        <v>95</v>
      </c>
      <c r="AZ137">
        <v>1</v>
      </c>
      <c r="BA137" t="s">
        <v>169</v>
      </c>
      <c r="BB137" t="s">
        <v>170</v>
      </c>
      <c r="BC137" t="s">
        <v>171</v>
      </c>
      <c r="BD137" t="s">
        <v>172</v>
      </c>
      <c r="BE137" t="s">
        <v>173</v>
      </c>
      <c r="BF137">
        <v>10</v>
      </c>
      <c r="BH137" t="s">
        <v>96</v>
      </c>
      <c r="BI137" t="s">
        <v>174</v>
      </c>
      <c r="BJ137" t="s">
        <v>175</v>
      </c>
      <c r="BK137" t="s">
        <v>97</v>
      </c>
      <c r="BL137" t="s">
        <v>98</v>
      </c>
    </row>
    <row r="138" spans="1:64" x14ac:dyDescent="0.25">
      <c r="A138" s="18">
        <v>41837</v>
      </c>
      <c r="B138">
        <v>939533</v>
      </c>
      <c r="C138" s="18">
        <v>41837</v>
      </c>
      <c r="D138" t="s">
        <v>88</v>
      </c>
      <c r="F138" t="s">
        <v>88</v>
      </c>
      <c r="G138" t="s">
        <v>197</v>
      </c>
      <c r="H138" t="s">
        <v>137</v>
      </c>
      <c r="I138" t="s">
        <v>89</v>
      </c>
      <c r="J138">
        <v>84</v>
      </c>
      <c r="L138" t="s">
        <v>162</v>
      </c>
      <c r="M138" s="19">
        <v>8.1250000000000003E-2</v>
      </c>
      <c r="N138" s="20">
        <v>43525</v>
      </c>
      <c r="O138" s="20">
        <v>43525</v>
      </c>
      <c r="P138" s="20">
        <v>43526</v>
      </c>
      <c r="Q138" s="20">
        <v>43525</v>
      </c>
      <c r="R138" s="20">
        <v>43525</v>
      </c>
      <c r="S138" s="20">
        <v>43525</v>
      </c>
      <c r="V138">
        <v>920357</v>
      </c>
      <c r="W138">
        <v>354689</v>
      </c>
      <c r="X138" t="s">
        <v>197</v>
      </c>
      <c r="Y138" t="s">
        <v>199</v>
      </c>
      <c r="Z138" t="s">
        <v>200</v>
      </c>
      <c r="AA138" t="s">
        <v>201</v>
      </c>
      <c r="AD138" t="s">
        <v>88</v>
      </c>
      <c r="AE138">
        <v>0</v>
      </c>
      <c r="AF138">
        <v>0</v>
      </c>
      <c r="AG138">
        <v>1496</v>
      </c>
      <c r="AH138" t="s">
        <v>166</v>
      </c>
      <c r="AI138" t="s">
        <v>90</v>
      </c>
      <c r="AJ138" t="s">
        <v>88</v>
      </c>
      <c r="AK138" t="s">
        <v>167</v>
      </c>
      <c r="AL138" t="s">
        <v>91</v>
      </c>
      <c r="AM138">
        <v>25</v>
      </c>
      <c r="AO138" t="s">
        <v>93</v>
      </c>
      <c r="AP138" t="s">
        <v>88</v>
      </c>
      <c r="AQ138" t="s">
        <v>88</v>
      </c>
      <c r="AR138" t="s">
        <v>108</v>
      </c>
      <c r="AS138" t="s">
        <v>88</v>
      </c>
      <c r="AT138" t="s">
        <v>168</v>
      </c>
      <c r="AV138" s="18">
        <v>42318</v>
      </c>
      <c r="AW138">
        <v>3312763</v>
      </c>
      <c r="AX138" t="s">
        <v>124</v>
      </c>
      <c r="AY138" t="s">
        <v>125</v>
      </c>
      <c r="AZ138">
        <v>1</v>
      </c>
      <c r="BA138" t="s">
        <v>169</v>
      </c>
      <c r="BB138" t="s">
        <v>170</v>
      </c>
      <c r="BC138" t="s">
        <v>171</v>
      </c>
      <c r="BD138" t="s">
        <v>172</v>
      </c>
      <c r="BE138" t="s">
        <v>173</v>
      </c>
      <c r="BF138">
        <v>10</v>
      </c>
      <c r="BH138" t="s">
        <v>96</v>
      </c>
      <c r="BI138" t="s">
        <v>174</v>
      </c>
      <c r="BJ138" t="s">
        <v>175</v>
      </c>
      <c r="BK138" t="s">
        <v>97</v>
      </c>
      <c r="BL138" t="s">
        <v>98</v>
      </c>
    </row>
    <row r="139" spans="1:64" x14ac:dyDescent="0.25">
      <c r="A139" s="18">
        <v>41837</v>
      </c>
      <c r="B139">
        <v>939536</v>
      </c>
      <c r="C139" s="18">
        <v>41837</v>
      </c>
      <c r="D139" t="s">
        <v>88</v>
      </c>
      <c r="F139" t="s">
        <v>88</v>
      </c>
      <c r="G139" t="s">
        <v>202</v>
      </c>
      <c r="H139" t="s">
        <v>238</v>
      </c>
      <c r="I139" t="s">
        <v>127</v>
      </c>
      <c r="J139">
        <v>69</v>
      </c>
      <c r="L139" t="s">
        <v>162</v>
      </c>
      <c r="M139" s="19">
        <v>5.1388888888888894E-2</v>
      </c>
      <c r="N139" s="20">
        <v>43525</v>
      </c>
      <c r="O139" s="20">
        <v>43526</v>
      </c>
      <c r="P139" s="20">
        <v>43527</v>
      </c>
      <c r="Q139" s="20">
        <v>43525</v>
      </c>
      <c r="R139" s="20">
        <v>43526</v>
      </c>
      <c r="S139" s="20">
        <v>43526</v>
      </c>
      <c r="V139">
        <v>917846</v>
      </c>
      <c r="W139">
        <v>354690</v>
      </c>
      <c r="X139" t="s">
        <v>202</v>
      </c>
      <c r="Y139" t="s">
        <v>204</v>
      </c>
      <c r="Z139" t="s">
        <v>205</v>
      </c>
      <c r="AA139" t="s">
        <v>206</v>
      </c>
      <c r="AD139" t="s">
        <v>88</v>
      </c>
      <c r="AE139">
        <v>0</v>
      </c>
      <c r="AF139">
        <v>0</v>
      </c>
      <c r="AG139">
        <v>1496</v>
      </c>
      <c r="AH139" t="s">
        <v>166</v>
      </c>
      <c r="AI139" t="s">
        <v>90</v>
      </c>
      <c r="AJ139" t="s">
        <v>88</v>
      </c>
      <c r="AK139" t="s">
        <v>167</v>
      </c>
      <c r="AL139" t="s">
        <v>91</v>
      </c>
      <c r="AM139">
        <v>3</v>
      </c>
      <c r="AN139" t="s">
        <v>152</v>
      </c>
      <c r="AO139" t="s">
        <v>93</v>
      </c>
      <c r="AP139" t="s">
        <v>88</v>
      </c>
      <c r="AQ139" t="s">
        <v>93</v>
      </c>
      <c r="AR139" t="s">
        <v>94</v>
      </c>
      <c r="AS139" t="s">
        <v>93</v>
      </c>
      <c r="AT139" t="s">
        <v>168</v>
      </c>
      <c r="AV139" s="18">
        <v>42318</v>
      </c>
      <c r="AW139">
        <v>3313600</v>
      </c>
      <c r="AX139" t="s">
        <v>153</v>
      </c>
      <c r="AY139" t="s">
        <v>154</v>
      </c>
      <c r="AZ139">
        <v>1</v>
      </c>
      <c r="BA139" t="s">
        <v>169</v>
      </c>
      <c r="BB139" t="s">
        <v>170</v>
      </c>
      <c r="BC139" t="s">
        <v>171</v>
      </c>
      <c r="BD139" t="s">
        <v>172</v>
      </c>
      <c r="BE139" t="s">
        <v>173</v>
      </c>
      <c r="BF139">
        <v>9</v>
      </c>
      <c r="BG139" t="s">
        <v>181</v>
      </c>
      <c r="BH139" t="s">
        <v>96</v>
      </c>
      <c r="BI139" t="s">
        <v>174</v>
      </c>
      <c r="BJ139" t="s">
        <v>175</v>
      </c>
      <c r="BK139" t="s">
        <v>97</v>
      </c>
      <c r="BL139" t="s">
        <v>98</v>
      </c>
    </row>
    <row r="140" spans="1:64" x14ac:dyDescent="0.25">
      <c r="A140" s="18">
        <v>41837</v>
      </c>
      <c r="B140">
        <v>939536</v>
      </c>
      <c r="C140" s="18">
        <v>41837</v>
      </c>
      <c r="D140" t="s">
        <v>88</v>
      </c>
      <c r="F140" t="s">
        <v>88</v>
      </c>
      <c r="G140" t="s">
        <v>202</v>
      </c>
      <c r="H140" t="s">
        <v>238</v>
      </c>
      <c r="I140" t="s">
        <v>127</v>
      </c>
      <c r="J140">
        <v>69</v>
      </c>
      <c r="L140" t="s">
        <v>162</v>
      </c>
      <c r="M140" s="19">
        <v>5.1388888888888894E-2</v>
      </c>
      <c r="N140" s="20">
        <v>43525</v>
      </c>
      <c r="O140" s="20">
        <v>43526</v>
      </c>
      <c r="P140" s="20">
        <v>43527</v>
      </c>
      <c r="Q140" s="20">
        <v>43525</v>
      </c>
      <c r="R140" s="20">
        <v>43526</v>
      </c>
      <c r="S140" s="20">
        <v>43526</v>
      </c>
      <c r="V140">
        <v>918043</v>
      </c>
      <c r="W140">
        <v>354690</v>
      </c>
      <c r="X140" t="s">
        <v>202</v>
      </c>
      <c r="Y140" t="s">
        <v>204</v>
      </c>
      <c r="Z140" t="s">
        <v>205</v>
      </c>
      <c r="AA140" t="s">
        <v>206</v>
      </c>
      <c r="AD140" t="s">
        <v>88</v>
      </c>
      <c r="AE140">
        <v>0</v>
      </c>
      <c r="AF140">
        <v>0</v>
      </c>
      <c r="AG140">
        <v>1496</v>
      </c>
      <c r="AH140" t="s">
        <v>166</v>
      </c>
      <c r="AI140" t="s">
        <v>90</v>
      </c>
      <c r="AJ140" t="s">
        <v>88</v>
      </c>
      <c r="AK140" t="s">
        <v>167</v>
      </c>
      <c r="AL140" t="s">
        <v>91</v>
      </c>
      <c r="AM140">
        <v>2</v>
      </c>
      <c r="AN140" t="s">
        <v>134</v>
      </c>
      <c r="AO140" t="s">
        <v>93</v>
      </c>
      <c r="AP140" t="s">
        <v>88</v>
      </c>
      <c r="AQ140" t="s">
        <v>93</v>
      </c>
      <c r="AR140" t="s">
        <v>94</v>
      </c>
      <c r="AS140" t="s">
        <v>93</v>
      </c>
      <c r="AT140" t="s">
        <v>168</v>
      </c>
      <c r="AV140" s="18">
        <v>42318</v>
      </c>
      <c r="AW140">
        <v>3314558</v>
      </c>
      <c r="AX140" t="s">
        <v>135</v>
      </c>
      <c r="AY140" t="s">
        <v>136</v>
      </c>
      <c r="AZ140">
        <v>1</v>
      </c>
      <c r="BA140" t="s">
        <v>169</v>
      </c>
      <c r="BB140" t="s">
        <v>170</v>
      </c>
      <c r="BC140" t="s">
        <v>171</v>
      </c>
      <c r="BD140" t="s">
        <v>172</v>
      </c>
      <c r="BE140" t="s">
        <v>173</v>
      </c>
      <c r="BF140">
        <v>9</v>
      </c>
      <c r="BG140" t="s">
        <v>181</v>
      </c>
      <c r="BH140" t="s">
        <v>96</v>
      </c>
      <c r="BI140" t="s">
        <v>174</v>
      </c>
      <c r="BJ140" t="s">
        <v>175</v>
      </c>
      <c r="BK140" t="s">
        <v>97</v>
      </c>
      <c r="BL140" t="s">
        <v>98</v>
      </c>
    </row>
    <row r="141" spans="1:64" x14ac:dyDescent="0.25">
      <c r="A141" s="18">
        <v>41837</v>
      </c>
      <c r="B141">
        <v>939536</v>
      </c>
      <c r="C141" s="18">
        <v>41837</v>
      </c>
      <c r="D141" t="s">
        <v>88</v>
      </c>
      <c r="F141" t="s">
        <v>88</v>
      </c>
      <c r="G141" t="s">
        <v>202</v>
      </c>
      <c r="H141" t="s">
        <v>238</v>
      </c>
      <c r="I141" t="s">
        <v>127</v>
      </c>
      <c r="J141">
        <v>69</v>
      </c>
      <c r="L141" t="s">
        <v>162</v>
      </c>
      <c r="M141" s="19">
        <v>5.1388888888888894E-2</v>
      </c>
      <c r="N141" s="20">
        <v>43525</v>
      </c>
      <c r="O141" s="20">
        <v>43526</v>
      </c>
      <c r="P141" s="20">
        <v>43527</v>
      </c>
      <c r="Q141" s="20">
        <v>43525</v>
      </c>
      <c r="R141" s="20">
        <v>43526</v>
      </c>
      <c r="S141" s="20">
        <v>43526</v>
      </c>
      <c r="V141">
        <v>918049</v>
      </c>
      <c r="W141">
        <v>354690</v>
      </c>
      <c r="X141" t="s">
        <v>202</v>
      </c>
      <c r="Y141" t="s">
        <v>204</v>
      </c>
      <c r="Z141" t="s">
        <v>205</v>
      </c>
      <c r="AA141" t="s">
        <v>206</v>
      </c>
      <c r="AD141" t="s">
        <v>88</v>
      </c>
      <c r="AE141">
        <v>0</v>
      </c>
      <c r="AF141">
        <v>0</v>
      </c>
      <c r="AG141">
        <v>1496</v>
      </c>
      <c r="AH141" t="s">
        <v>166</v>
      </c>
      <c r="AI141" t="s">
        <v>90</v>
      </c>
      <c r="AJ141" t="s">
        <v>88</v>
      </c>
      <c r="AK141" t="s">
        <v>167</v>
      </c>
      <c r="AL141" t="s">
        <v>91</v>
      </c>
      <c r="AM141">
        <v>18</v>
      </c>
      <c r="AN141" t="s">
        <v>92</v>
      </c>
      <c r="AO141" t="s">
        <v>93</v>
      </c>
      <c r="AP141" t="s">
        <v>88</v>
      </c>
      <c r="AQ141" t="s">
        <v>93</v>
      </c>
      <c r="AR141" t="s">
        <v>94</v>
      </c>
      <c r="AS141" t="s">
        <v>93</v>
      </c>
      <c r="AT141" t="s">
        <v>168</v>
      </c>
      <c r="AV141" s="18">
        <v>42318</v>
      </c>
      <c r="AW141">
        <v>3313357</v>
      </c>
      <c r="AX141">
        <v>60479</v>
      </c>
      <c r="AY141" t="s">
        <v>95</v>
      </c>
      <c r="AZ141">
        <v>1</v>
      </c>
      <c r="BA141" t="s">
        <v>169</v>
      </c>
      <c r="BB141" t="s">
        <v>170</v>
      </c>
      <c r="BC141" t="s">
        <v>171</v>
      </c>
      <c r="BD141" t="s">
        <v>172</v>
      </c>
      <c r="BE141" t="s">
        <v>173</v>
      </c>
      <c r="BF141">
        <v>9</v>
      </c>
      <c r="BG141" t="s">
        <v>181</v>
      </c>
      <c r="BH141" t="s">
        <v>96</v>
      </c>
      <c r="BI141" t="s">
        <v>174</v>
      </c>
      <c r="BJ141" t="s">
        <v>175</v>
      </c>
      <c r="BK141" t="s">
        <v>97</v>
      </c>
      <c r="BL141" t="s">
        <v>98</v>
      </c>
    </row>
    <row r="142" spans="1:64" x14ac:dyDescent="0.25">
      <c r="A142" s="18">
        <v>41837</v>
      </c>
      <c r="B142">
        <v>939536</v>
      </c>
      <c r="C142" s="18">
        <v>41837</v>
      </c>
      <c r="D142" t="s">
        <v>88</v>
      </c>
      <c r="F142" t="s">
        <v>88</v>
      </c>
      <c r="G142" t="s">
        <v>202</v>
      </c>
      <c r="H142" t="s">
        <v>238</v>
      </c>
      <c r="I142" t="s">
        <v>127</v>
      </c>
      <c r="J142">
        <v>69</v>
      </c>
      <c r="L142" t="s">
        <v>162</v>
      </c>
      <c r="M142" s="19">
        <v>5.1388888888888894E-2</v>
      </c>
      <c r="N142" s="20">
        <v>43525</v>
      </c>
      <c r="O142" s="20">
        <v>43526</v>
      </c>
      <c r="P142" s="20">
        <v>43527</v>
      </c>
      <c r="Q142" s="20">
        <v>43525</v>
      </c>
      <c r="R142" s="20">
        <v>43526</v>
      </c>
      <c r="S142" s="20">
        <v>43526</v>
      </c>
      <c r="V142">
        <v>918445</v>
      </c>
      <c r="W142">
        <v>354690</v>
      </c>
      <c r="X142" t="s">
        <v>202</v>
      </c>
      <c r="Y142" t="s">
        <v>204</v>
      </c>
      <c r="Z142" t="s">
        <v>205</v>
      </c>
      <c r="AA142" t="s">
        <v>206</v>
      </c>
      <c r="AD142" t="s">
        <v>88</v>
      </c>
      <c r="AE142">
        <v>0</v>
      </c>
      <c r="AF142">
        <v>0</v>
      </c>
      <c r="AG142">
        <v>1496</v>
      </c>
      <c r="AH142" t="s">
        <v>166</v>
      </c>
      <c r="AI142" t="s">
        <v>90</v>
      </c>
      <c r="AJ142" t="s">
        <v>88</v>
      </c>
      <c r="AK142" t="s">
        <v>167</v>
      </c>
      <c r="AL142" t="s">
        <v>91</v>
      </c>
      <c r="AM142">
        <v>30</v>
      </c>
      <c r="AN142" t="s">
        <v>120</v>
      </c>
      <c r="AO142" t="s">
        <v>93</v>
      </c>
      <c r="AP142" t="s">
        <v>88</v>
      </c>
      <c r="AQ142" t="s">
        <v>93</v>
      </c>
      <c r="AR142" t="s">
        <v>94</v>
      </c>
      <c r="AS142" t="s">
        <v>93</v>
      </c>
      <c r="AT142" t="s">
        <v>168</v>
      </c>
      <c r="AV142" s="18">
        <v>42318</v>
      </c>
      <c r="AW142">
        <v>3312599</v>
      </c>
      <c r="AX142" t="s">
        <v>121</v>
      </c>
      <c r="AY142" t="s">
        <v>122</v>
      </c>
      <c r="AZ142">
        <v>1</v>
      </c>
      <c r="BA142" t="s">
        <v>169</v>
      </c>
      <c r="BB142" t="s">
        <v>170</v>
      </c>
      <c r="BC142" t="s">
        <v>171</v>
      </c>
      <c r="BD142" t="s">
        <v>172</v>
      </c>
      <c r="BE142" t="s">
        <v>173</v>
      </c>
      <c r="BF142">
        <v>9</v>
      </c>
      <c r="BG142" t="s">
        <v>181</v>
      </c>
      <c r="BH142" t="s">
        <v>96</v>
      </c>
      <c r="BI142" t="s">
        <v>174</v>
      </c>
      <c r="BJ142" t="s">
        <v>175</v>
      </c>
      <c r="BK142" t="s">
        <v>97</v>
      </c>
      <c r="BL142" t="s">
        <v>98</v>
      </c>
    </row>
    <row r="143" spans="1:64" x14ac:dyDescent="0.25">
      <c r="A143" s="18">
        <v>41837</v>
      </c>
      <c r="B143">
        <v>939536</v>
      </c>
      <c r="C143" s="18">
        <v>41837</v>
      </c>
      <c r="D143" t="s">
        <v>88</v>
      </c>
      <c r="F143" t="s">
        <v>88</v>
      </c>
      <c r="G143" t="s">
        <v>202</v>
      </c>
      <c r="H143" t="s">
        <v>238</v>
      </c>
      <c r="I143" t="s">
        <v>127</v>
      </c>
      <c r="J143">
        <v>69</v>
      </c>
      <c r="L143" t="s">
        <v>162</v>
      </c>
      <c r="M143" s="19">
        <v>5.1388888888888894E-2</v>
      </c>
      <c r="N143" s="20">
        <v>43525</v>
      </c>
      <c r="O143" s="20">
        <v>43526</v>
      </c>
      <c r="P143" s="20">
        <v>43527</v>
      </c>
      <c r="Q143" s="20">
        <v>43525</v>
      </c>
      <c r="R143" s="20">
        <v>43526</v>
      </c>
      <c r="S143" s="20">
        <v>43526</v>
      </c>
      <c r="V143">
        <v>918498</v>
      </c>
      <c r="W143">
        <v>354690</v>
      </c>
      <c r="X143" t="s">
        <v>202</v>
      </c>
      <c r="Y143" t="s">
        <v>204</v>
      </c>
      <c r="Z143" t="s">
        <v>205</v>
      </c>
      <c r="AA143" t="s">
        <v>206</v>
      </c>
      <c r="AD143" t="s">
        <v>88</v>
      </c>
      <c r="AE143">
        <v>0</v>
      </c>
      <c r="AF143">
        <v>0</v>
      </c>
      <c r="AG143">
        <v>1496</v>
      </c>
      <c r="AH143" t="s">
        <v>166</v>
      </c>
      <c r="AI143" t="s">
        <v>90</v>
      </c>
      <c r="AJ143" t="s">
        <v>88</v>
      </c>
      <c r="AK143" t="s">
        <v>167</v>
      </c>
      <c r="AL143" t="s">
        <v>91</v>
      </c>
      <c r="AM143">
        <v>8</v>
      </c>
      <c r="AN143" t="s">
        <v>144</v>
      </c>
      <c r="AO143" t="s">
        <v>93</v>
      </c>
      <c r="AP143" t="s">
        <v>88</v>
      </c>
      <c r="AQ143" t="s">
        <v>93</v>
      </c>
      <c r="AR143" t="s">
        <v>94</v>
      </c>
      <c r="AS143" t="s">
        <v>93</v>
      </c>
      <c r="AT143" t="s">
        <v>168</v>
      </c>
      <c r="AV143" s="18">
        <v>42318</v>
      </c>
      <c r="AW143">
        <v>3314874</v>
      </c>
      <c r="AX143" t="s">
        <v>145</v>
      </c>
      <c r="AY143" t="s">
        <v>146</v>
      </c>
      <c r="AZ143">
        <v>2</v>
      </c>
      <c r="BA143" t="s">
        <v>169</v>
      </c>
      <c r="BB143" t="s">
        <v>170</v>
      </c>
      <c r="BC143" t="s">
        <v>171</v>
      </c>
      <c r="BD143" t="s">
        <v>172</v>
      </c>
      <c r="BE143" t="s">
        <v>173</v>
      </c>
      <c r="BF143">
        <v>9</v>
      </c>
      <c r="BG143" t="s">
        <v>181</v>
      </c>
      <c r="BH143" t="s">
        <v>96</v>
      </c>
      <c r="BI143" t="s">
        <v>174</v>
      </c>
      <c r="BJ143" t="s">
        <v>175</v>
      </c>
      <c r="BK143" t="s">
        <v>97</v>
      </c>
      <c r="BL143" t="s">
        <v>98</v>
      </c>
    </row>
    <row r="144" spans="1:64" x14ac:dyDescent="0.25">
      <c r="A144" s="18">
        <v>41837</v>
      </c>
      <c r="B144">
        <v>939536</v>
      </c>
      <c r="C144" s="18">
        <v>41837</v>
      </c>
      <c r="D144" t="s">
        <v>88</v>
      </c>
      <c r="F144" t="s">
        <v>88</v>
      </c>
      <c r="G144" t="s">
        <v>202</v>
      </c>
      <c r="H144" t="s">
        <v>238</v>
      </c>
      <c r="I144" t="s">
        <v>127</v>
      </c>
      <c r="J144">
        <v>69</v>
      </c>
      <c r="L144" t="s">
        <v>162</v>
      </c>
      <c r="M144" s="19">
        <v>5.1388888888888894E-2</v>
      </c>
      <c r="N144" s="20">
        <v>43525</v>
      </c>
      <c r="O144" s="20">
        <v>43526</v>
      </c>
      <c r="P144" s="20">
        <v>43527</v>
      </c>
      <c r="Q144" s="20">
        <v>43525</v>
      </c>
      <c r="R144" s="20">
        <v>43526</v>
      </c>
      <c r="S144" s="20">
        <v>43526</v>
      </c>
      <c r="V144">
        <v>918749</v>
      </c>
      <c r="W144">
        <v>354690</v>
      </c>
      <c r="X144" t="s">
        <v>202</v>
      </c>
      <c r="Y144" t="s">
        <v>204</v>
      </c>
      <c r="Z144" t="s">
        <v>205</v>
      </c>
      <c r="AA144" t="s">
        <v>206</v>
      </c>
      <c r="AD144" t="s">
        <v>88</v>
      </c>
      <c r="AE144">
        <v>0</v>
      </c>
      <c r="AF144">
        <v>0</v>
      </c>
      <c r="AG144">
        <v>1496</v>
      </c>
      <c r="AH144" t="s">
        <v>166</v>
      </c>
      <c r="AI144" t="s">
        <v>90</v>
      </c>
      <c r="AJ144" t="s">
        <v>88</v>
      </c>
      <c r="AK144" t="s">
        <v>167</v>
      </c>
      <c r="AL144" t="s">
        <v>91</v>
      </c>
      <c r="AM144">
        <v>6</v>
      </c>
      <c r="AN144" t="s">
        <v>152</v>
      </c>
      <c r="AO144" t="s">
        <v>93</v>
      </c>
      <c r="AP144" t="s">
        <v>88</v>
      </c>
      <c r="AQ144" t="s">
        <v>93</v>
      </c>
      <c r="AR144" t="s">
        <v>94</v>
      </c>
      <c r="AS144" t="s">
        <v>93</v>
      </c>
      <c r="AT144" t="s">
        <v>168</v>
      </c>
      <c r="AV144" s="18">
        <v>42318</v>
      </c>
      <c r="AW144">
        <v>3313104</v>
      </c>
      <c r="AX144" t="s">
        <v>153</v>
      </c>
      <c r="AY144" t="s">
        <v>154</v>
      </c>
      <c r="AZ144">
        <v>1</v>
      </c>
      <c r="BA144" t="s">
        <v>169</v>
      </c>
      <c r="BB144" t="s">
        <v>170</v>
      </c>
      <c r="BC144" t="s">
        <v>171</v>
      </c>
      <c r="BD144" t="s">
        <v>172</v>
      </c>
      <c r="BE144" t="s">
        <v>173</v>
      </c>
      <c r="BF144">
        <v>9</v>
      </c>
      <c r="BG144" t="s">
        <v>181</v>
      </c>
      <c r="BH144" t="s">
        <v>96</v>
      </c>
      <c r="BI144" t="s">
        <v>174</v>
      </c>
      <c r="BJ144" t="s">
        <v>175</v>
      </c>
      <c r="BK144" t="s">
        <v>97</v>
      </c>
      <c r="BL144" t="s">
        <v>98</v>
      </c>
    </row>
    <row r="145" spans="1:64" x14ac:dyDescent="0.25">
      <c r="A145" s="18">
        <v>41837</v>
      </c>
      <c r="B145">
        <v>939536</v>
      </c>
      <c r="C145" s="18">
        <v>41837</v>
      </c>
      <c r="D145" t="s">
        <v>88</v>
      </c>
      <c r="F145" t="s">
        <v>88</v>
      </c>
      <c r="G145" t="s">
        <v>202</v>
      </c>
      <c r="H145" t="s">
        <v>238</v>
      </c>
      <c r="I145" t="s">
        <v>127</v>
      </c>
      <c r="J145">
        <v>69</v>
      </c>
      <c r="L145" t="s">
        <v>162</v>
      </c>
      <c r="M145" s="19">
        <v>5.1388888888888894E-2</v>
      </c>
      <c r="N145" s="20">
        <v>43525</v>
      </c>
      <c r="O145" s="20">
        <v>43526</v>
      </c>
      <c r="P145" s="20">
        <v>43527</v>
      </c>
      <c r="Q145" s="20">
        <v>43525</v>
      </c>
      <c r="R145" s="20">
        <v>43526</v>
      </c>
      <c r="S145" s="20">
        <v>43526</v>
      </c>
      <c r="V145">
        <v>919332</v>
      </c>
      <c r="W145">
        <v>354690</v>
      </c>
      <c r="X145" t="s">
        <v>202</v>
      </c>
      <c r="Y145" t="s">
        <v>204</v>
      </c>
      <c r="Z145" t="s">
        <v>205</v>
      </c>
      <c r="AA145" t="s">
        <v>206</v>
      </c>
      <c r="AD145" t="s">
        <v>88</v>
      </c>
      <c r="AE145">
        <v>0</v>
      </c>
      <c r="AF145">
        <v>0</v>
      </c>
      <c r="AG145">
        <v>1496</v>
      </c>
      <c r="AH145" t="s">
        <v>166</v>
      </c>
      <c r="AI145" t="s">
        <v>90</v>
      </c>
      <c r="AJ145" t="s">
        <v>88</v>
      </c>
      <c r="AK145" t="s">
        <v>167</v>
      </c>
      <c r="AL145" t="s">
        <v>91</v>
      </c>
      <c r="AM145">
        <v>17</v>
      </c>
      <c r="AN145" t="s">
        <v>92</v>
      </c>
      <c r="AO145" t="s">
        <v>93</v>
      </c>
      <c r="AP145" t="s">
        <v>88</v>
      </c>
      <c r="AQ145" t="s">
        <v>93</v>
      </c>
      <c r="AR145" t="s">
        <v>94</v>
      </c>
      <c r="AS145" t="s">
        <v>93</v>
      </c>
      <c r="AT145" t="s">
        <v>168</v>
      </c>
      <c r="AV145" s="18">
        <v>42318</v>
      </c>
      <c r="AW145">
        <v>3314393</v>
      </c>
      <c r="AX145">
        <v>60479</v>
      </c>
      <c r="AY145" t="s">
        <v>95</v>
      </c>
      <c r="AZ145">
        <v>1</v>
      </c>
      <c r="BA145" t="s">
        <v>169</v>
      </c>
      <c r="BB145" t="s">
        <v>170</v>
      </c>
      <c r="BC145" t="s">
        <v>171</v>
      </c>
      <c r="BD145" t="s">
        <v>172</v>
      </c>
      <c r="BE145" t="s">
        <v>173</v>
      </c>
      <c r="BF145">
        <v>9</v>
      </c>
      <c r="BG145" t="s">
        <v>181</v>
      </c>
      <c r="BH145" t="s">
        <v>96</v>
      </c>
      <c r="BI145" t="s">
        <v>174</v>
      </c>
      <c r="BJ145" t="s">
        <v>175</v>
      </c>
      <c r="BK145" t="s">
        <v>97</v>
      </c>
      <c r="BL145" t="s">
        <v>98</v>
      </c>
    </row>
    <row r="146" spans="1:64" x14ac:dyDescent="0.25">
      <c r="A146" s="18">
        <v>41837</v>
      </c>
      <c r="B146">
        <v>939536</v>
      </c>
      <c r="C146" s="18">
        <v>41837</v>
      </c>
      <c r="D146" t="s">
        <v>88</v>
      </c>
      <c r="F146" t="s">
        <v>88</v>
      </c>
      <c r="G146" t="s">
        <v>202</v>
      </c>
      <c r="H146" t="s">
        <v>238</v>
      </c>
      <c r="I146" t="s">
        <v>127</v>
      </c>
      <c r="J146">
        <v>69</v>
      </c>
      <c r="L146" t="s">
        <v>162</v>
      </c>
      <c r="M146" s="19">
        <v>5.1388888888888894E-2</v>
      </c>
      <c r="N146" s="20">
        <v>43525</v>
      </c>
      <c r="O146" s="20">
        <v>43526</v>
      </c>
      <c r="P146" s="20">
        <v>43527</v>
      </c>
      <c r="Q146" s="20">
        <v>43525</v>
      </c>
      <c r="R146" s="20">
        <v>43526</v>
      </c>
      <c r="S146" s="20">
        <v>43526</v>
      </c>
      <c r="V146">
        <v>919469</v>
      </c>
      <c r="W146">
        <v>354690</v>
      </c>
      <c r="X146" t="s">
        <v>202</v>
      </c>
      <c r="Y146" t="s">
        <v>204</v>
      </c>
      <c r="Z146" t="s">
        <v>205</v>
      </c>
      <c r="AA146" t="s">
        <v>206</v>
      </c>
      <c r="AD146" t="s">
        <v>88</v>
      </c>
      <c r="AE146">
        <v>0</v>
      </c>
      <c r="AF146">
        <v>0</v>
      </c>
      <c r="AG146">
        <v>1496</v>
      </c>
      <c r="AH146" t="s">
        <v>166</v>
      </c>
      <c r="AI146" t="s">
        <v>90</v>
      </c>
      <c r="AJ146" t="s">
        <v>88</v>
      </c>
      <c r="AK146" t="s">
        <v>167</v>
      </c>
      <c r="AL146" t="s">
        <v>91</v>
      </c>
      <c r="AM146">
        <v>10</v>
      </c>
      <c r="AN146" t="s">
        <v>232</v>
      </c>
      <c r="AO146" t="s">
        <v>93</v>
      </c>
      <c r="AP146" t="s">
        <v>88</v>
      </c>
      <c r="AQ146" t="s">
        <v>93</v>
      </c>
      <c r="AR146" t="s">
        <v>94</v>
      </c>
      <c r="AS146" t="s">
        <v>93</v>
      </c>
      <c r="AT146" t="s">
        <v>168</v>
      </c>
      <c r="AV146" s="18">
        <v>42318</v>
      </c>
      <c r="AW146">
        <v>3314165</v>
      </c>
      <c r="AX146" t="s">
        <v>233</v>
      </c>
      <c r="AY146" t="s">
        <v>234</v>
      </c>
      <c r="AZ146">
        <v>1</v>
      </c>
      <c r="BA146" t="s">
        <v>169</v>
      </c>
      <c r="BB146" t="s">
        <v>170</v>
      </c>
      <c r="BC146" t="s">
        <v>171</v>
      </c>
      <c r="BD146" t="s">
        <v>172</v>
      </c>
      <c r="BE146" t="s">
        <v>173</v>
      </c>
      <c r="BF146">
        <v>9</v>
      </c>
      <c r="BG146" t="s">
        <v>181</v>
      </c>
      <c r="BH146" t="s">
        <v>96</v>
      </c>
      <c r="BI146" t="s">
        <v>174</v>
      </c>
      <c r="BJ146" t="s">
        <v>175</v>
      </c>
      <c r="BK146" t="s">
        <v>97</v>
      </c>
      <c r="BL146" t="s">
        <v>98</v>
      </c>
    </row>
    <row r="147" spans="1:64" x14ac:dyDescent="0.25">
      <c r="A147" s="18">
        <v>41837</v>
      </c>
      <c r="B147">
        <v>939536</v>
      </c>
      <c r="C147" s="18">
        <v>41837</v>
      </c>
      <c r="D147" t="s">
        <v>88</v>
      </c>
      <c r="F147" t="s">
        <v>88</v>
      </c>
      <c r="G147" t="s">
        <v>202</v>
      </c>
      <c r="H147" t="s">
        <v>238</v>
      </c>
      <c r="I147" t="s">
        <v>127</v>
      </c>
      <c r="J147">
        <v>69</v>
      </c>
      <c r="L147" t="s">
        <v>162</v>
      </c>
      <c r="M147" s="19">
        <v>5.1388888888888894E-2</v>
      </c>
      <c r="N147" s="20">
        <v>43525</v>
      </c>
      <c r="O147" s="20">
        <v>43526</v>
      </c>
      <c r="P147" s="20">
        <v>43527</v>
      </c>
      <c r="Q147" s="20">
        <v>43525</v>
      </c>
      <c r="R147" s="20">
        <v>43526</v>
      </c>
      <c r="S147" s="20">
        <v>43526</v>
      </c>
      <c r="V147">
        <v>919628</v>
      </c>
      <c r="W147">
        <v>354690</v>
      </c>
      <c r="X147" t="s">
        <v>202</v>
      </c>
      <c r="Y147" t="s">
        <v>204</v>
      </c>
      <c r="Z147" t="s">
        <v>205</v>
      </c>
      <c r="AA147" t="s">
        <v>206</v>
      </c>
      <c r="AD147" t="s">
        <v>88</v>
      </c>
      <c r="AE147">
        <v>0</v>
      </c>
      <c r="AF147">
        <v>0</v>
      </c>
      <c r="AG147">
        <v>1496</v>
      </c>
      <c r="AH147" t="s">
        <v>166</v>
      </c>
      <c r="AI147" t="s">
        <v>90</v>
      </c>
      <c r="AJ147" t="s">
        <v>88</v>
      </c>
      <c r="AK147" t="s">
        <v>167</v>
      </c>
      <c r="AL147" t="s">
        <v>91</v>
      </c>
      <c r="AM147">
        <v>21</v>
      </c>
      <c r="AO147" t="s">
        <v>93</v>
      </c>
      <c r="AP147" t="s">
        <v>88</v>
      </c>
      <c r="AQ147" t="s">
        <v>88</v>
      </c>
      <c r="AR147" t="s">
        <v>108</v>
      </c>
      <c r="AS147" t="s">
        <v>88</v>
      </c>
      <c r="AT147" t="s">
        <v>168</v>
      </c>
      <c r="AV147" s="18">
        <v>42318</v>
      </c>
      <c r="AW147">
        <v>3313006</v>
      </c>
      <c r="AX147" t="s">
        <v>124</v>
      </c>
      <c r="AY147" t="s">
        <v>125</v>
      </c>
      <c r="AZ147">
        <v>1</v>
      </c>
      <c r="BA147" t="s">
        <v>169</v>
      </c>
      <c r="BB147" t="s">
        <v>170</v>
      </c>
      <c r="BC147" t="s">
        <v>171</v>
      </c>
      <c r="BD147" t="s">
        <v>172</v>
      </c>
      <c r="BE147" t="s">
        <v>173</v>
      </c>
      <c r="BF147">
        <v>9</v>
      </c>
      <c r="BG147" t="s">
        <v>181</v>
      </c>
      <c r="BH147" t="s">
        <v>96</v>
      </c>
      <c r="BI147" t="s">
        <v>174</v>
      </c>
      <c r="BJ147" t="s">
        <v>175</v>
      </c>
      <c r="BK147" t="s">
        <v>97</v>
      </c>
      <c r="BL147" t="s">
        <v>98</v>
      </c>
    </row>
    <row r="148" spans="1:64" x14ac:dyDescent="0.25">
      <c r="A148" s="18">
        <v>41837</v>
      </c>
      <c r="B148">
        <v>939536</v>
      </c>
      <c r="C148" s="18">
        <v>41837</v>
      </c>
      <c r="D148" t="s">
        <v>88</v>
      </c>
      <c r="F148" t="s">
        <v>88</v>
      </c>
      <c r="G148" t="s">
        <v>202</v>
      </c>
      <c r="H148" t="s">
        <v>238</v>
      </c>
      <c r="I148" t="s">
        <v>127</v>
      </c>
      <c r="J148">
        <v>69</v>
      </c>
      <c r="L148" t="s">
        <v>162</v>
      </c>
      <c r="M148" s="19">
        <v>5.1388888888888894E-2</v>
      </c>
      <c r="N148" s="20">
        <v>43525</v>
      </c>
      <c r="O148" s="20">
        <v>43526</v>
      </c>
      <c r="P148" s="20">
        <v>43527</v>
      </c>
      <c r="Q148" s="20">
        <v>43525</v>
      </c>
      <c r="R148" s="20">
        <v>43526</v>
      </c>
      <c r="S148" s="20">
        <v>43526</v>
      </c>
      <c r="V148">
        <v>920230</v>
      </c>
      <c r="W148">
        <v>354690</v>
      </c>
      <c r="X148" t="s">
        <v>202</v>
      </c>
      <c r="Y148" t="s">
        <v>204</v>
      </c>
      <c r="Z148" t="s">
        <v>205</v>
      </c>
      <c r="AA148" t="s">
        <v>206</v>
      </c>
      <c r="AD148" t="s">
        <v>88</v>
      </c>
      <c r="AE148">
        <v>0</v>
      </c>
      <c r="AF148">
        <v>0</v>
      </c>
      <c r="AG148">
        <v>1496</v>
      </c>
      <c r="AH148" t="s">
        <v>166</v>
      </c>
      <c r="AI148" t="s">
        <v>90</v>
      </c>
      <c r="AJ148" t="s">
        <v>88</v>
      </c>
      <c r="AK148" t="s">
        <v>167</v>
      </c>
      <c r="AL148" t="s">
        <v>91</v>
      </c>
      <c r="AM148">
        <v>27</v>
      </c>
      <c r="AN148" t="s">
        <v>133</v>
      </c>
      <c r="AO148" t="s">
        <v>93</v>
      </c>
      <c r="AP148" t="s">
        <v>88</v>
      </c>
      <c r="AQ148" t="s">
        <v>93</v>
      </c>
      <c r="AR148" t="s">
        <v>94</v>
      </c>
      <c r="AS148" t="s">
        <v>93</v>
      </c>
      <c r="AT148" t="s">
        <v>168</v>
      </c>
      <c r="AV148" s="18">
        <v>42318</v>
      </c>
      <c r="AW148">
        <v>3313508</v>
      </c>
      <c r="AX148">
        <v>60360</v>
      </c>
      <c r="AY148" t="s">
        <v>155</v>
      </c>
      <c r="AZ148">
        <v>1</v>
      </c>
      <c r="BA148" t="s">
        <v>169</v>
      </c>
      <c r="BB148" t="s">
        <v>170</v>
      </c>
      <c r="BC148" t="s">
        <v>171</v>
      </c>
      <c r="BD148" t="s">
        <v>172</v>
      </c>
      <c r="BE148" t="s">
        <v>173</v>
      </c>
      <c r="BF148">
        <v>9</v>
      </c>
      <c r="BG148" t="s">
        <v>181</v>
      </c>
      <c r="BH148" t="s">
        <v>96</v>
      </c>
      <c r="BI148" t="s">
        <v>174</v>
      </c>
      <c r="BJ148" t="s">
        <v>175</v>
      </c>
      <c r="BK148" t="s">
        <v>97</v>
      </c>
      <c r="BL148" t="s">
        <v>98</v>
      </c>
    </row>
    <row r="149" spans="1:64" x14ac:dyDescent="0.25">
      <c r="A149" s="18">
        <v>41837</v>
      </c>
      <c r="B149">
        <v>939542</v>
      </c>
      <c r="C149" s="18">
        <v>41837</v>
      </c>
      <c r="D149" t="s">
        <v>88</v>
      </c>
      <c r="F149" t="s">
        <v>88</v>
      </c>
      <c r="G149" t="s">
        <v>207</v>
      </c>
      <c r="H149" t="s">
        <v>239</v>
      </c>
      <c r="I149" t="s">
        <v>127</v>
      </c>
      <c r="J149">
        <v>62</v>
      </c>
      <c r="L149" t="s">
        <v>162</v>
      </c>
      <c r="M149" s="19">
        <v>0.96458333333333324</v>
      </c>
      <c r="N149" s="20">
        <v>43525</v>
      </c>
      <c r="O149" s="20">
        <v>43525</v>
      </c>
      <c r="P149" s="20">
        <v>43525</v>
      </c>
      <c r="Q149" s="20">
        <v>43525</v>
      </c>
      <c r="R149" s="20">
        <v>43525</v>
      </c>
      <c r="S149" s="20">
        <v>43525</v>
      </c>
      <c r="V149">
        <v>917890</v>
      </c>
      <c r="W149">
        <v>354692</v>
      </c>
      <c r="X149" t="s">
        <v>207</v>
      </c>
      <c r="Y149" t="s">
        <v>209</v>
      </c>
      <c r="Z149" t="s">
        <v>210</v>
      </c>
      <c r="AA149" t="s">
        <v>211</v>
      </c>
      <c r="AD149" t="s">
        <v>88</v>
      </c>
      <c r="AE149">
        <v>0</v>
      </c>
      <c r="AF149">
        <v>0</v>
      </c>
      <c r="AG149">
        <v>1496</v>
      </c>
      <c r="AH149" t="s">
        <v>166</v>
      </c>
      <c r="AI149" t="s">
        <v>90</v>
      </c>
      <c r="AJ149" t="s">
        <v>88</v>
      </c>
      <c r="AK149" t="s">
        <v>167</v>
      </c>
      <c r="AL149" t="s">
        <v>91</v>
      </c>
      <c r="AM149">
        <v>17</v>
      </c>
      <c r="AO149" t="s">
        <v>93</v>
      </c>
      <c r="AP149" t="s">
        <v>88</v>
      </c>
      <c r="AQ149" t="s">
        <v>88</v>
      </c>
      <c r="AR149" t="s">
        <v>108</v>
      </c>
      <c r="AS149" t="s">
        <v>88</v>
      </c>
      <c r="AT149" t="s">
        <v>168</v>
      </c>
      <c r="AV149" s="18">
        <v>42318</v>
      </c>
      <c r="AW149">
        <v>3313770</v>
      </c>
      <c r="AX149" t="s">
        <v>124</v>
      </c>
      <c r="AY149" t="s">
        <v>125</v>
      </c>
      <c r="AZ149">
        <v>1</v>
      </c>
      <c r="BA149" t="s">
        <v>169</v>
      </c>
      <c r="BB149" t="s">
        <v>170</v>
      </c>
      <c r="BC149" t="s">
        <v>171</v>
      </c>
      <c r="BD149" t="s">
        <v>172</v>
      </c>
      <c r="BE149" t="s">
        <v>173</v>
      </c>
      <c r="BF149">
        <v>9</v>
      </c>
      <c r="BG149" t="s">
        <v>181</v>
      </c>
      <c r="BH149" t="s">
        <v>96</v>
      </c>
      <c r="BI149" t="s">
        <v>174</v>
      </c>
      <c r="BJ149" t="s">
        <v>175</v>
      </c>
      <c r="BK149" t="s">
        <v>97</v>
      </c>
      <c r="BL149" t="s">
        <v>98</v>
      </c>
    </row>
    <row r="150" spans="1:64" x14ac:dyDescent="0.25">
      <c r="A150" s="18">
        <v>41837</v>
      </c>
      <c r="B150">
        <v>939542</v>
      </c>
      <c r="C150" s="18">
        <v>41837</v>
      </c>
      <c r="D150" t="s">
        <v>88</v>
      </c>
      <c r="F150" t="s">
        <v>88</v>
      </c>
      <c r="G150" t="s">
        <v>207</v>
      </c>
      <c r="H150" t="s">
        <v>239</v>
      </c>
      <c r="I150" t="s">
        <v>127</v>
      </c>
      <c r="J150">
        <v>62</v>
      </c>
      <c r="L150" t="s">
        <v>162</v>
      </c>
      <c r="M150" s="19">
        <v>0.96458333333333324</v>
      </c>
      <c r="N150" s="20">
        <v>43525</v>
      </c>
      <c r="O150" s="20">
        <v>43525</v>
      </c>
      <c r="P150" s="20">
        <v>43525</v>
      </c>
      <c r="Q150" s="20">
        <v>43525</v>
      </c>
      <c r="R150" s="20">
        <v>43525</v>
      </c>
      <c r="S150" s="20">
        <v>43525</v>
      </c>
      <c r="V150">
        <v>918440</v>
      </c>
      <c r="W150">
        <v>354692</v>
      </c>
      <c r="X150" t="s">
        <v>207</v>
      </c>
      <c r="Y150" t="s">
        <v>209</v>
      </c>
      <c r="Z150" t="s">
        <v>210</v>
      </c>
      <c r="AA150" t="s">
        <v>211</v>
      </c>
      <c r="AD150" t="s">
        <v>88</v>
      </c>
      <c r="AE150">
        <v>0</v>
      </c>
      <c r="AF150">
        <v>0</v>
      </c>
      <c r="AG150">
        <v>1496</v>
      </c>
      <c r="AH150" t="s">
        <v>166</v>
      </c>
      <c r="AI150" t="s">
        <v>90</v>
      </c>
      <c r="AJ150" t="s">
        <v>88</v>
      </c>
      <c r="AK150" t="s">
        <v>167</v>
      </c>
      <c r="AL150" t="s">
        <v>91</v>
      </c>
      <c r="AM150">
        <v>13</v>
      </c>
      <c r="AN150" t="s">
        <v>92</v>
      </c>
      <c r="AO150" t="s">
        <v>93</v>
      </c>
      <c r="AP150" t="s">
        <v>88</v>
      </c>
      <c r="AQ150" t="s">
        <v>93</v>
      </c>
      <c r="AR150" t="s">
        <v>94</v>
      </c>
      <c r="AS150" t="s">
        <v>93</v>
      </c>
      <c r="AT150" t="s">
        <v>168</v>
      </c>
      <c r="AV150" s="18">
        <v>42318</v>
      </c>
      <c r="AW150">
        <v>3313995</v>
      </c>
      <c r="AX150">
        <v>60479</v>
      </c>
      <c r="AY150" t="s">
        <v>95</v>
      </c>
      <c r="AZ150">
        <v>1</v>
      </c>
      <c r="BA150" t="s">
        <v>169</v>
      </c>
      <c r="BB150" t="s">
        <v>170</v>
      </c>
      <c r="BC150" t="s">
        <v>171</v>
      </c>
      <c r="BD150" t="s">
        <v>172</v>
      </c>
      <c r="BE150" t="s">
        <v>173</v>
      </c>
      <c r="BF150">
        <v>9</v>
      </c>
      <c r="BG150" t="s">
        <v>181</v>
      </c>
      <c r="BH150" t="s">
        <v>96</v>
      </c>
      <c r="BI150" t="s">
        <v>174</v>
      </c>
      <c r="BJ150" t="s">
        <v>175</v>
      </c>
      <c r="BK150" t="s">
        <v>97</v>
      </c>
      <c r="BL150" t="s">
        <v>98</v>
      </c>
    </row>
    <row r="151" spans="1:64" x14ac:dyDescent="0.25">
      <c r="A151" s="18">
        <v>41837</v>
      </c>
      <c r="B151">
        <v>939542</v>
      </c>
      <c r="C151" s="18">
        <v>41837</v>
      </c>
      <c r="D151" t="s">
        <v>88</v>
      </c>
      <c r="F151" t="s">
        <v>88</v>
      </c>
      <c r="G151" t="s">
        <v>207</v>
      </c>
      <c r="H151" t="s">
        <v>239</v>
      </c>
      <c r="I151" t="s">
        <v>127</v>
      </c>
      <c r="J151">
        <v>62</v>
      </c>
      <c r="L151" t="s">
        <v>162</v>
      </c>
      <c r="M151" s="19">
        <v>0.96458333333333324</v>
      </c>
      <c r="N151" s="20">
        <v>43525</v>
      </c>
      <c r="O151" s="20">
        <v>43525</v>
      </c>
      <c r="P151" s="20">
        <v>43525</v>
      </c>
      <c r="Q151" s="20">
        <v>43525</v>
      </c>
      <c r="R151" s="20">
        <v>43525</v>
      </c>
      <c r="S151" s="20">
        <v>43525</v>
      </c>
      <c r="V151">
        <v>918882</v>
      </c>
      <c r="W151">
        <v>354692</v>
      </c>
      <c r="X151" t="s">
        <v>207</v>
      </c>
      <c r="Y151" t="s">
        <v>209</v>
      </c>
      <c r="Z151" t="s">
        <v>210</v>
      </c>
      <c r="AA151" t="s">
        <v>211</v>
      </c>
      <c r="AD151" t="s">
        <v>88</v>
      </c>
      <c r="AE151">
        <v>0</v>
      </c>
      <c r="AF151">
        <v>0</v>
      </c>
      <c r="AG151">
        <v>1496</v>
      </c>
      <c r="AH151" t="s">
        <v>166</v>
      </c>
      <c r="AI151" t="s">
        <v>90</v>
      </c>
      <c r="AJ151" t="s">
        <v>88</v>
      </c>
      <c r="AK151" t="s">
        <v>167</v>
      </c>
      <c r="AL151" t="s">
        <v>91</v>
      </c>
      <c r="AM151">
        <v>27</v>
      </c>
      <c r="AN151" t="s">
        <v>152</v>
      </c>
      <c r="AO151" t="s">
        <v>93</v>
      </c>
      <c r="AP151" t="s">
        <v>88</v>
      </c>
      <c r="AQ151" t="s">
        <v>93</v>
      </c>
      <c r="AR151" t="s">
        <v>94</v>
      </c>
      <c r="AS151" t="s">
        <v>93</v>
      </c>
      <c r="AT151" t="s">
        <v>168</v>
      </c>
      <c r="AV151" s="18">
        <v>42318</v>
      </c>
      <c r="AW151">
        <v>3314133</v>
      </c>
      <c r="AX151" t="s">
        <v>153</v>
      </c>
      <c r="AY151" t="s">
        <v>154</v>
      </c>
      <c r="AZ151">
        <v>1</v>
      </c>
      <c r="BA151" t="s">
        <v>169</v>
      </c>
      <c r="BB151" t="s">
        <v>170</v>
      </c>
      <c r="BC151" t="s">
        <v>171</v>
      </c>
      <c r="BD151" t="s">
        <v>172</v>
      </c>
      <c r="BE151" t="s">
        <v>173</v>
      </c>
      <c r="BF151">
        <v>9</v>
      </c>
      <c r="BG151" t="s">
        <v>181</v>
      </c>
      <c r="BH151" t="s">
        <v>96</v>
      </c>
      <c r="BI151" t="s">
        <v>174</v>
      </c>
      <c r="BJ151" t="s">
        <v>175</v>
      </c>
      <c r="BK151" t="s">
        <v>97</v>
      </c>
      <c r="BL151" t="s">
        <v>98</v>
      </c>
    </row>
    <row r="152" spans="1:64" x14ac:dyDescent="0.25">
      <c r="A152" s="18">
        <v>41837</v>
      </c>
      <c r="B152">
        <v>939551</v>
      </c>
      <c r="C152" s="18">
        <v>41837</v>
      </c>
      <c r="D152" t="s">
        <v>88</v>
      </c>
      <c r="F152" t="s">
        <v>88</v>
      </c>
      <c r="G152" t="s">
        <v>215</v>
      </c>
      <c r="H152" t="s">
        <v>240</v>
      </c>
      <c r="I152" t="s">
        <v>89</v>
      </c>
      <c r="J152">
        <v>75</v>
      </c>
      <c r="L152" t="s">
        <v>162</v>
      </c>
      <c r="M152" s="19">
        <v>0.99791666666666667</v>
      </c>
      <c r="N152" s="20">
        <v>43525</v>
      </c>
      <c r="O152" s="20">
        <v>43526</v>
      </c>
      <c r="P152" s="20">
        <v>43527</v>
      </c>
      <c r="Q152" s="20">
        <v>43525</v>
      </c>
      <c r="R152" s="20">
        <v>43527</v>
      </c>
      <c r="S152" s="20">
        <v>43527</v>
      </c>
      <c r="V152">
        <v>917646</v>
      </c>
      <c r="W152">
        <v>354695</v>
      </c>
      <c r="X152" t="s">
        <v>215</v>
      </c>
      <c r="Y152" t="s">
        <v>217</v>
      </c>
      <c r="Z152" t="s">
        <v>218</v>
      </c>
      <c r="AA152" t="s">
        <v>219</v>
      </c>
      <c r="AD152" t="s">
        <v>88</v>
      </c>
      <c r="AE152">
        <v>0</v>
      </c>
      <c r="AF152">
        <v>0</v>
      </c>
      <c r="AG152">
        <v>1496</v>
      </c>
      <c r="AH152" t="s">
        <v>166</v>
      </c>
      <c r="AI152" t="s">
        <v>90</v>
      </c>
      <c r="AJ152" t="s">
        <v>88</v>
      </c>
      <c r="AK152" t="s">
        <v>167</v>
      </c>
      <c r="AL152" t="s">
        <v>91</v>
      </c>
      <c r="AM152">
        <v>2</v>
      </c>
      <c r="AN152" t="s">
        <v>92</v>
      </c>
      <c r="AO152" t="s">
        <v>93</v>
      </c>
      <c r="AP152" t="s">
        <v>88</v>
      </c>
      <c r="AQ152" t="s">
        <v>93</v>
      </c>
      <c r="AR152" t="s">
        <v>94</v>
      </c>
      <c r="AS152" t="s">
        <v>93</v>
      </c>
      <c r="AT152" t="s">
        <v>168</v>
      </c>
      <c r="AV152" s="18">
        <v>42318</v>
      </c>
      <c r="AW152">
        <v>3314912</v>
      </c>
      <c r="AX152">
        <v>60479</v>
      </c>
      <c r="AY152" t="s">
        <v>95</v>
      </c>
      <c r="AZ152">
        <v>1</v>
      </c>
      <c r="BA152" t="s">
        <v>169</v>
      </c>
      <c r="BB152" t="s">
        <v>170</v>
      </c>
      <c r="BC152" t="s">
        <v>171</v>
      </c>
      <c r="BD152" t="s">
        <v>172</v>
      </c>
      <c r="BE152" t="s">
        <v>173</v>
      </c>
      <c r="BF152">
        <v>8</v>
      </c>
      <c r="BH152" t="s">
        <v>96</v>
      </c>
      <c r="BI152" t="s">
        <v>174</v>
      </c>
      <c r="BJ152" t="s">
        <v>175</v>
      </c>
      <c r="BK152" t="s">
        <v>97</v>
      </c>
      <c r="BL152" t="s">
        <v>98</v>
      </c>
    </row>
    <row r="153" spans="1:64" x14ac:dyDescent="0.25">
      <c r="A153" s="18">
        <v>41837</v>
      </c>
      <c r="B153">
        <v>939551</v>
      </c>
      <c r="C153" s="18">
        <v>41837</v>
      </c>
      <c r="D153" t="s">
        <v>88</v>
      </c>
      <c r="F153" t="s">
        <v>88</v>
      </c>
      <c r="G153" t="s">
        <v>215</v>
      </c>
      <c r="H153" t="s">
        <v>240</v>
      </c>
      <c r="I153" t="s">
        <v>89</v>
      </c>
      <c r="J153">
        <v>75</v>
      </c>
      <c r="L153" t="s">
        <v>162</v>
      </c>
      <c r="M153" s="19">
        <v>0.99791666666666667</v>
      </c>
      <c r="N153" s="20">
        <v>43525</v>
      </c>
      <c r="O153" s="20">
        <v>43526</v>
      </c>
      <c r="P153" s="20">
        <v>43527</v>
      </c>
      <c r="Q153" s="20">
        <v>43525</v>
      </c>
      <c r="R153" s="20">
        <v>43527</v>
      </c>
      <c r="S153" s="20">
        <v>43527</v>
      </c>
      <c r="V153">
        <v>917759</v>
      </c>
      <c r="W153">
        <v>354695</v>
      </c>
      <c r="X153" t="s">
        <v>215</v>
      </c>
      <c r="Y153" t="s">
        <v>217</v>
      </c>
      <c r="Z153" t="s">
        <v>218</v>
      </c>
      <c r="AA153" t="s">
        <v>219</v>
      </c>
      <c r="AD153" t="s">
        <v>88</v>
      </c>
      <c r="AE153">
        <v>0</v>
      </c>
      <c r="AF153">
        <v>0</v>
      </c>
      <c r="AG153">
        <v>1496</v>
      </c>
      <c r="AH153" t="s">
        <v>166</v>
      </c>
      <c r="AI153" t="s">
        <v>90</v>
      </c>
      <c r="AJ153" t="s">
        <v>88</v>
      </c>
      <c r="AK153" t="s">
        <v>167</v>
      </c>
      <c r="AL153" t="s">
        <v>91</v>
      </c>
      <c r="AM153">
        <v>13</v>
      </c>
      <c r="AN153" t="s">
        <v>133</v>
      </c>
      <c r="AO153" t="s">
        <v>93</v>
      </c>
      <c r="AP153" t="s">
        <v>88</v>
      </c>
      <c r="AQ153" t="s">
        <v>93</v>
      </c>
      <c r="AR153" t="s">
        <v>94</v>
      </c>
      <c r="AS153" t="s">
        <v>93</v>
      </c>
      <c r="AT153" t="s">
        <v>168</v>
      </c>
      <c r="AV153" s="18">
        <v>42318</v>
      </c>
      <c r="AW153">
        <v>3314225</v>
      </c>
      <c r="AX153">
        <v>60360</v>
      </c>
      <c r="AY153" t="s">
        <v>155</v>
      </c>
      <c r="AZ153">
        <v>1</v>
      </c>
      <c r="BA153" t="s">
        <v>169</v>
      </c>
      <c r="BB153" t="s">
        <v>170</v>
      </c>
      <c r="BC153" t="s">
        <v>171</v>
      </c>
      <c r="BD153" t="s">
        <v>172</v>
      </c>
      <c r="BE153" t="s">
        <v>173</v>
      </c>
      <c r="BF153">
        <v>8</v>
      </c>
      <c r="BH153" t="s">
        <v>96</v>
      </c>
      <c r="BI153" t="s">
        <v>174</v>
      </c>
      <c r="BJ153" t="s">
        <v>175</v>
      </c>
      <c r="BK153" t="s">
        <v>97</v>
      </c>
      <c r="BL153" t="s">
        <v>98</v>
      </c>
    </row>
    <row r="154" spans="1:64" x14ac:dyDescent="0.25">
      <c r="A154" s="18">
        <v>41837</v>
      </c>
      <c r="B154">
        <v>939551</v>
      </c>
      <c r="C154" s="18">
        <v>41837</v>
      </c>
      <c r="D154" t="s">
        <v>88</v>
      </c>
      <c r="F154" t="s">
        <v>88</v>
      </c>
      <c r="G154" t="s">
        <v>215</v>
      </c>
      <c r="H154" t="s">
        <v>240</v>
      </c>
      <c r="I154" t="s">
        <v>89</v>
      </c>
      <c r="J154">
        <v>75</v>
      </c>
      <c r="L154" t="s">
        <v>162</v>
      </c>
      <c r="M154" s="19">
        <v>0.99791666666666667</v>
      </c>
      <c r="N154" s="20">
        <v>43525</v>
      </c>
      <c r="O154" s="20">
        <v>43526</v>
      </c>
      <c r="P154" s="20">
        <v>43527</v>
      </c>
      <c r="Q154" s="20">
        <v>43525</v>
      </c>
      <c r="R154" s="20">
        <v>43527</v>
      </c>
      <c r="S154" s="20">
        <v>43527</v>
      </c>
      <c r="V154">
        <v>918111</v>
      </c>
      <c r="W154">
        <v>354695</v>
      </c>
      <c r="X154" t="s">
        <v>215</v>
      </c>
      <c r="Y154" t="s">
        <v>217</v>
      </c>
      <c r="Z154" t="s">
        <v>218</v>
      </c>
      <c r="AA154" t="s">
        <v>219</v>
      </c>
      <c r="AD154" t="s">
        <v>88</v>
      </c>
      <c r="AE154">
        <v>0</v>
      </c>
      <c r="AF154">
        <v>0</v>
      </c>
      <c r="AG154">
        <v>1496</v>
      </c>
      <c r="AH154" t="s">
        <v>166</v>
      </c>
      <c r="AI154" t="s">
        <v>90</v>
      </c>
      <c r="AJ154" t="s">
        <v>88</v>
      </c>
      <c r="AK154" t="s">
        <v>167</v>
      </c>
      <c r="AL154" t="s">
        <v>91</v>
      </c>
      <c r="AM154">
        <v>1</v>
      </c>
      <c r="AN154" t="s">
        <v>92</v>
      </c>
      <c r="AO154" t="s">
        <v>93</v>
      </c>
      <c r="AP154" t="s">
        <v>88</v>
      </c>
      <c r="AQ154" t="s">
        <v>93</v>
      </c>
      <c r="AR154" t="s">
        <v>94</v>
      </c>
      <c r="AS154" t="s">
        <v>93</v>
      </c>
      <c r="AT154" t="s">
        <v>168</v>
      </c>
      <c r="AV154" s="18">
        <v>42318</v>
      </c>
      <c r="AW154">
        <v>3315259</v>
      </c>
      <c r="AX154">
        <v>60479</v>
      </c>
      <c r="AY154" t="s">
        <v>95</v>
      </c>
      <c r="AZ154">
        <v>4</v>
      </c>
      <c r="BA154" t="s">
        <v>169</v>
      </c>
      <c r="BB154" t="s">
        <v>170</v>
      </c>
      <c r="BC154" t="s">
        <v>171</v>
      </c>
      <c r="BD154" t="s">
        <v>172</v>
      </c>
      <c r="BE154" t="s">
        <v>173</v>
      </c>
      <c r="BF154">
        <v>8</v>
      </c>
      <c r="BH154" t="s">
        <v>96</v>
      </c>
      <c r="BI154" t="s">
        <v>174</v>
      </c>
      <c r="BJ154" t="s">
        <v>175</v>
      </c>
      <c r="BK154" t="s">
        <v>97</v>
      </c>
      <c r="BL154" t="s">
        <v>98</v>
      </c>
    </row>
    <row r="155" spans="1:64" x14ac:dyDescent="0.25">
      <c r="A155" s="18">
        <v>41837</v>
      </c>
      <c r="B155">
        <v>939551</v>
      </c>
      <c r="C155" s="18">
        <v>41837</v>
      </c>
      <c r="D155" t="s">
        <v>88</v>
      </c>
      <c r="F155" t="s">
        <v>88</v>
      </c>
      <c r="G155" t="s">
        <v>215</v>
      </c>
      <c r="H155" t="s">
        <v>240</v>
      </c>
      <c r="I155" t="s">
        <v>89</v>
      </c>
      <c r="J155">
        <v>75</v>
      </c>
      <c r="L155" t="s">
        <v>162</v>
      </c>
      <c r="M155" s="19">
        <v>0.99791666666666667</v>
      </c>
      <c r="N155" s="20">
        <v>43525</v>
      </c>
      <c r="O155" s="20">
        <v>43526</v>
      </c>
      <c r="P155" s="20">
        <v>43527</v>
      </c>
      <c r="Q155" s="20">
        <v>43525</v>
      </c>
      <c r="R155" s="20">
        <v>43527</v>
      </c>
      <c r="S155" s="20">
        <v>43527</v>
      </c>
      <c r="V155">
        <v>918157</v>
      </c>
      <c r="W155">
        <v>354695</v>
      </c>
      <c r="X155" t="s">
        <v>215</v>
      </c>
      <c r="Y155" t="s">
        <v>217</v>
      </c>
      <c r="Z155" t="s">
        <v>218</v>
      </c>
      <c r="AA155" t="s">
        <v>219</v>
      </c>
      <c r="AD155" t="s">
        <v>88</v>
      </c>
      <c r="AE155">
        <v>0</v>
      </c>
      <c r="AF155">
        <v>0</v>
      </c>
      <c r="AG155">
        <v>1496</v>
      </c>
      <c r="AH155" t="s">
        <v>166</v>
      </c>
      <c r="AI155" t="s">
        <v>90</v>
      </c>
      <c r="AJ155" t="s">
        <v>88</v>
      </c>
      <c r="AK155" t="s">
        <v>167</v>
      </c>
      <c r="AL155" t="s">
        <v>91</v>
      </c>
      <c r="AM155">
        <v>22</v>
      </c>
      <c r="AN155" t="s">
        <v>149</v>
      </c>
      <c r="AO155" t="s">
        <v>93</v>
      </c>
      <c r="AP155" t="s">
        <v>88</v>
      </c>
      <c r="AQ155" t="s">
        <v>93</v>
      </c>
      <c r="AR155" t="s">
        <v>94</v>
      </c>
      <c r="AS155" t="s">
        <v>93</v>
      </c>
      <c r="AT155" t="s">
        <v>168</v>
      </c>
      <c r="AV155" s="18">
        <v>42318</v>
      </c>
      <c r="AW155">
        <v>3312904</v>
      </c>
      <c r="AX155" t="s">
        <v>150</v>
      </c>
      <c r="AY155" t="s">
        <v>151</v>
      </c>
      <c r="AZ155">
        <v>1</v>
      </c>
      <c r="BA155" t="s">
        <v>169</v>
      </c>
      <c r="BB155" t="s">
        <v>170</v>
      </c>
      <c r="BC155" t="s">
        <v>171</v>
      </c>
      <c r="BD155" t="s">
        <v>172</v>
      </c>
      <c r="BE155" t="s">
        <v>173</v>
      </c>
      <c r="BF155">
        <v>8</v>
      </c>
      <c r="BH155" t="s">
        <v>96</v>
      </c>
      <c r="BI155" t="s">
        <v>174</v>
      </c>
      <c r="BJ155" t="s">
        <v>175</v>
      </c>
      <c r="BK155" t="s">
        <v>97</v>
      </c>
      <c r="BL155" t="s">
        <v>98</v>
      </c>
    </row>
    <row r="156" spans="1:64" x14ac:dyDescent="0.25">
      <c r="A156" s="18">
        <v>41837</v>
      </c>
      <c r="B156">
        <v>939551</v>
      </c>
      <c r="C156" s="18">
        <v>41837</v>
      </c>
      <c r="D156" t="s">
        <v>88</v>
      </c>
      <c r="F156" t="s">
        <v>88</v>
      </c>
      <c r="G156" t="s">
        <v>215</v>
      </c>
      <c r="H156" t="s">
        <v>240</v>
      </c>
      <c r="I156" t="s">
        <v>89</v>
      </c>
      <c r="J156">
        <v>75</v>
      </c>
      <c r="L156" t="s">
        <v>162</v>
      </c>
      <c r="M156" s="19">
        <v>0.99791666666666667</v>
      </c>
      <c r="N156" s="20">
        <v>43525</v>
      </c>
      <c r="O156" s="20">
        <v>43526</v>
      </c>
      <c r="P156" s="20">
        <v>43527</v>
      </c>
      <c r="Q156" s="20">
        <v>43525</v>
      </c>
      <c r="R156" s="20">
        <v>43527</v>
      </c>
      <c r="S156" s="20">
        <v>43527</v>
      </c>
      <c r="V156">
        <v>918351</v>
      </c>
      <c r="W156">
        <v>354695</v>
      </c>
      <c r="X156" t="s">
        <v>215</v>
      </c>
      <c r="Y156" t="s">
        <v>217</v>
      </c>
      <c r="Z156" t="s">
        <v>218</v>
      </c>
      <c r="AA156" t="s">
        <v>219</v>
      </c>
      <c r="AD156" t="s">
        <v>88</v>
      </c>
      <c r="AE156">
        <v>0</v>
      </c>
      <c r="AF156">
        <v>0</v>
      </c>
      <c r="AG156">
        <v>1496</v>
      </c>
      <c r="AH156" t="s">
        <v>166</v>
      </c>
      <c r="AI156" t="s">
        <v>90</v>
      </c>
      <c r="AJ156" t="s">
        <v>88</v>
      </c>
      <c r="AK156" t="s">
        <v>167</v>
      </c>
      <c r="AL156" t="s">
        <v>91</v>
      </c>
      <c r="AM156">
        <v>9</v>
      </c>
      <c r="AN156" t="s">
        <v>92</v>
      </c>
      <c r="AO156" t="s">
        <v>93</v>
      </c>
      <c r="AP156" t="s">
        <v>88</v>
      </c>
      <c r="AQ156" t="s">
        <v>93</v>
      </c>
      <c r="AR156" t="s">
        <v>94</v>
      </c>
      <c r="AS156" t="s">
        <v>93</v>
      </c>
      <c r="AT156" t="s">
        <v>168</v>
      </c>
      <c r="AV156" s="18">
        <v>42318</v>
      </c>
      <c r="AW156">
        <v>3312715</v>
      </c>
      <c r="AX156">
        <v>60479</v>
      </c>
      <c r="AY156" t="s">
        <v>95</v>
      </c>
      <c r="AZ156">
        <v>1</v>
      </c>
      <c r="BA156" t="s">
        <v>169</v>
      </c>
      <c r="BB156" t="s">
        <v>170</v>
      </c>
      <c r="BC156" t="s">
        <v>171</v>
      </c>
      <c r="BD156" t="s">
        <v>172</v>
      </c>
      <c r="BE156" t="s">
        <v>173</v>
      </c>
      <c r="BF156">
        <v>8</v>
      </c>
      <c r="BH156" t="s">
        <v>96</v>
      </c>
      <c r="BI156" t="s">
        <v>174</v>
      </c>
      <c r="BJ156" t="s">
        <v>175</v>
      </c>
      <c r="BK156" t="s">
        <v>97</v>
      </c>
      <c r="BL156" t="s">
        <v>98</v>
      </c>
    </row>
    <row r="157" spans="1:64" x14ac:dyDescent="0.25">
      <c r="A157" s="18">
        <v>41837</v>
      </c>
      <c r="B157">
        <v>939551</v>
      </c>
      <c r="C157" s="18">
        <v>41837</v>
      </c>
      <c r="D157" t="s">
        <v>88</v>
      </c>
      <c r="F157" t="s">
        <v>88</v>
      </c>
      <c r="G157" t="s">
        <v>215</v>
      </c>
      <c r="H157" t="s">
        <v>240</v>
      </c>
      <c r="I157" t="s">
        <v>89</v>
      </c>
      <c r="J157">
        <v>75</v>
      </c>
      <c r="L157" t="s">
        <v>162</v>
      </c>
      <c r="M157" s="19">
        <v>0.99791666666666667</v>
      </c>
      <c r="N157" s="20">
        <v>43525</v>
      </c>
      <c r="O157" s="20">
        <v>43526</v>
      </c>
      <c r="P157" s="20">
        <v>43527</v>
      </c>
      <c r="Q157" s="20">
        <v>43525</v>
      </c>
      <c r="R157" s="20">
        <v>43527</v>
      </c>
      <c r="S157" s="20">
        <v>43527</v>
      </c>
      <c r="V157">
        <v>918421</v>
      </c>
      <c r="W157">
        <v>354695</v>
      </c>
      <c r="X157" t="s">
        <v>215</v>
      </c>
      <c r="Y157" t="s">
        <v>217</v>
      </c>
      <c r="Z157" t="s">
        <v>218</v>
      </c>
      <c r="AA157" t="s">
        <v>219</v>
      </c>
      <c r="AD157" t="s">
        <v>88</v>
      </c>
      <c r="AE157">
        <v>0</v>
      </c>
      <c r="AF157">
        <v>0</v>
      </c>
      <c r="AG157">
        <v>1496</v>
      </c>
      <c r="AH157" t="s">
        <v>166</v>
      </c>
      <c r="AI157" t="s">
        <v>90</v>
      </c>
      <c r="AJ157" t="s">
        <v>88</v>
      </c>
      <c r="AK157" t="s">
        <v>167</v>
      </c>
      <c r="AL157" t="s">
        <v>91</v>
      </c>
      <c r="AM157">
        <v>3</v>
      </c>
      <c r="AO157" t="s">
        <v>88</v>
      </c>
      <c r="AP157" t="s">
        <v>88</v>
      </c>
      <c r="AQ157" t="s">
        <v>88</v>
      </c>
      <c r="AS157" t="s">
        <v>88</v>
      </c>
      <c r="AT157" t="s">
        <v>168</v>
      </c>
      <c r="AV157" s="18">
        <v>42318</v>
      </c>
      <c r="AW157">
        <v>3314033</v>
      </c>
      <c r="AX157">
        <v>186233</v>
      </c>
      <c r="AY157" t="s">
        <v>241</v>
      </c>
      <c r="AZ157">
        <v>1</v>
      </c>
      <c r="BA157" t="s">
        <v>169</v>
      </c>
      <c r="BB157" t="s">
        <v>170</v>
      </c>
      <c r="BC157" t="s">
        <v>171</v>
      </c>
      <c r="BD157" t="s">
        <v>172</v>
      </c>
      <c r="BE157" t="s">
        <v>173</v>
      </c>
      <c r="BF157">
        <v>8</v>
      </c>
      <c r="BH157" t="s">
        <v>96</v>
      </c>
      <c r="BI157" t="s">
        <v>174</v>
      </c>
      <c r="BJ157" t="s">
        <v>175</v>
      </c>
      <c r="BK157" t="s">
        <v>97</v>
      </c>
      <c r="BL157" t="s">
        <v>98</v>
      </c>
    </row>
    <row r="158" spans="1:64" x14ac:dyDescent="0.25">
      <c r="A158" s="18">
        <v>41837</v>
      </c>
      <c r="B158">
        <v>939551</v>
      </c>
      <c r="C158" s="18">
        <v>41837</v>
      </c>
      <c r="D158" t="s">
        <v>88</v>
      </c>
      <c r="F158" t="s">
        <v>88</v>
      </c>
      <c r="G158" t="s">
        <v>215</v>
      </c>
      <c r="H158" t="s">
        <v>240</v>
      </c>
      <c r="I158" t="s">
        <v>89</v>
      </c>
      <c r="J158">
        <v>75</v>
      </c>
      <c r="L158" t="s">
        <v>162</v>
      </c>
      <c r="M158" s="19">
        <v>0.99791666666666667</v>
      </c>
      <c r="N158" s="20">
        <v>43525</v>
      </c>
      <c r="O158" s="20">
        <v>43526</v>
      </c>
      <c r="P158" s="20">
        <v>43527</v>
      </c>
      <c r="Q158" s="20">
        <v>43525</v>
      </c>
      <c r="R158" s="20">
        <v>43527</v>
      </c>
      <c r="S158" s="20">
        <v>43527</v>
      </c>
      <c r="V158">
        <v>918486</v>
      </c>
      <c r="W158">
        <v>354695</v>
      </c>
      <c r="X158" t="s">
        <v>215</v>
      </c>
      <c r="Y158" t="s">
        <v>217</v>
      </c>
      <c r="Z158" t="s">
        <v>218</v>
      </c>
      <c r="AA158" t="s">
        <v>219</v>
      </c>
      <c r="AD158" t="s">
        <v>88</v>
      </c>
      <c r="AE158">
        <v>0</v>
      </c>
      <c r="AF158">
        <v>0</v>
      </c>
      <c r="AG158">
        <v>1496</v>
      </c>
      <c r="AH158" t="s">
        <v>166</v>
      </c>
      <c r="AI158" t="s">
        <v>90</v>
      </c>
      <c r="AJ158" t="s">
        <v>88</v>
      </c>
      <c r="AK158" t="s">
        <v>167</v>
      </c>
      <c r="AL158" t="s">
        <v>91</v>
      </c>
      <c r="AM158">
        <v>25</v>
      </c>
      <c r="AN158" t="s">
        <v>92</v>
      </c>
      <c r="AO158" t="s">
        <v>93</v>
      </c>
      <c r="AP158" t="s">
        <v>88</v>
      </c>
      <c r="AQ158" t="s">
        <v>93</v>
      </c>
      <c r="AR158" t="s">
        <v>94</v>
      </c>
      <c r="AS158" t="s">
        <v>93</v>
      </c>
      <c r="AT158" t="s">
        <v>168</v>
      </c>
      <c r="AV158" s="18">
        <v>42318</v>
      </c>
      <c r="AW158">
        <v>3314234</v>
      </c>
      <c r="AX158">
        <v>60479</v>
      </c>
      <c r="AY158" t="s">
        <v>95</v>
      </c>
      <c r="AZ158">
        <v>2</v>
      </c>
      <c r="BA158" t="s">
        <v>169</v>
      </c>
      <c r="BB158" t="s">
        <v>170</v>
      </c>
      <c r="BC158" t="s">
        <v>171</v>
      </c>
      <c r="BD158" t="s">
        <v>172</v>
      </c>
      <c r="BE158" t="s">
        <v>173</v>
      </c>
      <c r="BF158">
        <v>8</v>
      </c>
      <c r="BH158" t="s">
        <v>96</v>
      </c>
      <c r="BI158" t="s">
        <v>174</v>
      </c>
      <c r="BJ158" t="s">
        <v>175</v>
      </c>
      <c r="BK158" t="s">
        <v>97</v>
      </c>
      <c r="BL158" t="s">
        <v>98</v>
      </c>
    </row>
    <row r="159" spans="1:64" x14ac:dyDescent="0.25">
      <c r="A159" s="18">
        <v>41837</v>
      </c>
      <c r="B159">
        <v>939551</v>
      </c>
      <c r="C159" s="18">
        <v>41837</v>
      </c>
      <c r="D159" t="s">
        <v>88</v>
      </c>
      <c r="F159" t="s">
        <v>88</v>
      </c>
      <c r="G159" t="s">
        <v>215</v>
      </c>
      <c r="H159" t="s">
        <v>240</v>
      </c>
      <c r="I159" t="s">
        <v>89</v>
      </c>
      <c r="J159">
        <v>75</v>
      </c>
      <c r="L159" t="s">
        <v>162</v>
      </c>
      <c r="M159" s="19">
        <v>0.99791666666666667</v>
      </c>
      <c r="N159" s="20">
        <v>43525</v>
      </c>
      <c r="O159" s="20">
        <v>43526</v>
      </c>
      <c r="P159" s="20">
        <v>43527</v>
      </c>
      <c r="Q159" s="20">
        <v>43525</v>
      </c>
      <c r="R159" s="20">
        <v>43527</v>
      </c>
      <c r="S159" s="20">
        <v>43527</v>
      </c>
      <c r="V159">
        <v>919252</v>
      </c>
      <c r="W159">
        <v>354695</v>
      </c>
      <c r="X159" t="s">
        <v>215</v>
      </c>
      <c r="Y159" t="s">
        <v>217</v>
      </c>
      <c r="Z159" t="s">
        <v>218</v>
      </c>
      <c r="AA159" t="s">
        <v>219</v>
      </c>
      <c r="AD159" t="s">
        <v>88</v>
      </c>
      <c r="AE159">
        <v>0</v>
      </c>
      <c r="AF159">
        <v>0</v>
      </c>
      <c r="AG159">
        <v>1496</v>
      </c>
      <c r="AH159" t="s">
        <v>166</v>
      </c>
      <c r="AI159" t="s">
        <v>90</v>
      </c>
      <c r="AJ159" t="s">
        <v>88</v>
      </c>
      <c r="AK159" t="s">
        <v>167</v>
      </c>
      <c r="AL159" t="s">
        <v>91</v>
      </c>
      <c r="AM159">
        <v>30</v>
      </c>
      <c r="AN159" t="s">
        <v>242</v>
      </c>
      <c r="AO159" t="s">
        <v>93</v>
      </c>
      <c r="AP159" t="s">
        <v>88</v>
      </c>
      <c r="AQ159" t="s">
        <v>88</v>
      </c>
      <c r="AR159" t="s">
        <v>94</v>
      </c>
      <c r="AS159" t="s">
        <v>93</v>
      </c>
      <c r="AT159" t="s">
        <v>168</v>
      </c>
      <c r="AV159" s="18">
        <v>42318</v>
      </c>
      <c r="AW159">
        <v>3314634</v>
      </c>
      <c r="AX159" t="s">
        <v>243</v>
      </c>
      <c r="AY159" t="s">
        <v>231</v>
      </c>
      <c r="AZ159">
        <v>1</v>
      </c>
      <c r="BA159" t="s">
        <v>169</v>
      </c>
      <c r="BB159" t="s">
        <v>170</v>
      </c>
      <c r="BC159" t="s">
        <v>171</v>
      </c>
      <c r="BD159" t="s">
        <v>172</v>
      </c>
      <c r="BE159" t="s">
        <v>173</v>
      </c>
      <c r="BF159">
        <v>8</v>
      </c>
      <c r="BH159" t="s">
        <v>96</v>
      </c>
      <c r="BI159" t="s">
        <v>174</v>
      </c>
      <c r="BJ159" t="s">
        <v>175</v>
      </c>
      <c r="BK159" t="s">
        <v>97</v>
      </c>
      <c r="BL159" t="s">
        <v>98</v>
      </c>
    </row>
    <row r="160" spans="1:64" x14ac:dyDescent="0.25">
      <c r="A160" s="18">
        <v>41837</v>
      </c>
      <c r="B160">
        <v>939551</v>
      </c>
      <c r="C160" s="18">
        <v>41837</v>
      </c>
      <c r="D160" t="s">
        <v>88</v>
      </c>
      <c r="F160" t="s">
        <v>88</v>
      </c>
      <c r="G160" t="s">
        <v>215</v>
      </c>
      <c r="H160" t="s">
        <v>240</v>
      </c>
      <c r="I160" t="s">
        <v>89</v>
      </c>
      <c r="J160">
        <v>75</v>
      </c>
      <c r="L160" t="s">
        <v>162</v>
      </c>
      <c r="M160" s="19">
        <v>0.99791666666666667</v>
      </c>
      <c r="N160" s="20">
        <v>43525</v>
      </c>
      <c r="O160" s="20">
        <v>43526</v>
      </c>
      <c r="P160" s="20">
        <v>43527</v>
      </c>
      <c r="Q160" s="20">
        <v>43525</v>
      </c>
      <c r="R160" s="20">
        <v>43527</v>
      </c>
      <c r="S160" s="20">
        <v>43527</v>
      </c>
      <c r="V160">
        <v>919252</v>
      </c>
      <c r="W160">
        <v>354695</v>
      </c>
      <c r="X160" t="s">
        <v>215</v>
      </c>
      <c r="Y160" t="s">
        <v>217</v>
      </c>
      <c r="Z160" t="s">
        <v>218</v>
      </c>
      <c r="AA160" t="s">
        <v>219</v>
      </c>
      <c r="AD160" t="s">
        <v>88</v>
      </c>
      <c r="AE160">
        <v>0</v>
      </c>
      <c r="AF160">
        <v>0</v>
      </c>
      <c r="AG160">
        <v>1496</v>
      </c>
      <c r="AH160" t="s">
        <v>166</v>
      </c>
      <c r="AI160" t="s">
        <v>90</v>
      </c>
      <c r="AJ160" t="s">
        <v>88</v>
      </c>
      <c r="AK160" t="s">
        <v>167</v>
      </c>
      <c r="AL160" t="s">
        <v>91</v>
      </c>
      <c r="AM160">
        <v>30</v>
      </c>
      <c r="AN160" t="s">
        <v>92</v>
      </c>
      <c r="AO160" t="s">
        <v>93</v>
      </c>
      <c r="AP160" t="s">
        <v>88</v>
      </c>
      <c r="AQ160" t="s">
        <v>93</v>
      </c>
      <c r="AR160" t="s">
        <v>94</v>
      </c>
      <c r="AS160" t="s">
        <v>93</v>
      </c>
      <c r="AT160" t="s">
        <v>168</v>
      </c>
      <c r="AV160" s="18">
        <v>42318</v>
      </c>
      <c r="AW160">
        <v>3315080</v>
      </c>
      <c r="AX160">
        <v>60479</v>
      </c>
      <c r="AY160" t="s">
        <v>95</v>
      </c>
      <c r="AZ160">
        <v>2</v>
      </c>
      <c r="BA160" t="s">
        <v>169</v>
      </c>
      <c r="BB160" t="s">
        <v>170</v>
      </c>
      <c r="BC160" t="s">
        <v>171</v>
      </c>
      <c r="BD160" t="s">
        <v>172</v>
      </c>
      <c r="BE160" t="s">
        <v>173</v>
      </c>
      <c r="BF160">
        <v>8</v>
      </c>
      <c r="BH160" t="s">
        <v>96</v>
      </c>
      <c r="BI160" t="s">
        <v>174</v>
      </c>
      <c r="BJ160" t="s">
        <v>175</v>
      </c>
      <c r="BK160" t="s">
        <v>97</v>
      </c>
      <c r="BL160" t="s">
        <v>98</v>
      </c>
    </row>
    <row r="161" spans="1:64" x14ac:dyDescent="0.25">
      <c r="A161" s="18">
        <v>41837</v>
      </c>
      <c r="B161">
        <v>939551</v>
      </c>
      <c r="C161" s="18">
        <v>41837</v>
      </c>
      <c r="D161" t="s">
        <v>88</v>
      </c>
      <c r="F161" t="s">
        <v>88</v>
      </c>
      <c r="G161" t="s">
        <v>215</v>
      </c>
      <c r="H161" t="s">
        <v>240</v>
      </c>
      <c r="I161" t="s">
        <v>89</v>
      </c>
      <c r="J161">
        <v>75</v>
      </c>
      <c r="L161" t="s">
        <v>162</v>
      </c>
      <c r="M161" s="19">
        <v>0.99791666666666667</v>
      </c>
      <c r="N161" s="20">
        <v>43525</v>
      </c>
      <c r="O161" s="20">
        <v>43526</v>
      </c>
      <c r="P161" s="20">
        <v>43527</v>
      </c>
      <c r="Q161" s="20">
        <v>43525</v>
      </c>
      <c r="R161" s="20">
        <v>43527</v>
      </c>
      <c r="S161" s="20">
        <v>43527</v>
      </c>
      <c r="V161">
        <v>919339</v>
      </c>
      <c r="W161">
        <v>354695</v>
      </c>
      <c r="X161" t="s">
        <v>215</v>
      </c>
      <c r="Y161" t="s">
        <v>217</v>
      </c>
      <c r="Z161" t="s">
        <v>218</v>
      </c>
      <c r="AA161" t="s">
        <v>219</v>
      </c>
      <c r="AD161" t="s">
        <v>88</v>
      </c>
      <c r="AE161">
        <v>0</v>
      </c>
      <c r="AF161">
        <v>0</v>
      </c>
      <c r="AG161">
        <v>1496</v>
      </c>
      <c r="AH161" t="s">
        <v>166</v>
      </c>
      <c r="AI161" t="s">
        <v>90</v>
      </c>
      <c r="AJ161" t="s">
        <v>88</v>
      </c>
      <c r="AK161" t="s">
        <v>167</v>
      </c>
      <c r="AL161" t="s">
        <v>91</v>
      </c>
      <c r="AM161">
        <v>29</v>
      </c>
      <c r="AN161" t="s">
        <v>92</v>
      </c>
      <c r="AO161" t="s">
        <v>93</v>
      </c>
      <c r="AP161" t="s">
        <v>88</v>
      </c>
      <c r="AQ161" t="s">
        <v>93</v>
      </c>
      <c r="AR161" t="s">
        <v>94</v>
      </c>
      <c r="AS161" t="s">
        <v>93</v>
      </c>
      <c r="AT161" t="s">
        <v>168</v>
      </c>
      <c r="AV161" s="18">
        <v>42318</v>
      </c>
      <c r="AW161">
        <v>3314333</v>
      </c>
      <c r="AX161">
        <v>60479</v>
      </c>
      <c r="AY161" t="s">
        <v>95</v>
      </c>
      <c r="AZ161">
        <v>1</v>
      </c>
      <c r="BA161" t="s">
        <v>169</v>
      </c>
      <c r="BB161" t="s">
        <v>170</v>
      </c>
      <c r="BC161" t="s">
        <v>171</v>
      </c>
      <c r="BD161" t="s">
        <v>172</v>
      </c>
      <c r="BE161" t="s">
        <v>173</v>
      </c>
      <c r="BF161">
        <v>8</v>
      </c>
      <c r="BH161" t="s">
        <v>96</v>
      </c>
      <c r="BI161" t="s">
        <v>174</v>
      </c>
      <c r="BJ161" t="s">
        <v>175</v>
      </c>
      <c r="BK161" t="s">
        <v>97</v>
      </c>
      <c r="BL161" t="s">
        <v>98</v>
      </c>
    </row>
    <row r="162" spans="1:64" x14ac:dyDescent="0.25">
      <c r="A162" s="18">
        <v>41837</v>
      </c>
      <c r="B162">
        <v>939551</v>
      </c>
      <c r="C162" s="18">
        <v>41837</v>
      </c>
      <c r="D162" t="s">
        <v>88</v>
      </c>
      <c r="F162" t="s">
        <v>88</v>
      </c>
      <c r="G162" t="s">
        <v>215</v>
      </c>
      <c r="H162" t="s">
        <v>240</v>
      </c>
      <c r="I162" t="s">
        <v>89</v>
      </c>
      <c r="J162">
        <v>75</v>
      </c>
      <c r="L162" t="s">
        <v>162</v>
      </c>
      <c r="M162" s="19">
        <v>0.99791666666666667</v>
      </c>
      <c r="N162" s="20">
        <v>43525</v>
      </c>
      <c r="O162" s="20">
        <v>43526</v>
      </c>
      <c r="P162" s="20">
        <v>43527</v>
      </c>
      <c r="Q162" s="20">
        <v>43525</v>
      </c>
      <c r="R162" s="20">
        <v>43527</v>
      </c>
      <c r="S162" s="20">
        <v>43527</v>
      </c>
      <c r="V162">
        <v>919707</v>
      </c>
      <c r="W162">
        <v>354695</v>
      </c>
      <c r="X162" t="s">
        <v>215</v>
      </c>
      <c r="Y162" t="s">
        <v>217</v>
      </c>
      <c r="Z162" t="s">
        <v>218</v>
      </c>
      <c r="AA162" t="s">
        <v>219</v>
      </c>
      <c r="AD162" t="s">
        <v>88</v>
      </c>
      <c r="AE162">
        <v>0</v>
      </c>
      <c r="AF162">
        <v>0</v>
      </c>
      <c r="AG162">
        <v>1496</v>
      </c>
      <c r="AH162" t="s">
        <v>166</v>
      </c>
      <c r="AI162" t="s">
        <v>90</v>
      </c>
      <c r="AJ162" t="s">
        <v>88</v>
      </c>
      <c r="AK162" t="s">
        <v>167</v>
      </c>
      <c r="AL162" t="s">
        <v>91</v>
      </c>
      <c r="AM162">
        <v>7</v>
      </c>
      <c r="AN162" t="s">
        <v>92</v>
      </c>
      <c r="AO162" t="s">
        <v>93</v>
      </c>
      <c r="AP162" t="s">
        <v>88</v>
      </c>
      <c r="AQ162" t="s">
        <v>93</v>
      </c>
      <c r="AR162" t="s">
        <v>94</v>
      </c>
      <c r="AS162" t="s">
        <v>93</v>
      </c>
      <c r="AT162" t="s">
        <v>168</v>
      </c>
      <c r="AV162" s="18">
        <v>42318</v>
      </c>
      <c r="AW162">
        <v>3313835</v>
      </c>
      <c r="AX162">
        <v>60479</v>
      </c>
      <c r="AY162" t="s">
        <v>95</v>
      </c>
      <c r="AZ162">
        <v>1</v>
      </c>
      <c r="BA162" t="s">
        <v>169</v>
      </c>
      <c r="BB162" t="s">
        <v>170</v>
      </c>
      <c r="BC162" t="s">
        <v>171</v>
      </c>
      <c r="BD162" t="s">
        <v>172</v>
      </c>
      <c r="BE162" t="s">
        <v>173</v>
      </c>
      <c r="BF162">
        <v>8</v>
      </c>
      <c r="BH162" t="s">
        <v>96</v>
      </c>
      <c r="BI162" t="s">
        <v>174</v>
      </c>
      <c r="BJ162" t="s">
        <v>175</v>
      </c>
      <c r="BK162" t="s">
        <v>97</v>
      </c>
      <c r="BL162" t="s">
        <v>98</v>
      </c>
    </row>
    <row r="163" spans="1:64" x14ac:dyDescent="0.25">
      <c r="A163" s="18">
        <v>41837</v>
      </c>
      <c r="B163">
        <v>939551</v>
      </c>
      <c r="C163" s="18">
        <v>41837</v>
      </c>
      <c r="D163" t="s">
        <v>88</v>
      </c>
      <c r="F163" t="s">
        <v>88</v>
      </c>
      <c r="G163" t="s">
        <v>215</v>
      </c>
      <c r="H163" t="s">
        <v>240</v>
      </c>
      <c r="I163" t="s">
        <v>89</v>
      </c>
      <c r="J163">
        <v>75</v>
      </c>
      <c r="L163" t="s">
        <v>162</v>
      </c>
      <c r="M163" s="19">
        <v>0.99791666666666667</v>
      </c>
      <c r="N163" s="20">
        <v>43525</v>
      </c>
      <c r="O163" s="20">
        <v>43526</v>
      </c>
      <c r="P163" s="20">
        <v>43527</v>
      </c>
      <c r="Q163" s="20">
        <v>43525</v>
      </c>
      <c r="R163" s="20">
        <v>43527</v>
      </c>
      <c r="S163" s="20">
        <v>43527</v>
      </c>
      <c r="V163">
        <v>919958</v>
      </c>
      <c r="W163">
        <v>354695</v>
      </c>
      <c r="X163" t="s">
        <v>215</v>
      </c>
      <c r="Y163" t="s">
        <v>217</v>
      </c>
      <c r="Z163" t="s">
        <v>218</v>
      </c>
      <c r="AA163" t="s">
        <v>219</v>
      </c>
      <c r="AD163" t="s">
        <v>88</v>
      </c>
      <c r="AE163">
        <v>0</v>
      </c>
      <c r="AF163">
        <v>0</v>
      </c>
      <c r="AG163">
        <v>1496</v>
      </c>
      <c r="AH163" t="s">
        <v>166</v>
      </c>
      <c r="AI163" t="s">
        <v>90</v>
      </c>
      <c r="AJ163" t="s">
        <v>88</v>
      </c>
      <c r="AK163" t="s">
        <v>167</v>
      </c>
      <c r="AL163" t="s">
        <v>91</v>
      </c>
      <c r="AM163">
        <v>12</v>
      </c>
      <c r="AN163" t="s">
        <v>92</v>
      </c>
      <c r="AO163" t="s">
        <v>93</v>
      </c>
      <c r="AP163" t="s">
        <v>88</v>
      </c>
      <c r="AQ163" t="s">
        <v>93</v>
      </c>
      <c r="AR163" t="s">
        <v>94</v>
      </c>
      <c r="AS163" t="s">
        <v>93</v>
      </c>
      <c r="AT163" t="s">
        <v>168</v>
      </c>
      <c r="AV163" s="18">
        <v>42318</v>
      </c>
      <c r="AW163">
        <v>3314100</v>
      </c>
      <c r="AX163">
        <v>60479</v>
      </c>
      <c r="AY163" t="s">
        <v>95</v>
      </c>
      <c r="AZ163">
        <v>1</v>
      </c>
      <c r="BA163" t="s">
        <v>169</v>
      </c>
      <c r="BB163" t="s">
        <v>170</v>
      </c>
      <c r="BC163" t="s">
        <v>171</v>
      </c>
      <c r="BD163" t="s">
        <v>172</v>
      </c>
      <c r="BE163" t="s">
        <v>173</v>
      </c>
      <c r="BF163">
        <v>8</v>
      </c>
      <c r="BH163" t="s">
        <v>96</v>
      </c>
      <c r="BI163" t="s">
        <v>174</v>
      </c>
      <c r="BJ163" t="s">
        <v>175</v>
      </c>
      <c r="BK163" t="s">
        <v>97</v>
      </c>
      <c r="BL163" t="s">
        <v>98</v>
      </c>
    </row>
    <row r="164" spans="1:64" x14ac:dyDescent="0.25">
      <c r="A164" s="18">
        <v>41837</v>
      </c>
      <c r="B164">
        <v>939551</v>
      </c>
      <c r="C164" s="18">
        <v>41837</v>
      </c>
      <c r="D164" t="s">
        <v>88</v>
      </c>
      <c r="F164" t="s">
        <v>88</v>
      </c>
      <c r="G164" t="s">
        <v>215</v>
      </c>
      <c r="H164" t="s">
        <v>240</v>
      </c>
      <c r="I164" t="s">
        <v>89</v>
      </c>
      <c r="J164">
        <v>75</v>
      </c>
      <c r="L164" t="s">
        <v>162</v>
      </c>
      <c r="M164" s="19">
        <v>0.99791666666666667</v>
      </c>
      <c r="N164" s="20">
        <v>43525</v>
      </c>
      <c r="O164" s="20">
        <v>43526</v>
      </c>
      <c r="P164" s="20">
        <v>43527</v>
      </c>
      <c r="Q164" s="20">
        <v>43525</v>
      </c>
      <c r="R164" s="20">
        <v>43527</v>
      </c>
      <c r="S164" s="20">
        <v>43527</v>
      </c>
      <c r="V164">
        <v>920001</v>
      </c>
      <c r="W164">
        <v>354695</v>
      </c>
      <c r="X164" t="s">
        <v>215</v>
      </c>
      <c r="Y164" t="s">
        <v>217</v>
      </c>
      <c r="Z164" t="s">
        <v>218</v>
      </c>
      <c r="AA164" t="s">
        <v>219</v>
      </c>
      <c r="AD164" t="s">
        <v>88</v>
      </c>
      <c r="AE164">
        <v>0</v>
      </c>
      <c r="AF164">
        <v>0</v>
      </c>
      <c r="AG164">
        <v>1496</v>
      </c>
      <c r="AH164" t="s">
        <v>166</v>
      </c>
      <c r="AI164" t="s">
        <v>90</v>
      </c>
      <c r="AJ164" t="s">
        <v>88</v>
      </c>
      <c r="AK164" t="s">
        <v>167</v>
      </c>
      <c r="AL164" t="s">
        <v>91</v>
      </c>
      <c r="AM164">
        <v>11</v>
      </c>
      <c r="AN164" t="s">
        <v>92</v>
      </c>
      <c r="AO164" t="s">
        <v>93</v>
      </c>
      <c r="AP164" t="s">
        <v>88</v>
      </c>
      <c r="AQ164" t="s">
        <v>93</v>
      </c>
      <c r="AR164" t="s">
        <v>94</v>
      </c>
      <c r="AS164" t="s">
        <v>93</v>
      </c>
      <c r="AT164" t="s">
        <v>168</v>
      </c>
      <c r="AV164" s="18">
        <v>42318</v>
      </c>
      <c r="AW164">
        <v>3312402</v>
      </c>
      <c r="AX164">
        <v>60479</v>
      </c>
      <c r="AY164" t="s">
        <v>95</v>
      </c>
      <c r="AZ164">
        <v>2</v>
      </c>
      <c r="BA164" t="s">
        <v>169</v>
      </c>
      <c r="BB164" t="s">
        <v>170</v>
      </c>
      <c r="BC164" t="s">
        <v>171</v>
      </c>
      <c r="BD164" t="s">
        <v>172</v>
      </c>
      <c r="BE164" t="s">
        <v>173</v>
      </c>
      <c r="BF164">
        <v>8</v>
      </c>
      <c r="BH164" t="s">
        <v>96</v>
      </c>
      <c r="BI164" t="s">
        <v>174</v>
      </c>
      <c r="BJ164" t="s">
        <v>175</v>
      </c>
      <c r="BK164" t="s">
        <v>97</v>
      </c>
      <c r="BL164" t="s">
        <v>98</v>
      </c>
    </row>
    <row r="165" spans="1:64" x14ac:dyDescent="0.25">
      <c r="A165" s="18">
        <v>41837</v>
      </c>
      <c r="B165">
        <v>939554</v>
      </c>
      <c r="C165" s="18">
        <v>41837</v>
      </c>
      <c r="D165" t="s">
        <v>88</v>
      </c>
      <c r="F165" t="s">
        <v>88</v>
      </c>
      <c r="G165" t="s">
        <v>220</v>
      </c>
      <c r="H165" t="s">
        <v>244</v>
      </c>
      <c r="I165" t="s">
        <v>89</v>
      </c>
      <c r="J165">
        <v>74</v>
      </c>
      <c r="L165" t="s">
        <v>162</v>
      </c>
      <c r="M165" s="19">
        <v>0.93472222222222223</v>
      </c>
      <c r="N165" s="20">
        <v>43525</v>
      </c>
      <c r="O165" s="20">
        <v>43525</v>
      </c>
      <c r="P165" s="20">
        <v>43526</v>
      </c>
      <c r="Q165" s="20">
        <v>43525</v>
      </c>
      <c r="R165" s="20">
        <v>43525</v>
      </c>
      <c r="S165" s="20">
        <v>43525</v>
      </c>
      <c r="V165">
        <v>917662</v>
      </c>
      <c r="W165">
        <v>354696</v>
      </c>
      <c r="X165" t="s">
        <v>220</v>
      </c>
      <c r="Y165" t="s">
        <v>222</v>
      </c>
      <c r="Z165" t="s">
        <v>223</v>
      </c>
      <c r="AA165" t="s">
        <v>224</v>
      </c>
      <c r="AD165" t="s">
        <v>88</v>
      </c>
      <c r="AE165">
        <v>0</v>
      </c>
      <c r="AF165">
        <v>0</v>
      </c>
      <c r="AG165">
        <v>1496</v>
      </c>
      <c r="AH165" t="s">
        <v>166</v>
      </c>
      <c r="AI165" t="s">
        <v>90</v>
      </c>
      <c r="AJ165" t="s">
        <v>88</v>
      </c>
      <c r="AK165" t="s">
        <v>167</v>
      </c>
      <c r="AL165" t="s">
        <v>91</v>
      </c>
      <c r="AM165">
        <v>6</v>
      </c>
      <c r="AN165" t="s">
        <v>92</v>
      </c>
      <c r="AO165" t="s">
        <v>93</v>
      </c>
      <c r="AP165" t="s">
        <v>88</v>
      </c>
      <c r="AQ165" t="s">
        <v>93</v>
      </c>
      <c r="AR165" t="s">
        <v>94</v>
      </c>
      <c r="AS165" t="s">
        <v>93</v>
      </c>
      <c r="AT165" t="s">
        <v>168</v>
      </c>
      <c r="AV165" s="18">
        <v>42318</v>
      </c>
      <c r="AW165">
        <v>3313692</v>
      </c>
      <c r="AX165">
        <v>60479</v>
      </c>
      <c r="AY165" t="s">
        <v>95</v>
      </c>
      <c r="AZ165">
        <v>2</v>
      </c>
      <c r="BA165" t="s">
        <v>169</v>
      </c>
      <c r="BB165" t="s">
        <v>170</v>
      </c>
      <c r="BC165" t="s">
        <v>171</v>
      </c>
      <c r="BD165" t="s">
        <v>172</v>
      </c>
      <c r="BE165" t="s">
        <v>173</v>
      </c>
      <c r="BF165">
        <v>8</v>
      </c>
      <c r="BG165" t="s">
        <v>181</v>
      </c>
      <c r="BH165" t="s">
        <v>96</v>
      </c>
      <c r="BI165" t="s">
        <v>174</v>
      </c>
      <c r="BJ165" t="s">
        <v>175</v>
      </c>
      <c r="BK165" t="s">
        <v>97</v>
      </c>
      <c r="BL165" t="s">
        <v>98</v>
      </c>
    </row>
    <row r="166" spans="1:64" x14ac:dyDescent="0.25">
      <c r="A166" s="18">
        <v>41837</v>
      </c>
      <c r="B166">
        <v>939554</v>
      </c>
      <c r="C166" s="18">
        <v>41837</v>
      </c>
      <c r="D166" t="s">
        <v>88</v>
      </c>
      <c r="F166" t="s">
        <v>88</v>
      </c>
      <c r="G166" t="s">
        <v>220</v>
      </c>
      <c r="H166" t="s">
        <v>244</v>
      </c>
      <c r="I166" t="s">
        <v>89</v>
      </c>
      <c r="J166">
        <v>74</v>
      </c>
      <c r="L166" t="s">
        <v>162</v>
      </c>
      <c r="M166" s="19">
        <v>0.93472222222222223</v>
      </c>
      <c r="N166" s="20">
        <v>43525</v>
      </c>
      <c r="O166" s="20">
        <v>43525</v>
      </c>
      <c r="P166" s="20">
        <v>43526</v>
      </c>
      <c r="Q166" s="20">
        <v>43525</v>
      </c>
      <c r="R166" s="20">
        <v>43525</v>
      </c>
      <c r="S166" s="20">
        <v>43525</v>
      </c>
      <c r="V166">
        <v>918814</v>
      </c>
      <c r="W166">
        <v>354696</v>
      </c>
      <c r="X166" t="s">
        <v>220</v>
      </c>
      <c r="Y166" t="s">
        <v>222</v>
      </c>
      <c r="Z166" t="s">
        <v>223</v>
      </c>
      <c r="AA166" t="s">
        <v>224</v>
      </c>
      <c r="AD166" t="s">
        <v>88</v>
      </c>
      <c r="AE166">
        <v>0</v>
      </c>
      <c r="AF166">
        <v>0</v>
      </c>
      <c r="AG166">
        <v>1496</v>
      </c>
      <c r="AH166" t="s">
        <v>166</v>
      </c>
      <c r="AI166" t="s">
        <v>90</v>
      </c>
      <c r="AJ166" t="s">
        <v>88</v>
      </c>
      <c r="AK166" t="s">
        <v>167</v>
      </c>
      <c r="AL166" t="s">
        <v>91</v>
      </c>
      <c r="AM166">
        <v>22</v>
      </c>
      <c r="AN166" t="s">
        <v>92</v>
      </c>
      <c r="AO166" t="s">
        <v>93</v>
      </c>
      <c r="AP166" t="s">
        <v>88</v>
      </c>
      <c r="AQ166" t="s">
        <v>93</v>
      </c>
      <c r="AR166" t="s">
        <v>94</v>
      </c>
      <c r="AS166" t="s">
        <v>93</v>
      </c>
      <c r="AT166" t="s">
        <v>168</v>
      </c>
      <c r="AV166" s="18">
        <v>42318</v>
      </c>
      <c r="AW166">
        <v>3314218</v>
      </c>
      <c r="AX166">
        <v>60479</v>
      </c>
      <c r="AY166" t="s">
        <v>95</v>
      </c>
      <c r="AZ166">
        <v>2</v>
      </c>
      <c r="BA166" t="s">
        <v>169</v>
      </c>
      <c r="BB166" t="s">
        <v>170</v>
      </c>
      <c r="BC166" t="s">
        <v>171</v>
      </c>
      <c r="BD166" t="s">
        <v>172</v>
      </c>
      <c r="BE166" t="s">
        <v>173</v>
      </c>
      <c r="BF166">
        <v>8</v>
      </c>
      <c r="BG166" t="s">
        <v>181</v>
      </c>
      <c r="BH166" t="s">
        <v>96</v>
      </c>
      <c r="BI166" t="s">
        <v>174</v>
      </c>
      <c r="BJ166" t="s">
        <v>175</v>
      </c>
      <c r="BK166" t="s">
        <v>97</v>
      </c>
      <c r="BL166" t="s">
        <v>98</v>
      </c>
    </row>
    <row r="167" spans="1:64" x14ac:dyDescent="0.25">
      <c r="A167" s="18">
        <v>41837</v>
      </c>
      <c r="B167">
        <v>939554</v>
      </c>
      <c r="C167" s="18">
        <v>41837</v>
      </c>
      <c r="D167" t="s">
        <v>88</v>
      </c>
      <c r="F167" t="s">
        <v>88</v>
      </c>
      <c r="G167" t="s">
        <v>220</v>
      </c>
      <c r="H167" t="s">
        <v>244</v>
      </c>
      <c r="I167" t="s">
        <v>89</v>
      </c>
      <c r="J167">
        <v>74</v>
      </c>
      <c r="L167" t="s">
        <v>162</v>
      </c>
      <c r="M167" s="19">
        <v>0.93472222222222223</v>
      </c>
      <c r="N167" s="20">
        <v>43525</v>
      </c>
      <c r="O167" s="20">
        <v>43525</v>
      </c>
      <c r="P167" s="20">
        <v>43526</v>
      </c>
      <c r="Q167" s="20">
        <v>43525</v>
      </c>
      <c r="R167" s="20">
        <v>43525</v>
      </c>
      <c r="S167" s="20">
        <v>43525</v>
      </c>
      <c r="V167">
        <v>918958</v>
      </c>
      <c r="W167">
        <v>354696</v>
      </c>
      <c r="X167" t="s">
        <v>220</v>
      </c>
      <c r="Y167" t="s">
        <v>222</v>
      </c>
      <c r="Z167" t="s">
        <v>223</v>
      </c>
      <c r="AA167" t="s">
        <v>224</v>
      </c>
      <c r="AD167" t="s">
        <v>88</v>
      </c>
      <c r="AE167">
        <v>0</v>
      </c>
      <c r="AF167">
        <v>0</v>
      </c>
      <c r="AG167">
        <v>1496</v>
      </c>
      <c r="AH167" t="s">
        <v>166</v>
      </c>
      <c r="AI167" t="s">
        <v>90</v>
      </c>
      <c r="AJ167" t="s">
        <v>88</v>
      </c>
      <c r="AK167" t="s">
        <v>167</v>
      </c>
      <c r="AL167" t="s">
        <v>91</v>
      </c>
      <c r="AM167">
        <v>4</v>
      </c>
      <c r="AN167" t="s">
        <v>92</v>
      </c>
      <c r="AO167" t="s">
        <v>93</v>
      </c>
      <c r="AP167" t="s">
        <v>88</v>
      </c>
      <c r="AQ167" t="s">
        <v>93</v>
      </c>
      <c r="AR167" t="s">
        <v>94</v>
      </c>
      <c r="AS167" t="s">
        <v>93</v>
      </c>
      <c r="AT167" t="s">
        <v>168</v>
      </c>
      <c r="AV167" s="18">
        <v>42318</v>
      </c>
      <c r="AW167">
        <v>3312639</v>
      </c>
      <c r="AX167">
        <v>60479</v>
      </c>
      <c r="AY167" t="s">
        <v>95</v>
      </c>
      <c r="AZ167">
        <v>1</v>
      </c>
      <c r="BA167" t="s">
        <v>169</v>
      </c>
      <c r="BB167" t="s">
        <v>170</v>
      </c>
      <c r="BC167" t="s">
        <v>171</v>
      </c>
      <c r="BD167" t="s">
        <v>172</v>
      </c>
      <c r="BE167" t="s">
        <v>173</v>
      </c>
      <c r="BF167">
        <v>8</v>
      </c>
      <c r="BG167" t="s">
        <v>181</v>
      </c>
      <c r="BH167" t="s">
        <v>96</v>
      </c>
      <c r="BI167" t="s">
        <v>174</v>
      </c>
      <c r="BJ167" t="s">
        <v>175</v>
      </c>
      <c r="BK167" t="s">
        <v>97</v>
      </c>
      <c r="BL167" t="s">
        <v>98</v>
      </c>
    </row>
    <row r="168" spans="1:64" x14ac:dyDescent="0.25">
      <c r="A168" s="18">
        <v>41837</v>
      </c>
      <c r="B168">
        <v>939554</v>
      </c>
      <c r="C168" s="18">
        <v>41837</v>
      </c>
      <c r="D168" t="s">
        <v>88</v>
      </c>
      <c r="F168" t="s">
        <v>88</v>
      </c>
      <c r="G168" t="s">
        <v>220</v>
      </c>
      <c r="H168" t="s">
        <v>244</v>
      </c>
      <c r="I168" t="s">
        <v>89</v>
      </c>
      <c r="J168">
        <v>74</v>
      </c>
      <c r="L168" t="s">
        <v>162</v>
      </c>
      <c r="M168" s="19">
        <v>0.93472222222222223</v>
      </c>
      <c r="N168" s="20">
        <v>43525</v>
      </c>
      <c r="O168" s="20">
        <v>43525</v>
      </c>
      <c r="P168" s="20">
        <v>43526</v>
      </c>
      <c r="Q168" s="20">
        <v>43525</v>
      </c>
      <c r="R168" s="20">
        <v>43525</v>
      </c>
      <c r="S168" s="20">
        <v>43525</v>
      </c>
      <c r="V168">
        <v>918970</v>
      </c>
      <c r="W168">
        <v>354696</v>
      </c>
      <c r="X168" t="s">
        <v>220</v>
      </c>
      <c r="Y168" t="s">
        <v>222</v>
      </c>
      <c r="Z168" t="s">
        <v>223</v>
      </c>
      <c r="AA168" t="s">
        <v>224</v>
      </c>
      <c r="AD168" t="s">
        <v>88</v>
      </c>
      <c r="AE168">
        <v>0</v>
      </c>
      <c r="AF168">
        <v>0</v>
      </c>
      <c r="AG168">
        <v>1496</v>
      </c>
      <c r="AH168" t="s">
        <v>166</v>
      </c>
      <c r="AI168" t="s">
        <v>90</v>
      </c>
      <c r="AJ168" t="s">
        <v>88</v>
      </c>
      <c r="AK168" t="s">
        <v>167</v>
      </c>
      <c r="AL168" t="s">
        <v>91</v>
      </c>
      <c r="AM168">
        <v>9</v>
      </c>
      <c r="AN168" t="s">
        <v>92</v>
      </c>
      <c r="AO168" t="s">
        <v>93</v>
      </c>
      <c r="AP168" t="s">
        <v>88</v>
      </c>
      <c r="AQ168" t="s">
        <v>93</v>
      </c>
      <c r="AR168" t="s">
        <v>94</v>
      </c>
      <c r="AS168" t="s">
        <v>93</v>
      </c>
      <c r="AT168" t="s">
        <v>168</v>
      </c>
      <c r="AV168" s="18">
        <v>42318</v>
      </c>
      <c r="AW168">
        <v>3312478</v>
      </c>
      <c r="AX168">
        <v>60479</v>
      </c>
      <c r="AY168" t="s">
        <v>95</v>
      </c>
      <c r="AZ168">
        <v>1</v>
      </c>
      <c r="BA168" t="s">
        <v>169</v>
      </c>
      <c r="BB168" t="s">
        <v>170</v>
      </c>
      <c r="BC168" t="s">
        <v>171</v>
      </c>
      <c r="BD168" t="s">
        <v>172</v>
      </c>
      <c r="BE168" t="s">
        <v>173</v>
      </c>
      <c r="BF168">
        <v>8</v>
      </c>
      <c r="BG168" t="s">
        <v>181</v>
      </c>
      <c r="BH168" t="s">
        <v>96</v>
      </c>
      <c r="BI168" t="s">
        <v>174</v>
      </c>
      <c r="BJ168" t="s">
        <v>175</v>
      </c>
      <c r="BK168" t="s">
        <v>97</v>
      </c>
      <c r="BL168" t="s">
        <v>98</v>
      </c>
    </row>
    <row r="169" spans="1:64" x14ac:dyDescent="0.25">
      <c r="A169" s="18">
        <v>41837</v>
      </c>
      <c r="B169">
        <v>939554</v>
      </c>
      <c r="C169" s="18">
        <v>41837</v>
      </c>
      <c r="D169" t="s">
        <v>88</v>
      </c>
      <c r="F169" t="s">
        <v>88</v>
      </c>
      <c r="G169" t="s">
        <v>220</v>
      </c>
      <c r="H169" t="s">
        <v>244</v>
      </c>
      <c r="I169" t="s">
        <v>89</v>
      </c>
      <c r="J169">
        <v>74</v>
      </c>
      <c r="L169" t="s">
        <v>162</v>
      </c>
      <c r="M169" s="19">
        <v>0.93472222222222223</v>
      </c>
      <c r="N169" s="20">
        <v>43525</v>
      </c>
      <c r="O169" s="20">
        <v>43525</v>
      </c>
      <c r="P169" s="20">
        <v>43526</v>
      </c>
      <c r="Q169" s="20">
        <v>43525</v>
      </c>
      <c r="R169" s="20">
        <v>43525</v>
      </c>
      <c r="S169" s="20">
        <v>43525</v>
      </c>
      <c r="V169">
        <v>919058</v>
      </c>
      <c r="W169">
        <v>354696</v>
      </c>
      <c r="X169" t="s">
        <v>220</v>
      </c>
      <c r="Y169" t="s">
        <v>222</v>
      </c>
      <c r="Z169" t="s">
        <v>223</v>
      </c>
      <c r="AA169" t="s">
        <v>224</v>
      </c>
      <c r="AD169" t="s">
        <v>88</v>
      </c>
      <c r="AE169">
        <v>0</v>
      </c>
      <c r="AF169">
        <v>0</v>
      </c>
      <c r="AG169">
        <v>1496</v>
      </c>
      <c r="AH169" t="s">
        <v>166</v>
      </c>
      <c r="AI169" t="s">
        <v>90</v>
      </c>
      <c r="AJ169" t="s">
        <v>88</v>
      </c>
      <c r="AK169" t="s">
        <v>167</v>
      </c>
      <c r="AL169" t="s">
        <v>91</v>
      </c>
      <c r="AM169">
        <v>3</v>
      </c>
      <c r="AN169" t="s">
        <v>92</v>
      </c>
      <c r="AO169" t="s">
        <v>93</v>
      </c>
      <c r="AP169" t="s">
        <v>88</v>
      </c>
      <c r="AQ169" t="s">
        <v>93</v>
      </c>
      <c r="AR169" t="s">
        <v>94</v>
      </c>
      <c r="AS169" t="s">
        <v>93</v>
      </c>
      <c r="AT169" t="s">
        <v>168</v>
      </c>
      <c r="AV169" s="18">
        <v>42318</v>
      </c>
      <c r="AW169">
        <v>3312378</v>
      </c>
      <c r="AX169">
        <v>60479</v>
      </c>
      <c r="AY169" t="s">
        <v>95</v>
      </c>
      <c r="AZ169">
        <v>1</v>
      </c>
      <c r="BA169" t="s">
        <v>169</v>
      </c>
      <c r="BB169" t="s">
        <v>170</v>
      </c>
      <c r="BC169" t="s">
        <v>171</v>
      </c>
      <c r="BD169" t="s">
        <v>172</v>
      </c>
      <c r="BE169" t="s">
        <v>173</v>
      </c>
      <c r="BF169">
        <v>8</v>
      </c>
      <c r="BG169" t="s">
        <v>181</v>
      </c>
      <c r="BH169" t="s">
        <v>96</v>
      </c>
      <c r="BI169" t="s">
        <v>174</v>
      </c>
      <c r="BJ169" t="s">
        <v>175</v>
      </c>
      <c r="BK169" t="s">
        <v>97</v>
      </c>
      <c r="BL169" t="s">
        <v>98</v>
      </c>
    </row>
    <row r="170" spans="1:64" x14ac:dyDescent="0.25">
      <c r="A170" s="18">
        <v>41837</v>
      </c>
      <c r="B170">
        <v>939554</v>
      </c>
      <c r="C170" s="18">
        <v>41837</v>
      </c>
      <c r="D170" t="s">
        <v>88</v>
      </c>
      <c r="F170" t="s">
        <v>88</v>
      </c>
      <c r="G170" t="s">
        <v>220</v>
      </c>
      <c r="H170" t="s">
        <v>244</v>
      </c>
      <c r="I170" t="s">
        <v>89</v>
      </c>
      <c r="J170">
        <v>74</v>
      </c>
      <c r="L170" t="s">
        <v>162</v>
      </c>
      <c r="M170" s="19">
        <v>0.93472222222222223</v>
      </c>
      <c r="N170" s="20">
        <v>43525</v>
      </c>
      <c r="O170" s="20">
        <v>43525</v>
      </c>
      <c r="P170" s="20">
        <v>43526</v>
      </c>
      <c r="Q170" s="20">
        <v>43525</v>
      </c>
      <c r="R170" s="20">
        <v>43525</v>
      </c>
      <c r="S170" s="20">
        <v>43525</v>
      </c>
      <c r="V170">
        <v>919356</v>
      </c>
      <c r="W170">
        <v>354696</v>
      </c>
      <c r="X170" t="s">
        <v>220</v>
      </c>
      <c r="Y170" t="s">
        <v>222</v>
      </c>
      <c r="Z170" t="s">
        <v>223</v>
      </c>
      <c r="AA170" t="s">
        <v>224</v>
      </c>
      <c r="AD170" t="s">
        <v>88</v>
      </c>
      <c r="AE170">
        <v>0</v>
      </c>
      <c r="AF170">
        <v>0</v>
      </c>
      <c r="AG170">
        <v>1496</v>
      </c>
      <c r="AH170" t="s">
        <v>166</v>
      </c>
      <c r="AI170" t="s">
        <v>90</v>
      </c>
      <c r="AJ170" t="s">
        <v>88</v>
      </c>
      <c r="AK170" t="s">
        <v>167</v>
      </c>
      <c r="AL170" t="s">
        <v>91</v>
      </c>
      <c r="AM170">
        <v>18</v>
      </c>
      <c r="AN170" t="s">
        <v>92</v>
      </c>
      <c r="AO170" t="s">
        <v>93</v>
      </c>
      <c r="AP170" t="s">
        <v>88</v>
      </c>
      <c r="AQ170" t="s">
        <v>93</v>
      </c>
      <c r="AR170" t="s">
        <v>94</v>
      </c>
      <c r="AS170" t="s">
        <v>93</v>
      </c>
      <c r="AT170" t="s">
        <v>168</v>
      </c>
      <c r="AV170" s="18">
        <v>42318</v>
      </c>
      <c r="AW170">
        <v>3313583</v>
      </c>
      <c r="AX170">
        <v>60479</v>
      </c>
      <c r="AY170" t="s">
        <v>95</v>
      </c>
      <c r="AZ170">
        <v>1</v>
      </c>
      <c r="BA170" t="s">
        <v>169</v>
      </c>
      <c r="BB170" t="s">
        <v>170</v>
      </c>
      <c r="BC170" t="s">
        <v>171</v>
      </c>
      <c r="BD170" t="s">
        <v>172</v>
      </c>
      <c r="BE170" t="s">
        <v>173</v>
      </c>
      <c r="BF170">
        <v>8</v>
      </c>
      <c r="BG170" t="s">
        <v>181</v>
      </c>
      <c r="BH170" t="s">
        <v>96</v>
      </c>
      <c r="BI170" t="s">
        <v>174</v>
      </c>
      <c r="BJ170" t="s">
        <v>175</v>
      </c>
      <c r="BK170" t="s">
        <v>97</v>
      </c>
      <c r="BL170" t="s">
        <v>98</v>
      </c>
    </row>
    <row r="171" spans="1:64" x14ac:dyDescent="0.25">
      <c r="A171" s="18">
        <v>41837</v>
      </c>
      <c r="B171">
        <v>939554</v>
      </c>
      <c r="C171" s="18">
        <v>41837</v>
      </c>
      <c r="D171" t="s">
        <v>88</v>
      </c>
      <c r="F171" t="s">
        <v>88</v>
      </c>
      <c r="G171" t="s">
        <v>220</v>
      </c>
      <c r="H171" t="s">
        <v>244</v>
      </c>
      <c r="I171" t="s">
        <v>89</v>
      </c>
      <c r="J171">
        <v>74</v>
      </c>
      <c r="L171" t="s">
        <v>162</v>
      </c>
      <c r="M171" s="19">
        <v>0.93472222222222223</v>
      </c>
      <c r="N171" s="20">
        <v>43525</v>
      </c>
      <c r="O171" s="20">
        <v>43525</v>
      </c>
      <c r="P171" s="20">
        <v>43526</v>
      </c>
      <c r="Q171" s="20">
        <v>43525</v>
      </c>
      <c r="R171" s="20">
        <v>43525</v>
      </c>
      <c r="S171" s="20">
        <v>43525</v>
      </c>
      <c r="V171">
        <v>919796</v>
      </c>
      <c r="W171">
        <v>354696</v>
      </c>
      <c r="X171" t="s">
        <v>220</v>
      </c>
      <c r="Y171" t="s">
        <v>222</v>
      </c>
      <c r="Z171" t="s">
        <v>223</v>
      </c>
      <c r="AA171" t="s">
        <v>224</v>
      </c>
      <c r="AD171" t="s">
        <v>88</v>
      </c>
      <c r="AE171">
        <v>0</v>
      </c>
      <c r="AF171">
        <v>0</v>
      </c>
      <c r="AG171">
        <v>1496</v>
      </c>
      <c r="AH171" t="s">
        <v>166</v>
      </c>
      <c r="AI171" t="s">
        <v>90</v>
      </c>
      <c r="AJ171" t="s">
        <v>88</v>
      </c>
      <c r="AK171" t="s">
        <v>167</v>
      </c>
      <c r="AL171" t="s">
        <v>91</v>
      </c>
      <c r="AM171">
        <v>19</v>
      </c>
      <c r="AN171" t="s">
        <v>92</v>
      </c>
      <c r="AO171" t="s">
        <v>93</v>
      </c>
      <c r="AP171" t="s">
        <v>88</v>
      </c>
      <c r="AQ171" t="s">
        <v>93</v>
      </c>
      <c r="AR171" t="s">
        <v>94</v>
      </c>
      <c r="AS171" t="s">
        <v>93</v>
      </c>
      <c r="AT171" t="s">
        <v>168</v>
      </c>
      <c r="AV171" s="18">
        <v>42318</v>
      </c>
      <c r="AW171">
        <v>3314271</v>
      </c>
      <c r="AX171">
        <v>60479</v>
      </c>
      <c r="AY171" t="s">
        <v>95</v>
      </c>
      <c r="AZ171">
        <v>1</v>
      </c>
      <c r="BA171" t="s">
        <v>169</v>
      </c>
      <c r="BB171" t="s">
        <v>170</v>
      </c>
      <c r="BC171" t="s">
        <v>171</v>
      </c>
      <c r="BD171" t="s">
        <v>172</v>
      </c>
      <c r="BE171" t="s">
        <v>173</v>
      </c>
      <c r="BF171">
        <v>8</v>
      </c>
      <c r="BG171" t="s">
        <v>181</v>
      </c>
      <c r="BH171" t="s">
        <v>96</v>
      </c>
      <c r="BI171" t="s">
        <v>174</v>
      </c>
      <c r="BJ171" t="s">
        <v>175</v>
      </c>
      <c r="BK171" t="s">
        <v>97</v>
      </c>
      <c r="BL171" t="s">
        <v>98</v>
      </c>
    </row>
    <row r="172" spans="1:64" x14ac:dyDescent="0.25">
      <c r="A172" s="18">
        <v>41837</v>
      </c>
      <c r="B172">
        <v>939554</v>
      </c>
      <c r="C172" s="18">
        <v>41837</v>
      </c>
      <c r="D172" t="s">
        <v>88</v>
      </c>
      <c r="F172" t="s">
        <v>88</v>
      </c>
      <c r="G172" t="s">
        <v>220</v>
      </c>
      <c r="H172" t="s">
        <v>244</v>
      </c>
      <c r="I172" t="s">
        <v>89</v>
      </c>
      <c r="J172">
        <v>74</v>
      </c>
      <c r="L172" t="s">
        <v>162</v>
      </c>
      <c r="M172" s="19">
        <v>0.93472222222222223</v>
      </c>
      <c r="N172" s="20">
        <v>43525</v>
      </c>
      <c r="O172" s="20">
        <v>43525</v>
      </c>
      <c r="P172" s="20">
        <v>43526</v>
      </c>
      <c r="Q172" s="20">
        <v>43525</v>
      </c>
      <c r="R172" s="20">
        <v>43525</v>
      </c>
      <c r="S172" s="20">
        <v>43525</v>
      </c>
      <c r="V172">
        <v>919920</v>
      </c>
      <c r="W172">
        <v>354696</v>
      </c>
      <c r="X172" t="s">
        <v>220</v>
      </c>
      <c r="Y172" t="s">
        <v>222</v>
      </c>
      <c r="Z172" t="s">
        <v>223</v>
      </c>
      <c r="AA172" t="s">
        <v>224</v>
      </c>
      <c r="AD172" t="s">
        <v>88</v>
      </c>
      <c r="AE172">
        <v>0</v>
      </c>
      <c r="AF172">
        <v>0</v>
      </c>
      <c r="AG172">
        <v>1496</v>
      </c>
      <c r="AH172" t="s">
        <v>166</v>
      </c>
      <c r="AI172" t="s">
        <v>90</v>
      </c>
      <c r="AJ172" t="s">
        <v>88</v>
      </c>
      <c r="AK172" t="s">
        <v>167</v>
      </c>
      <c r="AL172" t="s">
        <v>91</v>
      </c>
      <c r="AM172">
        <v>28</v>
      </c>
      <c r="AN172" t="s">
        <v>92</v>
      </c>
      <c r="AO172" t="s">
        <v>93</v>
      </c>
      <c r="AP172" t="s">
        <v>88</v>
      </c>
      <c r="AQ172" t="s">
        <v>93</v>
      </c>
      <c r="AR172" t="s">
        <v>94</v>
      </c>
      <c r="AS172" t="s">
        <v>93</v>
      </c>
      <c r="AT172" t="s">
        <v>168</v>
      </c>
      <c r="AV172" s="18">
        <v>42318</v>
      </c>
      <c r="AW172">
        <v>3314087</v>
      </c>
      <c r="AX172">
        <v>60479</v>
      </c>
      <c r="AY172" t="s">
        <v>95</v>
      </c>
      <c r="AZ172">
        <v>3</v>
      </c>
      <c r="BA172" t="s">
        <v>169</v>
      </c>
      <c r="BB172" t="s">
        <v>170</v>
      </c>
      <c r="BC172" t="s">
        <v>171</v>
      </c>
      <c r="BD172" t="s">
        <v>172</v>
      </c>
      <c r="BE172" t="s">
        <v>173</v>
      </c>
      <c r="BF172">
        <v>8</v>
      </c>
      <c r="BG172" t="s">
        <v>181</v>
      </c>
      <c r="BH172" t="s">
        <v>96</v>
      </c>
      <c r="BI172" t="s">
        <v>174</v>
      </c>
      <c r="BJ172" t="s">
        <v>175</v>
      </c>
      <c r="BK172" t="s">
        <v>97</v>
      </c>
      <c r="BL172" t="s">
        <v>98</v>
      </c>
    </row>
    <row r="173" spans="1:64" x14ac:dyDescent="0.25">
      <c r="A173" s="18">
        <v>41837</v>
      </c>
      <c r="B173">
        <v>939554</v>
      </c>
      <c r="C173" s="18">
        <v>41837</v>
      </c>
      <c r="D173" t="s">
        <v>88</v>
      </c>
      <c r="F173" t="s">
        <v>88</v>
      </c>
      <c r="G173" t="s">
        <v>220</v>
      </c>
      <c r="H173" t="s">
        <v>244</v>
      </c>
      <c r="I173" t="s">
        <v>89</v>
      </c>
      <c r="J173">
        <v>74</v>
      </c>
      <c r="L173" t="s">
        <v>162</v>
      </c>
      <c r="M173" s="19">
        <v>0.93472222222222223</v>
      </c>
      <c r="N173" s="20">
        <v>43525</v>
      </c>
      <c r="O173" s="20">
        <v>43525</v>
      </c>
      <c r="P173" s="20">
        <v>43526</v>
      </c>
      <c r="Q173" s="20">
        <v>43525</v>
      </c>
      <c r="R173" s="20">
        <v>43525</v>
      </c>
      <c r="S173" s="20">
        <v>43525</v>
      </c>
      <c r="V173">
        <v>919932</v>
      </c>
      <c r="W173">
        <v>354696</v>
      </c>
      <c r="X173" t="s">
        <v>220</v>
      </c>
      <c r="Y173" t="s">
        <v>222</v>
      </c>
      <c r="Z173" t="s">
        <v>223</v>
      </c>
      <c r="AA173" t="s">
        <v>224</v>
      </c>
      <c r="AD173" t="s">
        <v>88</v>
      </c>
      <c r="AE173">
        <v>0</v>
      </c>
      <c r="AF173">
        <v>0</v>
      </c>
      <c r="AG173">
        <v>1496</v>
      </c>
      <c r="AH173" t="s">
        <v>166</v>
      </c>
      <c r="AI173" t="s">
        <v>90</v>
      </c>
      <c r="AJ173" t="s">
        <v>88</v>
      </c>
      <c r="AK173" t="s">
        <v>167</v>
      </c>
      <c r="AL173" t="s">
        <v>91</v>
      </c>
      <c r="AM173">
        <v>30</v>
      </c>
      <c r="AN173" t="s">
        <v>92</v>
      </c>
      <c r="AO173" t="s">
        <v>93</v>
      </c>
      <c r="AP173" t="s">
        <v>88</v>
      </c>
      <c r="AQ173" t="s">
        <v>93</v>
      </c>
      <c r="AR173" t="s">
        <v>94</v>
      </c>
      <c r="AS173" t="s">
        <v>93</v>
      </c>
      <c r="AT173" t="s">
        <v>168</v>
      </c>
      <c r="AV173" s="18">
        <v>42318</v>
      </c>
      <c r="AW173">
        <v>3312782</v>
      </c>
      <c r="AX173">
        <v>60479</v>
      </c>
      <c r="AY173" t="s">
        <v>95</v>
      </c>
      <c r="AZ173">
        <v>1</v>
      </c>
      <c r="BA173" t="s">
        <v>169</v>
      </c>
      <c r="BB173" t="s">
        <v>170</v>
      </c>
      <c r="BC173" t="s">
        <v>171</v>
      </c>
      <c r="BD173" t="s">
        <v>172</v>
      </c>
      <c r="BE173" t="s">
        <v>173</v>
      </c>
      <c r="BF173">
        <v>8</v>
      </c>
      <c r="BG173" t="s">
        <v>181</v>
      </c>
      <c r="BH173" t="s">
        <v>96</v>
      </c>
      <c r="BI173" t="s">
        <v>174</v>
      </c>
      <c r="BJ173" t="s">
        <v>175</v>
      </c>
      <c r="BK173" t="s">
        <v>97</v>
      </c>
      <c r="BL173" t="s">
        <v>98</v>
      </c>
    </row>
    <row r="174" spans="1:64" x14ac:dyDescent="0.25">
      <c r="A174" s="18">
        <v>41837</v>
      </c>
      <c r="B174">
        <v>939554</v>
      </c>
      <c r="C174" s="18">
        <v>41837</v>
      </c>
      <c r="D174" t="s">
        <v>88</v>
      </c>
      <c r="F174" t="s">
        <v>88</v>
      </c>
      <c r="G174" t="s">
        <v>220</v>
      </c>
      <c r="H174" t="s">
        <v>244</v>
      </c>
      <c r="I174" t="s">
        <v>89</v>
      </c>
      <c r="J174">
        <v>74</v>
      </c>
      <c r="L174" t="s">
        <v>162</v>
      </c>
      <c r="M174" s="19">
        <v>0.93472222222222223</v>
      </c>
      <c r="N174" s="20">
        <v>43525</v>
      </c>
      <c r="O174" s="20">
        <v>43525</v>
      </c>
      <c r="P174" s="20">
        <v>43526</v>
      </c>
      <c r="Q174" s="20">
        <v>43525</v>
      </c>
      <c r="R174" s="20">
        <v>43525</v>
      </c>
      <c r="S174" s="20">
        <v>43525</v>
      </c>
      <c r="V174">
        <v>919956</v>
      </c>
      <c r="W174">
        <v>354696</v>
      </c>
      <c r="X174" t="s">
        <v>220</v>
      </c>
      <c r="Y174" t="s">
        <v>222</v>
      </c>
      <c r="Z174" t="s">
        <v>223</v>
      </c>
      <c r="AA174" t="s">
        <v>224</v>
      </c>
      <c r="AD174" t="s">
        <v>88</v>
      </c>
      <c r="AE174">
        <v>0</v>
      </c>
      <c r="AF174">
        <v>0</v>
      </c>
      <c r="AG174">
        <v>1496</v>
      </c>
      <c r="AH174" t="s">
        <v>166</v>
      </c>
      <c r="AI174" t="s">
        <v>90</v>
      </c>
      <c r="AJ174" t="s">
        <v>88</v>
      </c>
      <c r="AK174" t="s">
        <v>167</v>
      </c>
      <c r="AL174" t="s">
        <v>91</v>
      </c>
      <c r="AM174">
        <v>29</v>
      </c>
      <c r="AN174" t="s">
        <v>92</v>
      </c>
      <c r="AO174" t="s">
        <v>93</v>
      </c>
      <c r="AP174" t="s">
        <v>88</v>
      </c>
      <c r="AQ174" t="s">
        <v>93</v>
      </c>
      <c r="AR174" t="s">
        <v>94</v>
      </c>
      <c r="AS174" t="s">
        <v>93</v>
      </c>
      <c r="AT174" t="s">
        <v>168</v>
      </c>
      <c r="AV174" s="18">
        <v>42318</v>
      </c>
      <c r="AW174">
        <v>3312899</v>
      </c>
      <c r="AX174">
        <v>60479</v>
      </c>
      <c r="AY174" t="s">
        <v>95</v>
      </c>
      <c r="AZ174">
        <v>1</v>
      </c>
      <c r="BA174" t="s">
        <v>169</v>
      </c>
      <c r="BB174" t="s">
        <v>170</v>
      </c>
      <c r="BC174" t="s">
        <v>171</v>
      </c>
      <c r="BD174" t="s">
        <v>172</v>
      </c>
      <c r="BE174" t="s">
        <v>173</v>
      </c>
      <c r="BF174">
        <v>8</v>
      </c>
      <c r="BG174" t="s">
        <v>181</v>
      </c>
      <c r="BH174" t="s">
        <v>96</v>
      </c>
      <c r="BI174" t="s">
        <v>174</v>
      </c>
      <c r="BJ174" t="s">
        <v>175</v>
      </c>
      <c r="BK174" t="s">
        <v>97</v>
      </c>
      <c r="BL174" t="s">
        <v>98</v>
      </c>
    </row>
    <row r="175" spans="1:64" x14ac:dyDescent="0.25">
      <c r="A175" s="18">
        <v>41869</v>
      </c>
      <c r="B175">
        <v>939558</v>
      </c>
      <c r="C175" s="18">
        <v>41869</v>
      </c>
      <c r="D175" t="s">
        <v>88</v>
      </c>
      <c r="F175" t="s">
        <v>88</v>
      </c>
      <c r="G175" t="s">
        <v>176</v>
      </c>
      <c r="H175" t="s">
        <v>148</v>
      </c>
      <c r="I175" t="s">
        <v>143</v>
      </c>
      <c r="J175">
        <v>93</v>
      </c>
      <c r="L175" t="s">
        <v>162</v>
      </c>
      <c r="M175" s="19">
        <v>0.93402777777777779</v>
      </c>
      <c r="N175" s="20">
        <v>43525</v>
      </c>
      <c r="O175" s="20">
        <v>43527</v>
      </c>
      <c r="P175" s="20">
        <v>43527</v>
      </c>
      <c r="Q175" s="20">
        <v>43525</v>
      </c>
      <c r="R175" s="20">
        <v>43526</v>
      </c>
      <c r="S175" s="20">
        <v>43526</v>
      </c>
      <c r="V175">
        <v>917748</v>
      </c>
      <c r="W175">
        <v>354697</v>
      </c>
      <c r="X175" t="s">
        <v>176</v>
      </c>
      <c r="Y175" t="s">
        <v>178</v>
      </c>
      <c r="Z175" t="s">
        <v>179</v>
      </c>
      <c r="AA175" t="s">
        <v>180</v>
      </c>
      <c r="AD175" t="s">
        <v>88</v>
      </c>
      <c r="AE175">
        <v>0</v>
      </c>
      <c r="AF175">
        <v>0</v>
      </c>
      <c r="AG175">
        <v>1496</v>
      </c>
      <c r="AH175" t="s">
        <v>166</v>
      </c>
      <c r="AI175" t="s">
        <v>90</v>
      </c>
      <c r="AJ175" t="s">
        <v>88</v>
      </c>
      <c r="AK175" t="s">
        <v>167</v>
      </c>
      <c r="AL175" t="s">
        <v>91</v>
      </c>
      <c r="AM175">
        <v>1</v>
      </c>
      <c r="AN175" t="s">
        <v>92</v>
      </c>
      <c r="AO175" t="s">
        <v>93</v>
      </c>
      <c r="AP175" t="s">
        <v>88</v>
      </c>
      <c r="AQ175" t="s">
        <v>93</v>
      </c>
      <c r="AR175" t="s">
        <v>94</v>
      </c>
      <c r="AS175" t="s">
        <v>93</v>
      </c>
      <c r="AT175" t="s">
        <v>168</v>
      </c>
      <c r="AV175" s="18">
        <v>42318</v>
      </c>
      <c r="AW175">
        <v>3312571</v>
      </c>
      <c r="AX175">
        <v>60479</v>
      </c>
      <c r="AY175" t="s">
        <v>95</v>
      </c>
      <c r="AZ175">
        <v>2</v>
      </c>
      <c r="BA175" t="s">
        <v>245</v>
      </c>
      <c r="BB175" t="s">
        <v>170</v>
      </c>
      <c r="BC175" t="s">
        <v>171</v>
      </c>
      <c r="BD175" t="s">
        <v>172</v>
      </c>
      <c r="BE175" t="s">
        <v>173</v>
      </c>
      <c r="BF175">
        <v>7</v>
      </c>
      <c r="BG175" t="s">
        <v>181</v>
      </c>
      <c r="BH175" t="s">
        <v>96</v>
      </c>
      <c r="BI175" t="s">
        <v>174</v>
      </c>
      <c r="BJ175" t="s">
        <v>175</v>
      </c>
      <c r="BK175" t="s">
        <v>97</v>
      </c>
      <c r="BL175" t="s">
        <v>98</v>
      </c>
    </row>
    <row r="176" spans="1:64" x14ac:dyDescent="0.25">
      <c r="A176" s="18">
        <v>41869</v>
      </c>
      <c r="B176">
        <v>939558</v>
      </c>
      <c r="C176" s="18">
        <v>41869</v>
      </c>
      <c r="D176" t="s">
        <v>88</v>
      </c>
      <c r="F176" t="s">
        <v>88</v>
      </c>
      <c r="G176" t="s">
        <v>176</v>
      </c>
      <c r="H176" t="s">
        <v>148</v>
      </c>
      <c r="I176" t="s">
        <v>143</v>
      </c>
      <c r="J176">
        <v>93</v>
      </c>
      <c r="L176" t="s">
        <v>162</v>
      </c>
      <c r="M176" s="19">
        <v>0.93402777777777779</v>
      </c>
      <c r="N176" s="20">
        <v>43525</v>
      </c>
      <c r="O176" s="20">
        <v>43527</v>
      </c>
      <c r="P176" s="20">
        <v>43527</v>
      </c>
      <c r="Q176" s="20">
        <v>43525</v>
      </c>
      <c r="R176" s="20">
        <v>43526</v>
      </c>
      <c r="S176" s="20">
        <v>43526</v>
      </c>
      <c r="V176">
        <v>917755</v>
      </c>
      <c r="W176">
        <v>354697</v>
      </c>
      <c r="X176" t="s">
        <v>176</v>
      </c>
      <c r="Y176" t="s">
        <v>178</v>
      </c>
      <c r="Z176" t="s">
        <v>179</v>
      </c>
      <c r="AA176" t="s">
        <v>180</v>
      </c>
      <c r="AD176" t="s">
        <v>88</v>
      </c>
      <c r="AE176">
        <v>0</v>
      </c>
      <c r="AF176">
        <v>0</v>
      </c>
      <c r="AG176">
        <v>1496</v>
      </c>
      <c r="AH176" t="s">
        <v>166</v>
      </c>
      <c r="AI176" t="s">
        <v>90</v>
      </c>
      <c r="AJ176" t="s">
        <v>88</v>
      </c>
      <c r="AK176" t="s">
        <v>167</v>
      </c>
      <c r="AL176" t="s">
        <v>91</v>
      </c>
      <c r="AM176">
        <v>22</v>
      </c>
      <c r="AN176" t="s">
        <v>92</v>
      </c>
      <c r="AO176" t="s">
        <v>93</v>
      </c>
      <c r="AP176" t="s">
        <v>88</v>
      </c>
      <c r="AQ176" t="s">
        <v>93</v>
      </c>
      <c r="AR176" t="s">
        <v>94</v>
      </c>
      <c r="AS176" t="s">
        <v>93</v>
      </c>
      <c r="AT176" t="s">
        <v>168</v>
      </c>
      <c r="AV176" s="18">
        <v>42318</v>
      </c>
      <c r="AW176">
        <v>3315285</v>
      </c>
      <c r="AX176">
        <v>60479</v>
      </c>
      <c r="AY176" t="s">
        <v>95</v>
      </c>
      <c r="AZ176">
        <v>2</v>
      </c>
      <c r="BA176" t="s">
        <v>245</v>
      </c>
      <c r="BB176" t="s">
        <v>170</v>
      </c>
      <c r="BC176" t="s">
        <v>171</v>
      </c>
      <c r="BD176" t="s">
        <v>172</v>
      </c>
      <c r="BE176" t="s">
        <v>173</v>
      </c>
      <c r="BF176">
        <v>7</v>
      </c>
      <c r="BG176" t="s">
        <v>181</v>
      </c>
      <c r="BH176" t="s">
        <v>96</v>
      </c>
      <c r="BI176" t="s">
        <v>174</v>
      </c>
      <c r="BJ176" t="s">
        <v>175</v>
      </c>
      <c r="BK176" t="s">
        <v>97</v>
      </c>
      <c r="BL176" t="s">
        <v>98</v>
      </c>
    </row>
    <row r="177" spans="1:64" x14ac:dyDescent="0.25">
      <c r="A177" s="18">
        <v>41869</v>
      </c>
      <c r="B177">
        <v>939558</v>
      </c>
      <c r="C177" s="18">
        <v>41869</v>
      </c>
      <c r="D177" t="s">
        <v>88</v>
      </c>
      <c r="F177" t="s">
        <v>88</v>
      </c>
      <c r="G177" t="s">
        <v>176</v>
      </c>
      <c r="H177" t="s">
        <v>148</v>
      </c>
      <c r="I177" t="s">
        <v>143</v>
      </c>
      <c r="J177">
        <v>93</v>
      </c>
      <c r="L177" t="s">
        <v>162</v>
      </c>
      <c r="M177" s="19">
        <v>0.93402777777777779</v>
      </c>
      <c r="N177" s="20">
        <v>43525</v>
      </c>
      <c r="O177" s="20">
        <v>43527</v>
      </c>
      <c r="P177" s="20">
        <v>43527</v>
      </c>
      <c r="Q177" s="20">
        <v>43525</v>
      </c>
      <c r="R177" s="20">
        <v>43526</v>
      </c>
      <c r="S177" s="20">
        <v>43526</v>
      </c>
      <c r="V177">
        <v>917843</v>
      </c>
      <c r="W177">
        <v>354697</v>
      </c>
      <c r="X177" t="s">
        <v>176</v>
      </c>
      <c r="Y177" t="s">
        <v>178</v>
      </c>
      <c r="Z177" t="s">
        <v>179</v>
      </c>
      <c r="AA177" t="s">
        <v>180</v>
      </c>
      <c r="AD177" t="s">
        <v>88</v>
      </c>
      <c r="AE177">
        <v>0</v>
      </c>
      <c r="AF177">
        <v>0</v>
      </c>
      <c r="AG177">
        <v>1496</v>
      </c>
      <c r="AH177" t="s">
        <v>166</v>
      </c>
      <c r="AI177" t="s">
        <v>90</v>
      </c>
      <c r="AJ177" t="s">
        <v>88</v>
      </c>
      <c r="AK177" t="s">
        <v>167</v>
      </c>
      <c r="AL177" t="s">
        <v>91</v>
      </c>
      <c r="AM177">
        <v>9</v>
      </c>
      <c r="AN177" t="s">
        <v>92</v>
      </c>
      <c r="AO177" t="s">
        <v>93</v>
      </c>
      <c r="AP177" t="s">
        <v>88</v>
      </c>
      <c r="AQ177" t="s">
        <v>93</v>
      </c>
      <c r="AR177" t="s">
        <v>94</v>
      </c>
      <c r="AS177" t="s">
        <v>93</v>
      </c>
      <c r="AT177" t="s">
        <v>168</v>
      </c>
      <c r="AV177" s="18">
        <v>42318</v>
      </c>
      <c r="AW177">
        <v>3314580</v>
      </c>
      <c r="AX177">
        <v>60479</v>
      </c>
      <c r="AY177" t="s">
        <v>95</v>
      </c>
      <c r="AZ177">
        <v>3</v>
      </c>
      <c r="BA177" t="s">
        <v>245</v>
      </c>
      <c r="BB177" t="s">
        <v>170</v>
      </c>
      <c r="BC177" t="s">
        <v>171</v>
      </c>
      <c r="BD177" t="s">
        <v>172</v>
      </c>
      <c r="BE177" t="s">
        <v>173</v>
      </c>
      <c r="BF177">
        <v>7</v>
      </c>
      <c r="BG177" t="s">
        <v>181</v>
      </c>
      <c r="BH177" t="s">
        <v>96</v>
      </c>
      <c r="BI177" t="s">
        <v>174</v>
      </c>
      <c r="BJ177" t="s">
        <v>175</v>
      </c>
      <c r="BK177" t="s">
        <v>97</v>
      </c>
      <c r="BL177" t="s">
        <v>98</v>
      </c>
    </row>
    <row r="178" spans="1:64" x14ac:dyDescent="0.25">
      <c r="A178" s="18">
        <v>41869</v>
      </c>
      <c r="B178">
        <v>939558</v>
      </c>
      <c r="C178" s="18">
        <v>41869</v>
      </c>
      <c r="D178" t="s">
        <v>88</v>
      </c>
      <c r="F178" t="s">
        <v>88</v>
      </c>
      <c r="G178" t="s">
        <v>176</v>
      </c>
      <c r="H178" t="s">
        <v>148</v>
      </c>
      <c r="I178" t="s">
        <v>143</v>
      </c>
      <c r="J178">
        <v>93</v>
      </c>
      <c r="L178" t="s">
        <v>162</v>
      </c>
      <c r="M178" s="19">
        <v>0.93402777777777779</v>
      </c>
      <c r="N178" s="20">
        <v>43525</v>
      </c>
      <c r="O178" s="20">
        <v>43527</v>
      </c>
      <c r="P178" s="20">
        <v>43527</v>
      </c>
      <c r="Q178" s="20">
        <v>43525</v>
      </c>
      <c r="R178" s="20">
        <v>43526</v>
      </c>
      <c r="S178" s="20">
        <v>43526</v>
      </c>
      <c r="V178">
        <v>917901</v>
      </c>
      <c r="W178">
        <v>354697</v>
      </c>
      <c r="X178" t="s">
        <v>176</v>
      </c>
      <c r="Y178" t="s">
        <v>178</v>
      </c>
      <c r="Z178" t="s">
        <v>179</v>
      </c>
      <c r="AA178" t="s">
        <v>180</v>
      </c>
      <c r="AD178" t="s">
        <v>88</v>
      </c>
      <c r="AE178">
        <v>0</v>
      </c>
      <c r="AF178">
        <v>0</v>
      </c>
      <c r="AG178">
        <v>1496</v>
      </c>
      <c r="AH178" t="s">
        <v>166</v>
      </c>
      <c r="AI178" t="s">
        <v>90</v>
      </c>
      <c r="AJ178" t="s">
        <v>88</v>
      </c>
      <c r="AK178" t="s">
        <v>167</v>
      </c>
      <c r="AL178" t="s">
        <v>91</v>
      </c>
      <c r="AM178">
        <v>27</v>
      </c>
      <c r="AN178" t="s">
        <v>92</v>
      </c>
      <c r="AO178" t="s">
        <v>93</v>
      </c>
      <c r="AP178" t="s">
        <v>88</v>
      </c>
      <c r="AQ178" t="s">
        <v>93</v>
      </c>
      <c r="AR178" t="s">
        <v>94</v>
      </c>
      <c r="AS178" t="s">
        <v>93</v>
      </c>
      <c r="AT178" t="s">
        <v>168</v>
      </c>
      <c r="AV178" s="18">
        <v>42318</v>
      </c>
      <c r="AW178">
        <v>3315212</v>
      </c>
      <c r="AX178">
        <v>60479</v>
      </c>
      <c r="AY178" t="s">
        <v>95</v>
      </c>
      <c r="AZ178">
        <v>1</v>
      </c>
      <c r="BA178" t="s">
        <v>245</v>
      </c>
      <c r="BB178" t="s">
        <v>170</v>
      </c>
      <c r="BC178" t="s">
        <v>171</v>
      </c>
      <c r="BD178" t="s">
        <v>172</v>
      </c>
      <c r="BE178" t="s">
        <v>173</v>
      </c>
      <c r="BF178">
        <v>7</v>
      </c>
      <c r="BG178" t="s">
        <v>181</v>
      </c>
      <c r="BH178" t="s">
        <v>96</v>
      </c>
      <c r="BI178" t="s">
        <v>174</v>
      </c>
      <c r="BJ178" t="s">
        <v>175</v>
      </c>
      <c r="BK178" t="s">
        <v>97</v>
      </c>
      <c r="BL178" t="s">
        <v>98</v>
      </c>
    </row>
    <row r="179" spans="1:64" x14ac:dyDescent="0.25">
      <c r="A179" s="18">
        <v>41869</v>
      </c>
      <c r="B179">
        <v>939558</v>
      </c>
      <c r="C179" s="18">
        <v>41869</v>
      </c>
      <c r="D179" t="s">
        <v>88</v>
      </c>
      <c r="F179" t="s">
        <v>88</v>
      </c>
      <c r="G179" t="s">
        <v>176</v>
      </c>
      <c r="H179" t="s">
        <v>148</v>
      </c>
      <c r="I179" t="s">
        <v>143</v>
      </c>
      <c r="J179">
        <v>93</v>
      </c>
      <c r="L179" t="s">
        <v>162</v>
      </c>
      <c r="M179" s="19">
        <v>0.93402777777777779</v>
      </c>
      <c r="N179" s="20">
        <v>43525</v>
      </c>
      <c r="O179" s="20">
        <v>43527</v>
      </c>
      <c r="P179" s="20">
        <v>43527</v>
      </c>
      <c r="Q179" s="20">
        <v>43525</v>
      </c>
      <c r="R179" s="20">
        <v>43526</v>
      </c>
      <c r="S179" s="20">
        <v>43526</v>
      </c>
      <c r="V179">
        <v>917949</v>
      </c>
      <c r="W179">
        <v>354697</v>
      </c>
      <c r="X179" t="s">
        <v>176</v>
      </c>
      <c r="Y179" t="s">
        <v>178</v>
      </c>
      <c r="Z179" t="s">
        <v>179</v>
      </c>
      <c r="AA179" t="s">
        <v>180</v>
      </c>
      <c r="AD179" t="s">
        <v>88</v>
      </c>
      <c r="AE179">
        <v>0</v>
      </c>
      <c r="AF179">
        <v>0</v>
      </c>
      <c r="AG179">
        <v>1496</v>
      </c>
      <c r="AH179" t="s">
        <v>166</v>
      </c>
      <c r="AI179" t="s">
        <v>90</v>
      </c>
      <c r="AJ179" t="s">
        <v>88</v>
      </c>
      <c r="AK179" t="s">
        <v>167</v>
      </c>
      <c r="AL179" t="s">
        <v>91</v>
      </c>
      <c r="AM179">
        <v>20</v>
      </c>
      <c r="AN179" t="s">
        <v>92</v>
      </c>
      <c r="AO179" t="s">
        <v>93</v>
      </c>
      <c r="AP179" t="s">
        <v>88</v>
      </c>
      <c r="AQ179" t="s">
        <v>93</v>
      </c>
      <c r="AR179" t="s">
        <v>94</v>
      </c>
      <c r="AS179" t="s">
        <v>93</v>
      </c>
      <c r="AT179" t="s">
        <v>168</v>
      </c>
      <c r="AV179" s="18">
        <v>42318</v>
      </c>
      <c r="AW179">
        <v>3313503</v>
      </c>
      <c r="AX179">
        <v>60479</v>
      </c>
      <c r="AY179" t="s">
        <v>95</v>
      </c>
      <c r="AZ179">
        <v>4</v>
      </c>
      <c r="BA179" t="s">
        <v>245</v>
      </c>
      <c r="BB179" t="s">
        <v>170</v>
      </c>
      <c r="BC179" t="s">
        <v>171</v>
      </c>
      <c r="BD179" t="s">
        <v>172</v>
      </c>
      <c r="BE179" t="s">
        <v>173</v>
      </c>
      <c r="BF179">
        <v>7</v>
      </c>
      <c r="BG179" t="s">
        <v>181</v>
      </c>
      <c r="BH179" t="s">
        <v>96</v>
      </c>
      <c r="BI179" t="s">
        <v>174</v>
      </c>
      <c r="BJ179" t="s">
        <v>175</v>
      </c>
      <c r="BK179" t="s">
        <v>97</v>
      </c>
      <c r="BL179" t="s">
        <v>98</v>
      </c>
    </row>
    <row r="180" spans="1:64" x14ac:dyDescent="0.25">
      <c r="A180" s="18">
        <v>41869</v>
      </c>
      <c r="B180">
        <v>939558</v>
      </c>
      <c r="C180" s="18">
        <v>41869</v>
      </c>
      <c r="D180" t="s">
        <v>88</v>
      </c>
      <c r="F180" t="s">
        <v>88</v>
      </c>
      <c r="G180" t="s">
        <v>176</v>
      </c>
      <c r="H180" t="s">
        <v>148</v>
      </c>
      <c r="I180" t="s">
        <v>143</v>
      </c>
      <c r="J180">
        <v>93</v>
      </c>
      <c r="L180" t="s">
        <v>162</v>
      </c>
      <c r="M180" s="19">
        <v>0.93402777777777779</v>
      </c>
      <c r="N180" s="20">
        <v>43525</v>
      </c>
      <c r="O180" s="20">
        <v>43527</v>
      </c>
      <c r="P180" s="20">
        <v>43527</v>
      </c>
      <c r="Q180" s="20">
        <v>43525</v>
      </c>
      <c r="R180" s="20">
        <v>43526</v>
      </c>
      <c r="S180" s="20">
        <v>43526</v>
      </c>
      <c r="V180">
        <v>918093</v>
      </c>
      <c r="W180">
        <v>354697</v>
      </c>
      <c r="X180" t="s">
        <v>176</v>
      </c>
      <c r="Y180" t="s">
        <v>178</v>
      </c>
      <c r="Z180" t="s">
        <v>179</v>
      </c>
      <c r="AA180" t="s">
        <v>180</v>
      </c>
      <c r="AD180" t="s">
        <v>88</v>
      </c>
      <c r="AE180">
        <v>0</v>
      </c>
      <c r="AF180">
        <v>0</v>
      </c>
      <c r="AG180">
        <v>1496</v>
      </c>
      <c r="AH180" t="s">
        <v>166</v>
      </c>
      <c r="AI180" t="s">
        <v>90</v>
      </c>
      <c r="AJ180" t="s">
        <v>88</v>
      </c>
      <c r="AK180" t="s">
        <v>167</v>
      </c>
      <c r="AL180" t="s">
        <v>91</v>
      </c>
      <c r="AM180">
        <v>5</v>
      </c>
      <c r="AN180" t="s">
        <v>92</v>
      </c>
      <c r="AO180" t="s">
        <v>93</v>
      </c>
      <c r="AP180" t="s">
        <v>88</v>
      </c>
      <c r="AQ180" t="s">
        <v>93</v>
      </c>
      <c r="AR180" t="s">
        <v>94</v>
      </c>
      <c r="AS180" t="s">
        <v>93</v>
      </c>
      <c r="AT180" t="s">
        <v>168</v>
      </c>
      <c r="AV180" s="18">
        <v>42318</v>
      </c>
      <c r="AW180">
        <v>3315030</v>
      </c>
      <c r="AX180">
        <v>60479</v>
      </c>
      <c r="AY180" t="s">
        <v>95</v>
      </c>
      <c r="AZ180">
        <v>6</v>
      </c>
      <c r="BA180" t="s">
        <v>245</v>
      </c>
      <c r="BB180" t="s">
        <v>170</v>
      </c>
      <c r="BC180" t="s">
        <v>171</v>
      </c>
      <c r="BD180" t="s">
        <v>172</v>
      </c>
      <c r="BE180" t="s">
        <v>173</v>
      </c>
      <c r="BF180">
        <v>7</v>
      </c>
      <c r="BG180" t="s">
        <v>181</v>
      </c>
      <c r="BH180" t="s">
        <v>96</v>
      </c>
      <c r="BI180" t="s">
        <v>174</v>
      </c>
      <c r="BJ180" t="s">
        <v>175</v>
      </c>
      <c r="BK180" t="s">
        <v>97</v>
      </c>
      <c r="BL180" t="s">
        <v>98</v>
      </c>
    </row>
    <row r="181" spans="1:64" x14ac:dyDescent="0.25">
      <c r="A181" s="18">
        <v>41869</v>
      </c>
      <c r="B181">
        <v>939558</v>
      </c>
      <c r="C181" s="18">
        <v>41869</v>
      </c>
      <c r="D181" t="s">
        <v>88</v>
      </c>
      <c r="F181" t="s">
        <v>88</v>
      </c>
      <c r="G181" t="s">
        <v>176</v>
      </c>
      <c r="H181" t="s">
        <v>148</v>
      </c>
      <c r="I181" t="s">
        <v>143</v>
      </c>
      <c r="J181">
        <v>93</v>
      </c>
      <c r="L181" t="s">
        <v>162</v>
      </c>
      <c r="M181" s="19">
        <v>0.93402777777777779</v>
      </c>
      <c r="N181" s="20">
        <v>43525</v>
      </c>
      <c r="O181" s="20">
        <v>43527</v>
      </c>
      <c r="P181" s="20">
        <v>43527</v>
      </c>
      <c r="Q181" s="20">
        <v>43525</v>
      </c>
      <c r="R181" s="20">
        <v>43526</v>
      </c>
      <c r="S181" s="20">
        <v>43526</v>
      </c>
      <c r="V181">
        <v>918149</v>
      </c>
      <c r="W181">
        <v>354697</v>
      </c>
      <c r="X181" t="s">
        <v>176</v>
      </c>
      <c r="Y181" t="s">
        <v>178</v>
      </c>
      <c r="Z181" t="s">
        <v>179</v>
      </c>
      <c r="AA181" t="s">
        <v>180</v>
      </c>
      <c r="AD181" t="s">
        <v>88</v>
      </c>
      <c r="AE181">
        <v>0</v>
      </c>
      <c r="AF181">
        <v>0</v>
      </c>
      <c r="AG181">
        <v>1496</v>
      </c>
      <c r="AH181" t="s">
        <v>166</v>
      </c>
      <c r="AI181" t="s">
        <v>90</v>
      </c>
      <c r="AJ181" t="s">
        <v>88</v>
      </c>
      <c r="AK181" t="s">
        <v>167</v>
      </c>
      <c r="AL181" t="s">
        <v>91</v>
      </c>
      <c r="AM181">
        <v>13</v>
      </c>
      <c r="AN181" t="s">
        <v>92</v>
      </c>
      <c r="AO181" t="s">
        <v>93</v>
      </c>
      <c r="AP181" t="s">
        <v>88</v>
      </c>
      <c r="AQ181" t="s">
        <v>93</v>
      </c>
      <c r="AR181" t="s">
        <v>94</v>
      </c>
      <c r="AS181" t="s">
        <v>93</v>
      </c>
      <c r="AT181" t="s">
        <v>168</v>
      </c>
      <c r="AV181" s="18">
        <v>42318</v>
      </c>
      <c r="AW181">
        <v>3312464</v>
      </c>
      <c r="AX181">
        <v>60479</v>
      </c>
      <c r="AY181" t="s">
        <v>95</v>
      </c>
      <c r="AZ181">
        <v>1</v>
      </c>
      <c r="BA181" t="s">
        <v>245</v>
      </c>
      <c r="BB181" t="s">
        <v>170</v>
      </c>
      <c r="BC181" t="s">
        <v>171</v>
      </c>
      <c r="BD181" t="s">
        <v>172</v>
      </c>
      <c r="BE181" t="s">
        <v>173</v>
      </c>
      <c r="BF181">
        <v>7</v>
      </c>
      <c r="BG181" t="s">
        <v>181</v>
      </c>
      <c r="BH181" t="s">
        <v>96</v>
      </c>
      <c r="BI181" t="s">
        <v>174</v>
      </c>
      <c r="BJ181" t="s">
        <v>175</v>
      </c>
      <c r="BK181" t="s">
        <v>97</v>
      </c>
      <c r="BL181" t="s">
        <v>98</v>
      </c>
    </row>
    <row r="182" spans="1:64" x14ac:dyDescent="0.25">
      <c r="A182" s="18">
        <v>41869</v>
      </c>
      <c r="B182">
        <v>939558</v>
      </c>
      <c r="C182" s="18">
        <v>41869</v>
      </c>
      <c r="D182" t="s">
        <v>88</v>
      </c>
      <c r="F182" t="s">
        <v>88</v>
      </c>
      <c r="G182" t="s">
        <v>176</v>
      </c>
      <c r="H182" t="s">
        <v>148</v>
      </c>
      <c r="I182" t="s">
        <v>143</v>
      </c>
      <c r="J182">
        <v>93</v>
      </c>
      <c r="L182" t="s">
        <v>162</v>
      </c>
      <c r="M182" s="19">
        <v>0.93402777777777779</v>
      </c>
      <c r="N182" s="20">
        <v>43525</v>
      </c>
      <c r="O182" s="20">
        <v>43527</v>
      </c>
      <c r="P182" s="20">
        <v>43527</v>
      </c>
      <c r="Q182" s="20">
        <v>43525</v>
      </c>
      <c r="R182" s="20">
        <v>43526</v>
      </c>
      <c r="S182" s="20">
        <v>43526</v>
      </c>
      <c r="V182">
        <v>918394</v>
      </c>
      <c r="W182">
        <v>354697</v>
      </c>
      <c r="X182" t="s">
        <v>176</v>
      </c>
      <c r="Y182" t="s">
        <v>178</v>
      </c>
      <c r="Z182" t="s">
        <v>179</v>
      </c>
      <c r="AA182" t="s">
        <v>180</v>
      </c>
      <c r="AD182" t="s">
        <v>88</v>
      </c>
      <c r="AE182">
        <v>0</v>
      </c>
      <c r="AF182">
        <v>0</v>
      </c>
      <c r="AG182">
        <v>1496</v>
      </c>
      <c r="AH182" t="s">
        <v>166</v>
      </c>
      <c r="AI182" t="s">
        <v>90</v>
      </c>
      <c r="AJ182" t="s">
        <v>88</v>
      </c>
      <c r="AK182" t="s">
        <v>167</v>
      </c>
      <c r="AL182" t="s">
        <v>91</v>
      </c>
      <c r="AM182">
        <v>19</v>
      </c>
      <c r="AO182" t="s">
        <v>93</v>
      </c>
      <c r="AP182" t="s">
        <v>88</v>
      </c>
      <c r="AQ182" t="s">
        <v>88</v>
      </c>
      <c r="AR182" t="s">
        <v>108</v>
      </c>
      <c r="AS182" t="s">
        <v>88</v>
      </c>
      <c r="AT182" t="s">
        <v>168</v>
      </c>
      <c r="AV182" s="18">
        <v>42318</v>
      </c>
      <c r="AW182">
        <v>3314349</v>
      </c>
      <c r="AX182">
        <v>195005</v>
      </c>
      <c r="AY182" t="s">
        <v>109</v>
      </c>
      <c r="AZ182">
        <v>1</v>
      </c>
      <c r="BA182" t="s">
        <v>245</v>
      </c>
      <c r="BB182" t="s">
        <v>170</v>
      </c>
      <c r="BC182" t="s">
        <v>171</v>
      </c>
      <c r="BD182" t="s">
        <v>172</v>
      </c>
      <c r="BE182" t="s">
        <v>173</v>
      </c>
      <c r="BF182">
        <v>7</v>
      </c>
      <c r="BG182" t="s">
        <v>181</v>
      </c>
      <c r="BH182" t="s">
        <v>96</v>
      </c>
      <c r="BI182" t="s">
        <v>174</v>
      </c>
      <c r="BJ182" t="s">
        <v>175</v>
      </c>
      <c r="BK182" t="s">
        <v>97</v>
      </c>
      <c r="BL182" t="s">
        <v>98</v>
      </c>
    </row>
    <row r="183" spans="1:64" x14ac:dyDescent="0.25">
      <c r="A183" s="18">
        <v>41869</v>
      </c>
      <c r="B183">
        <v>939558</v>
      </c>
      <c r="C183" s="18">
        <v>41869</v>
      </c>
      <c r="D183" t="s">
        <v>88</v>
      </c>
      <c r="F183" t="s">
        <v>88</v>
      </c>
      <c r="G183" t="s">
        <v>176</v>
      </c>
      <c r="H183" t="s">
        <v>148</v>
      </c>
      <c r="I183" t="s">
        <v>143</v>
      </c>
      <c r="J183">
        <v>93</v>
      </c>
      <c r="L183" t="s">
        <v>162</v>
      </c>
      <c r="M183" s="19">
        <v>0.93402777777777779</v>
      </c>
      <c r="N183" s="20">
        <v>43525</v>
      </c>
      <c r="O183" s="20">
        <v>43527</v>
      </c>
      <c r="P183" s="20">
        <v>43527</v>
      </c>
      <c r="Q183" s="20">
        <v>43525</v>
      </c>
      <c r="R183" s="20">
        <v>43526</v>
      </c>
      <c r="S183" s="20">
        <v>43526</v>
      </c>
      <c r="V183">
        <v>918394</v>
      </c>
      <c r="W183">
        <v>354697</v>
      </c>
      <c r="X183" t="s">
        <v>176</v>
      </c>
      <c r="Y183" t="s">
        <v>178</v>
      </c>
      <c r="Z183" t="s">
        <v>179</v>
      </c>
      <c r="AA183" t="s">
        <v>180</v>
      </c>
      <c r="AD183" t="s">
        <v>88</v>
      </c>
      <c r="AE183">
        <v>0</v>
      </c>
      <c r="AF183">
        <v>0</v>
      </c>
      <c r="AG183">
        <v>1496</v>
      </c>
      <c r="AH183" t="s">
        <v>166</v>
      </c>
      <c r="AI183" t="s">
        <v>90</v>
      </c>
      <c r="AJ183" t="s">
        <v>88</v>
      </c>
      <c r="AK183" t="s">
        <v>167</v>
      </c>
      <c r="AL183" t="s">
        <v>91</v>
      </c>
      <c r="AM183">
        <v>19</v>
      </c>
      <c r="AN183" t="s">
        <v>92</v>
      </c>
      <c r="AO183" t="s">
        <v>93</v>
      </c>
      <c r="AP183" t="s">
        <v>88</v>
      </c>
      <c r="AQ183" t="s">
        <v>93</v>
      </c>
      <c r="AR183" t="s">
        <v>94</v>
      </c>
      <c r="AS183" t="s">
        <v>93</v>
      </c>
      <c r="AT183" t="s">
        <v>168</v>
      </c>
      <c r="AV183" s="18">
        <v>42318</v>
      </c>
      <c r="AW183">
        <v>3313272</v>
      </c>
      <c r="AX183">
        <v>60479</v>
      </c>
      <c r="AY183" t="s">
        <v>95</v>
      </c>
      <c r="AZ183">
        <v>2</v>
      </c>
      <c r="BA183" t="s">
        <v>245</v>
      </c>
      <c r="BB183" t="s">
        <v>170</v>
      </c>
      <c r="BC183" t="s">
        <v>171</v>
      </c>
      <c r="BD183" t="s">
        <v>172</v>
      </c>
      <c r="BE183" t="s">
        <v>173</v>
      </c>
      <c r="BF183">
        <v>7</v>
      </c>
      <c r="BG183" t="s">
        <v>181</v>
      </c>
      <c r="BH183" t="s">
        <v>96</v>
      </c>
      <c r="BI183" t="s">
        <v>174</v>
      </c>
      <c r="BJ183" t="s">
        <v>175</v>
      </c>
      <c r="BK183" t="s">
        <v>97</v>
      </c>
      <c r="BL183" t="s">
        <v>98</v>
      </c>
    </row>
    <row r="184" spans="1:64" x14ac:dyDescent="0.25">
      <c r="A184" s="18">
        <v>41869</v>
      </c>
      <c r="B184">
        <v>939558</v>
      </c>
      <c r="C184" s="18">
        <v>41869</v>
      </c>
      <c r="D184" t="s">
        <v>88</v>
      </c>
      <c r="F184" t="s">
        <v>88</v>
      </c>
      <c r="G184" t="s">
        <v>176</v>
      </c>
      <c r="H184" t="s">
        <v>148</v>
      </c>
      <c r="I184" t="s">
        <v>143</v>
      </c>
      <c r="J184">
        <v>93</v>
      </c>
      <c r="L184" t="s">
        <v>162</v>
      </c>
      <c r="M184" s="19">
        <v>0.93402777777777779</v>
      </c>
      <c r="N184" s="20">
        <v>43525</v>
      </c>
      <c r="O184" s="20">
        <v>43527</v>
      </c>
      <c r="P184" s="20">
        <v>43527</v>
      </c>
      <c r="Q184" s="20">
        <v>43525</v>
      </c>
      <c r="R184" s="20">
        <v>43526</v>
      </c>
      <c r="S184" s="20">
        <v>43526</v>
      </c>
      <c r="V184">
        <v>918535</v>
      </c>
      <c r="W184">
        <v>354697</v>
      </c>
      <c r="X184" t="s">
        <v>176</v>
      </c>
      <c r="Y184" t="s">
        <v>178</v>
      </c>
      <c r="Z184" t="s">
        <v>179</v>
      </c>
      <c r="AA184" t="s">
        <v>180</v>
      </c>
      <c r="AD184" t="s">
        <v>88</v>
      </c>
      <c r="AE184">
        <v>0</v>
      </c>
      <c r="AF184">
        <v>0</v>
      </c>
      <c r="AG184">
        <v>1496</v>
      </c>
      <c r="AH184" t="s">
        <v>166</v>
      </c>
      <c r="AI184" t="s">
        <v>90</v>
      </c>
      <c r="AJ184" t="s">
        <v>88</v>
      </c>
      <c r="AK184" t="s">
        <v>167</v>
      </c>
      <c r="AL184" t="s">
        <v>91</v>
      </c>
      <c r="AM184">
        <v>30</v>
      </c>
      <c r="AN184" t="s">
        <v>92</v>
      </c>
      <c r="AO184" t="s">
        <v>93</v>
      </c>
      <c r="AP184" t="s">
        <v>88</v>
      </c>
      <c r="AQ184" t="s">
        <v>93</v>
      </c>
      <c r="AR184" t="s">
        <v>94</v>
      </c>
      <c r="AS184" t="s">
        <v>93</v>
      </c>
      <c r="AT184" t="s">
        <v>168</v>
      </c>
      <c r="AV184" s="18">
        <v>42318</v>
      </c>
      <c r="AW184">
        <v>3314072</v>
      </c>
      <c r="AX184">
        <v>60479</v>
      </c>
      <c r="AY184" t="s">
        <v>95</v>
      </c>
      <c r="AZ184">
        <v>4</v>
      </c>
      <c r="BA184" t="s">
        <v>245</v>
      </c>
      <c r="BB184" t="s">
        <v>170</v>
      </c>
      <c r="BC184" t="s">
        <v>171</v>
      </c>
      <c r="BD184" t="s">
        <v>172</v>
      </c>
      <c r="BE184" t="s">
        <v>173</v>
      </c>
      <c r="BF184">
        <v>7</v>
      </c>
      <c r="BG184" t="s">
        <v>181</v>
      </c>
      <c r="BH184" t="s">
        <v>96</v>
      </c>
      <c r="BI184" t="s">
        <v>174</v>
      </c>
      <c r="BJ184" t="s">
        <v>175</v>
      </c>
      <c r="BK184" t="s">
        <v>97</v>
      </c>
      <c r="BL184" t="s">
        <v>98</v>
      </c>
    </row>
    <row r="185" spans="1:64" x14ac:dyDescent="0.25">
      <c r="A185" s="18">
        <v>41869</v>
      </c>
      <c r="B185">
        <v>939558</v>
      </c>
      <c r="C185" s="18">
        <v>41869</v>
      </c>
      <c r="D185" t="s">
        <v>88</v>
      </c>
      <c r="F185" t="s">
        <v>88</v>
      </c>
      <c r="G185" t="s">
        <v>176</v>
      </c>
      <c r="H185" t="s">
        <v>148</v>
      </c>
      <c r="I185" t="s">
        <v>143</v>
      </c>
      <c r="J185">
        <v>93</v>
      </c>
      <c r="L185" t="s">
        <v>162</v>
      </c>
      <c r="M185" s="19">
        <v>0.93402777777777779</v>
      </c>
      <c r="N185" s="20">
        <v>43525</v>
      </c>
      <c r="O185" s="20">
        <v>43527</v>
      </c>
      <c r="P185" s="20">
        <v>43527</v>
      </c>
      <c r="Q185" s="20">
        <v>43525</v>
      </c>
      <c r="R185" s="20">
        <v>43526</v>
      </c>
      <c r="S185" s="20">
        <v>43526</v>
      </c>
      <c r="V185">
        <v>918543</v>
      </c>
      <c r="W185">
        <v>354697</v>
      </c>
      <c r="X185" t="s">
        <v>176</v>
      </c>
      <c r="Y185" t="s">
        <v>178</v>
      </c>
      <c r="Z185" t="s">
        <v>179</v>
      </c>
      <c r="AA185" t="s">
        <v>180</v>
      </c>
      <c r="AD185" t="s">
        <v>88</v>
      </c>
      <c r="AE185">
        <v>0</v>
      </c>
      <c r="AF185">
        <v>0</v>
      </c>
      <c r="AG185">
        <v>1496</v>
      </c>
      <c r="AH185" t="s">
        <v>166</v>
      </c>
      <c r="AI185" t="s">
        <v>90</v>
      </c>
      <c r="AJ185" t="s">
        <v>88</v>
      </c>
      <c r="AK185" t="s">
        <v>167</v>
      </c>
      <c r="AL185" t="s">
        <v>91</v>
      </c>
      <c r="AM185">
        <v>28</v>
      </c>
      <c r="AN185" t="s">
        <v>92</v>
      </c>
      <c r="AO185" t="s">
        <v>93</v>
      </c>
      <c r="AP185" t="s">
        <v>88</v>
      </c>
      <c r="AQ185" t="s">
        <v>93</v>
      </c>
      <c r="AR185" t="s">
        <v>94</v>
      </c>
      <c r="AS185" t="s">
        <v>93</v>
      </c>
      <c r="AT185" t="s">
        <v>168</v>
      </c>
      <c r="AV185" s="18">
        <v>42318</v>
      </c>
      <c r="AW185">
        <v>3313202</v>
      </c>
      <c r="AX185">
        <v>60479</v>
      </c>
      <c r="AY185" t="s">
        <v>95</v>
      </c>
      <c r="AZ185">
        <v>5</v>
      </c>
      <c r="BA185" t="s">
        <v>245</v>
      </c>
      <c r="BB185" t="s">
        <v>170</v>
      </c>
      <c r="BC185" t="s">
        <v>171</v>
      </c>
      <c r="BD185" t="s">
        <v>172</v>
      </c>
      <c r="BE185" t="s">
        <v>173</v>
      </c>
      <c r="BF185">
        <v>7</v>
      </c>
      <c r="BG185" t="s">
        <v>181</v>
      </c>
      <c r="BH185" t="s">
        <v>96</v>
      </c>
      <c r="BI185" t="s">
        <v>174</v>
      </c>
      <c r="BJ185" t="s">
        <v>175</v>
      </c>
      <c r="BK185" t="s">
        <v>97</v>
      </c>
      <c r="BL185" t="s">
        <v>98</v>
      </c>
    </row>
    <row r="186" spans="1:64" x14ac:dyDescent="0.25">
      <c r="A186" s="18">
        <v>41869</v>
      </c>
      <c r="B186">
        <v>939558</v>
      </c>
      <c r="C186" s="18">
        <v>41869</v>
      </c>
      <c r="D186" t="s">
        <v>88</v>
      </c>
      <c r="F186" t="s">
        <v>88</v>
      </c>
      <c r="G186" t="s">
        <v>176</v>
      </c>
      <c r="H186" t="s">
        <v>148</v>
      </c>
      <c r="I186" t="s">
        <v>143</v>
      </c>
      <c r="J186">
        <v>93</v>
      </c>
      <c r="L186" t="s">
        <v>162</v>
      </c>
      <c r="M186" s="19">
        <v>0.93402777777777779</v>
      </c>
      <c r="N186" s="20">
        <v>43525</v>
      </c>
      <c r="O186" s="20">
        <v>43527</v>
      </c>
      <c r="P186" s="20">
        <v>43527</v>
      </c>
      <c r="Q186" s="20">
        <v>43525</v>
      </c>
      <c r="R186" s="20">
        <v>43526</v>
      </c>
      <c r="S186" s="20">
        <v>43526</v>
      </c>
      <c r="V186">
        <v>918596</v>
      </c>
      <c r="W186">
        <v>354697</v>
      </c>
      <c r="X186" t="s">
        <v>176</v>
      </c>
      <c r="Y186" t="s">
        <v>178</v>
      </c>
      <c r="Z186" t="s">
        <v>179</v>
      </c>
      <c r="AA186" t="s">
        <v>180</v>
      </c>
      <c r="AD186" t="s">
        <v>88</v>
      </c>
      <c r="AE186">
        <v>0</v>
      </c>
      <c r="AF186">
        <v>0</v>
      </c>
      <c r="AG186">
        <v>1496</v>
      </c>
      <c r="AH186" t="s">
        <v>166</v>
      </c>
      <c r="AI186" t="s">
        <v>90</v>
      </c>
      <c r="AJ186" t="s">
        <v>88</v>
      </c>
      <c r="AK186" t="s">
        <v>167</v>
      </c>
      <c r="AL186" t="s">
        <v>91</v>
      </c>
      <c r="AM186">
        <v>8</v>
      </c>
      <c r="AN186" t="s">
        <v>112</v>
      </c>
      <c r="AO186" t="s">
        <v>93</v>
      </c>
      <c r="AP186" t="s">
        <v>88</v>
      </c>
      <c r="AQ186" t="s">
        <v>93</v>
      </c>
      <c r="AR186" t="s">
        <v>94</v>
      </c>
      <c r="AS186" t="s">
        <v>93</v>
      </c>
      <c r="AT186" t="s">
        <v>168</v>
      </c>
      <c r="AV186" s="18">
        <v>42318</v>
      </c>
      <c r="AW186">
        <v>3314989</v>
      </c>
      <c r="AX186">
        <v>60418</v>
      </c>
      <c r="AY186" t="s">
        <v>113</v>
      </c>
      <c r="AZ186">
        <v>1</v>
      </c>
      <c r="BA186" t="s">
        <v>245</v>
      </c>
      <c r="BB186" t="s">
        <v>170</v>
      </c>
      <c r="BC186" t="s">
        <v>171</v>
      </c>
      <c r="BD186" t="s">
        <v>172</v>
      </c>
      <c r="BE186" t="s">
        <v>173</v>
      </c>
      <c r="BF186">
        <v>7</v>
      </c>
      <c r="BG186" t="s">
        <v>181</v>
      </c>
      <c r="BH186" t="s">
        <v>96</v>
      </c>
      <c r="BI186" t="s">
        <v>174</v>
      </c>
      <c r="BJ186" t="s">
        <v>175</v>
      </c>
      <c r="BK186" t="s">
        <v>97</v>
      </c>
      <c r="BL186" t="s">
        <v>98</v>
      </c>
    </row>
    <row r="187" spans="1:64" x14ac:dyDescent="0.25">
      <c r="A187" s="18">
        <v>41869</v>
      </c>
      <c r="B187">
        <v>939558</v>
      </c>
      <c r="C187" s="18">
        <v>41869</v>
      </c>
      <c r="D187" t="s">
        <v>88</v>
      </c>
      <c r="F187" t="s">
        <v>88</v>
      </c>
      <c r="G187" t="s">
        <v>176</v>
      </c>
      <c r="H187" t="s">
        <v>148</v>
      </c>
      <c r="I187" t="s">
        <v>143</v>
      </c>
      <c r="J187">
        <v>93</v>
      </c>
      <c r="L187" t="s">
        <v>162</v>
      </c>
      <c r="M187" s="19">
        <v>0.93402777777777779</v>
      </c>
      <c r="N187" s="20">
        <v>43525</v>
      </c>
      <c r="O187" s="20">
        <v>43527</v>
      </c>
      <c r="P187" s="20">
        <v>43527</v>
      </c>
      <c r="Q187" s="20">
        <v>43525</v>
      </c>
      <c r="R187" s="20">
        <v>43526</v>
      </c>
      <c r="S187" s="20">
        <v>43526</v>
      </c>
      <c r="V187">
        <v>918596</v>
      </c>
      <c r="W187">
        <v>354697</v>
      </c>
      <c r="X187" t="s">
        <v>176</v>
      </c>
      <c r="Y187" t="s">
        <v>178</v>
      </c>
      <c r="Z187" t="s">
        <v>179</v>
      </c>
      <c r="AA187" t="s">
        <v>180</v>
      </c>
      <c r="AD187" t="s">
        <v>88</v>
      </c>
      <c r="AE187">
        <v>0</v>
      </c>
      <c r="AF187">
        <v>0</v>
      </c>
      <c r="AG187">
        <v>1496</v>
      </c>
      <c r="AH187" t="s">
        <v>166</v>
      </c>
      <c r="AI187" t="s">
        <v>90</v>
      </c>
      <c r="AJ187" t="s">
        <v>88</v>
      </c>
      <c r="AK187" t="s">
        <v>167</v>
      </c>
      <c r="AL187" t="s">
        <v>91</v>
      </c>
      <c r="AM187">
        <v>8</v>
      </c>
      <c r="AN187" t="s">
        <v>92</v>
      </c>
      <c r="AO187" t="s">
        <v>93</v>
      </c>
      <c r="AP187" t="s">
        <v>88</v>
      </c>
      <c r="AQ187" t="s">
        <v>93</v>
      </c>
      <c r="AR187" t="s">
        <v>94</v>
      </c>
      <c r="AS187" t="s">
        <v>93</v>
      </c>
      <c r="AT187" t="s">
        <v>168</v>
      </c>
      <c r="AV187" s="18">
        <v>42318</v>
      </c>
      <c r="AW187">
        <v>3313850</v>
      </c>
      <c r="AX187">
        <v>60479</v>
      </c>
      <c r="AY187" t="s">
        <v>95</v>
      </c>
      <c r="AZ187">
        <v>2</v>
      </c>
      <c r="BA187" t="s">
        <v>245</v>
      </c>
      <c r="BB187" t="s">
        <v>170</v>
      </c>
      <c r="BC187" t="s">
        <v>171</v>
      </c>
      <c r="BD187" t="s">
        <v>172</v>
      </c>
      <c r="BE187" t="s">
        <v>173</v>
      </c>
      <c r="BF187">
        <v>7</v>
      </c>
      <c r="BG187" t="s">
        <v>181</v>
      </c>
      <c r="BH187" t="s">
        <v>96</v>
      </c>
      <c r="BI187" t="s">
        <v>174</v>
      </c>
      <c r="BJ187" t="s">
        <v>175</v>
      </c>
      <c r="BK187" t="s">
        <v>97</v>
      </c>
      <c r="BL187" t="s">
        <v>98</v>
      </c>
    </row>
    <row r="188" spans="1:64" x14ac:dyDescent="0.25">
      <c r="A188" s="18">
        <v>41869</v>
      </c>
      <c r="B188">
        <v>939558</v>
      </c>
      <c r="C188" s="18">
        <v>41869</v>
      </c>
      <c r="D188" t="s">
        <v>88</v>
      </c>
      <c r="F188" t="s">
        <v>88</v>
      </c>
      <c r="G188" t="s">
        <v>176</v>
      </c>
      <c r="H188" t="s">
        <v>148</v>
      </c>
      <c r="I188" t="s">
        <v>143</v>
      </c>
      <c r="J188">
        <v>93</v>
      </c>
      <c r="L188" t="s">
        <v>162</v>
      </c>
      <c r="M188" s="19">
        <v>0.93402777777777779</v>
      </c>
      <c r="N188" s="20">
        <v>43525</v>
      </c>
      <c r="O188" s="20">
        <v>43527</v>
      </c>
      <c r="P188" s="20">
        <v>43527</v>
      </c>
      <c r="Q188" s="20">
        <v>43525</v>
      </c>
      <c r="R188" s="20">
        <v>43526</v>
      </c>
      <c r="S188" s="20">
        <v>43526</v>
      </c>
      <c r="V188">
        <v>918652</v>
      </c>
      <c r="W188">
        <v>354697</v>
      </c>
      <c r="X188" t="s">
        <v>176</v>
      </c>
      <c r="Y188" t="s">
        <v>178</v>
      </c>
      <c r="Z188" t="s">
        <v>179</v>
      </c>
      <c r="AA188" t="s">
        <v>180</v>
      </c>
      <c r="AD188" t="s">
        <v>88</v>
      </c>
      <c r="AE188">
        <v>0</v>
      </c>
      <c r="AF188">
        <v>0</v>
      </c>
      <c r="AG188">
        <v>1496</v>
      </c>
      <c r="AH188" t="s">
        <v>166</v>
      </c>
      <c r="AI188" t="s">
        <v>90</v>
      </c>
      <c r="AJ188" t="s">
        <v>88</v>
      </c>
      <c r="AK188" t="s">
        <v>167</v>
      </c>
      <c r="AL188" t="s">
        <v>91</v>
      </c>
      <c r="AM188">
        <v>6</v>
      </c>
      <c r="AN188" t="s">
        <v>92</v>
      </c>
      <c r="AO188" t="s">
        <v>93</v>
      </c>
      <c r="AP188" t="s">
        <v>88</v>
      </c>
      <c r="AQ188" t="s">
        <v>93</v>
      </c>
      <c r="AR188" t="s">
        <v>94</v>
      </c>
      <c r="AS188" t="s">
        <v>93</v>
      </c>
      <c r="AT188" t="s">
        <v>168</v>
      </c>
      <c r="AV188" s="18">
        <v>42318</v>
      </c>
      <c r="AW188">
        <v>3315231</v>
      </c>
      <c r="AX188">
        <v>60479</v>
      </c>
      <c r="AY188" t="s">
        <v>95</v>
      </c>
      <c r="AZ188">
        <v>5</v>
      </c>
      <c r="BA188" t="s">
        <v>245</v>
      </c>
      <c r="BB188" t="s">
        <v>170</v>
      </c>
      <c r="BC188" t="s">
        <v>171</v>
      </c>
      <c r="BD188" t="s">
        <v>172</v>
      </c>
      <c r="BE188" t="s">
        <v>173</v>
      </c>
      <c r="BF188">
        <v>7</v>
      </c>
      <c r="BG188" t="s">
        <v>181</v>
      </c>
      <c r="BH188" t="s">
        <v>96</v>
      </c>
      <c r="BI188" t="s">
        <v>174</v>
      </c>
      <c r="BJ188" t="s">
        <v>175</v>
      </c>
      <c r="BK188" t="s">
        <v>97</v>
      </c>
      <c r="BL188" t="s">
        <v>98</v>
      </c>
    </row>
    <row r="189" spans="1:64" x14ac:dyDescent="0.25">
      <c r="A189" s="18">
        <v>41869</v>
      </c>
      <c r="B189">
        <v>939558</v>
      </c>
      <c r="C189" s="18">
        <v>41869</v>
      </c>
      <c r="D189" t="s">
        <v>88</v>
      </c>
      <c r="F189" t="s">
        <v>88</v>
      </c>
      <c r="G189" t="s">
        <v>176</v>
      </c>
      <c r="H189" t="s">
        <v>148</v>
      </c>
      <c r="I189" t="s">
        <v>143</v>
      </c>
      <c r="J189">
        <v>93</v>
      </c>
      <c r="L189" t="s">
        <v>162</v>
      </c>
      <c r="M189" s="19">
        <v>0.93402777777777779</v>
      </c>
      <c r="N189" s="20">
        <v>43525</v>
      </c>
      <c r="O189" s="20">
        <v>43527</v>
      </c>
      <c r="P189" s="20">
        <v>43527</v>
      </c>
      <c r="Q189" s="20">
        <v>43525</v>
      </c>
      <c r="R189" s="20">
        <v>43526</v>
      </c>
      <c r="S189" s="20">
        <v>43526</v>
      </c>
      <c r="V189">
        <v>918658</v>
      </c>
      <c r="W189">
        <v>354697</v>
      </c>
      <c r="X189" t="s">
        <v>176</v>
      </c>
      <c r="Y189" t="s">
        <v>178</v>
      </c>
      <c r="Z189" t="s">
        <v>179</v>
      </c>
      <c r="AA189" t="s">
        <v>180</v>
      </c>
      <c r="AD189" t="s">
        <v>88</v>
      </c>
      <c r="AE189">
        <v>0</v>
      </c>
      <c r="AF189">
        <v>0</v>
      </c>
      <c r="AG189">
        <v>1496</v>
      </c>
      <c r="AH189" t="s">
        <v>166</v>
      </c>
      <c r="AI189" t="s">
        <v>90</v>
      </c>
      <c r="AJ189" t="s">
        <v>88</v>
      </c>
      <c r="AK189" t="s">
        <v>167</v>
      </c>
      <c r="AL189" t="s">
        <v>91</v>
      </c>
      <c r="AM189">
        <v>29</v>
      </c>
      <c r="AN189" t="s">
        <v>92</v>
      </c>
      <c r="AO189" t="s">
        <v>93</v>
      </c>
      <c r="AP189" t="s">
        <v>88</v>
      </c>
      <c r="AQ189" t="s">
        <v>93</v>
      </c>
      <c r="AR189" t="s">
        <v>94</v>
      </c>
      <c r="AS189" t="s">
        <v>93</v>
      </c>
      <c r="AT189" t="s">
        <v>168</v>
      </c>
      <c r="AV189" s="18">
        <v>42318</v>
      </c>
      <c r="AW189">
        <v>3315129</v>
      </c>
      <c r="AX189">
        <v>60479</v>
      </c>
      <c r="AY189" t="s">
        <v>95</v>
      </c>
      <c r="AZ189">
        <v>6</v>
      </c>
      <c r="BA189" t="s">
        <v>245</v>
      </c>
      <c r="BB189" t="s">
        <v>170</v>
      </c>
      <c r="BC189" t="s">
        <v>171</v>
      </c>
      <c r="BD189" t="s">
        <v>172</v>
      </c>
      <c r="BE189" t="s">
        <v>173</v>
      </c>
      <c r="BF189">
        <v>7</v>
      </c>
      <c r="BG189" t="s">
        <v>181</v>
      </c>
      <c r="BH189" t="s">
        <v>96</v>
      </c>
      <c r="BI189" t="s">
        <v>174</v>
      </c>
      <c r="BJ189" t="s">
        <v>175</v>
      </c>
      <c r="BK189" t="s">
        <v>97</v>
      </c>
      <c r="BL189" t="s">
        <v>98</v>
      </c>
    </row>
    <row r="190" spans="1:64" x14ac:dyDescent="0.25">
      <c r="A190" s="18">
        <v>41869</v>
      </c>
      <c r="B190">
        <v>939558</v>
      </c>
      <c r="C190" s="18">
        <v>41869</v>
      </c>
      <c r="D190" t="s">
        <v>88</v>
      </c>
      <c r="F190" t="s">
        <v>88</v>
      </c>
      <c r="G190" t="s">
        <v>176</v>
      </c>
      <c r="H190" t="s">
        <v>148</v>
      </c>
      <c r="I190" t="s">
        <v>143</v>
      </c>
      <c r="J190">
        <v>93</v>
      </c>
      <c r="L190" t="s">
        <v>162</v>
      </c>
      <c r="M190" s="19">
        <v>0.93402777777777779</v>
      </c>
      <c r="N190" s="20">
        <v>43525</v>
      </c>
      <c r="O190" s="20">
        <v>43527</v>
      </c>
      <c r="P190" s="20">
        <v>43527</v>
      </c>
      <c r="Q190" s="20">
        <v>43525</v>
      </c>
      <c r="R190" s="20">
        <v>43526</v>
      </c>
      <c r="S190" s="20">
        <v>43526</v>
      </c>
      <c r="V190">
        <v>919187</v>
      </c>
      <c r="W190">
        <v>354697</v>
      </c>
      <c r="X190" t="s">
        <v>176</v>
      </c>
      <c r="Y190" t="s">
        <v>178</v>
      </c>
      <c r="Z190" t="s">
        <v>179</v>
      </c>
      <c r="AA190" t="s">
        <v>180</v>
      </c>
      <c r="AD190" t="s">
        <v>88</v>
      </c>
      <c r="AE190">
        <v>0</v>
      </c>
      <c r="AF190">
        <v>0</v>
      </c>
      <c r="AG190">
        <v>1496</v>
      </c>
      <c r="AH190" t="s">
        <v>166</v>
      </c>
      <c r="AI190" t="s">
        <v>90</v>
      </c>
      <c r="AJ190" t="s">
        <v>88</v>
      </c>
      <c r="AK190" t="s">
        <v>167</v>
      </c>
      <c r="AL190" t="s">
        <v>91</v>
      </c>
      <c r="AM190">
        <v>26</v>
      </c>
      <c r="AN190" t="s">
        <v>92</v>
      </c>
      <c r="AO190" t="s">
        <v>93</v>
      </c>
      <c r="AP190" t="s">
        <v>88</v>
      </c>
      <c r="AQ190" t="s">
        <v>93</v>
      </c>
      <c r="AR190" t="s">
        <v>94</v>
      </c>
      <c r="AS190" t="s">
        <v>93</v>
      </c>
      <c r="AT190" t="s">
        <v>168</v>
      </c>
      <c r="AV190" s="18">
        <v>42318</v>
      </c>
      <c r="AW190">
        <v>3312467</v>
      </c>
      <c r="AX190">
        <v>60479</v>
      </c>
      <c r="AY190" t="s">
        <v>95</v>
      </c>
      <c r="AZ190">
        <v>2</v>
      </c>
      <c r="BA190" t="s">
        <v>245</v>
      </c>
      <c r="BB190" t="s">
        <v>170</v>
      </c>
      <c r="BC190" t="s">
        <v>171</v>
      </c>
      <c r="BD190" t="s">
        <v>172</v>
      </c>
      <c r="BE190" t="s">
        <v>173</v>
      </c>
      <c r="BF190">
        <v>7</v>
      </c>
      <c r="BG190" t="s">
        <v>181</v>
      </c>
      <c r="BH190" t="s">
        <v>96</v>
      </c>
      <c r="BI190" t="s">
        <v>174</v>
      </c>
      <c r="BJ190" t="s">
        <v>175</v>
      </c>
      <c r="BK190" t="s">
        <v>97</v>
      </c>
      <c r="BL190" t="s">
        <v>98</v>
      </c>
    </row>
    <row r="191" spans="1:64" x14ac:dyDescent="0.25">
      <c r="A191" s="18">
        <v>41869</v>
      </c>
      <c r="B191">
        <v>939558</v>
      </c>
      <c r="C191" s="18">
        <v>41869</v>
      </c>
      <c r="D191" t="s">
        <v>88</v>
      </c>
      <c r="F191" t="s">
        <v>88</v>
      </c>
      <c r="G191" t="s">
        <v>176</v>
      </c>
      <c r="H191" t="s">
        <v>148</v>
      </c>
      <c r="I191" t="s">
        <v>143</v>
      </c>
      <c r="J191">
        <v>93</v>
      </c>
      <c r="L191" t="s">
        <v>162</v>
      </c>
      <c r="M191" s="19">
        <v>0.93402777777777779</v>
      </c>
      <c r="N191" s="20">
        <v>43525</v>
      </c>
      <c r="O191" s="20">
        <v>43527</v>
      </c>
      <c r="P191" s="20">
        <v>43527</v>
      </c>
      <c r="Q191" s="20">
        <v>43525</v>
      </c>
      <c r="R191" s="20">
        <v>43526</v>
      </c>
      <c r="S191" s="20">
        <v>43526</v>
      </c>
      <c r="V191">
        <v>919203</v>
      </c>
      <c r="W191">
        <v>354697</v>
      </c>
      <c r="X191" t="s">
        <v>176</v>
      </c>
      <c r="Y191" t="s">
        <v>178</v>
      </c>
      <c r="Z191" t="s">
        <v>179</v>
      </c>
      <c r="AA191" t="s">
        <v>180</v>
      </c>
      <c r="AD191" t="s">
        <v>88</v>
      </c>
      <c r="AE191">
        <v>0</v>
      </c>
      <c r="AF191">
        <v>0</v>
      </c>
      <c r="AG191">
        <v>1496</v>
      </c>
      <c r="AH191" t="s">
        <v>166</v>
      </c>
      <c r="AI191" t="s">
        <v>90</v>
      </c>
      <c r="AJ191" t="s">
        <v>88</v>
      </c>
      <c r="AK191" t="s">
        <v>167</v>
      </c>
      <c r="AL191" t="s">
        <v>91</v>
      </c>
      <c r="AM191">
        <v>25</v>
      </c>
      <c r="AN191" t="s">
        <v>92</v>
      </c>
      <c r="AO191" t="s">
        <v>93</v>
      </c>
      <c r="AP191" t="s">
        <v>88</v>
      </c>
      <c r="AQ191" t="s">
        <v>93</v>
      </c>
      <c r="AR191" t="s">
        <v>94</v>
      </c>
      <c r="AS191" t="s">
        <v>93</v>
      </c>
      <c r="AT191" t="s">
        <v>168</v>
      </c>
      <c r="AV191" s="18">
        <v>42318</v>
      </c>
      <c r="AW191">
        <v>3314153</v>
      </c>
      <c r="AX191">
        <v>60479</v>
      </c>
      <c r="AY191" t="s">
        <v>95</v>
      </c>
      <c r="AZ191">
        <v>12</v>
      </c>
      <c r="BA191" t="s">
        <v>245</v>
      </c>
      <c r="BB191" t="s">
        <v>170</v>
      </c>
      <c r="BC191" t="s">
        <v>171</v>
      </c>
      <c r="BD191" t="s">
        <v>172</v>
      </c>
      <c r="BE191" t="s">
        <v>173</v>
      </c>
      <c r="BF191">
        <v>7</v>
      </c>
      <c r="BG191" t="s">
        <v>181</v>
      </c>
      <c r="BH191" t="s">
        <v>96</v>
      </c>
      <c r="BI191" t="s">
        <v>174</v>
      </c>
      <c r="BJ191" t="s">
        <v>175</v>
      </c>
      <c r="BK191" t="s">
        <v>97</v>
      </c>
      <c r="BL191" t="s">
        <v>98</v>
      </c>
    </row>
    <row r="192" spans="1:64" x14ac:dyDescent="0.25">
      <c r="A192" s="18">
        <v>41869</v>
      </c>
      <c r="B192">
        <v>939558</v>
      </c>
      <c r="C192" s="18">
        <v>41869</v>
      </c>
      <c r="D192" t="s">
        <v>88</v>
      </c>
      <c r="F192" t="s">
        <v>88</v>
      </c>
      <c r="G192" t="s">
        <v>176</v>
      </c>
      <c r="H192" t="s">
        <v>148</v>
      </c>
      <c r="I192" t="s">
        <v>143</v>
      </c>
      <c r="J192">
        <v>93</v>
      </c>
      <c r="L192" t="s">
        <v>162</v>
      </c>
      <c r="M192" s="19">
        <v>0.93402777777777779</v>
      </c>
      <c r="N192" s="20">
        <v>43525</v>
      </c>
      <c r="O192" s="20">
        <v>43527</v>
      </c>
      <c r="P192" s="20">
        <v>43527</v>
      </c>
      <c r="Q192" s="20">
        <v>43525</v>
      </c>
      <c r="R192" s="20">
        <v>43526</v>
      </c>
      <c r="S192" s="20">
        <v>43526</v>
      </c>
      <c r="V192">
        <v>919375</v>
      </c>
      <c r="W192">
        <v>354697</v>
      </c>
      <c r="X192" t="s">
        <v>176</v>
      </c>
      <c r="Y192" t="s">
        <v>178</v>
      </c>
      <c r="Z192" t="s">
        <v>179</v>
      </c>
      <c r="AA192" t="s">
        <v>180</v>
      </c>
      <c r="AD192" t="s">
        <v>88</v>
      </c>
      <c r="AE192">
        <v>0</v>
      </c>
      <c r="AF192">
        <v>0</v>
      </c>
      <c r="AG192">
        <v>1496</v>
      </c>
      <c r="AH192" t="s">
        <v>166</v>
      </c>
      <c r="AI192" t="s">
        <v>90</v>
      </c>
      <c r="AJ192" t="s">
        <v>88</v>
      </c>
      <c r="AK192" t="s">
        <v>167</v>
      </c>
      <c r="AL192" t="s">
        <v>91</v>
      </c>
      <c r="AM192">
        <v>10</v>
      </c>
      <c r="AN192" t="s">
        <v>92</v>
      </c>
      <c r="AO192" t="s">
        <v>93</v>
      </c>
      <c r="AP192" t="s">
        <v>88</v>
      </c>
      <c r="AQ192" t="s">
        <v>93</v>
      </c>
      <c r="AR192" t="s">
        <v>94</v>
      </c>
      <c r="AS192" t="s">
        <v>93</v>
      </c>
      <c r="AT192" t="s">
        <v>168</v>
      </c>
      <c r="AV192" s="18">
        <v>42318</v>
      </c>
      <c r="AW192">
        <v>3312508</v>
      </c>
      <c r="AX192">
        <v>60479</v>
      </c>
      <c r="AY192" t="s">
        <v>95</v>
      </c>
      <c r="AZ192">
        <v>9</v>
      </c>
      <c r="BA192" t="s">
        <v>245</v>
      </c>
      <c r="BB192" t="s">
        <v>170</v>
      </c>
      <c r="BC192" t="s">
        <v>171</v>
      </c>
      <c r="BD192" t="s">
        <v>172</v>
      </c>
      <c r="BE192" t="s">
        <v>173</v>
      </c>
      <c r="BF192">
        <v>7</v>
      </c>
      <c r="BG192" t="s">
        <v>181</v>
      </c>
      <c r="BH192" t="s">
        <v>96</v>
      </c>
      <c r="BI192" t="s">
        <v>174</v>
      </c>
      <c r="BJ192" t="s">
        <v>175</v>
      </c>
      <c r="BK192" t="s">
        <v>97</v>
      </c>
      <c r="BL192" t="s">
        <v>98</v>
      </c>
    </row>
    <row r="193" spans="1:64" x14ac:dyDescent="0.25">
      <c r="A193" s="18">
        <v>41869</v>
      </c>
      <c r="B193">
        <v>939558</v>
      </c>
      <c r="C193" s="18">
        <v>41869</v>
      </c>
      <c r="D193" t="s">
        <v>88</v>
      </c>
      <c r="F193" t="s">
        <v>88</v>
      </c>
      <c r="G193" t="s">
        <v>176</v>
      </c>
      <c r="H193" t="s">
        <v>148</v>
      </c>
      <c r="I193" t="s">
        <v>143</v>
      </c>
      <c r="J193">
        <v>93</v>
      </c>
      <c r="L193" t="s">
        <v>162</v>
      </c>
      <c r="M193" s="19">
        <v>0.93402777777777779</v>
      </c>
      <c r="N193" s="20">
        <v>43525</v>
      </c>
      <c r="O193" s="20">
        <v>43527</v>
      </c>
      <c r="P193" s="20">
        <v>43527</v>
      </c>
      <c r="Q193" s="20">
        <v>43525</v>
      </c>
      <c r="R193" s="20">
        <v>43526</v>
      </c>
      <c r="S193" s="20">
        <v>43526</v>
      </c>
      <c r="V193">
        <v>919542</v>
      </c>
      <c r="W193">
        <v>354697</v>
      </c>
      <c r="X193" t="s">
        <v>176</v>
      </c>
      <c r="Y193" t="s">
        <v>178</v>
      </c>
      <c r="Z193" t="s">
        <v>179</v>
      </c>
      <c r="AA193" t="s">
        <v>180</v>
      </c>
      <c r="AD193" t="s">
        <v>88</v>
      </c>
      <c r="AE193">
        <v>0</v>
      </c>
      <c r="AF193">
        <v>0</v>
      </c>
      <c r="AG193">
        <v>1496</v>
      </c>
      <c r="AH193" t="s">
        <v>166</v>
      </c>
      <c r="AI193" t="s">
        <v>90</v>
      </c>
      <c r="AJ193" t="s">
        <v>88</v>
      </c>
      <c r="AK193" t="s">
        <v>167</v>
      </c>
      <c r="AL193" t="s">
        <v>91</v>
      </c>
      <c r="AM193">
        <v>21</v>
      </c>
      <c r="AN193" t="s">
        <v>92</v>
      </c>
      <c r="AO193" t="s">
        <v>93</v>
      </c>
      <c r="AP193" t="s">
        <v>88</v>
      </c>
      <c r="AQ193" t="s">
        <v>93</v>
      </c>
      <c r="AR193" t="s">
        <v>94</v>
      </c>
      <c r="AS193" t="s">
        <v>93</v>
      </c>
      <c r="AT193" t="s">
        <v>168</v>
      </c>
      <c r="AV193" s="18">
        <v>42318</v>
      </c>
      <c r="AW193">
        <v>3312371</v>
      </c>
      <c r="AX193">
        <v>60479</v>
      </c>
      <c r="AY193" t="s">
        <v>95</v>
      </c>
      <c r="AZ193">
        <v>2</v>
      </c>
      <c r="BA193" t="s">
        <v>245</v>
      </c>
      <c r="BB193" t="s">
        <v>170</v>
      </c>
      <c r="BC193" t="s">
        <v>171</v>
      </c>
      <c r="BD193" t="s">
        <v>172</v>
      </c>
      <c r="BE193" t="s">
        <v>173</v>
      </c>
      <c r="BF193">
        <v>7</v>
      </c>
      <c r="BG193" t="s">
        <v>181</v>
      </c>
      <c r="BH193" t="s">
        <v>96</v>
      </c>
      <c r="BI193" t="s">
        <v>174</v>
      </c>
      <c r="BJ193" t="s">
        <v>175</v>
      </c>
      <c r="BK193" t="s">
        <v>97</v>
      </c>
      <c r="BL193" t="s">
        <v>98</v>
      </c>
    </row>
    <row r="194" spans="1:64" x14ac:dyDescent="0.25">
      <c r="A194" s="18">
        <v>41869</v>
      </c>
      <c r="B194">
        <v>939558</v>
      </c>
      <c r="C194" s="18">
        <v>41869</v>
      </c>
      <c r="D194" t="s">
        <v>88</v>
      </c>
      <c r="F194" t="s">
        <v>88</v>
      </c>
      <c r="G194" t="s">
        <v>176</v>
      </c>
      <c r="H194" t="s">
        <v>148</v>
      </c>
      <c r="I194" t="s">
        <v>143</v>
      </c>
      <c r="J194">
        <v>93</v>
      </c>
      <c r="L194" t="s">
        <v>162</v>
      </c>
      <c r="M194" s="19">
        <v>0.93402777777777779</v>
      </c>
      <c r="N194" s="20">
        <v>43525</v>
      </c>
      <c r="O194" s="20">
        <v>43527</v>
      </c>
      <c r="P194" s="20">
        <v>43527</v>
      </c>
      <c r="Q194" s="20">
        <v>43525</v>
      </c>
      <c r="R194" s="20">
        <v>43526</v>
      </c>
      <c r="S194" s="20">
        <v>43526</v>
      </c>
      <c r="V194">
        <v>919605</v>
      </c>
      <c r="W194">
        <v>354697</v>
      </c>
      <c r="X194" t="s">
        <v>176</v>
      </c>
      <c r="Y194" t="s">
        <v>178</v>
      </c>
      <c r="Z194" t="s">
        <v>179</v>
      </c>
      <c r="AA194" t="s">
        <v>180</v>
      </c>
      <c r="AD194" t="s">
        <v>88</v>
      </c>
      <c r="AE194">
        <v>0</v>
      </c>
      <c r="AF194">
        <v>0</v>
      </c>
      <c r="AG194">
        <v>1496</v>
      </c>
      <c r="AH194" t="s">
        <v>166</v>
      </c>
      <c r="AI194" t="s">
        <v>90</v>
      </c>
      <c r="AJ194" t="s">
        <v>88</v>
      </c>
      <c r="AK194" t="s">
        <v>167</v>
      </c>
      <c r="AL194" t="s">
        <v>91</v>
      </c>
      <c r="AM194">
        <v>15</v>
      </c>
      <c r="AN194" t="s">
        <v>92</v>
      </c>
      <c r="AO194" t="s">
        <v>93</v>
      </c>
      <c r="AP194" t="s">
        <v>88</v>
      </c>
      <c r="AQ194" t="s">
        <v>93</v>
      </c>
      <c r="AR194" t="s">
        <v>94</v>
      </c>
      <c r="AS194" t="s">
        <v>93</v>
      </c>
      <c r="AT194" t="s">
        <v>168</v>
      </c>
      <c r="AV194" s="18">
        <v>42318</v>
      </c>
      <c r="AW194">
        <v>3313437</v>
      </c>
      <c r="AX194">
        <v>60479</v>
      </c>
      <c r="AY194" t="s">
        <v>95</v>
      </c>
      <c r="AZ194">
        <v>1</v>
      </c>
      <c r="BA194" t="s">
        <v>245</v>
      </c>
      <c r="BB194" t="s">
        <v>170</v>
      </c>
      <c r="BC194" t="s">
        <v>171</v>
      </c>
      <c r="BD194" t="s">
        <v>172</v>
      </c>
      <c r="BE194" t="s">
        <v>173</v>
      </c>
      <c r="BF194">
        <v>7</v>
      </c>
      <c r="BG194" t="s">
        <v>181</v>
      </c>
      <c r="BH194" t="s">
        <v>96</v>
      </c>
      <c r="BI194" t="s">
        <v>174</v>
      </c>
      <c r="BJ194" t="s">
        <v>175</v>
      </c>
      <c r="BK194" t="s">
        <v>97</v>
      </c>
      <c r="BL194" t="s">
        <v>98</v>
      </c>
    </row>
    <row r="195" spans="1:64" x14ac:dyDescent="0.25">
      <c r="A195" s="18">
        <v>41869</v>
      </c>
      <c r="B195">
        <v>939558</v>
      </c>
      <c r="C195" s="18">
        <v>41869</v>
      </c>
      <c r="D195" t="s">
        <v>88</v>
      </c>
      <c r="F195" t="s">
        <v>88</v>
      </c>
      <c r="G195" t="s">
        <v>176</v>
      </c>
      <c r="H195" t="s">
        <v>148</v>
      </c>
      <c r="I195" t="s">
        <v>143</v>
      </c>
      <c r="J195">
        <v>93</v>
      </c>
      <c r="L195" t="s">
        <v>162</v>
      </c>
      <c r="M195" s="19">
        <v>0.93402777777777779</v>
      </c>
      <c r="N195" s="20">
        <v>43525</v>
      </c>
      <c r="O195" s="20">
        <v>43527</v>
      </c>
      <c r="P195" s="20">
        <v>43527</v>
      </c>
      <c r="Q195" s="20">
        <v>43525</v>
      </c>
      <c r="R195" s="20">
        <v>43526</v>
      </c>
      <c r="S195" s="20">
        <v>43526</v>
      </c>
      <c r="V195">
        <v>919744</v>
      </c>
      <c r="W195">
        <v>354697</v>
      </c>
      <c r="X195" t="s">
        <v>176</v>
      </c>
      <c r="Y195" t="s">
        <v>178</v>
      </c>
      <c r="Z195" t="s">
        <v>179</v>
      </c>
      <c r="AA195" t="s">
        <v>180</v>
      </c>
      <c r="AD195" t="s">
        <v>88</v>
      </c>
      <c r="AE195">
        <v>0</v>
      </c>
      <c r="AF195">
        <v>0</v>
      </c>
      <c r="AG195">
        <v>1496</v>
      </c>
      <c r="AH195" t="s">
        <v>166</v>
      </c>
      <c r="AI195" t="s">
        <v>90</v>
      </c>
      <c r="AJ195" t="s">
        <v>88</v>
      </c>
      <c r="AK195" t="s">
        <v>167</v>
      </c>
      <c r="AL195" t="s">
        <v>91</v>
      </c>
      <c r="AM195">
        <v>24</v>
      </c>
      <c r="AN195" t="s">
        <v>92</v>
      </c>
      <c r="AO195" t="s">
        <v>93</v>
      </c>
      <c r="AP195" t="s">
        <v>88</v>
      </c>
      <c r="AQ195" t="s">
        <v>93</v>
      </c>
      <c r="AR195" t="s">
        <v>94</v>
      </c>
      <c r="AS195" t="s">
        <v>93</v>
      </c>
      <c r="AT195" t="s">
        <v>168</v>
      </c>
      <c r="AV195" s="18">
        <v>42318</v>
      </c>
      <c r="AW195">
        <v>3313899</v>
      </c>
      <c r="AX195">
        <v>60479</v>
      </c>
      <c r="AY195" t="s">
        <v>95</v>
      </c>
      <c r="AZ195">
        <v>2</v>
      </c>
      <c r="BA195" t="s">
        <v>245</v>
      </c>
      <c r="BB195" t="s">
        <v>170</v>
      </c>
      <c r="BC195" t="s">
        <v>171</v>
      </c>
      <c r="BD195" t="s">
        <v>172</v>
      </c>
      <c r="BE195" t="s">
        <v>173</v>
      </c>
      <c r="BF195">
        <v>7</v>
      </c>
      <c r="BG195" t="s">
        <v>181</v>
      </c>
      <c r="BH195" t="s">
        <v>96</v>
      </c>
      <c r="BI195" t="s">
        <v>174</v>
      </c>
      <c r="BJ195" t="s">
        <v>175</v>
      </c>
      <c r="BK195" t="s">
        <v>97</v>
      </c>
      <c r="BL195" t="s">
        <v>98</v>
      </c>
    </row>
    <row r="196" spans="1:64" x14ac:dyDescent="0.25">
      <c r="A196" s="18">
        <v>41869</v>
      </c>
      <c r="B196">
        <v>939558</v>
      </c>
      <c r="C196" s="18">
        <v>41869</v>
      </c>
      <c r="D196" t="s">
        <v>88</v>
      </c>
      <c r="F196" t="s">
        <v>88</v>
      </c>
      <c r="G196" t="s">
        <v>176</v>
      </c>
      <c r="H196" t="s">
        <v>148</v>
      </c>
      <c r="I196" t="s">
        <v>143</v>
      </c>
      <c r="J196">
        <v>93</v>
      </c>
      <c r="L196" t="s">
        <v>162</v>
      </c>
      <c r="M196" s="19">
        <v>0.93402777777777779</v>
      </c>
      <c r="N196" s="20">
        <v>43525</v>
      </c>
      <c r="O196" s="20">
        <v>43527</v>
      </c>
      <c r="P196" s="20">
        <v>43527</v>
      </c>
      <c r="Q196" s="20">
        <v>43525</v>
      </c>
      <c r="R196" s="20">
        <v>43526</v>
      </c>
      <c r="S196" s="20">
        <v>43526</v>
      </c>
      <c r="V196">
        <v>920051</v>
      </c>
      <c r="W196">
        <v>354697</v>
      </c>
      <c r="X196" t="s">
        <v>176</v>
      </c>
      <c r="Y196" t="s">
        <v>178</v>
      </c>
      <c r="Z196" t="s">
        <v>179</v>
      </c>
      <c r="AA196" t="s">
        <v>180</v>
      </c>
      <c r="AD196" t="s">
        <v>88</v>
      </c>
      <c r="AE196">
        <v>0</v>
      </c>
      <c r="AF196">
        <v>0</v>
      </c>
      <c r="AG196">
        <v>1496</v>
      </c>
      <c r="AH196" t="s">
        <v>166</v>
      </c>
      <c r="AI196" t="s">
        <v>90</v>
      </c>
      <c r="AJ196" t="s">
        <v>88</v>
      </c>
      <c r="AK196" t="s">
        <v>167</v>
      </c>
      <c r="AL196" t="s">
        <v>91</v>
      </c>
      <c r="AM196">
        <v>4</v>
      </c>
      <c r="AN196" t="s">
        <v>92</v>
      </c>
      <c r="AO196" t="s">
        <v>93</v>
      </c>
      <c r="AP196" t="s">
        <v>88</v>
      </c>
      <c r="AQ196" t="s">
        <v>93</v>
      </c>
      <c r="AR196" t="s">
        <v>94</v>
      </c>
      <c r="AS196" t="s">
        <v>93</v>
      </c>
      <c r="AT196" t="s">
        <v>168</v>
      </c>
      <c r="AV196" s="18">
        <v>42318</v>
      </c>
      <c r="AW196">
        <v>3312822</v>
      </c>
      <c r="AX196">
        <v>60479</v>
      </c>
      <c r="AY196" t="s">
        <v>95</v>
      </c>
      <c r="AZ196">
        <v>1</v>
      </c>
      <c r="BA196" t="s">
        <v>245</v>
      </c>
      <c r="BB196" t="s">
        <v>170</v>
      </c>
      <c r="BC196" t="s">
        <v>171</v>
      </c>
      <c r="BD196" t="s">
        <v>172</v>
      </c>
      <c r="BE196" t="s">
        <v>173</v>
      </c>
      <c r="BF196">
        <v>7</v>
      </c>
      <c r="BG196" t="s">
        <v>181</v>
      </c>
      <c r="BH196" t="s">
        <v>96</v>
      </c>
      <c r="BI196" t="s">
        <v>174</v>
      </c>
      <c r="BJ196" t="s">
        <v>175</v>
      </c>
      <c r="BK196" t="s">
        <v>97</v>
      </c>
      <c r="BL196" t="s">
        <v>98</v>
      </c>
    </row>
    <row r="197" spans="1:64" x14ac:dyDescent="0.25">
      <c r="A197" s="18">
        <v>41869</v>
      </c>
      <c r="B197">
        <v>939558</v>
      </c>
      <c r="C197" s="18">
        <v>41869</v>
      </c>
      <c r="D197" t="s">
        <v>88</v>
      </c>
      <c r="F197" t="s">
        <v>88</v>
      </c>
      <c r="G197" t="s">
        <v>176</v>
      </c>
      <c r="H197" t="s">
        <v>148</v>
      </c>
      <c r="I197" t="s">
        <v>143</v>
      </c>
      <c r="J197">
        <v>93</v>
      </c>
      <c r="L197" t="s">
        <v>162</v>
      </c>
      <c r="M197" s="19">
        <v>0.93402777777777779</v>
      </c>
      <c r="N197" s="20">
        <v>43525</v>
      </c>
      <c r="O197" s="20">
        <v>43527</v>
      </c>
      <c r="P197" s="20">
        <v>43527</v>
      </c>
      <c r="Q197" s="20">
        <v>43525</v>
      </c>
      <c r="R197" s="20">
        <v>43526</v>
      </c>
      <c r="S197" s="20">
        <v>43526</v>
      </c>
      <c r="V197">
        <v>920152</v>
      </c>
      <c r="W197">
        <v>354697</v>
      </c>
      <c r="X197" t="s">
        <v>176</v>
      </c>
      <c r="Y197" t="s">
        <v>178</v>
      </c>
      <c r="Z197" t="s">
        <v>179</v>
      </c>
      <c r="AA197" t="s">
        <v>180</v>
      </c>
      <c r="AD197" t="s">
        <v>88</v>
      </c>
      <c r="AE197">
        <v>0</v>
      </c>
      <c r="AF197">
        <v>0</v>
      </c>
      <c r="AG197">
        <v>1496</v>
      </c>
      <c r="AH197" t="s">
        <v>166</v>
      </c>
      <c r="AI197" t="s">
        <v>90</v>
      </c>
      <c r="AJ197" t="s">
        <v>88</v>
      </c>
      <c r="AK197" t="s">
        <v>167</v>
      </c>
      <c r="AL197" t="s">
        <v>91</v>
      </c>
      <c r="AM197">
        <v>14</v>
      </c>
      <c r="AN197" t="s">
        <v>92</v>
      </c>
      <c r="AO197" t="s">
        <v>93</v>
      </c>
      <c r="AP197" t="s">
        <v>88</v>
      </c>
      <c r="AQ197" t="s">
        <v>93</v>
      </c>
      <c r="AR197" t="s">
        <v>94</v>
      </c>
      <c r="AS197" t="s">
        <v>93</v>
      </c>
      <c r="AT197" t="s">
        <v>168</v>
      </c>
      <c r="AV197" s="18">
        <v>42318</v>
      </c>
      <c r="AW197">
        <v>3314854</v>
      </c>
      <c r="AX197">
        <v>60479</v>
      </c>
      <c r="AY197" t="s">
        <v>95</v>
      </c>
      <c r="AZ197">
        <v>1</v>
      </c>
      <c r="BA197" t="s">
        <v>245</v>
      </c>
      <c r="BB197" t="s">
        <v>170</v>
      </c>
      <c r="BC197" t="s">
        <v>171</v>
      </c>
      <c r="BD197" t="s">
        <v>172</v>
      </c>
      <c r="BE197" t="s">
        <v>173</v>
      </c>
      <c r="BF197">
        <v>7</v>
      </c>
      <c r="BG197" t="s">
        <v>181</v>
      </c>
      <c r="BH197" t="s">
        <v>96</v>
      </c>
      <c r="BI197" t="s">
        <v>174</v>
      </c>
      <c r="BJ197" t="s">
        <v>175</v>
      </c>
      <c r="BK197" t="s">
        <v>97</v>
      </c>
      <c r="BL197" t="s">
        <v>98</v>
      </c>
    </row>
    <row r="198" spans="1:64" x14ac:dyDescent="0.25">
      <c r="A198" s="18">
        <v>41869</v>
      </c>
      <c r="B198">
        <v>939558</v>
      </c>
      <c r="C198" s="18">
        <v>41869</v>
      </c>
      <c r="D198" t="s">
        <v>88</v>
      </c>
      <c r="F198" t="s">
        <v>88</v>
      </c>
      <c r="G198" t="s">
        <v>176</v>
      </c>
      <c r="H198" t="s">
        <v>148</v>
      </c>
      <c r="I198" t="s">
        <v>143</v>
      </c>
      <c r="J198">
        <v>93</v>
      </c>
      <c r="L198" t="s">
        <v>162</v>
      </c>
      <c r="M198" s="19">
        <v>0.93402777777777779</v>
      </c>
      <c r="N198" s="20">
        <v>43525</v>
      </c>
      <c r="O198" s="20">
        <v>43527</v>
      </c>
      <c r="P198" s="20">
        <v>43527</v>
      </c>
      <c r="Q198" s="20">
        <v>43525</v>
      </c>
      <c r="R198" s="20">
        <v>43526</v>
      </c>
      <c r="S198" s="20">
        <v>43526</v>
      </c>
      <c r="V198">
        <v>920179</v>
      </c>
      <c r="W198">
        <v>354697</v>
      </c>
      <c r="X198" t="s">
        <v>176</v>
      </c>
      <c r="Y198" t="s">
        <v>178</v>
      </c>
      <c r="Z198" t="s">
        <v>179</v>
      </c>
      <c r="AA198" t="s">
        <v>180</v>
      </c>
      <c r="AD198" t="s">
        <v>88</v>
      </c>
      <c r="AE198">
        <v>0</v>
      </c>
      <c r="AF198">
        <v>0</v>
      </c>
      <c r="AG198">
        <v>1496</v>
      </c>
      <c r="AH198" t="s">
        <v>166</v>
      </c>
      <c r="AI198" t="s">
        <v>90</v>
      </c>
      <c r="AJ198" t="s">
        <v>88</v>
      </c>
      <c r="AK198" t="s">
        <v>167</v>
      </c>
      <c r="AL198" t="s">
        <v>91</v>
      </c>
      <c r="AM198">
        <v>3</v>
      </c>
      <c r="AN198" t="s">
        <v>92</v>
      </c>
      <c r="AO198" t="s">
        <v>93</v>
      </c>
      <c r="AP198" t="s">
        <v>88</v>
      </c>
      <c r="AQ198" t="s">
        <v>93</v>
      </c>
      <c r="AR198" t="s">
        <v>94</v>
      </c>
      <c r="AS198" t="s">
        <v>93</v>
      </c>
      <c r="AT198" t="s">
        <v>168</v>
      </c>
      <c r="AV198" s="18">
        <v>42318</v>
      </c>
      <c r="AW198">
        <v>3312427</v>
      </c>
      <c r="AX198">
        <v>60479</v>
      </c>
      <c r="AY198" t="s">
        <v>95</v>
      </c>
      <c r="AZ198">
        <v>6</v>
      </c>
      <c r="BA198" t="s">
        <v>245</v>
      </c>
      <c r="BB198" t="s">
        <v>170</v>
      </c>
      <c r="BC198" t="s">
        <v>171</v>
      </c>
      <c r="BD198" t="s">
        <v>172</v>
      </c>
      <c r="BE198" t="s">
        <v>173</v>
      </c>
      <c r="BF198">
        <v>7</v>
      </c>
      <c r="BG198" t="s">
        <v>181</v>
      </c>
      <c r="BH198" t="s">
        <v>96</v>
      </c>
      <c r="BI198" t="s">
        <v>174</v>
      </c>
      <c r="BJ198" t="s">
        <v>175</v>
      </c>
      <c r="BK198" t="s">
        <v>97</v>
      </c>
      <c r="BL198" t="s">
        <v>98</v>
      </c>
    </row>
    <row r="199" spans="1:64" x14ac:dyDescent="0.25">
      <c r="A199" s="18">
        <v>41869</v>
      </c>
      <c r="B199">
        <v>939558</v>
      </c>
      <c r="C199" s="18">
        <v>41869</v>
      </c>
      <c r="D199" t="s">
        <v>88</v>
      </c>
      <c r="F199" t="s">
        <v>88</v>
      </c>
      <c r="G199" t="s">
        <v>176</v>
      </c>
      <c r="H199" t="s">
        <v>148</v>
      </c>
      <c r="I199" t="s">
        <v>143</v>
      </c>
      <c r="J199">
        <v>93</v>
      </c>
      <c r="L199" t="s">
        <v>162</v>
      </c>
      <c r="M199" s="19">
        <v>0.93402777777777779</v>
      </c>
      <c r="N199" s="20">
        <v>43525</v>
      </c>
      <c r="O199" s="20">
        <v>43527</v>
      </c>
      <c r="P199" s="20">
        <v>43527</v>
      </c>
      <c r="Q199" s="20">
        <v>43525</v>
      </c>
      <c r="R199" s="20">
        <v>43526</v>
      </c>
      <c r="S199" s="20">
        <v>43526</v>
      </c>
      <c r="V199">
        <v>920289</v>
      </c>
      <c r="W199">
        <v>354697</v>
      </c>
      <c r="X199" t="s">
        <v>176</v>
      </c>
      <c r="Y199" t="s">
        <v>178</v>
      </c>
      <c r="Z199" t="s">
        <v>179</v>
      </c>
      <c r="AA199" t="s">
        <v>180</v>
      </c>
      <c r="AD199" t="s">
        <v>88</v>
      </c>
      <c r="AE199">
        <v>0</v>
      </c>
      <c r="AF199">
        <v>0</v>
      </c>
      <c r="AG199">
        <v>1496</v>
      </c>
      <c r="AH199" t="s">
        <v>166</v>
      </c>
      <c r="AI199" t="s">
        <v>90</v>
      </c>
      <c r="AJ199" t="s">
        <v>88</v>
      </c>
      <c r="AK199" t="s">
        <v>167</v>
      </c>
      <c r="AL199" t="s">
        <v>91</v>
      </c>
      <c r="AM199">
        <v>2</v>
      </c>
      <c r="AN199" t="s">
        <v>92</v>
      </c>
      <c r="AO199" t="s">
        <v>93</v>
      </c>
      <c r="AP199" t="s">
        <v>88</v>
      </c>
      <c r="AQ199" t="s">
        <v>93</v>
      </c>
      <c r="AR199" t="s">
        <v>94</v>
      </c>
      <c r="AS199" t="s">
        <v>93</v>
      </c>
      <c r="AT199" t="s">
        <v>168</v>
      </c>
      <c r="AV199" s="18">
        <v>42318</v>
      </c>
      <c r="AW199">
        <v>3313581</v>
      </c>
      <c r="AX199">
        <v>60479</v>
      </c>
      <c r="AY199" t="s">
        <v>95</v>
      </c>
      <c r="AZ199">
        <v>12</v>
      </c>
      <c r="BA199" t="s">
        <v>245</v>
      </c>
      <c r="BB199" t="s">
        <v>170</v>
      </c>
      <c r="BC199" t="s">
        <v>171</v>
      </c>
      <c r="BD199" t="s">
        <v>172</v>
      </c>
      <c r="BE199" t="s">
        <v>173</v>
      </c>
      <c r="BF199">
        <v>7</v>
      </c>
      <c r="BG199" t="s">
        <v>181</v>
      </c>
      <c r="BH199" t="s">
        <v>96</v>
      </c>
      <c r="BI199" t="s">
        <v>174</v>
      </c>
      <c r="BJ199" t="s">
        <v>175</v>
      </c>
      <c r="BK199" t="s">
        <v>97</v>
      </c>
      <c r="BL199" t="s">
        <v>98</v>
      </c>
    </row>
    <row r="200" spans="1:64" x14ac:dyDescent="0.25">
      <c r="A200" s="18">
        <v>41869</v>
      </c>
      <c r="B200">
        <v>939558</v>
      </c>
      <c r="C200" s="18">
        <v>41869</v>
      </c>
      <c r="D200" t="s">
        <v>88</v>
      </c>
      <c r="F200" t="s">
        <v>88</v>
      </c>
      <c r="G200" t="s">
        <v>176</v>
      </c>
      <c r="H200" t="s">
        <v>148</v>
      </c>
      <c r="I200" t="s">
        <v>143</v>
      </c>
      <c r="J200">
        <v>93</v>
      </c>
      <c r="L200" t="s">
        <v>162</v>
      </c>
      <c r="M200" s="19">
        <v>0.93402777777777779</v>
      </c>
      <c r="N200" s="20">
        <v>43525</v>
      </c>
      <c r="O200" s="20">
        <v>43527</v>
      </c>
      <c r="P200" s="20">
        <v>43527</v>
      </c>
      <c r="Q200" s="20">
        <v>43525</v>
      </c>
      <c r="R200" s="20">
        <v>43526</v>
      </c>
      <c r="S200" s="20">
        <v>43526</v>
      </c>
      <c r="V200">
        <v>920293</v>
      </c>
      <c r="W200">
        <v>354697</v>
      </c>
      <c r="X200" t="s">
        <v>176</v>
      </c>
      <c r="Y200" t="s">
        <v>178</v>
      </c>
      <c r="Z200" t="s">
        <v>179</v>
      </c>
      <c r="AA200" t="s">
        <v>180</v>
      </c>
      <c r="AD200" t="s">
        <v>88</v>
      </c>
      <c r="AE200">
        <v>0</v>
      </c>
      <c r="AF200">
        <v>0</v>
      </c>
      <c r="AG200">
        <v>1496</v>
      </c>
      <c r="AH200" t="s">
        <v>166</v>
      </c>
      <c r="AI200" t="s">
        <v>90</v>
      </c>
      <c r="AJ200" t="s">
        <v>88</v>
      </c>
      <c r="AK200" t="s">
        <v>167</v>
      </c>
      <c r="AL200" t="s">
        <v>91</v>
      </c>
      <c r="AM200">
        <v>18</v>
      </c>
      <c r="AN200" t="s">
        <v>92</v>
      </c>
      <c r="AO200" t="s">
        <v>93</v>
      </c>
      <c r="AP200" t="s">
        <v>88</v>
      </c>
      <c r="AQ200" t="s">
        <v>93</v>
      </c>
      <c r="AR200" t="s">
        <v>94</v>
      </c>
      <c r="AS200" t="s">
        <v>93</v>
      </c>
      <c r="AT200" t="s">
        <v>168</v>
      </c>
      <c r="AV200" s="18">
        <v>42318</v>
      </c>
      <c r="AW200">
        <v>3315279</v>
      </c>
      <c r="AX200">
        <v>60479</v>
      </c>
      <c r="AY200" t="s">
        <v>95</v>
      </c>
      <c r="AZ200">
        <v>2</v>
      </c>
      <c r="BA200" t="s">
        <v>245</v>
      </c>
      <c r="BB200" t="s">
        <v>170</v>
      </c>
      <c r="BC200" t="s">
        <v>171</v>
      </c>
      <c r="BD200" t="s">
        <v>172</v>
      </c>
      <c r="BE200" t="s">
        <v>173</v>
      </c>
      <c r="BF200">
        <v>7</v>
      </c>
      <c r="BG200" t="s">
        <v>181</v>
      </c>
      <c r="BH200" t="s">
        <v>96</v>
      </c>
      <c r="BI200" t="s">
        <v>174</v>
      </c>
      <c r="BJ200" t="s">
        <v>175</v>
      </c>
      <c r="BK200" t="s">
        <v>97</v>
      </c>
      <c r="BL200" t="s">
        <v>98</v>
      </c>
    </row>
    <row r="201" spans="1:64" x14ac:dyDescent="0.25">
      <c r="A201" s="18">
        <v>41869</v>
      </c>
      <c r="B201">
        <v>939561</v>
      </c>
      <c r="C201" s="18">
        <v>41869</v>
      </c>
      <c r="D201" t="s">
        <v>88</v>
      </c>
      <c r="F201" t="s">
        <v>88</v>
      </c>
      <c r="G201" t="s">
        <v>182</v>
      </c>
      <c r="H201" t="s">
        <v>138</v>
      </c>
      <c r="I201" t="s">
        <v>127</v>
      </c>
      <c r="J201">
        <v>82</v>
      </c>
      <c r="L201" t="s">
        <v>162</v>
      </c>
      <c r="M201" s="19">
        <v>0.97430555555555554</v>
      </c>
      <c r="N201" s="20">
        <v>43525</v>
      </c>
      <c r="O201" s="20">
        <v>43526</v>
      </c>
      <c r="P201" s="20">
        <v>43527</v>
      </c>
      <c r="Q201" s="20">
        <v>43525</v>
      </c>
      <c r="R201" s="20">
        <v>43527</v>
      </c>
      <c r="S201" s="20">
        <v>43527</v>
      </c>
      <c r="V201">
        <v>917807</v>
      </c>
      <c r="W201">
        <v>354698</v>
      </c>
      <c r="X201" t="s">
        <v>182</v>
      </c>
      <c r="Y201" t="s">
        <v>184</v>
      </c>
      <c r="Z201" t="s">
        <v>185</v>
      </c>
      <c r="AA201" t="s">
        <v>186</v>
      </c>
      <c r="AD201" t="s">
        <v>88</v>
      </c>
      <c r="AE201">
        <v>0</v>
      </c>
      <c r="AF201">
        <v>0</v>
      </c>
      <c r="AG201">
        <v>1496</v>
      </c>
      <c r="AH201" t="s">
        <v>166</v>
      </c>
      <c r="AI201" t="s">
        <v>90</v>
      </c>
      <c r="AJ201" t="s">
        <v>88</v>
      </c>
      <c r="AK201" t="s">
        <v>167</v>
      </c>
      <c r="AL201" t="s">
        <v>91</v>
      </c>
      <c r="AM201">
        <v>0</v>
      </c>
      <c r="AN201" t="s">
        <v>139</v>
      </c>
      <c r="AO201" t="s">
        <v>88</v>
      </c>
      <c r="AP201" t="s">
        <v>88</v>
      </c>
      <c r="AQ201" t="s">
        <v>88</v>
      </c>
      <c r="AS201" t="s">
        <v>88</v>
      </c>
      <c r="AT201" t="s">
        <v>168</v>
      </c>
      <c r="AV201" s="18">
        <v>42318</v>
      </c>
      <c r="AW201">
        <v>3313588</v>
      </c>
      <c r="AX201">
        <v>1862330</v>
      </c>
      <c r="AY201" t="s">
        <v>139</v>
      </c>
      <c r="AZ201">
        <v>0</v>
      </c>
      <c r="BA201" t="s">
        <v>245</v>
      </c>
      <c r="BB201" t="s">
        <v>170</v>
      </c>
      <c r="BC201" t="s">
        <v>171</v>
      </c>
      <c r="BD201" t="s">
        <v>172</v>
      </c>
      <c r="BE201" t="s">
        <v>173</v>
      </c>
      <c r="BF201">
        <v>7</v>
      </c>
      <c r="BG201" t="s">
        <v>181</v>
      </c>
      <c r="BH201" t="s">
        <v>96</v>
      </c>
      <c r="BI201" t="s">
        <v>174</v>
      </c>
      <c r="BJ201" t="s">
        <v>175</v>
      </c>
      <c r="BK201" t="s">
        <v>97</v>
      </c>
      <c r="BL201" t="s">
        <v>98</v>
      </c>
    </row>
    <row r="202" spans="1:64" x14ac:dyDescent="0.25">
      <c r="A202" s="18">
        <v>41869</v>
      </c>
      <c r="B202">
        <v>939564</v>
      </c>
      <c r="C202" s="18">
        <v>41869</v>
      </c>
      <c r="D202" t="s">
        <v>88</v>
      </c>
      <c r="F202" t="s">
        <v>88</v>
      </c>
      <c r="G202" t="s">
        <v>187</v>
      </c>
      <c r="H202" t="s">
        <v>246</v>
      </c>
      <c r="I202" t="s">
        <v>89</v>
      </c>
      <c r="J202">
        <v>87</v>
      </c>
      <c r="K202" t="s">
        <v>147</v>
      </c>
      <c r="L202" t="s">
        <v>162</v>
      </c>
      <c r="M202" s="19">
        <v>3.4722222222222224E-2</v>
      </c>
      <c r="N202" s="20">
        <v>43525</v>
      </c>
      <c r="O202" s="20">
        <v>43525</v>
      </c>
      <c r="P202" s="20">
        <v>43526</v>
      </c>
      <c r="Q202" s="20">
        <v>43525</v>
      </c>
      <c r="R202" s="20">
        <v>43525</v>
      </c>
      <c r="S202" s="20">
        <v>43525</v>
      </c>
      <c r="V202">
        <v>917732</v>
      </c>
      <c r="W202">
        <v>354699</v>
      </c>
      <c r="X202" t="s">
        <v>187</v>
      </c>
      <c r="Y202" t="s">
        <v>189</v>
      </c>
      <c r="Z202" t="s">
        <v>190</v>
      </c>
      <c r="AA202" t="s">
        <v>191</v>
      </c>
      <c r="AD202" t="s">
        <v>88</v>
      </c>
      <c r="AE202">
        <v>0</v>
      </c>
      <c r="AF202">
        <v>0</v>
      </c>
      <c r="AG202">
        <v>1496</v>
      </c>
      <c r="AH202" t="s">
        <v>166</v>
      </c>
      <c r="AI202" t="s">
        <v>90</v>
      </c>
      <c r="AJ202" t="s">
        <v>88</v>
      </c>
      <c r="AK202" t="s">
        <v>167</v>
      </c>
      <c r="AL202" t="s">
        <v>91</v>
      </c>
      <c r="AM202">
        <v>30</v>
      </c>
      <c r="AN202" t="s">
        <v>242</v>
      </c>
      <c r="AO202" t="s">
        <v>93</v>
      </c>
      <c r="AP202" t="s">
        <v>88</v>
      </c>
      <c r="AQ202" t="s">
        <v>88</v>
      </c>
      <c r="AR202" t="s">
        <v>94</v>
      </c>
      <c r="AS202" t="s">
        <v>93</v>
      </c>
      <c r="AT202" t="s">
        <v>168</v>
      </c>
      <c r="AV202" s="18">
        <v>42318</v>
      </c>
      <c r="AW202">
        <v>3312837</v>
      </c>
      <c r="AX202" t="s">
        <v>243</v>
      </c>
      <c r="AY202" t="s">
        <v>231</v>
      </c>
      <c r="AZ202">
        <v>1</v>
      </c>
      <c r="BA202" t="s">
        <v>245</v>
      </c>
      <c r="BB202" t="s">
        <v>170</v>
      </c>
      <c r="BC202" t="s">
        <v>171</v>
      </c>
      <c r="BD202" t="s">
        <v>172</v>
      </c>
      <c r="BE202" t="s">
        <v>173</v>
      </c>
      <c r="BF202" t="s">
        <v>192</v>
      </c>
      <c r="BH202" t="s">
        <v>96</v>
      </c>
      <c r="BI202" t="s">
        <v>174</v>
      </c>
      <c r="BJ202" t="s">
        <v>175</v>
      </c>
      <c r="BK202" t="s">
        <v>97</v>
      </c>
      <c r="BL202" t="s">
        <v>98</v>
      </c>
    </row>
    <row r="203" spans="1:64" x14ac:dyDescent="0.25">
      <c r="A203" s="18">
        <v>41869</v>
      </c>
      <c r="B203">
        <v>939564</v>
      </c>
      <c r="C203" s="18">
        <v>41869</v>
      </c>
      <c r="D203" t="s">
        <v>88</v>
      </c>
      <c r="F203" t="s">
        <v>88</v>
      </c>
      <c r="G203" t="s">
        <v>187</v>
      </c>
      <c r="H203" t="s">
        <v>246</v>
      </c>
      <c r="I203" t="s">
        <v>89</v>
      </c>
      <c r="J203">
        <v>87</v>
      </c>
      <c r="K203" t="s">
        <v>147</v>
      </c>
      <c r="L203" t="s">
        <v>162</v>
      </c>
      <c r="M203" s="19">
        <v>3.4722222222222224E-2</v>
      </c>
      <c r="N203" s="20">
        <v>43525</v>
      </c>
      <c r="O203" s="20">
        <v>43525</v>
      </c>
      <c r="P203" s="20">
        <v>43526</v>
      </c>
      <c r="Q203" s="20">
        <v>43525</v>
      </c>
      <c r="R203" s="20">
        <v>43525</v>
      </c>
      <c r="S203" s="20">
        <v>43525</v>
      </c>
      <c r="V203">
        <v>917732</v>
      </c>
      <c r="W203">
        <v>354699</v>
      </c>
      <c r="X203" t="s">
        <v>187</v>
      </c>
      <c r="Y203" t="s">
        <v>189</v>
      </c>
      <c r="Z203" t="s">
        <v>190</v>
      </c>
      <c r="AA203" t="s">
        <v>191</v>
      </c>
      <c r="AD203" t="s">
        <v>88</v>
      </c>
      <c r="AE203">
        <v>0</v>
      </c>
      <c r="AF203">
        <v>0</v>
      </c>
      <c r="AG203">
        <v>1496</v>
      </c>
      <c r="AH203" t="s">
        <v>166</v>
      </c>
      <c r="AI203" t="s">
        <v>90</v>
      </c>
      <c r="AJ203" t="s">
        <v>88</v>
      </c>
      <c r="AK203" t="s">
        <v>167</v>
      </c>
      <c r="AL203" t="s">
        <v>91</v>
      </c>
      <c r="AM203">
        <v>30</v>
      </c>
      <c r="AN203" t="s">
        <v>247</v>
      </c>
      <c r="AO203" t="s">
        <v>93</v>
      </c>
      <c r="AP203" t="s">
        <v>88</v>
      </c>
      <c r="AQ203" t="s">
        <v>93</v>
      </c>
      <c r="AR203" t="s">
        <v>94</v>
      </c>
      <c r="AS203" t="s">
        <v>93</v>
      </c>
      <c r="AT203" t="s">
        <v>168</v>
      </c>
      <c r="AV203" s="18">
        <v>42318</v>
      </c>
      <c r="AW203">
        <v>3313266</v>
      </c>
      <c r="AX203" t="s">
        <v>248</v>
      </c>
      <c r="AY203" t="s">
        <v>249</v>
      </c>
      <c r="AZ203">
        <v>1</v>
      </c>
      <c r="BA203" t="s">
        <v>245</v>
      </c>
      <c r="BB203" t="s">
        <v>170</v>
      </c>
      <c r="BC203" t="s">
        <v>171</v>
      </c>
      <c r="BD203" t="s">
        <v>172</v>
      </c>
      <c r="BE203" t="s">
        <v>173</v>
      </c>
      <c r="BF203" t="s">
        <v>192</v>
      </c>
      <c r="BH203" t="s">
        <v>96</v>
      </c>
      <c r="BI203" t="s">
        <v>174</v>
      </c>
      <c r="BJ203" t="s">
        <v>175</v>
      </c>
      <c r="BK203" t="s">
        <v>97</v>
      </c>
      <c r="BL203" t="s">
        <v>98</v>
      </c>
    </row>
    <row r="204" spans="1:64" x14ac:dyDescent="0.25">
      <c r="A204" s="18">
        <v>41869</v>
      </c>
      <c r="B204">
        <v>939564</v>
      </c>
      <c r="C204" s="18">
        <v>41869</v>
      </c>
      <c r="D204" t="s">
        <v>88</v>
      </c>
      <c r="F204" t="s">
        <v>88</v>
      </c>
      <c r="G204" t="s">
        <v>187</v>
      </c>
      <c r="H204" t="s">
        <v>246</v>
      </c>
      <c r="I204" t="s">
        <v>89</v>
      </c>
      <c r="J204">
        <v>87</v>
      </c>
      <c r="K204" t="s">
        <v>147</v>
      </c>
      <c r="L204" t="s">
        <v>162</v>
      </c>
      <c r="M204" s="19">
        <v>3.4722222222222224E-2</v>
      </c>
      <c r="N204" s="20">
        <v>43525</v>
      </c>
      <c r="O204" s="20">
        <v>43525</v>
      </c>
      <c r="P204" s="20">
        <v>43526</v>
      </c>
      <c r="Q204" s="20">
        <v>43525</v>
      </c>
      <c r="R204" s="20">
        <v>43525</v>
      </c>
      <c r="S204" s="20">
        <v>43525</v>
      </c>
      <c r="V204">
        <v>918056</v>
      </c>
      <c r="W204">
        <v>354699</v>
      </c>
      <c r="X204" t="s">
        <v>187</v>
      </c>
      <c r="Y204" t="s">
        <v>189</v>
      </c>
      <c r="Z204" t="s">
        <v>190</v>
      </c>
      <c r="AA204" t="s">
        <v>191</v>
      </c>
      <c r="AD204" t="s">
        <v>88</v>
      </c>
      <c r="AE204">
        <v>0</v>
      </c>
      <c r="AF204">
        <v>0</v>
      </c>
      <c r="AG204">
        <v>1496</v>
      </c>
      <c r="AH204" t="s">
        <v>166</v>
      </c>
      <c r="AI204" t="s">
        <v>90</v>
      </c>
      <c r="AJ204" t="s">
        <v>88</v>
      </c>
      <c r="AK204" t="s">
        <v>167</v>
      </c>
      <c r="AL204" t="s">
        <v>91</v>
      </c>
      <c r="AM204">
        <v>24</v>
      </c>
      <c r="AN204" t="s">
        <v>92</v>
      </c>
      <c r="AO204" t="s">
        <v>93</v>
      </c>
      <c r="AP204" t="s">
        <v>88</v>
      </c>
      <c r="AQ204" t="s">
        <v>93</v>
      </c>
      <c r="AR204" t="s">
        <v>94</v>
      </c>
      <c r="AS204" t="s">
        <v>93</v>
      </c>
      <c r="AT204" t="s">
        <v>168</v>
      </c>
      <c r="AV204" s="18">
        <v>42318</v>
      </c>
      <c r="AW204">
        <v>3315011</v>
      </c>
      <c r="AX204">
        <v>60479</v>
      </c>
      <c r="AY204" t="s">
        <v>95</v>
      </c>
      <c r="AZ204">
        <v>1</v>
      </c>
      <c r="BA204" t="s">
        <v>245</v>
      </c>
      <c r="BB204" t="s">
        <v>170</v>
      </c>
      <c r="BC204" t="s">
        <v>171</v>
      </c>
      <c r="BD204" t="s">
        <v>172</v>
      </c>
      <c r="BE204" t="s">
        <v>173</v>
      </c>
      <c r="BF204" t="s">
        <v>192</v>
      </c>
      <c r="BH204" t="s">
        <v>96</v>
      </c>
      <c r="BI204" t="s">
        <v>174</v>
      </c>
      <c r="BJ204" t="s">
        <v>175</v>
      </c>
      <c r="BK204" t="s">
        <v>97</v>
      </c>
      <c r="BL204" t="s">
        <v>98</v>
      </c>
    </row>
    <row r="205" spans="1:64" x14ac:dyDescent="0.25">
      <c r="A205" s="18">
        <v>41869</v>
      </c>
      <c r="B205">
        <v>939564</v>
      </c>
      <c r="C205" s="18">
        <v>41869</v>
      </c>
      <c r="D205" t="s">
        <v>88</v>
      </c>
      <c r="F205" t="s">
        <v>88</v>
      </c>
      <c r="G205" t="s">
        <v>187</v>
      </c>
      <c r="H205" t="s">
        <v>246</v>
      </c>
      <c r="I205" t="s">
        <v>89</v>
      </c>
      <c r="J205">
        <v>87</v>
      </c>
      <c r="K205" t="s">
        <v>147</v>
      </c>
      <c r="L205" t="s">
        <v>162</v>
      </c>
      <c r="M205" s="19">
        <v>3.4722222222222224E-2</v>
      </c>
      <c r="N205" s="20">
        <v>43525</v>
      </c>
      <c r="O205" s="20">
        <v>43525</v>
      </c>
      <c r="P205" s="20">
        <v>43526</v>
      </c>
      <c r="Q205" s="20">
        <v>43525</v>
      </c>
      <c r="R205" s="20">
        <v>43525</v>
      </c>
      <c r="S205" s="20">
        <v>43525</v>
      </c>
      <c r="V205">
        <v>918056</v>
      </c>
      <c r="W205">
        <v>354699</v>
      </c>
      <c r="X205" t="s">
        <v>187</v>
      </c>
      <c r="Y205" t="s">
        <v>189</v>
      </c>
      <c r="Z205" t="s">
        <v>190</v>
      </c>
      <c r="AA205" t="s">
        <v>191</v>
      </c>
      <c r="AD205" t="s">
        <v>88</v>
      </c>
      <c r="AE205">
        <v>0</v>
      </c>
      <c r="AF205">
        <v>0</v>
      </c>
      <c r="AG205">
        <v>1496</v>
      </c>
      <c r="AH205" t="s">
        <v>166</v>
      </c>
      <c r="AI205" t="s">
        <v>90</v>
      </c>
      <c r="AJ205" t="s">
        <v>88</v>
      </c>
      <c r="AK205" t="s">
        <v>167</v>
      </c>
      <c r="AL205" t="s">
        <v>91</v>
      </c>
      <c r="AM205">
        <v>24</v>
      </c>
      <c r="AN205" t="s">
        <v>152</v>
      </c>
      <c r="AO205" t="s">
        <v>93</v>
      </c>
      <c r="AP205" t="s">
        <v>88</v>
      </c>
      <c r="AQ205" t="s">
        <v>93</v>
      </c>
      <c r="AR205" t="s">
        <v>94</v>
      </c>
      <c r="AS205" t="s">
        <v>93</v>
      </c>
      <c r="AT205" t="s">
        <v>168</v>
      </c>
      <c r="AV205" s="18">
        <v>42318</v>
      </c>
      <c r="AW205">
        <v>3313627</v>
      </c>
      <c r="AX205" t="s">
        <v>153</v>
      </c>
      <c r="AY205" t="s">
        <v>154</v>
      </c>
      <c r="AZ205">
        <v>1</v>
      </c>
      <c r="BA205" t="s">
        <v>245</v>
      </c>
      <c r="BB205" t="s">
        <v>170</v>
      </c>
      <c r="BC205" t="s">
        <v>171</v>
      </c>
      <c r="BD205" t="s">
        <v>172</v>
      </c>
      <c r="BE205" t="s">
        <v>173</v>
      </c>
      <c r="BF205" t="s">
        <v>192</v>
      </c>
      <c r="BH205" t="s">
        <v>96</v>
      </c>
      <c r="BI205" t="s">
        <v>174</v>
      </c>
      <c r="BJ205" t="s">
        <v>175</v>
      </c>
      <c r="BK205" t="s">
        <v>97</v>
      </c>
      <c r="BL205" t="s">
        <v>98</v>
      </c>
    </row>
    <row r="206" spans="1:64" x14ac:dyDescent="0.25">
      <c r="A206" s="18">
        <v>41869</v>
      </c>
      <c r="B206">
        <v>939564</v>
      </c>
      <c r="C206" s="18">
        <v>41869</v>
      </c>
      <c r="D206" t="s">
        <v>88</v>
      </c>
      <c r="F206" t="s">
        <v>88</v>
      </c>
      <c r="G206" t="s">
        <v>187</v>
      </c>
      <c r="H206" t="s">
        <v>246</v>
      </c>
      <c r="I206" t="s">
        <v>89</v>
      </c>
      <c r="J206">
        <v>87</v>
      </c>
      <c r="K206" t="s">
        <v>147</v>
      </c>
      <c r="L206" t="s">
        <v>162</v>
      </c>
      <c r="M206" s="19">
        <v>3.4722222222222224E-2</v>
      </c>
      <c r="N206" s="20">
        <v>43525</v>
      </c>
      <c r="O206" s="20">
        <v>43525</v>
      </c>
      <c r="P206" s="20">
        <v>43526</v>
      </c>
      <c r="Q206" s="20">
        <v>43525</v>
      </c>
      <c r="R206" s="20">
        <v>43525</v>
      </c>
      <c r="S206" s="20">
        <v>43525</v>
      </c>
      <c r="V206">
        <v>918595</v>
      </c>
      <c r="W206">
        <v>354699</v>
      </c>
      <c r="X206" t="s">
        <v>187</v>
      </c>
      <c r="Y206" t="s">
        <v>189</v>
      </c>
      <c r="Z206" t="s">
        <v>190</v>
      </c>
      <c r="AA206" t="s">
        <v>191</v>
      </c>
      <c r="AD206" t="s">
        <v>88</v>
      </c>
      <c r="AE206">
        <v>0</v>
      </c>
      <c r="AF206">
        <v>0</v>
      </c>
      <c r="AG206">
        <v>1496</v>
      </c>
      <c r="AH206" t="s">
        <v>166</v>
      </c>
      <c r="AI206" t="s">
        <v>90</v>
      </c>
      <c r="AJ206" t="s">
        <v>88</v>
      </c>
      <c r="AK206" t="s">
        <v>167</v>
      </c>
      <c r="AL206" t="s">
        <v>91</v>
      </c>
      <c r="AM206">
        <v>22</v>
      </c>
      <c r="AN206" t="s">
        <v>92</v>
      </c>
      <c r="AO206" t="s">
        <v>93</v>
      </c>
      <c r="AP206" t="s">
        <v>88</v>
      </c>
      <c r="AQ206" t="s">
        <v>93</v>
      </c>
      <c r="AR206" t="s">
        <v>94</v>
      </c>
      <c r="AS206" t="s">
        <v>93</v>
      </c>
      <c r="AT206" t="s">
        <v>168</v>
      </c>
      <c r="AV206" s="18">
        <v>42318</v>
      </c>
      <c r="AW206">
        <v>3314913</v>
      </c>
      <c r="AX206">
        <v>60479</v>
      </c>
      <c r="AY206" t="s">
        <v>95</v>
      </c>
      <c r="AZ206">
        <v>1</v>
      </c>
      <c r="BA206" t="s">
        <v>245</v>
      </c>
      <c r="BB206" t="s">
        <v>170</v>
      </c>
      <c r="BC206" t="s">
        <v>171</v>
      </c>
      <c r="BD206" t="s">
        <v>172</v>
      </c>
      <c r="BE206" t="s">
        <v>173</v>
      </c>
      <c r="BF206" t="s">
        <v>192</v>
      </c>
      <c r="BH206" t="s">
        <v>96</v>
      </c>
      <c r="BI206" t="s">
        <v>174</v>
      </c>
      <c r="BJ206" t="s">
        <v>175</v>
      </c>
      <c r="BK206" t="s">
        <v>97</v>
      </c>
      <c r="BL206" t="s">
        <v>98</v>
      </c>
    </row>
    <row r="207" spans="1:64" x14ac:dyDescent="0.25">
      <c r="A207" s="18">
        <v>41869</v>
      </c>
      <c r="B207">
        <v>939564</v>
      </c>
      <c r="C207" s="18">
        <v>41869</v>
      </c>
      <c r="D207" t="s">
        <v>88</v>
      </c>
      <c r="F207" t="s">
        <v>88</v>
      </c>
      <c r="G207" t="s">
        <v>187</v>
      </c>
      <c r="H207" t="s">
        <v>246</v>
      </c>
      <c r="I207" t="s">
        <v>89</v>
      </c>
      <c r="J207">
        <v>87</v>
      </c>
      <c r="K207" t="s">
        <v>147</v>
      </c>
      <c r="L207" t="s">
        <v>162</v>
      </c>
      <c r="M207" s="19">
        <v>3.4722222222222224E-2</v>
      </c>
      <c r="N207" s="20">
        <v>43525</v>
      </c>
      <c r="O207" s="20">
        <v>43525</v>
      </c>
      <c r="P207" s="20">
        <v>43526</v>
      </c>
      <c r="Q207" s="20">
        <v>43525</v>
      </c>
      <c r="R207" s="20">
        <v>43525</v>
      </c>
      <c r="S207" s="20">
        <v>43525</v>
      </c>
      <c r="V207">
        <v>919251</v>
      </c>
      <c r="W207">
        <v>354699</v>
      </c>
      <c r="X207" t="s">
        <v>187</v>
      </c>
      <c r="Y207" t="s">
        <v>189</v>
      </c>
      <c r="Z207" t="s">
        <v>190</v>
      </c>
      <c r="AA207" t="s">
        <v>191</v>
      </c>
      <c r="AD207" t="s">
        <v>88</v>
      </c>
      <c r="AE207">
        <v>0</v>
      </c>
      <c r="AF207">
        <v>0</v>
      </c>
      <c r="AG207">
        <v>1496</v>
      </c>
      <c r="AH207" t="s">
        <v>166</v>
      </c>
      <c r="AI207" t="s">
        <v>90</v>
      </c>
      <c r="AJ207" t="s">
        <v>88</v>
      </c>
      <c r="AK207" t="s">
        <v>167</v>
      </c>
      <c r="AL207" t="s">
        <v>91</v>
      </c>
      <c r="AM207">
        <v>5</v>
      </c>
      <c r="AN207" t="s">
        <v>92</v>
      </c>
      <c r="AO207" t="s">
        <v>93</v>
      </c>
      <c r="AP207" t="s">
        <v>88</v>
      </c>
      <c r="AQ207" t="s">
        <v>93</v>
      </c>
      <c r="AR207" t="s">
        <v>94</v>
      </c>
      <c r="AS207" t="s">
        <v>93</v>
      </c>
      <c r="AT207" t="s">
        <v>168</v>
      </c>
      <c r="AV207" s="18">
        <v>42318</v>
      </c>
      <c r="AW207">
        <v>3314274</v>
      </c>
      <c r="AX207">
        <v>60479</v>
      </c>
      <c r="AY207" t="s">
        <v>95</v>
      </c>
      <c r="AZ207">
        <v>1</v>
      </c>
      <c r="BA207" t="s">
        <v>245</v>
      </c>
      <c r="BB207" t="s">
        <v>170</v>
      </c>
      <c r="BC207" t="s">
        <v>171</v>
      </c>
      <c r="BD207" t="s">
        <v>172</v>
      </c>
      <c r="BE207" t="s">
        <v>173</v>
      </c>
      <c r="BF207" t="s">
        <v>192</v>
      </c>
      <c r="BH207" t="s">
        <v>96</v>
      </c>
      <c r="BI207" t="s">
        <v>174</v>
      </c>
      <c r="BJ207" t="s">
        <v>175</v>
      </c>
      <c r="BK207" t="s">
        <v>97</v>
      </c>
      <c r="BL207" t="s">
        <v>98</v>
      </c>
    </row>
    <row r="208" spans="1:64" x14ac:dyDescent="0.25">
      <c r="A208" s="18">
        <v>41869</v>
      </c>
      <c r="B208">
        <v>939564</v>
      </c>
      <c r="C208" s="18">
        <v>41869</v>
      </c>
      <c r="D208" t="s">
        <v>88</v>
      </c>
      <c r="F208" t="s">
        <v>88</v>
      </c>
      <c r="G208" t="s">
        <v>187</v>
      </c>
      <c r="H208" t="s">
        <v>246</v>
      </c>
      <c r="I208" t="s">
        <v>89</v>
      </c>
      <c r="J208">
        <v>87</v>
      </c>
      <c r="K208" t="s">
        <v>147</v>
      </c>
      <c r="L208" t="s">
        <v>162</v>
      </c>
      <c r="M208" s="19">
        <v>3.4722222222222224E-2</v>
      </c>
      <c r="N208" s="20">
        <v>43525</v>
      </c>
      <c r="O208" s="20">
        <v>43525</v>
      </c>
      <c r="P208" s="20">
        <v>43526</v>
      </c>
      <c r="Q208" s="20">
        <v>43525</v>
      </c>
      <c r="R208" s="20">
        <v>43525</v>
      </c>
      <c r="S208" s="20">
        <v>43525</v>
      </c>
      <c r="V208">
        <v>919293</v>
      </c>
      <c r="W208">
        <v>354699</v>
      </c>
      <c r="X208" t="s">
        <v>187</v>
      </c>
      <c r="Y208" t="s">
        <v>189</v>
      </c>
      <c r="Z208" t="s">
        <v>190</v>
      </c>
      <c r="AA208" t="s">
        <v>191</v>
      </c>
      <c r="AD208" t="s">
        <v>88</v>
      </c>
      <c r="AE208">
        <v>0</v>
      </c>
      <c r="AF208">
        <v>0</v>
      </c>
      <c r="AG208">
        <v>1496</v>
      </c>
      <c r="AH208" t="s">
        <v>166</v>
      </c>
      <c r="AI208" t="s">
        <v>90</v>
      </c>
      <c r="AJ208" t="s">
        <v>88</v>
      </c>
      <c r="AK208" t="s">
        <v>167</v>
      </c>
      <c r="AL208" t="s">
        <v>91</v>
      </c>
      <c r="AM208">
        <v>13</v>
      </c>
      <c r="AN208" t="s">
        <v>92</v>
      </c>
      <c r="AO208" t="s">
        <v>93</v>
      </c>
      <c r="AP208" t="s">
        <v>88</v>
      </c>
      <c r="AQ208" t="s">
        <v>93</v>
      </c>
      <c r="AR208" t="s">
        <v>94</v>
      </c>
      <c r="AS208" t="s">
        <v>93</v>
      </c>
      <c r="AT208" t="s">
        <v>168</v>
      </c>
      <c r="AV208" s="18">
        <v>42318</v>
      </c>
      <c r="AW208">
        <v>3314637</v>
      </c>
      <c r="AX208">
        <v>60479</v>
      </c>
      <c r="AY208" t="s">
        <v>95</v>
      </c>
      <c r="AZ208">
        <v>1</v>
      </c>
      <c r="BA208" t="s">
        <v>245</v>
      </c>
      <c r="BB208" t="s">
        <v>170</v>
      </c>
      <c r="BC208" t="s">
        <v>171</v>
      </c>
      <c r="BD208" t="s">
        <v>172</v>
      </c>
      <c r="BE208" t="s">
        <v>173</v>
      </c>
      <c r="BF208" t="s">
        <v>192</v>
      </c>
      <c r="BH208" t="s">
        <v>96</v>
      </c>
      <c r="BI208" t="s">
        <v>174</v>
      </c>
      <c r="BJ208" t="s">
        <v>175</v>
      </c>
      <c r="BK208" t="s">
        <v>97</v>
      </c>
      <c r="BL208" t="s">
        <v>98</v>
      </c>
    </row>
    <row r="209" spans="1:64" x14ac:dyDescent="0.25">
      <c r="A209" s="18">
        <v>41869</v>
      </c>
      <c r="B209">
        <v>939567</v>
      </c>
      <c r="C209" s="18">
        <v>41869</v>
      </c>
      <c r="D209" t="s">
        <v>88</v>
      </c>
      <c r="F209" t="s">
        <v>88</v>
      </c>
      <c r="G209" t="s">
        <v>193</v>
      </c>
      <c r="H209" t="s">
        <v>250</v>
      </c>
      <c r="I209" t="s">
        <v>89</v>
      </c>
      <c r="J209">
        <v>83</v>
      </c>
      <c r="L209" t="s">
        <v>162</v>
      </c>
      <c r="M209" s="19">
        <v>0.88541666666666663</v>
      </c>
      <c r="N209" s="20">
        <v>43525</v>
      </c>
      <c r="O209" s="20">
        <v>43526</v>
      </c>
      <c r="P209" s="20">
        <v>43526</v>
      </c>
      <c r="Q209" s="20">
        <v>43525</v>
      </c>
      <c r="R209" s="20">
        <v>43527</v>
      </c>
      <c r="S209" s="20">
        <v>43527</v>
      </c>
      <c r="V209">
        <v>918740</v>
      </c>
      <c r="W209">
        <v>354700</v>
      </c>
      <c r="X209" t="s">
        <v>193</v>
      </c>
      <c r="Y209" t="s">
        <v>194</v>
      </c>
      <c r="Z209" t="s">
        <v>195</v>
      </c>
      <c r="AA209" t="s">
        <v>196</v>
      </c>
      <c r="AD209" t="s">
        <v>88</v>
      </c>
      <c r="AE209">
        <v>0</v>
      </c>
      <c r="AF209">
        <v>0</v>
      </c>
      <c r="AG209">
        <v>1496</v>
      </c>
      <c r="AH209" t="s">
        <v>166</v>
      </c>
      <c r="AI209" t="s">
        <v>90</v>
      </c>
      <c r="AJ209" t="s">
        <v>88</v>
      </c>
      <c r="AK209" t="s">
        <v>167</v>
      </c>
      <c r="AL209" t="s">
        <v>91</v>
      </c>
      <c r="AM209">
        <v>24</v>
      </c>
      <c r="AN209" t="s">
        <v>140</v>
      </c>
      <c r="AO209" t="s">
        <v>93</v>
      </c>
      <c r="AP209" t="s">
        <v>88</v>
      </c>
      <c r="AQ209" t="s">
        <v>93</v>
      </c>
      <c r="AR209" t="s">
        <v>94</v>
      </c>
      <c r="AS209" t="s">
        <v>93</v>
      </c>
      <c r="AT209" t="s">
        <v>168</v>
      </c>
      <c r="AV209" s="18">
        <v>42318</v>
      </c>
      <c r="AW209">
        <v>3313611</v>
      </c>
      <c r="AX209" t="s">
        <v>141</v>
      </c>
      <c r="AY209" t="s">
        <v>142</v>
      </c>
      <c r="AZ209">
        <v>1</v>
      </c>
      <c r="BA209" t="s">
        <v>245</v>
      </c>
      <c r="BB209" t="s">
        <v>170</v>
      </c>
      <c r="BC209" t="s">
        <v>171</v>
      </c>
      <c r="BD209" t="s">
        <v>172</v>
      </c>
      <c r="BE209" t="s">
        <v>173</v>
      </c>
      <c r="BF209">
        <v>7</v>
      </c>
      <c r="BG209" t="s">
        <v>181</v>
      </c>
      <c r="BH209" t="s">
        <v>96</v>
      </c>
      <c r="BI209" t="s">
        <v>174</v>
      </c>
      <c r="BJ209" t="s">
        <v>175</v>
      </c>
      <c r="BK209" t="s">
        <v>97</v>
      </c>
      <c r="BL209" t="s">
        <v>98</v>
      </c>
    </row>
    <row r="210" spans="1:64" x14ac:dyDescent="0.25">
      <c r="A210" s="18">
        <v>41870</v>
      </c>
      <c r="B210">
        <v>939534</v>
      </c>
      <c r="C210" s="18">
        <v>41870</v>
      </c>
      <c r="D210" t="s">
        <v>88</v>
      </c>
      <c r="F210" t="s">
        <v>88</v>
      </c>
      <c r="G210" t="s">
        <v>197</v>
      </c>
      <c r="H210">
        <v>13</v>
      </c>
      <c r="I210" t="s">
        <v>89</v>
      </c>
      <c r="J210">
        <v>71</v>
      </c>
      <c r="L210" t="s">
        <v>162</v>
      </c>
      <c r="M210" s="19">
        <v>6.9444444444444441E-3</v>
      </c>
      <c r="N210" s="20">
        <v>43525</v>
      </c>
      <c r="O210" s="20">
        <v>43526</v>
      </c>
      <c r="P210" s="20">
        <v>43527</v>
      </c>
      <c r="Q210" s="20">
        <v>43525</v>
      </c>
      <c r="R210" s="20">
        <v>43526</v>
      </c>
      <c r="S210" s="20">
        <v>43526</v>
      </c>
      <c r="V210">
        <v>920229</v>
      </c>
      <c r="W210">
        <v>354689</v>
      </c>
      <c r="X210" t="s">
        <v>197</v>
      </c>
      <c r="Y210" t="s">
        <v>199</v>
      </c>
      <c r="Z210" t="s">
        <v>200</v>
      </c>
      <c r="AA210" t="s">
        <v>201</v>
      </c>
      <c r="AD210" t="s">
        <v>88</v>
      </c>
      <c r="AE210">
        <v>0</v>
      </c>
      <c r="AF210">
        <v>0</v>
      </c>
      <c r="AG210">
        <v>1496</v>
      </c>
      <c r="AH210" t="s">
        <v>166</v>
      </c>
      <c r="AI210" t="s">
        <v>90</v>
      </c>
      <c r="AJ210" t="s">
        <v>88</v>
      </c>
      <c r="AK210" t="s">
        <v>167</v>
      </c>
      <c r="AL210" t="s">
        <v>91</v>
      </c>
      <c r="AM210">
        <v>0</v>
      </c>
      <c r="AN210" t="s">
        <v>139</v>
      </c>
      <c r="AO210" t="s">
        <v>88</v>
      </c>
      <c r="AP210" t="s">
        <v>88</v>
      </c>
      <c r="AQ210" t="s">
        <v>88</v>
      </c>
      <c r="AS210" t="s">
        <v>88</v>
      </c>
      <c r="AT210" t="s">
        <v>168</v>
      </c>
      <c r="AV210" s="18">
        <v>42318</v>
      </c>
      <c r="AW210">
        <v>3314296</v>
      </c>
      <c r="AX210">
        <v>1862330</v>
      </c>
      <c r="AY210" t="s">
        <v>139</v>
      </c>
      <c r="AZ210">
        <v>0</v>
      </c>
      <c r="BA210" t="s">
        <v>251</v>
      </c>
      <c r="BB210" t="s">
        <v>170</v>
      </c>
      <c r="BC210" t="s">
        <v>171</v>
      </c>
      <c r="BD210" t="s">
        <v>172</v>
      </c>
      <c r="BE210" t="s">
        <v>173</v>
      </c>
      <c r="BF210">
        <v>10</v>
      </c>
      <c r="BH210" t="s">
        <v>96</v>
      </c>
      <c r="BI210" t="s">
        <v>174</v>
      </c>
      <c r="BJ210" t="s">
        <v>175</v>
      </c>
      <c r="BK210" t="s">
        <v>97</v>
      </c>
      <c r="BL210" t="s">
        <v>98</v>
      </c>
    </row>
    <row r="211" spans="1:64" x14ac:dyDescent="0.25">
      <c r="A211" s="18">
        <v>41870</v>
      </c>
      <c r="B211">
        <v>939537</v>
      </c>
      <c r="C211" s="18">
        <v>41870</v>
      </c>
      <c r="D211" t="s">
        <v>88</v>
      </c>
      <c r="F211" t="s">
        <v>88</v>
      </c>
      <c r="G211" t="s">
        <v>202</v>
      </c>
      <c r="H211" t="s">
        <v>252</v>
      </c>
      <c r="I211" t="s">
        <v>127</v>
      </c>
      <c r="J211">
        <v>71</v>
      </c>
      <c r="L211" t="s">
        <v>162</v>
      </c>
      <c r="M211" s="19">
        <v>3.125E-2</v>
      </c>
      <c r="N211" s="20">
        <v>43525</v>
      </c>
      <c r="O211" s="20">
        <v>43526</v>
      </c>
      <c r="P211" s="20">
        <v>43527</v>
      </c>
      <c r="Q211" s="20">
        <v>43525</v>
      </c>
      <c r="R211" s="20">
        <v>43525</v>
      </c>
      <c r="S211" s="20">
        <v>43525</v>
      </c>
      <c r="V211">
        <v>919361</v>
      </c>
      <c r="W211">
        <v>354690</v>
      </c>
      <c r="X211" t="s">
        <v>202</v>
      </c>
      <c r="Y211" t="s">
        <v>204</v>
      </c>
      <c r="Z211" t="s">
        <v>205</v>
      </c>
      <c r="AA211" t="s">
        <v>206</v>
      </c>
      <c r="AD211" t="s">
        <v>88</v>
      </c>
      <c r="AE211">
        <v>0</v>
      </c>
      <c r="AF211">
        <v>0</v>
      </c>
      <c r="AG211">
        <v>1496</v>
      </c>
      <c r="AH211" t="s">
        <v>166</v>
      </c>
      <c r="AI211" t="s">
        <v>90</v>
      </c>
      <c r="AJ211" t="s">
        <v>88</v>
      </c>
      <c r="AK211" t="s">
        <v>167</v>
      </c>
      <c r="AL211" t="s">
        <v>91</v>
      </c>
      <c r="AM211">
        <v>2</v>
      </c>
      <c r="AN211" t="s">
        <v>104</v>
      </c>
      <c r="AO211" t="s">
        <v>93</v>
      </c>
      <c r="AP211" t="s">
        <v>88</v>
      </c>
      <c r="AQ211" t="s">
        <v>93</v>
      </c>
      <c r="AR211" t="s">
        <v>94</v>
      </c>
      <c r="AS211" t="s">
        <v>93</v>
      </c>
      <c r="AT211" t="s">
        <v>168</v>
      </c>
      <c r="AV211" s="18">
        <v>42318</v>
      </c>
      <c r="AW211">
        <v>3315215</v>
      </c>
      <c r="AX211" t="s">
        <v>118</v>
      </c>
      <c r="AY211" t="s">
        <v>119</v>
      </c>
      <c r="AZ211">
        <v>1</v>
      </c>
      <c r="BA211" t="s">
        <v>114</v>
      </c>
      <c r="BB211" t="s">
        <v>170</v>
      </c>
      <c r="BC211" t="s">
        <v>171</v>
      </c>
      <c r="BD211" t="s">
        <v>172</v>
      </c>
      <c r="BE211" t="s">
        <v>173</v>
      </c>
      <c r="BF211">
        <v>9</v>
      </c>
      <c r="BG211" t="s">
        <v>181</v>
      </c>
      <c r="BH211" t="s">
        <v>96</v>
      </c>
      <c r="BI211" t="s">
        <v>174</v>
      </c>
      <c r="BJ211" t="s">
        <v>175</v>
      </c>
      <c r="BK211" t="s">
        <v>97</v>
      </c>
      <c r="BL211" t="s">
        <v>98</v>
      </c>
    </row>
    <row r="212" spans="1:64" x14ac:dyDescent="0.25">
      <c r="A212" s="18">
        <v>41870</v>
      </c>
      <c r="B212">
        <v>939537</v>
      </c>
      <c r="C212" s="18">
        <v>41870</v>
      </c>
      <c r="D212" t="s">
        <v>88</v>
      </c>
      <c r="F212" t="s">
        <v>88</v>
      </c>
      <c r="G212" t="s">
        <v>202</v>
      </c>
      <c r="H212" t="s">
        <v>252</v>
      </c>
      <c r="I212" t="s">
        <v>127</v>
      </c>
      <c r="J212">
        <v>71</v>
      </c>
      <c r="L212" t="s">
        <v>162</v>
      </c>
      <c r="M212" s="19">
        <v>3.125E-2</v>
      </c>
      <c r="N212" s="20">
        <v>43525</v>
      </c>
      <c r="O212" s="20">
        <v>43526</v>
      </c>
      <c r="P212" s="20">
        <v>43527</v>
      </c>
      <c r="Q212" s="20">
        <v>43525</v>
      </c>
      <c r="R212" s="20">
        <v>43525</v>
      </c>
      <c r="S212" s="20">
        <v>43525</v>
      </c>
      <c r="V212">
        <v>919923</v>
      </c>
      <c r="W212">
        <v>354690</v>
      </c>
      <c r="X212" t="s">
        <v>202</v>
      </c>
      <c r="Y212" t="s">
        <v>204</v>
      </c>
      <c r="Z212" t="s">
        <v>205</v>
      </c>
      <c r="AA212" t="s">
        <v>206</v>
      </c>
      <c r="AD212" t="s">
        <v>88</v>
      </c>
      <c r="AE212">
        <v>0</v>
      </c>
      <c r="AF212">
        <v>0</v>
      </c>
      <c r="AG212">
        <v>1496</v>
      </c>
      <c r="AH212" t="s">
        <v>166</v>
      </c>
      <c r="AI212" t="s">
        <v>90</v>
      </c>
      <c r="AJ212" t="s">
        <v>88</v>
      </c>
      <c r="AK212" t="s">
        <v>167</v>
      </c>
      <c r="AL212" t="s">
        <v>91</v>
      </c>
      <c r="AM212">
        <v>28</v>
      </c>
      <c r="AN212" t="s">
        <v>104</v>
      </c>
      <c r="AO212" t="s">
        <v>93</v>
      </c>
      <c r="AP212" t="s">
        <v>88</v>
      </c>
      <c r="AQ212" t="s">
        <v>93</v>
      </c>
      <c r="AR212" t="s">
        <v>94</v>
      </c>
      <c r="AS212" t="s">
        <v>93</v>
      </c>
      <c r="AT212" t="s">
        <v>168</v>
      </c>
      <c r="AV212" s="18">
        <v>42318</v>
      </c>
      <c r="AW212">
        <v>3312956</v>
      </c>
      <c r="AX212" t="s">
        <v>118</v>
      </c>
      <c r="AY212" t="s">
        <v>119</v>
      </c>
      <c r="AZ212">
        <v>1</v>
      </c>
      <c r="BA212" t="s">
        <v>114</v>
      </c>
      <c r="BB212" t="s">
        <v>170</v>
      </c>
      <c r="BC212" t="s">
        <v>171</v>
      </c>
      <c r="BD212" t="s">
        <v>172</v>
      </c>
      <c r="BE212" t="s">
        <v>173</v>
      </c>
      <c r="BF212">
        <v>9</v>
      </c>
      <c r="BG212" t="s">
        <v>181</v>
      </c>
      <c r="BH212" t="s">
        <v>96</v>
      </c>
      <c r="BI212" t="s">
        <v>174</v>
      </c>
      <c r="BJ212" t="s">
        <v>175</v>
      </c>
      <c r="BK212" t="s">
        <v>97</v>
      </c>
      <c r="BL212" t="s">
        <v>98</v>
      </c>
    </row>
    <row r="213" spans="1:64" x14ac:dyDescent="0.25">
      <c r="A213" s="18">
        <v>41870</v>
      </c>
      <c r="B213">
        <v>939540</v>
      </c>
      <c r="C213" s="18">
        <v>41870</v>
      </c>
      <c r="D213" t="s">
        <v>88</v>
      </c>
      <c r="F213" t="s">
        <v>88</v>
      </c>
      <c r="G213" t="s">
        <v>160</v>
      </c>
      <c r="H213">
        <v>13</v>
      </c>
      <c r="I213" t="s">
        <v>127</v>
      </c>
      <c r="J213">
        <v>84</v>
      </c>
      <c r="L213" t="s">
        <v>162</v>
      </c>
      <c r="M213" s="19">
        <v>7.3611111111111113E-2</v>
      </c>
      <c r="N213" s="20">
        <v>43525</v>
      </c>
      <c r="O213" s="20">
        <v>43527</v>
      </c>
      <c r="P213" s="20">
        <v>43527</v>
      </c>
      <c r="Q213" s="20">
        <v>43525</v>
      </c>
      <c r="R213" s="20">
        <v>43526</v>
      </c>
      <c r="S213" s="20">
        <v>43526</v>
      </c>
      <c r="V213">
        <v>919427</v>
      </c>
      <c r="W213">
        <v>354691</v>
      </c>
      <c r="X213" t="s">
        <v>160</v>
      </c>
      <c r="Y213" t="s">
        <v>163</v>
      </c>
      <c r="Z213" t="s">
        <v>164</v>
      </c>
      <c r="AA213" t="s">
        <v>165</v>
      </c>
      <c r="AD213" t="s">
        <v>88</v>
      </c>
      <c r="AE213">
        <v>0</v>
      </c>
      <c r="AF213">
        <v>0</v>
      </c>
      <c r="AG213">
        <v>1496</v>
      </c>
      <c r="AH213" t="s">
        <v>166</v>
      </c>
      <c r="AI213" t="s">
        <v>90</v>
      </c>
      <c r="AJ213" t="s">
        <v>88</v>
      </c>
      <c r="AK213" t="s">
        <v>167</v>
      </c>
      <c r="AL213" t="s">
        <v>91</v>
      </c>
      <c r="AM213">
        <v>0</v>
      </c>
      <c r="AN213" t="s">
        <v>139</v>
      </c>
      <c r="AO213" t="s">
        <v>88</v>
      </c>
      <c r="AP213" t="s">
        <v>88</v>
      </c>
      <c r="AQ213" t="s">
        <v>88</v>
      </c>
      <c r="AS213" t="s">
        <v>88</v>
      </c>
      <c r="AT213" t="s">
        <v>168</v>
      </c>
      <c r="AV213" s="18">
        <v>42318</v>
      </c>
      <c r="AW213">
        <v>3312613</v>
      </c>
      <c r="AX213">
        <v>1862330</v>
      </c>
      <c r="AY213" t="s">
        <v>139</v>
      </c>
      <c r="AZ213">
        <v>0</v>
      </c>
      <c r="BA213" t="s">
        <v>245</v>
      </c>
      <c r="BB213" t="s">
        <v>170</v>
      </c>
      <c r="BC213" t="s">
        <v>171</v>
      </c>
      <c r="BD213" t="s">
        <v>172</v>
      </c>
      <c r="BE213" t="s">
        <v>173</v>
      </c>
      <c r="BF213">
        <v>9</v>
      </c>
      <c r="BH213" t="s">
        <v>96</v>
      </c>
      <c r="BI213" t="s">
        <v>174</v>
      </c>
      <c r="BJ213" t="s">
        <v>175</v>
      </c>
      <c r="BK213" t="s">
        <v>97</v>
      </c>
      <c r="BL213" t="s">
        <v>98</v>
      </c>
    </row>
    <row r="214" spans="1:64" x14ac:dyDescent="0.25">
      <c r="A214" s="18">
        <v>41870</v>
      </c>
      <c r="B214">
        <v>939543</v>
      </c>
      <c r="C214" s="18">
        <v>41870</v>
      </c>
      <c r="D214" t="s">
        <v>88</v>
      </c>
      <c r="F214" t="s">
        <v>88</v>
      </c>
      <c r="G214" t="s">
        <v>207</v>
      </c>
      <c r="H214" t="s">
        <v>253</v>
      </c>
      <c r="I214" t="s">
        <v>127</v>
      </c>
      <c r="J214">
        <v>72</v>
      </c>
      <c r="L214" t="s">
        <v>162</v>
      </c>
      <c r="M214" s="19">
        <v>0.97152777777777777</v>
      </c>
      <c r="N214" s="20">
        <v>43525</v>
      </c>
      <c r="O214" s="20">
        <v>43526</v>
      </c>
      <c r="P214" s="20">
        <v>43526</v>
      </c>
      <c r="Q214" s="20">
        <v>43525</v>
      </c>
      <c r="R214" s="20">
        <v>43525</v>
      </c>
      <c r="S214" s="20">
        <v>43525</v>
      </c>
      <c r="V214">
        <v>918132</v>
      </c>
      <c r="W214">
        <v>354692</v>
      </c>
      <c r="X214" t="s">
        <v>207</v>
      </c>
      <c r="Y214" t="s">
        <v>209</v>
      </c>
      <c r="Z214" t="s">
        <v>210</v>
      </c>
      <c r="AA214" t="s">
        <v>211</v>
      </c>
      <c r="AD214" t="s">
        <v>88</v>
      </c>
      <c r="AE214">
        <v>0</v>
      </c>
      <c r="AF214">
        <v>0</v>
      </c>
      <c r="AG214">
        <v>1496</v>
      </c>
      <c r="AH214" t="s">
        <v>166</v>
      </c>
      <c r="AI214" t="s">
        <v>90</v>
      </c>
      <c r="AJ214" t="s">
        <v>88</v>
      </c>
      <c r="AK214" t="s">
        <v>167</v>
      </c>
      <c r="AL214" t="s">
        <v>91</v>
      </c>
      <c r="AM214">
        <v>5</v>
      </c>
      <c r="AN214" t="s">
        <v>92</v>
      </c>
      <c r="AO214" t="s">
        <v>93</v>
      </c>
      <c r="AP214" t="s">
        <v>88</v>
      </c>
      <c r="AQ214" t="s">
        <v>93</v>
      </c>
      <c r="AR214" t="s">
        <v>94</v>
      </c>
      <c r="AS214" t="s">
        <v>93</v>
      </c>
      <c r="AT214" t="s">
        <v>168</v>
      </c>
      <c r="AV214" s="18">
        <v>42318</v>
      </c>
      <c r="AW214">
        <v>3314893</v>
      </c>
      <c r="AX214">
        <v>60479</v>
      </c>
      <c r="AY214" t="s">
        <v>95</v>
      </c>
      <c r="AZ214">
        <v>1</v>
      </c>
      <c r="BA214" t="s">
        <v>245</v>
      </c>
      <c r="BB214" t="s">
        <v>170</v>
      </c>
      <c r="BC214" t="s">
        <v>171</v>
      </c>
      <c r="BD214" t="s">
        <v>172</v>
      </c>
      <c r="BE214" t="s">
        <v>173</v>
      </c>
      <c r="BF214">
        <v>9</v>
      </c>
      <c r="BG214" t="s">
        <v>181</v>
      </c>
      <c r="BH214" t="s">
        <v>96</v>
      </c>
      <c r="BI214" t="s">
        <v>174</v>
      </c>
      <c r="BJ214" t="s">
        <v>175</v>
      </c>
      <c r="BK214" t="s">
        <v>97</v>
      </c>
      <c r="BL214" t="s">
        <v>98</v>
      </c>
    </row>
    <row r="215" spans="1:64" x14ac:dyDescent="0.25">
      <c r="A215" s="18">
        <v>41870</v>
      </c>
      <c r="B215">
        <v>939543</v>
      </c>
      <c r="C215" s="18">
        <v>41870</v>
      </c>
      <c r="D215" t="s">
        <v>88</v>
      </c>
      <c r="F215" t="s">
        <v>88</v>
      </c>
      <c r="G215" t="s">
        <v>207</v>
      </c>
      <c r="H215" t="s">
        <v>253</v>
      </c>
      <c r="I215" t="s">
        <v>127</v>
      </c>
      <c r="J215">
        <v>72</v>
      </c>
      <c r="L215" t="s">
        <v>162</v>
      </c>
      <c r="M215" s="19">
        <v>0.97152777777777777</v>
      </c>
      <c r="N215" s="20">
        <v>43525</v>
      </c>
      <c r="O215" s="20">
        <v>43526</v>
      </c>
      <c r="P215" s="20">
        <v>43526</v>
      </c>
      <c r="Q215" s="20">
        <v>43525</v>
      </c>
      <c r="R215" s="20">
        <v>43525</v>
      </c>
      <c r="S215" s="20">
        <v>43525</v>
      </c>
      <c r="V215">
        <v>918676</v>
      </c>
      <c r="W215">
        <v>354692</v>
      </c>
      <c r="X215" t="s">
        <v>207</v>
      </c>
      <c r="Y215" t="s">
        <v>209</v>
      </c>
      <c r="Z215" t="s">
        <v>210</v>
      </c>
      <c r="AA215" t="s">
        <v>211</v>
      </c>
      <c r="AD215" t="s">
        <v>88</v>
      </c>
      <c r="AE215">
        <v>0</v>
      </c>
      <c r="AF215">
        <v>0</v>
      </c>
      <c r="AG215">
        <v>1496</v>
      </c>
      <c r="AH215" t="s">
        <v>166</v>
      </c>
      <c r="AI215" t="s">
        <v>90</v>
      </c>
      <c r="AJ215" t="s">
        <v>88</v>
      </c>
      <c r="AK215" t="s">
        <v>167</v>
      </c>
      <c r="AL215" t="s">
        <v>91</v>
      </c>
      <c r="AM215">
        <v>6</v>
      </c>
      <c r="AN215" t="s">
        <v>120</v>
      </c>
      <c r="AO215" t="s">
        <v>93</v>
      </c>
      <c r="AP215" t="s">
        <v>88</v>
      </c>
      <c r="AQ215" t="s">
        <v>93</v>
      </c>
      <c r="AR215" t="s">
        <v>94</v>
      </c>
      <c r="AS215" t="s">
        <v>93</v>
      </c>
      <c r="AT215" t="s">
        <v>168</v>
      </c>
      <c r="AV215" s="18">
        <v>42318</v>
      </c>
      <c r="AW215">
        <v>3314312</v>
      </c>
      <c r="AX215" t="s">
        <v>121</v>
      </c>
      <c r="AY215" t="s">
        <v>122</v>
      </c>
      <c r="AZ215">
        <v>1</v>
      </c>
      <c r="BA215" t="s">
        <v>245</v>
      </c>
      <c r="BB215" t="s">
        <v>170</v>
      </c>
      <c r="BC215" t="s">
        <v>171</v>
      </c>
      <c r="BD215" t="s">
        <v>172</v>
      </c>
      <c r="BE215" t="s">
        <v>173</v>
      </c>
      <c r="BF215">
        <v>9</v>
      </c>
      <c r="BG215" t="s">
        <v>181</v>
      </c>
      <c r="BH215" t="s">
        <v>96</v>
      </c>
      <c r="BI215" t="s">
        <v>174</v>
      </c>
      <c r="BJ215" t="s">
        <v>175</v>
      </c>
      <c r="BK215" t="s">
        <v>97</v>
      </c>
      <c r="BL215" t="s">
        <v>98</v>
      </c>
    </row>
    <row r="216" spans="1:64" x14ac:dyDescent="0.25">
      <c r="A216" s="18">
        <v>41870</v>
      </c>
      <c r="B216">
        <v>939552</v>
      </c>
      <c r="C216" s="18">
        <v>41870</v>
      </c>
      <c r="D216" t="s">
        <v>88</v>
      </c>
      <c r="F216" t="s">
        <v>88</v>
      </c>
      <c r="G216" t="s">
        <v>215</v>
      </c>
      <c r="H216" t="s">
        <v>253</v>
      </c>
      <c r="I216" t="s">
        <v>89</v>
      </c>
      <c r="J216">
        <v>80</v>
      </c>
      <c r="L216" t="s">
        <v>162</v>
      </c>
      <c r="M216" s="19">
        <v>0.89722222222222225</v>
      </c>
      <c r="N216" s="20">
        <v>43525</v>
      </c>
      <c r="O216" s="20">
        <v>43526</v>
      </c>
      <c r="P216" s="20">
        <v>43527</v>
      </c>
      <c r="Q216" s="20">
        <v>43525</v>
      </c>
      <c r="R216" s="20">
        <v>43526</v>
      </c>
      <c r="S216" s="20">
        <v>43526</v>
      </c>
      <c r="V216">
        <v>917866</v>
      </c>
      <c r="W216">
        <v>354695</v>
      </c>
      <c r="X216" t="s">
        <v>215</v>
      </c>
      <c r="Y216" t="s">
        <v>217</v>
      </c>
      <c r="Z216" t="s">
        <v>218</v>
      </c>
      <c r="AA216" t="s">
        <v>219</v>
      </c>
      <c r="AD216" t="s">
        <v>88</v>
      </c>
      <c r="AE216">
        <v>0</v>
      </c>
      <c r="AF216">
        <v>0</v>
      </c>
      <c r="AG216">
        <v>1496</v>
      </c>
      <c r="AH216" t="s">
        <v>166</v>
      </c>
      <c r="AI216" t="s">
        <v>90</v>
      </c>
      <c r="AJ216" t="s">
        <v>88</v>
      </c>
      <c r="AK216" t="s">
        <v>167</v>
      </c>
      <c r="AL216" t="s">
        <v>91</v>
      </c>
      <c r="AM216">
        <v>4</v>
      </c>
      <c r="AN216" t="s">
        <v>92</v>
      </c>
      <c r="AO216" t="s">
        <v>93</v>
      </c>
      <c r="AP216" t="s">
        <v>88</v>
      </c>
      <c r="AQ216" t="s">
        <v>93</v>
      </c>
      <c r="AR216" t="s">
        <v>94</v>
      </c>
      <c r="AS216" t="s">
        <v>93</v>
      </c>
      <c r="AT216" t="s">
        <v>168</v>
      </c>
      <c r="AV216" s="18">
        <v>42318</v>
      </c>
      <c r="AW216">
        <v>3313511</v>
      </c>
      <c r="AX216">
        <v>60479</v>
      </c>
      <c r="AY216" t="s">
        <v>95</v>
      </c>
      <c r="AZ216">
        <v>1</v>
      </c>
      <c r="BA216" t="s">
        <v>245</v>
      </c>
      <c r="BB216" t="s">
        <v>170</v>
      </c>
      <c r="BC216" t="s">
        <v>171</v>
      </c>
      <c r="BD216" t="s">
        <v>172</v>
      </c>
      <c r="BE216" t="s">
        <v>173</v>
      </c>
      <c r="BF216">
        <v>8</v>
      </c>
      <c r="BH216" t="s">
        <v>96</v>
      </c>
      <c r="BI216" t="s">
        <v>174</v>
      </c>
      <c r="BJ216" t="s">
        <v>175</v>
      </c>
      <c r="BK216" t="s">
        <v>97</v>
      </c>
      <c r="BL216" t="s">
        <v>98</v>
      </c>
    </row>
    <row r="217" spans="1:64" x14ac:dyDescent="0.25">
      <c r="A217" s="18">
        <v>41870</v>
      </c>
      <c r="B217">
        <v>939552</v>
      </c>
      <c r="C217" s="18">
        <v>41870</v>
      </c>
      <c r="D217" t="s">
        <v>88</v>
      </c>
      <c r="F217" t="s">
        <v>88</v>
      </c>
      <c r="G217" t="s">
        <v>215</v>
      </c>
      <c r="H217" t="s">
        <v>253</v>
      </c>
      <c r="I217" t="s">
        <v>89</v>
      </c>
      <c r="J217">
        <v>80</v>
      </c>
      <c r="L217" t="s">
        <v>162</v>
      </c>
      <c r="M217" s="19">
        <v>0.89722222222222225</v>
      </c>
      <c r="N217" s="20">
        <v>43525</v>
      </c>
      <c r="O217" s="20">
        <v>43526</v>
      </c>
      <c r="P217" s="20">
        <v>43527</v>
      </c>
      <c r="Q217" s="20">
        <v>43525</v>
      </c>
      <c r="R217" s="20">
        <v>43526</v>
      </c>
      <c r="S217" s="20">
        <v>43526</v>
      </c>
      <c r="V217">
        <v>918733</v>
      </c>
      <c r="W217">
        <v>354695</v>
      </c>
      <c r="X217" t="s">
        <v>215</v>
      </c>
      <c r="Y217" t="s">
        <v>217</v>
      </c>
      <c r="Z217" t="s">
        <v>218</v>
      </c>
      <c r="AA217" t="s">
        <v>219</v>
      </c>
      <c r="AD217" t="s">
        <v>88</v>
      </c>
      <c r="AE217">
        <v>0</v>
      </c>
      <c r="AF217">
        <v>0</v>
      </c>
      <c r="AG217">
        <v>1496</v>
      </c>
      <c r="AH217" t="s">
        <v>166</v>
      </c>
      <c r="AI217" t="s">
        <v>90</v>
      </c>
      <c r="AJ217" t="s">
        <v>88</v>
      </c>
      <c r="AK217" t="s">
        <v>167</v>
      </c>
      <c r="AL217" t="s">
        <v>91</v>
      </c>
      <c r="AM217">
        <v>30</v>
      </c>
      <c r="AN217" t="s">
        <v>92</v>
      </c>
      <c r="AO217" t="s">
        <v>93</v>
      </c>
      <c r="AP217" t="s">
        <v>88</v>
      </c>
      <c r="AQ217" t="s">
        <v>93</v>
      </c>
      <c r="AR217" t="s">
        <v>94</v>
      </c>
      <c r="AS217" t="s">
        <v>93</v>
      </c>
      <c r="AT217" t="s">
        <v>168</v>
      </c>
      <c r="AV217" s="18">
        <v>42318</v>
      </c>
      <c r="AW217">
        <v>3312831</v>
      </c>
      <c r="AX217">
        <v>60479</v>
      </c>
      <c r="AY217" t="s">
        <v>95</v>
      </c>
      <c r="AZ217">
        <v>1</v>
      </c>
      <c r="BA217" t="s">
        <v>245</v>
      </c>
      <c r="BB217" t="s">
        <v>170</v>
      </c>
      <c r="BC217" t="s">
        <v>171</v>
      </c>
      <c r="BD217" t="s">
        <v>172</v>
      </c>
      <c r="BE217" t="s">
        <v>173</v>
      </c>
      <c r="BF217">
        <v>8</v>
      </c>
      <c r="BH217" t="s">
        <v>96</v>
      </c>
      <c r="BI217" t="s">
        <v>174</v>
      </c>
      <c r="BJ217" t="s">
        <v>175</v>
      </c>
      <c r="BK217" t="s">
        <v>97</v>
      </c>
      <c r="BL217" t="s">
        <v>98</v>
      </c>
    </row>
    <row r="218" spans="1:64" x14ac:dyDescent="0.25">
      <c r="A218" s="18">
        <v>41870</v>
      </c>
      <c r="B218">
        <v>939552</v>
      </c>
      <c r="C218" s="18">
        <v>41870</v>
      </c>
      <c r="D218" t="s">
        <v>88</v>
      </c>
      <c r="F218" t="s">
        <v>88</v>
      </c>
      <c r="G218" t="s">
        <v>215</v>
      </c>
      <c r="H218" t="s">
        <v>253</v>
      </c>
      <c r="I218" t="s">
        <v>89</v>
      </c>
      <c r="J218">
        <v>80</v>
      </c>
      <c r="L218" t="s">
        <v>162</v>
      </c>
      <c r="M218" s="19">
        <v>0.89722222222222225</v>
      </c>
      <c r="N218" s="20">
        <v>43525</v>
      </c>
      <c r="O218" s="20">
        <v>43526</v>
      </c>
      <c r="P218" s="20">
        <v>43527</v>
      </c>
      <c r="Q218" s="20">
        <v>43525</v>
      </c>
      <c r="R218" s="20">
        <v>43526</v>
      </c>
      <c r="S218" s="20">
        <v>43526</v>
      </c>
      <c r="V218">
        <v>919057</v>
      </c>
      <c r="W218">
        <v>354695</v>
      </c>
      <c r="X218" t="s">
        <v>215</v>
      </c>
      <c r="Y218" t="s">
        <v>217</v>
      </c>
      <c r="Z218" t="s">
        <v>218</v>
      </c>
      <c r="AA218" t="s">
        <v>219</v>
      </c>
      <c r="AD218" t="s">
        <v>88</v>
      </c>
      <c r="AE218">
        <v>0</v>
      </c>
      <c r="AF218">
        <v>0</v>
      </c>
      <c r="AG218">
        <v>1496</v>
      </c>
      <c r="AH218" t="s">
        <v>166</v>
      </c>
      <c r="AI218" t="s">
        <v>90</v>
      </c>
      <c r="AJ218" t="s">
        <v>88</v>
      </c>
      <c r="AK218" t="s">
        <v>167</v>
      </c>
      <c r="AL218" t="s">
        <v>91</v>
      </c>
      <c r="AM218">
        <v>23</v>
      </c>
      <c r="AN218" t="s">
        <v>92</v>
      </c>
      <c r="AO218" t="s">
        <v>93</v>
      </c>
      <c r="AP218" t="s">
        <v>88</v>
      </c>
      <c r="AQ218" t="s">
        <v>93</v>
      </c>
      <c r="AR218" t="s">
        <v>94</v>
      </c>
      <c r="AS218" t="s">
        <v>93</v>
      </c>
      <c r="AT218" t="s">
        <v>168</v>
      </c>
      <c r="AV218" s="18">
        <v>42318</v>
      </c>
      <c r="AW218">
        <v>3315018</v>
      </c>
      <c r="AX218">
        <v>60479</v>
      </c>
      <c r="AY218" t="s">
        <v>95</v>
      </c>
      <c r="AZ218">
        <v>3</v>
      </c>
      <c r="BA218" t="s">
        <v>245</v>
      </c>
      <c r="BB218" t="s">
        <v>170</v>
      </c>
      <c r="BC218" t="s">
        <v>171</v>
      </c>
      <c r="BD218" t="s">
        <v>172</v>
      </c>
      <c r="BE218" t="s">
        <v>173</v>
      </c>
      <c r="BF218">
        <v>8</v>
      </c>
      <c r="BH218" t="s">
        <v>96</v>
      </c>
      <c r="BI218" t="s">
        <v>174</v>
      </c>
      <c r="BJ218" t="s">
        <v>175</v>
      </c>
      <c r="BK218" t="s">
        <v>97</v>
      </c>
      <c r="BL218" t="s">
        <v>98</v>
      </c>
    </row>
    <row r="219" spans="1:64" x14ac:dyDescent="0.25">
      <c r="A219" s="18">
        <v>41870</v>
      </c>
      <c r="B219">
        <v>939552</v>
      </c>
      <c r="C219" s="18">
        <v>41870</v>
      </c>
      <c r="D219" t="s">
        <v>88</v>
      </c>
      <c r="F219" t="s">
        <v>88</v>
      </c>
      <c r="G219" t="s">
        <v>215</v>
      </c>
      <c r="H219" t="s">
        <v>253</v>
      </c>
      <c r="I219" t="s">
        <v>89</v>
      </c>
      <c r="J219">
        <v>80</v>
      </c>
      <c r="L219" t="s">
        <v>162</v>
      </c>
      <c r="M219" s="19">
        <v>0.89722222222222225</v>
      </c>
      <c r="N219" s="20">
        <v>43525</v>
      </c>
      <c r="O219" s="20">
        <v>43526</v>
      </c>
      <c r="P219" s="20">
        <v>43527</v>
      </c>
      <c r="Q219" s="20">
        <v>43525</v>
      </c>
      <c r="R219" s="20">
        <v>43526</v>
      </c>
      <c r="S219" s="20">
        <v>43526</v>
      </c>
      <c r="V219">
        <v>919266</v>
      </c>
      <c r="W219">
        <v>354695</v>
      </c>
      <c r="X219" t="s">
        <v>215</v>
      </c>
      <c r="Y219" t="s">
        <v>217</v>
      </c>
      <c r="Z219" t="s">
        <v>218</v>
      </c>
      <c r="AA219" t="s">
        <v>219</v>
      </c>
      <c r="AD219" t="s">
        <v>88</v>
      </c>
      <c r="AE219">
        <v>0</v>
      </c>
      <c r="AF219">
        <v>0</v>
      </c>
      <c r="AG219">
        <v>1496</v>
      </c>
      <c r="AH219" t="s">
        <v>166</v>
      </c>
      <c r="AI219" t="s">
        <v>90</v>
      </c>
      <c r="AJ219" t="s">
        <v>88</v>
      </c>
      <c r="AK219" t="s">
        <v>167</v>
      </c>
      <c r="AL219" t="s">
        <v>91</v>
      </c>
      <c r="AM219">
        <v>17</v>
      </c>
      <c r="AN219" t="s">
        <v>92</v>
      </c>
      <c r="AO219" t="s">
        <v>93</v>
      </c>
      <c r="AP219" t="s">
        <v>88</v>
      </c>
      <c r="AQ219" t="s">
        <v>93</v>
      </c>
      <c r="AR219" t="s">
        <v>94</v>
      </c>
      <c r="AS219" t="s">
        <v>93</v>
      </c>
      <c r="AT219" t="s">
        <v>168</v>
      </c>
      <c r="AV219" s="18">
        <v>42318</v>
      </c>
      <c r="AW219">
        <v>3315249</v>
      </c>
      <c r="AX219">
        <v>60479</v>
      </c>
      <c r="AY219" t="s">
        <v>95</v>
      </c>
      <c r="AZ219">
        <v>1</v>
      </c>
      <c r="BA219" t="s">
        <v>245</v>
      </c>
      <c r="BB219" t="s">
        <v>170</v>
      </c>
      <c r="BC219" t="s">
        <v>171</v>
      </c>
      <c r="BD219" t="s">
        <v>172</v>
      </c>
      <c r="BE219" t="s">
        <v>173</v>
      </c>
      <c r="BF219">
        <v>8</v>
      </c>
      <c r="BH219" t="s">
        <v>96</v>
      </c>
      <c r="BI219" t="s">
        <v>174</v>
      </c>
      <c r="BJ219" t="s">
        <v>175</v>
      </c>
      <c r="BK219" t="s">
        <v>97</v>
      </c>
      <c r="BL219" t="s">
        <v>98</v>
      </c>
    </row>
    <row r="220" spans="1:64" x14ac:dyDescent="0.25">
      <c r="A220" s="18">
        <v>41870</v>
      </c>
      <c r="B220">
        <v>939552</v>
      </c>
      <c r="C220" s="18">
        <v>41870</v>
      </c>
      <c r="D220" t="s">
        <v>88</v>
      </c>
      <c r="F220" t="s">
        <v>88</v>
      </c>
      <c r="G220" t="s">
        <v>215</v>
      </c>
      <c r="H220" t="s">
        <v>253</v>
      </c>
      <c r="I220" t="s">
        <v>89</v>
      </c>
      <c r="J220">
        <v>80</v>
      </c>
      <c r="L220" t="s">
        <v>162</v>
      </c>
      <c r="M220" s="19">
        <v>0.89722222222222225</v>
      </c>
      <c r="N220" s="20">
        <v>43525</v>
      </c>
      <c r="O220" s="20">
        <v>43526</v>
      </c>
      <c r="P220" s="20">
        <v>43527</v>
      </c>
      <c r="Q220" s="20">
        <v>43525</v>
      </c>
      <c r="R220" s="20">
        <v>43526</v>
      </c>
      <c r="S220" s="20">
        <v>43526</v>
      </c>
      <c r="V220">
        <v>920142</v>
      </c>
      <c r="W220">
        <v>354695</v>
      </c>
      <c r="X220" t="s">
        <v>215</v>
      </c>
      <c r="Y220" t="s">
        <v>217</v>
      </c>
      <c r="Z220" t="s">
        <v>218</v>
      </c>
      <c r="AA220" t="s">
        <v>219</v>
      </c>
      <c r="AD220" t="s">
        <v>88</v>
      </c>
      <c r="AE220">
        <v>0</v>
      </c>
      <c r="AF220">
        <v>0</v>
      </c>
      <c r="AG220">
        <v>1496</v>
      </c>
      <c r="AH220" t="s">
        <v>166</v>
      </c>
      <c r="AI220" t="s">
        <v>90</v>
      </c>
      <c r="AJ220" t="s">
        <v>88</v>
      </c>
      <c r="AK220" t="s">
        <v>167</v>
      </c>
      <c r="AL220" t="s">
        <v>91</v>
      </c>
      <c r="AM220">
        <v>1</v>
      </c>
      <c r="AO220" t="s">
        <v>93</v>
      </c>
      <c r="AP220" t="s">
        <v>88</v>
      </c>
      <c r="AQ220" t="s">
        <v>88</v>
      </c>
      <c r="AR220" t="s">
        <v>108</v>
      </c>
      <c r="AS220" t="s">
        <v>88</v>
      </c>
      <c r="AT220" t="s">
        <v>168</v>
      </c>
      <c r="AV220" s="18">
        <v>42318</v>
      </c>
      <c r="AW220">
        <v>3313585</v>
      </c>
      <c r="AX220">
        <v>195295</v>
      </c>
      <c r="AY220" t="s">
        <v>254</v>
      </c>
      <c r="AZ220">
        <v>1</v>
      </c>
      <c r="BA220" t="s">
        <v>245</v>
      </c>
      <c r="BB220" t="s">
        <v>170</v>
      </c>
      <c r="BC220" t="s">
        <v>171</v>
      </c>
      <c r="BD220" t="s">
        <v>172</v>
      </c>
      <c r="BE220" t="s">
        <v>173</v>
      </c>
      <c r="BF220">
        <v>8</v>
      </c>
      <c r="BH220" t="s">
        <v>96</v>
      </c>
      <c r="BI220" t="s">
        <v>174</v>
      </c>
      <c r="BJ220" t="s">
        <v>175</v>
      </c>
      <c r="BK220" t="s">
        <v>97</v>
      </c>
      <c r="BL220" t="s">
        <v>98</v>
      </c>
    </row>
    <row r="221" spans="1:64" x14ac:dyDescent="0.25">
      <c r="A221" s="18">
        <v>41870</v>
      </c>
      <c r="B221">
        <v>939552</v>
      </c>
      <c r="C221" s="18">
        <v>41870</v>
      </c>
      <c r="D221" t="s">
        <v>88</v>
      </c>
      <c r="F221" t="s">
        <v>88</v>
      </c>
      <c r="G221" t="s">
        <v>215</v>
      </c>
      <c r="H221" t="s">
        <v>253</v>
      </c>
      <c r="I221" t="s">
        <v>89</v>
      </c>
      <c r="J221">
        <v>80</v>
      </c>
      <c r="L221" t="s">
        <v>162</v>
      </c>
      <c r="M221" s="19">
        <v>0.89722222222222225</v>
      </c>
      <c r="N221" s="20">
        <v>43525</v>
      </c>
      <c r="O221" s="20">
        <v>43526</v>
      </c>
      <c r="P221" s="20">
        <v>43527</v>
      </c>
      <c r="Q221" s="20">
        <v>43525</v>
      </c>
      <c r="R221" s="20">
        <v>43526</v>
      </c>
      <c r="S221" s="20">
        <v>43526</v>
      </c>
      <c r="V221">
        <v>920142</v>
      </c>
      <c r="W221">
        <v>354695</v>
      </c>
      <c r="X221" t="s">
        <v>215</v>
      </c>
      <c r="Y221" t="s">
        <v>217</v>
      </c>
      <c r="Z221" t="s">
        <v>218</v>
      </c>
      <c r="AA221" t="s">
        <v>219</v>
      </c>
      <c r="AD221" t="s">
        <v>88</v>
      </c>
      <c r="AE221">
        <v>0</v>
      </c>
      <c r="AF221">
        <v>0</v>
      </c>
      <c r="AG221">
        <v>1496</v>
      </c>
      <c r="AH221" t="s">
        <v>166</v>
      </c>
      <c r="AI221" t="s">
        <v>90</v>
      </c>
      <c r="AJ221" t="s">
        <v>88</v>
      </c>
      <c r="AK221" t="s">
        <v>167</v>
      </c>
      <c r="AL221" t="s">
        <v>91</v>
      </c>
      <c r="AM221">
        <v>1</v>
      </c>
      <c r="AN221" t="s">
        <v>92</v>
      </c>
      <c r="AO221" t="s">
        <v>93</v>
      </c>
      <c r="AP221" t="s">
        <v>88</v>
      </c>
      <c r="AQ221" t="s">
        <v>93</v>
      </c>
      <c r="AR221" t="s">
        <v>94</v>
      </c>
      <c r="AS221" t="s">
        <v>93</v>
      </c>
      <c r="AT221" t="s">
        <v>168</v>
      </c>
      <c r="AV221" s="18">
        <v>42318</v>
      </c>
      <c r="AW221">
        <v>3314591</v>
      </c>
      <c r="AX221">
        <v>60479</v>
      </c>
      <c r="AY221" t="s">
        <v>95</v>
      </c>
      <c r="AZ221">
        <v>1</v>
      </c>
      <c r="BA221" t="s">
        <v>245</v>
      </c>
      <c r="BB221" t="s">
        <v>170</v>
      </c>
      <c r="BC221" t="s">
        <v>171</v>
      </c>
      <c r="BD221" t="s">
        <v>172</v>
      </c>
      <c r="BE221" t="s">
        <v>173</v>
      </c>
      <c r="BF221">
        <v>8</v>
      </c>
      <c r="BH221" t="s">
        <v>96</v>
      </c>
      <c r="BI221" t="s">
        <v>174</v>
      </c>
      <c r="BJ221" t="s">
        <v>175</v>
      </c>
      <c r="BK221" t="s">
        <v>97</v>
      </c>
      <c r="BL221" t="s">
        <v>98</v>
      </c>
    </row>
    <row r="222" spans="1:64" x14ac:dyDescent="0.25">
      <c r="A222" s="18">
        <v>41870</v>
      </c>
      <c r="B222">
        <v>939552</v>
      </c>
      <c r="C222" s="18">
        <v>41870</v>
      </c>
      <c r="D222" t="s">
        <v>88</v>
      </c>
      <c r="F222" t="s">
        <v>88</v>
      </c>
      <c r="G222" t="s">
        <v>215</v>
      </c>
      <c r="H222" t="s">
        <v>253</v>
      </c>
      <c r="I222" t="s">
        <v>89</v>
      </c>
      <c r="J222">
        <v>80</v>
      </c>
      <c r="L222" t="s">
        <v>162</v>
      </c>
      <c r="M222" s="19">
        <v>0.89722222222222225</v>
      </c>
      <c r="N222" s="20">
        <v>43525</v>
      </c>
      <c r="O222" s="20">
        <v>43526</v>
      </c>
      <c r="P222" s="20">
        <v>43527</v>
      </c>
      <c r="Q222" s="20">
        <v>43525</v>
      </c>
      <c r="R222" s="20">
        <v>43526</v>
      </c>
      <c r="S222" s="20">
        <v>43526</v>
      </c>
      <c r="V222">
        <v>920254</v>
      </c>
      <c r="W222">
        <v>354695</v>
      </c>
      <c r="X222" t="s">
        <v>215</v>
      </c>
      <c r="Y222" t="s">
        <v>217</v>
      </c>
      <c r="Z222" t="s">
        <v>218</v>
      </c>
      <c r="AA222" t="s">
        <v>219</v>
      </c>
      <c r="AD222" t="s">
        <v>88</v>
      </c>
      <c r="AE222">
        <v>0</v>
      </c>
      <c r="AF222">
        <v>0</v>
      </c>
      <c r="AG222">
        <v>1496</v>
      </c>
      <c r="AH222" t="s">
        <v>166</v>
      </c>
      <c r="AI222" t="s">
        <v>90</v>
      </c>
      <c r="AJ222" t="s">
        <v>88</v>
      </c>
      <c r="AK222" t="s">
        <v>167</v>
      </c>
      <c r="AL222" t="s">
        <v>91</v>
      </c>
      <c r="AM222">
        <v>11</v>
      </c>
      <c r="AN222" t="s">
        <v>92</v>
      </c>
      <c r="AO222" t="s">
        <v>93</v>
      </c>
      <c r="AP222" t="s">
        <v>88</v>
      </c>
      <c r="AQ222" t="s">
        <v>93</v>
      </c>
      <c r="AR222" t="s">
        <v>94</v>
      </c>
      <c r="AS222" t="s">
        <v>93</v>
      </c>
      <c r="AT222" t="s">
        <v>168</v>
      </c>
      <c r="AV222" s="18">
        <v>42318</v>
      </c>
      <c r="AW222">
        <v>3312608</v>
      </c>
      <c r="AX222">
        <v>60479</v>
      </c>
      <c r="AY222" t="s">
        <v>95</v>
      </c>
      <c r="AZ222">
        <v>3</v>
      </c>
      <c r="BA222" t="s">
        <v>245</v>
      </c>
      <c r="BB222" t="s">
        <v>170</v>
      </c>
      <c r="BC222" t="s">
        <v>171</v>
      </c>
      <c r="BD222" t="s">
        <v>172</v>
      </c>
      <c r="BE222" t="s">
        <v>173</v>
      </c>
      <c r="BF222">
        <v>8</v>
      </c>
      <c r="BH222" t="s">
        <v>96</v>
      </c>
      <c r="BI222" t="s">
        <v>174</v>
      </c>
      <c r="BJ222" t="s">
        <v>175</v>
      </c>
      <c r="BK222" t="s">
        <v>97</v>
      </c>
      <c r="BL222" t="s">
        <v>98</v>
      </c>
    </row>
    <row r="223" spans="1:64" x14ac:dyDescent="0.25">
      <c r="A223" s="18">
        <v>41870</v>
      </c>
      <c r="B223">
        <v>939552</v>
      </c>
      <c r="C223" s="18">
        <v>41870</v>
      </c>
      <c r="D223" t="s">
        <v>88</v>
      </c>
      <c r="F223" t="s">
        <v>88</v>
      </c>
      <c r="G223" t="s">
        <v>215</v>
      </c>
      <c r="H223" t="s">
        <v>253</v>
      </c>
      <c r="I223" t="s">
        <v>89</v>
      </c>
      <c r="J223">
        <v>80</v>
      </c>
      <c r="L223" t="s">
        <v>162</v>
      </c>
      <c r="M223" s="19">
        <v>0.89722222222222225</v>
      </c>
      <c r="N223" s="20">
        <v>43525</v>
      </c>
      <c r="O223" s="20">
        <v>43526</v>
      </c>
      <c r="P223" s="20">
        <v>43527</v>
      </c>
      <c r="Q223" s="20">
        <v>43525</v>
      </c>
      <c r="R223" s="20">
        <v>43526</v>
      </c>
      <c r="S223" s="20">
        <v>43526</v>
      </c>
      <c r="V223">
        <v>920284</v>
      </c>
      <c r="W223">
        <v>354695</v>
      </c>
      <c r="X223" t="s">
        <v>215</v>
      </c>
      <c r="Y223" t="s">
        <v>217</v>
      </c>
      <c r="Z223" t="s">
        <v>218</v>
      </c>
      <c r="AA223" t="s">
        <v>219</v>
      </c>
      <c r="AD223" t="s">
        <v>88</v>
      </c>
      <c r="AE223">
        <v>0</v>
      </c>
      <c r="AF223">
        <v>0</v>
      </c>
      <c r="AG223">
        <v>1496</v>
      </c>
      <c r="AH223" t="s">
        <v>166</v>
      </c>
      <c r="AI223" t="s">
        <v>90</v>
      </c>
      <c r="AJ223" t="s">
        <v>88</v>
      </c>
      <c r="AK223" t="s">
        <v>167</v>
      </c>
      <c r="AL223" t="s">
        <v>91</v>
      </c>
      <c r="AM223">
        <v>27</v>
      </c>
      <c r="AN223" t="s">
        <v>92</v>
      </c>
      <c r="AO223" t="s">
        <v>93</v>
      </c>
      <c r="AP223" t="s">
        <v>88</v>
      </c>
      <c r="AQ223" t="s">
        <v>93</v>
      </c>
      <c r="AR223" t="s">
        <v>94</v>
      </c>
      <c r="AS223" t="s">
        <v>93</v>
      </c>
      <c r="AT223" t="s">
        <v>168</v>
      </c>
      <c r="AV223" s="18">
        <v>42318</v>
      </c>
      <c r="AW223">
        <v>3313752</v>
      </c>
      <c r="AX223">
        <v>60479</v>
      </c>
      <c r="AY223" t="s">
        <v>95</v>
      </c>
      <c r="AZ223">
        <v>1</v>
      </c>
      <c r="BA223" t="s">
        <v>245</v>
      </c>
      <c r="BB223" t="s">
        <v>170</v>
      </c>
      <c r="BC223" t="s">
        <v>171</v>
      </c>
      <c r="BD223" t="s">
        <v>172</v>
      </c>
      <c r="BE223" t="s">
        <v>173</v>
      </c>
      <c r="BF223">
        <v>8</v>
      </c>
      <c r="BH223" t="s">
        <v>96</v>
      </c>
      <c r="BI223" t="s">
        <v>174</v>
      </c>
      <c r="BJ223" t="s">
        <v>175</v>
      </c>
      <c r="BK223" t="s">
        <v>97</v>
      </c>
      <c r="BL223" t="s">
        <v>98</v>
      </c>
    </row>
    <row r="224" spans="1:64" x14ac:dyDescent="0.25">
      <c r="A224" s="18">
        <v>41870</v>
      </c>
      <c r="B224">
        <v>939552</v>
      </c>
      <c r="C224" s="18">
        <v>41870</v>
      </c>
      <c r="D224" t="s">
        <v>88</v>
      </c>
      <c r="F224" t="s">
        <v>88</v>
      </c>
      <c r="G224" t="s">
        <v>215</v>
      </c>
      <c r="H224" t="s">
        <v>253</v>
      </c>
      <c r="I224" t="s">
        <v>89</v>
      </c>
      <c r="J224">
        <v>80</v>
      </c>
      <c r="L224" t="s">
        <v>162</v>
      </c>
      <c r="M224" s="19">
        <v>0.89722222222222225</v>
      </c>
      <c r="N224" s="20">
        <v>43525</v>
      </c>
      <c r="O224" s="20">
        <v>43526</v>
      </c>
      <c r="P224" s="20">
        <v>43527</v>
      </c>
      <c r="Q224" s="20">
        <v>43525</v>
      </c>
      <c r="R224" s="20">
        <v>43526</v>
      </c>
      <c r="S224" s="20">
        <v>43526</v>
      </c>
      <c r="V224">
        <v>920317</v>
      </c>
      <c r="W224">
        <v>354695</v>
      </c>
      <c r="X224" t="s">
        <v>215</v>
      </c>
      <c r="Y224" t="s">
        <v>217</v>
      </c>
      <c r="Z224" t="s">
        <v>218</v>
      </c>
      <c r="AA224" t="s">
        <v>219</v>
      </c>
      <c r="AD224" t="s">
        <v>88</v>
      </c>
      <c r="AE224">
        <v>0</v>
      </c>
      <c r="AF224">
        <v>0</v>
      </c>
      <c r="AG224">
        <v>1496</v>
      </c>
      <c r="AH224" t="s">
        <v>166</v>
      </c>
      <c r="AI224" t="s">
        <v>90</v>
      </c>
      <c r="AJ224" t="s">
        <v>88</v>
      </c>
      <c r="AK224" t="s">
        <v>167</v>
      </c>
      <c r="AL224" t="s">
        <v>91</v>
      </c>
      <c r="AM224">
        <v>20</v>
      </c>
      <c r="AO224" t="s">
        <v>93</v>
      </c>
      <c r="AP224" t="s">
        <v>88</v>
      </c>
      <c r="AQ224" t="s">
        <v>88</v>
      </c>
      <c r="AR224" t="s">
        <v>108</v>
      </c>
      <c r="AS224" t="s">
        <v>88</v>
      </c>
      <c r="AT224" t="s">
        <v>168</v>
      </c>
      <c r="AV224" s="18">
        <v>42318</v>
      </c>
      <c r="AW224">
        <v>3313090</v>
      </c>
      <c r="AX224" t="s">
        <v>124</v>
      </c>
      <c r="AY224" t="s">
        <v>125</v>
      </c>
      <c r="AZ224">
        <v>1</v>
      </c>
      <c r="BA224" t="s">
        <v>245</v>
      </c>
      <c r="BB224" t="s">
        <v>170</v>
      </c>
      <c r="BC224" t="s">
        <v>171</v>
      </c>
      <c r="BD224" t="s">
        <v>172</v>
      </c>
      <c r="BE224" t="s">
        <v>173</v>
      </c>
      <c r="BF224">
        <v>8</v>
      </c>
      <c r="BH224" t="s">
        <v>96</v>
      </c>
      <c r="BI224" t="s">
        <v>174</v>
      </c>
      <c r="BJ224" t="s">
        <v>175</v>
      </c>
      <c r="BK224" t="s">
        <v>97</v>
      </c>
      <c r="BL224" t="s">
        <v>98</v>
      </c>
    </row>
    <row r="225" spans="1:64" x14ac:dyDescent="0.25">
      <c r="A225" s="18">
        <v>41870</v>
      </c>
      <c r="B225">
        <v>939552</v>
      </c>
      <c r="C225" s="18">
        <v>41870</v>
      </c>
      <c r="D225" t="s">
        <v>88</v>
      </c>
      <c r="F225" t="s">
        <v>88</v>
      </c>
      <c r="G225" t="s">
        <v>215</v>
      </c>
      <c r="H225" t="s">
        <v>253</v>
      </c>
      <c r="I225" t="s">
        <v>89</v>
      </c>
      <c r="J225">
        <v>80</v>
      </c>
      <c r="L225" t="s">
        <v>162</v>
      </c>
      <c r="M225" s="19">
        <v>0.89722222222222225</v>
      </c>
      <c r="N225" s="20">
        <v>43525</v>
      </c>
      <c r="O225" s="20">
        <v>43526</v>
      </c>
      <c r="P225" s="20">
        <v>43527</v>
      </c>
      <c r="Q225" s="20">
        <v>43525</v>
      </c>
      <c r="R225" s="20">
        <v>43526</v>
      </c>
      <c r="S225" s="20">
        <v>43526</v>
      </c>
      <c r="V225">
        <v>920317</v>
      </c>
      <c r="W225">
        <v>354695</v>
      </c>
      <c r="X225" t="s">
        <v>215</v>
      </c>
      <c r="Y225" t="s">
        <v>217</v>
      </c>
      <c r="Z225" t="s">
        <v>218</v>
      </c>
      <c r="AA225" t="s">
        <v>219</v>
      </c>
      <c r="AD225" t="s">
        <v>88</v>
      </c>
      <c r="AE225">
        <v>0</v>
      </c>
      <c r="AF225">
        <v>0</v>
      </c>
      <c r="AG225">
        <v>1496</v>
      </c>
      <c r="AH225" t="s">
        <v>166</v>
      </c>
      <c r="AI225" t="s">
        <v>90</v>
      </c>
      <c r="AJ225" t="s">
        <v>88</v>
      </c>
      <c r="AK225" t="s">
        <v>167</v>
      </c>
      <c r="AL225" t="s">
        <v>91</v>
      </c>
      <c r="AM225">
        <v>20</v>
      </c>
      <c r="AN225" t="s">
        <v>92</v>
      </c>
      <c r="AO225" t="s">
        <v>93</v>
      </c>
      <c r="AP225" t="s">
        <v>88</v>
      </c>
      <c r="AQ225" t="s">
        <v>93</v>
      </c>
      <c r="AR225" t="s">
        <v>94</v>
      </c>
      <c r="AS225" t="s">
        <v>93</v>
      </c>
      <c r="AT225" t="s">
        <v>168</v>
      </c>
      <c r="AV225" s="18">
        <v>42318</v>
      </c>
      <c r="AW225">
        <v>3312673</v>
      </c>
      <c r="AX225">
        <v>60479</v>
      </c>
      <c r="AY225" t="s">
        <v>95</v>
      </c>
      <c r="AZ225">
        <v>1</v>
      </c>
      <c r="BA225" t="s">
        <v>245</v>
      </c>
      <c r="BB225" t="s">
        <v>170</v>
      </c>
      <c r="BC225" t="s">
        <v>171</v>
      </c>
      <c r="BD225" t="s">
        <v>172</v>
      </c>
      <c r="BE225" t="s">
        <v>173</v>
      </c>
      <c r="BF225">
        <v>8</v>
      </c>
      <c r="BH225" t="s">
        <v>96</v>
      </c>
      <c r="BI225" t="s">
        <v>174</v>
      </c>
      <c r="BJ225" t="s">
        <v>175</v>
      </c>
      <c r="BK225" t="s">
        <v>97</v>
      </c>
      <c r="BL225" t="s">
        <v>98</v>
      </c>
    </row>
    <row r="226" spans="1:64" x14ac:dyDescent="0.25">
      <c r="A226" s="18">
        <v>41870</v>
      </c>
      <c r="B226">
        <v>939555</v>
      </c>
      <c r="C226" s="18">
        <v>41870</v>
      </c>
      <c r="D226" t="s">
        <v>88</v>
      </c>
      <c r="F226" t="s">
        <v>88</v>
      </c>
      <c r="G226" t="s">
        <v>220</v>
      </c>
      <c r="H226" t="s">
        <v>203</v>
      </c>
      <c r="I226" t="s">
        <v>127</v>
      </c>
      <c r="J226">
        <v>80</v>
      </c>
      <c r="L226" t="s">
        <v>162</v>
      </c>
      <c r="M226" s="19">
        <v>0.92638888888888893</v>
      </c>
      <c r="N226" s="20">
        <v>43525</v>
      </c>
      <c r="O226" s="20">
        <v>43525</v>
      </c>
      <c r="P226" s="20">
        <v>43525</v>
      </c>
      <c r="Q226" s="20">
        <v>43525</v>
      </c>
      <c r="R226" s="20">
        <v>43525</v>
      </c>
      <c r="S226" s="20">
        <v>43525</v>
      </c>
      <c r="V226">
        <v>917664</v>
      </c>
      <c r="W226">
        <v>354696</v>
      </c>
      <c r="X226" t="s">
        <v>220</v>
      </c>
      <c r="Y226" t="s">
        <v>222</v>
      </c>
      <c r="Z226" t="s">
        <v>223</v>
      </c>
      <c r="AA226" t="s">
        <v>224</v>
      </c>
      <c r="AD226" t="s">
        <v>88</v>
      </c>
      <c r="AE226">
        <v>0</v>
      </c>
      <c r="AF226">
        <v>0</v>
      </c>
      <c r="AG226">
        <v>1496</v>
      </c>
      <c r="AH226" t="s">
        <v>166</v>
      </c>
      <c r="AI226" t="s">
        <v>90</v>
      </c>
      <c r="AJ226" t="s">
        <v>88</v>
      </c>
      <c r="AK226" t="s">
        <v>167</v>
      </c>
      <c r="AL226" t="s">
        <v>91</v>
      </c>
      <c r="AM226">
        <v>5</v>
      </c>
      <c r="AN226" t="s">
        <v>105</v>
      </c>
      <c r="AO226" t="s">
        <v>93</v>
      </c>
      <c r="AP226" t="s">
        <v>88</v>
      </c>
      <c r="AQ226" t="s">
        <v>93</v>
      </c>
      <c r="AR226" t="s">
        <v>94</v>
      </c>
      <c r="AS226" t="s">
        <v>93</v>
      </c>
      <c r="AT226" t="s">
        <v>168</v>
      </c>
      <c r="AV226" s="18">
        <v>42318</v>
      </c>
      <c r="AW226">
        <v>3313845</v>
      </c>
      <c r="AX226">
        <v>60461</v>
      </c>
      <c r="AY226" t="s">
        <v>126</v>
      </c>
      <c r="AZ226">
        <v>1</v>
      </c>
      <c r="BA226" t="s">
        <v>245</v>
      </c>
      <c r="BB226" t="s">
        <v>170</v>
      </c>
      <c r="BC226" t="s">
        <v>171</v>
      </c>
      <c r="BD226" t="s">
        <v>172</v>
      </c>
      <c r="BE226" t="s">
        <v>173</v>
      </c>
      <c r="BF226">
        <v>8</v>
      </c>
      <c r="BG226" t="s">
        <v>181</v>
      </c>
      <c r="BH226" t="s">
        <v>96</v>
      </c>
      <c r="BI226" t="s">
        <v>174</v>
      </c>
      <c r="BJ226" t="s">
        <v>175</v>
      </c>
      <c r="BK226" t="s">
        <v>97</v>
      </c>
      <c r="BL226" t="s">
        <v>98</v>
      </c>
    </row>
    <row r="227" spans="1:64" x14ac:dyDescent="0.25">
      <c r="A227" s="18">
        <v>41870</v>
      </c>
      <c r="B227">
        <v>939555</v>
      </c>
      <c r="C227" s="18">
        <v>41870</v>
      </c>
      <c r="D227" t="s">
        <v>88</v>
      </c>
      <c r="F227" t="s">
        <v>88</v>
      </c>
      <c r="G227" t="s">
        <v>220</v>
      </c>
      <c r="H227" t="s">
        <v>203</v>
      </c>
      <c r="I227" t="s">
        <v>127</v>
      </c>
      <c r="J227">
        <v>80</v>
      </c>
      <c r="L227" t="s">
        <v>162</v>
      </c>
      <c r="M227" s="19">
        <v>0.92638888888888893</v>
      </c>
      <c r="N227" s="20">
        <v>43525</v>
      </c>
      <c r="O227" s="20">
        <v>43525</v>
      </c>
      <c r="P227" s="20">
        <v>43525</v>
      </c>
      <c r="Q227" s="20">
        <v>43525</v>
      </c>
      <c r="R227" s="20">
        <v>43525</v>
      </c>
      <c r="S227" s="20">
        <v>43525</v>
      </c>
      <c r="V227">
        <v>917981</v>
      </c>
      <c r="W227">
        <v>354696</v>
      </c>
      <c r="X227" t="s">
        <v>220</v>
      </c>
      <c r="Y227" t="s">
        <v>222</v>
      </c>
      <c r="Z227" t="s">
        <v>223</v>
      </c>
      <c r="AA227" t="s">
        <v>224</v>
      </c>
      <c r="AD227" t="s">
        <v>88</v>
      </c>
      <c r="AE227">
        <v>0</v>
      </c>
      <c r="AF227">
        <v>0</v>
      </c>
      <c r="AG227">
        <v>1496</v>
      </c>
      <c r="AH227" t="s">
        <v>166</v>
      </c>
      <c r="AI227" t="s">
        <v>90</v>
      </c>
      <c r="AJ227" t="s">
        <v>88</v>
      </c>
      <c r="AK227" t="s">
        <v>167</v>
      </c>
      <c r="AL227" t="s">
        <v>91</v>
      </c>
      <c r="AM227">
        <v>22</v>
      </c>
      <c r="AN227" t="s">
        <v>115</v>
      </c>
      <c r="AO227" t="s">
        <v>93</v>
      </c>
      <c r="AP227" t="s">
        <v>88</v>
      </c>
      <c r="AQ227" t="s">
        <v>93</v>
      </c>
      <c r="AR227" t="s">
        <v>94</v>
      </c>
      <c r="AS227" t="s">
        <v>93</v>
      </c>
      <c r="AT227" t="s">
        <v>168</v>
      </c>
      <c r="AV227" s="18">
        <v>42318</v>
      </c>
      <c r="AW227">
        <v>3313455</v>
      </c>
      <c r="AX227" t="s">
        <v>116</v>
      </c>
      <c r="AY227" t="s">
        <v>117</v>
      </c>
      <c r="AZ227">
        <v>1</v>
      </c>
      <c r="BA227" t="s">
        <v>245</v>
      </c>
      <c r="BB227" t="s">
        <v>170</v>
      </c>
      <c r="BC227" t="s">
        <v>171</v>
      </c>
      <c r="BD227" t="s">
        <v>172</v>
      </c>
      <c r="BE227" t="s">
        <v>173</v>
      </c>
      <c r="BF227">
        <v>8</v>
      </c>
      <c r="BG227" t="s">
        <v>181</v>
      </c>
      <c r="BH227" t="s">
        <v>96</v>
      </c>
      <c r="BI227" t="s">
        <v>174</v>
      </c>
      <c r="BJ227" t="s">
        <v>175</v>
      </c>
      <c r="BK227" t="s">
        <v>97</v>
      </c>
      <c r="BL227" t="s">
        <v>98</v>
      </c>
    </row>
    <row r="228" spans="1:64" x14ac:dyDescent="0.25">
      <c r="A228" s="18">
        <v>41870</v>
      </c>
      <c r="B228">
        <v>939555</v>
      </c>
      <c r="C228" s="18">
        <v>41870</v>
      </c>
      <c r="D228" t="s">
        <v>88</v>
      </c>
      <c r="F228" t="s">
        <v>88</v>
      </c>
      <c r="G228" t="s">
        <v>220</v>
      </c>
      <c r="H228" t="s">
        <v>203</v>
      </c>
      <c r="I228" t="s">
        <v>127</v>
      </c>
      <c r="J228">
        <v>80</v>
      </c>
      <c r="L228" t="s">
        <v>162</v>
      </c>
      <c r="M228" s="19">
        <v>0.92638888888888893</v>
      </c>
      <c r="N228" s="20">
        <v>43525</v>
      </c>
      <c r="O228" s="20">
        <v>43525</v>
      </c>
      <c r="P228" s="20">
        <v>43525</v>
      </c>
      <c r="Q228" s="20">
        <v>43525</v>
      </c>
      <c r="R228" s="20">
        <v>43525</v>
      </c>
      <c r="S228" s="20">
        <v>43525</v>
      </c>
      <c r="V228">
        <v>917999</v>
      </c>
      <c r="W228">
        <v>354696</v>
      </c>
      <c r="X228" t="s">
        <v>220</v>
      </c>
      <c r="Y228" t="s">
        <v>222</v>
      </c>
      <c r="Z228" t="s">
        <v>223</v>
      </c>
      <c r="AA228" t="s">
        <v>224</v>
      </c>
      <c r="AD228" t="s">
        <v>88</v>
      </c>
      <c r="AE228">
        <v>0</v>
      </c>
      <c r="AF228">
        <v>0</v>
      </c>
      <c r="AG228">
        <v>1496</v>
      </c>
      <c r="AH228" t="s">
        <v>166</v>
      </c>
      <c r="AI228" t="s">
        <v>90</v>
      </c>
      <c r="AJ228" t="s">
        <v>88</v>
      </c>
      <c r="AK228" t="s">
        <v>167</v>
      </c>
      <c r="AL228" t="s">
        <v>91</v>
      </c>
      <c r="AM228">
        <v>1</v>
      </c>
      <c r="AN228" t="s">
        <v>92</v>
      </c>
      <c r="AO228" t="s">
        <v>93</v>
      </c>
      <c r="AP228" t="s">
        <v>88</v>
      </c>
      <c r="AQ228" t="s">
        <v>93</v>
      </c>
      <c r="AR228" t="s">
        <v>94</v>
      </c>
      <c r="AS228" t="s">
        <v>93</v>
      </c>
      <c r="AT228" t="s">
        <v>168</v>
      </c>
      <c r="AV228" s="18">
        <v>42318</v>
      </c>
      <c r="AW228">
        <v>3314815</v>
      </c>
      <c r="AX228">
        <v>60479</v>
      </c>
      <c r="AY228" t="s">
        <v>95</v>
      </c>
      <c r="AZ228">
        <v>1</v>
      </c>
      <c r="BA228" t="s">
        <v>245</v>
      </c>
      <c r="BB228" t="s">
        <v>170</v>
      </c>
      <c r="BC228" t="s">
        <v>171</v>
      </c>
      <c r="BD228" t="s">
        <v>172</v>
      </c>
      <c r="BE228" t="s">
        <v>173</v>
      </c>
      <c r="BF228">
        <v>8</v>
      </c>
      <c r="BG228" t="s">
        <v>181</v>
      </c>
      <c r="BH228" t="s">
        <v>96</v>
      </c>
      <c r="BI228" t="s">
        <v>174</v>
      </c>
      <c r="BJ228" t="s">
        <v>175</v>
      </c>
      <c r="BK228" t="s">
        <v>97</v>
      </c>
      <c r="BL228" t="s">
        <v>98</v>
      </c>
    </row>
    <row r="229" spans="1:64" x14ac:dyDescent="0.25">
      <c r="A229" s="18">
        <v>41870</v>
      </c>
      <c r="B229">
        <v>939555</v>
      </c>
      <c r="C229" s="18">
        <v>41870</v>
      </c>
      <c r="D229" t="s">
        <v>88</v>
      </c>
      <c r="F229" t="s">
        <v>88</v>
      </c>
      <c r="G229" t="s">
        <v>220</v>
      </c>
      <c r="H229" t="s">
        <v>203</v>
      </c>
      <c r="I229" t="s">
        <v>127</v>
      </c>
      <c r="J229">
        <v>80</v>
      </c>
      <c r="L229" t="s">
        <v>162</v>
      </c>
      <c r="M229" s="19">
        <v>0.92638888888888893</v>
      </c>
      <c r="N229" s="20">
        <v>43525</v>
      </c>
      <c r="O229" s="20">
        <v>43525</v>
      </c>
      <c r="P229" s="20">
        <v>43525</v>
      </c>
      <c r="Q229" s="20">
        <v>43525</v>
      </c>
      <c r="R229" s="20">
        <v>43525</v>
      </c>
      <c r="S229" s="20">
        <v>43525</v>
      </c>
      <c r="V229">
        <v>918792</v>
      </c>
      <c r="W229">
        <v>354696</v>
      </c>
      <c r="X229" t="s">
        <v>220</v>
      </c>
      <c r="Y229" t="s">
        <v>222</v>
      </c>
      <c r="Z229" t="s">
        <v>223</v>
      </c>
      <c r="AA229" t="s">
        <v>224</v>
      </c>
      <c r="AD229" t="s">
        <v>88</v>
      </c>
      <c r="AE229">
        <v>0</v>
      </c>
      <c r="AF229">
        <v>0</v>
      </c>
      <c r="AG229">
        <v>1496</v>
      </c>
      <c r="AH229" t="s">
        <v>166</v>
      </c>
      <c r="AI229" t="s">
        <v>90</v>
      </c>
      <c r="AJ229" t="s">
        <v>88</v>
      </c>
      <c r="AK229" t="s">
        <v>167</v>
      </c>
      <c r="AL229" t="s">
        <v>91</v>
      </c>
      <c r="AM229">
        <v>15</v>
      </c>
      <c r="AO229" t="s">
        <v>93</v>
      </c>
      <c r="AP229" t="s">
        <v>88</v>
      </c>
      <c r="AQ229" t="s">
        <v>88</v>
      </c>
      <c r="AR229" t="s">
        <v>108</v>
      </c>
      <c r="AS229" t="s">
        <v>88</v>
      </c>
      <c r="AT229" t="s">
        <v>168</v>
      </c>
      <c r="AV229" s="18">
        <v>42318</v>
      </c>
      <c r="AW229">
        <v>3313444</v>
      </c>
      <c r="AX229">
        <v>195005</v>
      </c>
      <c r="AY229" t="s">
        <v>109</v>
      </c>
      <c r="AZ229">
        <v>1</v>
      </c>
      <c r="BA229" t="s">
        <v>245</v>
      </c>
      <c r="BB229" t="s">
        <v>170</v>
      </c>
      <c r="BC229" t="s">
        <v>171</v>
      </c>
      <c r="BD229" t="s">
        <v>172</v>
      </c>
      <c r="BE229" t="s">
        <v>173</v>
      </c>
      <c r="BF229">
        <v>8</v>
      </c>
      <c r="BG229" t="s">
        <v>181</v>
      </c>
      <c r="BH229" t="s">
        <v>96</v>
      </c>
      <c r="BI229" t="s">
        <v>174</v>
      </c>
      <c r="BJ229" t="s">
        <v>175</v>
      </c>
      <c r="BK229" t="s">
        <v>97</v>
      </c>
      <c r="BL229" t="s">
        <v>98</v>
      </c>
    </row>
    <row r="230" spans="1:64" x14ac:dyDescent="0.25">
      <c r="A230" s="18">
        <v>41870</v>
      </c>
      <c r="B230">
        <v>939555</v>
      </c>
      <c r="C230" s="18">
        <v>41870</v>
      </c>
      <c r="D230" t="s">
        <v>88</v>
      </c>
      <c r="F230" t="s">
        <v>88</v>
      </c>
      <c r="G230" t="s">
        <v>220</v>
      </c>
      <c r="H230" t="s">
        <v>203</v>
      </c>
      <c r="I230" t="s">
        <v>127</v>
      </c>
      <c r="J230">
        <v>80</v>
      </c>
      <c r="L230" t="s">
        <v>162</v>
      </c>
      <c r="M230" s="19">
        <v>0.92638888888888893</v>
      </c>
      <c r="N230" s="20">
        <v>43525</v>
      </c>
      <c r="O230" s="20">
        <v>43525</v>
      </c>
      <c r="P230" s="20">
        <v>43525</v>
      </c>
      <c r="Q230" s="20">
        <v>43525</v>
      </c>
      <c r="R230" s="20">
        <v>43525</v>
      </c>
      <c r="S230" s="20">
        <v>43525</v>
      </c>
      <c r="V230">
        <v>919794</v>
      </c>
      <c r="W230">
        <v>354696</v>
      </c>
      <c r="X230" t="s">
        <v>220</v>
      </c>
      <c r="Y230" t="s">
        <v>222</v>
      </c>
      <c r="Z230" t="s">
        <v>223</v>
      </c>
      <c r="AA230" t="s">
        <v>224</v>
      </c>
      <c r="AD230" t="s">
        <v>88</v>
      </c>
      <c r="AE230">
        <v>0</v>
      </c>
      <c r="AF230">
        <v>0</v>
      </c>
      <c r="AG230">
        <v>1496</v>
      </c>
      <c r="AH230" t="s">
        <v>166</v>
      </c>
      <c r="AI230" t="s">
        <v>90</v>
      </c>
      <c r="AJ230" t="s">
        <v>88</v>
      </c>
      <c r="AK230" t="s">
        <v>167</v>
      </c>
      <c r="AL230" t="s">
        <v>91</v>
      </c>
      <c r="AM230">
        <v>8</v>
      </c>
      <c r="AN230" t="s">
        <v>255</v>
      </c>
      <c r="AO230" t="s">
        <v>93</v>
      </c>
      <c r="AP230" t="s">
        <v>88</v>
      </c>
      <c r="AQ230" t="s">
        <v>93</v>
      </c>
      <c r="AR230" t="s">
        <v>94</v>
      </c>
      <c r="AS230" t="s">
        <v>93</v>
      </c>
      <c r="AT230" t="s">
        <v>168</v>
      </c>
      <c r="AV230" s="18">
        <v>42318</v>
      </c>
      <c r="AW230">
        <v>3313225</v>
      </c>
      <c r="AX230" t="s">
        <v>256</v>
      </c>
      <c r="AY230" t="s">
        <v>257</v>
      </c>
      <c r="AZ230">
        <v>1</v>
      </c>
      <c r="BA230" t="s">
        <v>245</v>
      </c>
      <c r="BB230" t="s">
        <v>170</v>
      </c>
      <c r="BC230" t="s">
        <v>171</v>
      </c>
      <c r="BD230" t="s">
        <v>172</v>
      </c>
      <c r="BE230" t="s">
        <v>173</v>
      </c>
      <c r="BF230">
        <v>8</v>
      </c>
      <c r="BG230" t="s">
        <v>181</v>
      </c>
      <c r="BH230" t="s">
        <v>96</v>
      </c>
      <c r="BI230" t="s">
        <v>174</v>
      </c>
      <c r="BJ230" t="s">
        <v>175</v>
      </c>
      <c r="BK230" t="s">
        <v>97</v>
      </c>
      <c r="BL230" t="s">
        <v>98</v>
      </c>
    </row>
    <row r="231" spans="1:64" x14ac:dyDescent="0.25">
      <c r="A231" s="18">
        <v>41870</v>
      </c>
      <c r="B231">
        <v>939555</v>
      </c>
      <c r="C231" s="18">
        <v>41870</v>
      </c>
      <c r="D231" t="s">
        <v>88</v>
      </c>
      <c r="F231" t="s">
        <v>88</v>
      </c>
      <c r="G231" t="s">
        <v>220</v>
      </c>
      <c r="H231" t="s">
        <v>203</v>
      </c>
      <c r="I231" t="s">
        <v>127</v>
      </c>
      <c r="J231">
        <v>80</v>
      </c>
      <c r="L231" t="s">
        <v>162</v>
      </c>
      <c r="M231" s="19">
        <v>0.92638888888888893</v>
      </c>
      <c r="N231" s="20">
        <v>43525</v>
      </c>
      <c r="O231" s="20">
        <v>43525</v>
      </c>
      <c r="P231" s="20">
        <v>43525</v>
      </c>
      <c r="Q231" s="20">
        <v>43525</v>
      </c>
      <c r="R231" s="20">
        <v>43525</v>
      </c>
      <c r="S231" s="20">
        <v>43525</v>
      </c>
      <c r="V231">
        <v>919834</v>
      </c>
      <c r="W231">
        <v>354696</v>
      </c>
      <c r="X231" t="s">
        <v>220</v>
      </c>
      <c r="Y231" t="s">
        <v>222</v>
      </c>
      <c r="Z231" t="s">
        <v>223</v>
      </c>
      <c r="AA231" t="s">
        <v>224</v>
      </c>
      <c r="AD231" t="s">
        <v>88</v>
      </c>
      <c r="AE231">
        <v>0</v>
      </c>
      <c r="AF231">
        <v>0</v>
      </c>
      <c r="AG231">
        <v>1496</v>
      </c>
      <c r="AH231" t="s">
        <v>166</v>
      </c>
      <c r="AI231" t="s">
        <v>90</v>
      </c>
      <c r="AJ231" t="s">
        <v>88</v>
      </c>
      <c r="AK231" t="s">
        <v>167</v>
      </c>
      <c r="AL231" t="s">
        <v>91</v>
      </c>
      <c r="AM231">
        <v>28</v>
      </c>
      <c r="AN231" t="s">
        <v>99</v>
      </c>
      <c r="AO231" t="s">
        <v>93</v>
      </c>
      <c r="AP231" t="s">
        <v>88</v>
      </c>
      <c r="AQ231" t="s">
        <v>88</v>
      </c>
      <c r="AR231" t="s">
        <v>94</v>
      </c>
      <c r="AS231" t="s">
        <v>93</v>
      </c>
      <c r="AT231" t="s">
        <v>168</v>
      </c>
      <c r="AV231" s="18">
        <v>42318</v>
      </c>
      <c r="AW231">
        <v>3315038</v>
      </c>
      <c r="AX231">
        <v>60408</v>
      </c>
      <c r="AY231" t="s">
        <v>100</v>
      </c>
      <c r="AZ231">
        <v>1</v>
      </c>
      <c r="BA231" t="s">
        <v>245</v>
      </c>
      <c r="BB231" t="s">
        <v>170</v>
      </c>
      <c r="BC231" t="s">
        <v>171</v>
      </c>
      <c r="BD231" t="s">
        <v>172</v>
      </c>
      <c r="BE231" t="s">
        <v>173</v>
      </c>
      <c r="BF231">
        <v>8</v>
      </c>
      <c r="BG231" t="s">
        <v>181</v>
      </c>
      <c r="BH231" t="s">
        <v>96</v>
      </c>
      <c r="BI231" t="s">
        <v>174</v>
      </c>
      <c r="BJ231" t="s">
        <v>175</v>
      </c>
      <c r="BK231" t="s">
        <v>97</v>
      </c>
      <c r="BL231" t="s">
        <v>98</v>
      </c>
    </row>
    <row r="232" spans="1:64" x14ac:dyDescent="0.25">
      <c r="A232" s="18">
        <v>41870</v>
      </c>
      <c r="B232">
        <v>939555</v>
      </c>
      <c r="C232" s="18">
        <v>41870</v>
      </c>
      <c r="D232" t="s">
        <v>88</v>
      </c>
      <c r="F232" t="s">
        <v>88</v>
      </c>
      <c r="G232" t="s">
        <v>220</v>
      </c>
      <c r="H232" t="s">
        <v>203</v>
      </c>
      <c r="I232" t="s">
        <v>127</v>
      </c>
      <c r="J232">
        <v>80</v>
      </c>
      <c r="L232" t="s">
        <v>162</v>
      </c>
      <c r="M232" s="19">
        <v>0.92638888888888893</v>
      </c>
      <c r="N232" s="20">
        <v>43525</v>
      </c>
      <c r="O232" s="20">
        <v>43525</v>
      </c>
      <c r="P232" s="20">
        <v>43525</v>
      </c>
      <c r="Q232" s="20">
        <v>43525</v>
      </c>
      <c r="R232" s="20">
        <v>43525</v>
      </c>
      <c r="S232" s="20">
        <v>43525</v>
      </c>
      <c r="V232">
        <v>920233</v>
      </c>
      <c r="W232">
        <v>354696</v>
      </c>
      <c r="X232" t="s">
        <v>220</v>
      </c>
      <c r="Y232" t="s">
        <v>222</v>
      </c>
      <c r="Z232" t="s">
        <v>223</v>
      </c>
      <c r="AA232" t="s">
        <v>224</v>
      </c>
      <c r="AD232" t="s">
        <v>88</v>
      </c>
      <c r="AE232">
        <v>0</v>
      </c>
      <c r="AF232">
        <v>0</v>
      </c>
      <c r="AG232">
        <v>1496</v>
      </c>
      <c r="AH232" t="s">
        <v>166</v>
      </c>
      <c r="AI232" t="s">
        <v>90</v>
      </c>
      <c r="AJ232" t="s">
        <v>88</v>
      </c>
      <c r="AK232" t="s">
        <v>167</v>
      </c>
      <c r="AL232" t="s">
        <v>91</v>
      </c>
      <c r="AM232">
        <v>3</v>
      </c>
      <c r="AN232" t="s">
        <v>112</v>
      </c>
      <c r="AO232" t="s">
        <v>93</v>
      </c>
      <c r="AP232" t="s">
        <v>88</v>
      </c>
      <c r="AQ232" t="s">
        <v>93</v>
      </c>
      <c r="AR232" t="s">
        <v>94</v>
      </c>
      <c r="AS232" t="s">
        <v>93</v>
      </c>
      <c r="AT232" t="s">
        <v>168</v>
      </c>
      <c r="AV232" s="18">
        <v>42318</v>
      </c>
      <c r="AW232">
        <v>3313707</v>
      </c>
      <c r="AX232">
        <v>60418</v>
      </c>
      <c r="AY232" t="s">
        <v>113</v>
      </c>
      <c r="AZ232">
        <v>1</v>
      </c>
      <c r="BA232" t="s">
        <v>245</v>
      </c>
      <c r="BB232" t="s">
        <v>170</v>
      </c>
      <c r="BC232" t="s">
        <v>171</v>
      </c>
      <c r="BD232" t="s">
        <v>172</v>
      </c>
      <c r="BE232" t="s">
        <v>173</v>
      </c>
      <c r="BF232">
        <v>8</v>
      </c>
      <c r="BG232" t="s">
        <v>181</v>
      </c>
      <c r="BH232" t="s">
        <v>96</v>
      </c>
      <c r="BI232" t="s">
        <v>174</v>
      </c>
      <c r="BJ232" t="s">
        <v>175</v>
      </c>
      <c r="BK232" t="s">
        <v>97</v>
      </c>
      <c r="BL232" t="s">
        <v>98</v>
      </c>
    </row>
    <row r="233" spans="1:64" x14ac:dyDescent="0.25">
      <c r="A233" s="18">
        <v>41870</v>
      </c>
      <c r="B233">
        <v>939555</v>
      </c>
      <c r="C233" s="18">
        <v>41870</v>
      </c>
      <c r="D233" t="s">
        <v>88</v>
      </c>
      <c r="F233" t="s">
        <v>88</v>
      </c>
      <c r="G233" t="s">
        <v>220</v>
      </c>
      <c r="H233" t="s">
        <v>203</v>
      </c>
      <c r="I233" t="s">
        <v>127</v>
      </c>
      <c r="J233">
        <v>80</v>
      </c>
      <c r="L233" t="s">
        <v>162</v>
      </c>
      <c r="M233" s="19">
        <v>0.92638888888888893</v>
      </c>
      <c r="N233" s="20">
        <v>43525</v>
      </c>
      <c r="O233" s="20">
        <v>43525</v>
      </c>
      <c r="P233" s="20">
        <v>43525</v>
      </c>
      <c r="Q233" s="20">
        <v>43525</v>
      </c>
      <c r="R233" s="20">
        <v>43525</v>
      </c>
      <c r="S233" s="20">
        <v>43525</v>
      </c>
      <c r="V233">
        <v>920233</v>
      </c>
      <c r="W233">
        <v>354696</v>
      </c>
      <c r="X233" t="s">
        <v>220</v>
      </c>
      <c r="Y233" t="s">
        <v>222</v>
      </c>
      <c r="Z233" t="s">
        <v>223</v>
      </c>
      <c r="AA233" t="s">
        <v>224</v>
      </c>
      <c r="AD233" t="s">
        <v>88</v>
      </c>
      <c r="AE233">
        <v>0</v>
      </c>
      <c r="AF233">
        <v>0</v>
      </c>
      <c r="AG233">
        <v>1496</v>
      </c>
      <c r="AH233" t="s">
        <v>166</v>
      </c>
      <c r="AI233" t="s">
        <v>90</v>
      </c>
      <c r="AJ233" t="s">
        <v>88</v>
      </c>
      <c r="AK233" t="s">
        <v>167</v>
      </c>
      <c r="AL233" t="s">
        <v>91</v>
      </c>
      <c r="AM233">
        <v>3</v>
      </c>
      <c r="AN233" t="s">
        <v>258</v>
      </c>
      <c r="AO233" t="s">
        <v>93</v>
      </c>
      <c r="AP233" t="s">
        <v>88</v>
      </c>
      <c r="AQ233" t="s">
        <v>88</v>
      </c>
      <c r="AR233" t="s">
        <v>94</v>
      </c>
      <c r="AS233" t="s">
        <v>93</v>
      </c>
      <c r="AT233" t="s">
        <v>168</v>
      </c>
      <c r="AV233" s="18">
        <v>42318</v>
      </c>
      <c r="AW233">
        <v>3312374</v>
      </c>
      <c r="AX233">
        <v>60518</v>
      </c>
      <c r="AY233" t="s">
        <v>259</v>
      </c>
      <c r="AZ233">
        <v>1</v>
      </c>
      <c r="BA233" t="s">
        <v>245</v>
      </c>
      <c r="BB233" t="s">
        <v>170</v>
      </c>
      <c r="BC233" t="s">
        <v>171</v>
      </c>
      <c r="BD233" t="s">
        <v>172</v>
      </c>
      <c r="BE233" t="s">
        <v>173</v>
      </c>
      <c r="BF233">
        <v>8</v>
      </c>
      <c r="BG233" t="s">
        <v>181</v>
      </c>
      <c r="BH233" t="s">
        <v>96</v>
      </c>
      <c r="BI233" t="s">
        <v>174</v>
      </c>
      <c r="BJ233" t="s">
        <v>175</v>
      </c>
      <c r="BK233" t="s">
        <v>97</v>
      </c>
      <c r="BL233" t="s">
        <v>98</v>
      </c>
    </row>
    <row r="234" spans="1:64" x14ac:dyDescent="0.25">
      <c r="A234" s="18">
        <v>41870</v>
      </c>
      <c r="B234">
        <v>939555</v>
      </c>
      <c r="C234" s="18">
        <v>41870</v>
      </c>
      <c r="D234" t="s">
        <v>88</v>
      </c>
      <c r="F234" t="s">
        <v>88</v>
      </c>
      <c r="G234" t="s">
        <v>220</v>
      </c>
      <c r="H234" t="s">
        <v>203</v>
      </c>
      <c r="I234" t="s">
        <v>127</v>
      </c>
      <c r="J234">
        <v>80</v>
      </c>
      <c r="L234" t="s">
        <v>162</v>
      </c>
      <c r="M234" s="19">
        <v>0.92638888888888893</v>
      </c>
      <c r="N234" s="20">
        <v>43525</v>
      </c>
      <c r="O234" s="20">
        <v>43525</v>
      </c>
      <c r="P234" s="20">
        <v>43525</v>
      </c>
      <c r="Q234" s="20">
        <v>43525</v>
      </c>
      <c r="R234" s="20">
        <v>43525</v>
      </c>
      <c r="S234" s="20">
        <v>43525</v>
      </c>
      <c r="V234">
        <v>920265</v>
      </c>
      <c r="W234">
        <v>354696</v>
      </c>
      <c r="X234" t="s">
        <v>220</v>
      </c>
      <c r="Y234" t="s">
        <v>222</v>
      </c>
      <c r="Z234" t="s">
        <v>223</v>
      </c>
      <c r="AA234" t="s">
        <v>224</v>
      </c>
      <c r="AD234" t="s">
        <v>88</v>
      </c>
      <c r="AE234">
        <v>0</v>
      </c>
      <c r="AF234">
        <v>0</v>
      </c>
      <c r="AG234">
        <v>1496</v>
      </c>
      <c r="AH234" t="s">
        <v>166</v>
      </c>
      <c r="AI234" t="s">
        <v>90</v>
      </c>
      <c r="AJ234" t="s">
        <v>88</v>
      </c>
      <c r="AK234" t="s">
        <v>167</v>
      </c>
      <c r="AL234" t="s">
        <v>91</v>
      </c>
      <c r="AM234">
        <v>14</v>
      </c>
      <c r="AN234" t="s">
        <v>112</v>
      </c>
      <c r="AO234" t="s">
        <v>93</v>
      </c>
      <c r="AP234" t="s">
        <v>88</v>
      </c>
      <c r="AQ234" t="s">
        <v>93</v>
      </c>
      <c r="AR234" t="s">
        <v>94</v>
      </c>
      <c r="AS234" t="s">
        <v>93</v>
      </c>
      <c r="AT234" t="s">
        <v>168</v>
      </c>
      <c r="AV234" s="18">
        <v>42318</v>
      </c>
      <c r="AW234">
        <v>3313297</v>
      </c>
      <c r="AX234" t="s">
        <v>128</v>
      </c>
      <c r="AY234" t="s">
        <v>129</v>
      </c>
      <c r="AZ234">
        <v>1</v>
      </c>
      <c r="BA234" t="s">
        <v>245</v>
      </c>
      <c r="BB234" t="s">
        <v>170</v>
      </c>
      <c r="BC234" t="s">
        <v>171</v>
      </c>
      <c r="BD234" t="s">
        <v>172</v>
      </c>
      <c r="BE234" t="s">
        <v>173</v>
      </c>
      <c r="BF234">
        <v>8</v>
      </c>
      <c r="BG234" t="s">
        <v>181</v>
      </c>
      <c r="BH234" t="s">
        <v>96</v>
      </c>
      <c r="BI234" t="s">
        <v>174</v>
      </c>
      <c r="BJ234" t="s">
        <v>175</v>
      </c>
      <c r="BK234" t="s">
        <v>97</v>
      </c>
      <c r="BL234" t="s">
        <v>98</v>
      </c>
    </row>
    <row r="235" spans="1:64" x14ac:dyDescent="0.25">
      <c r="A235" s="18">
        <v>41870</v>
      </c>
      <c r="B235">
        <v>939555</v>
      </c>
      <c r="C235" s="18">
        <v>41870</v>
      </c>
      <c r="D235" t="s">
        <v>88</v>
      </c>
      <c r="F235" t="s">
        <v>88</v>
      </c>
      <c r="G235" t="s">
        <v>220</v>
      </c>
      <c r="H235" t="s">
        <v>203</v>
      </c>
      <c r="I235" t="s">
        <v>127</v>
      </c>
      <c r="J235">
        <v>80</v>
      </c>
      <c r="L235" t="s">
        <v>162</v>
      </c>
      <c r="M235" s="19">
        <v>0.92638888888888893</v>
      </c>
      <c r="N235" s="20">
        <v>43525</v>
      </c>
      <c r="O235" s="20">
        <v>43525</v>
      </c>
      <c r="P235" s="20">
        <v>43525</v>
      </c>
      <c r="Q235" s="20">
        <v>43525</v>
      </c>
      <c r="R235" s="20">
        <v>43525</v>
      </c>
      <c r="S235" s="20">
        <v>43525</v>
      </c>
      <c r="V235">
        <v>920354</v>
      </c>
      <c r="W235">
        <v>354696</v>
      </c>
      <c r="X235" t="s">
        <v>220</v>
      </c>
      <c r="Y235" t="s">
        <v>222</v>
      </c>
      <c r="Z235" t="s">
        <v>223</v>
      </c>
      <c r="AA235" t="s">
        <v>224</v>
      </c>
      <c r="AD235" t="s">
        <v>88</v>
      </c>
      <c r="AE235">
        <v>0</v>
      </c>
      <c r="AF235">
        <v>0</v>
      </c>
      <c r="AG235">
        <v>1496</v>
      </c>
      <c r="AH235" t="s">
        <v>166</v>
      </c>
      <c r="AI235" t="s">
        <v>90</v>
      </c>
      <c r="AJ235" t="s">
        <v>88</v>
      </c>
      <c r="AK235" t="s">
        <v>167</v>
      </c>
      <c r="AL235" t="s">
        <v>91</v>
      </c>
      <c r="AM235">
        <v>4</v>
      </c>
      <c r="AN235" t="s">
        <v>99</v>
      </c>
      <c r="AO235" t="s">
        <v>93</v>
      </c>
      <c r="AP235" t="s">
        <v>88</v>
      </c>
      <c r="AQ235" t="s">
        <v>88</v>
      </c>
      <c r="AR235" t="s">
        <v>94</v>
      </c>
      <c r="AS235" t="s">
        <v>93</v>
      </c>
      <c r="AT235" t="s">
        <v>168</v>
      </c>
      <c r="AV235" s="18">
        <v>42318</v>
      </c>
      <c r="AW235">
        <v>3314751</v>
      </c>
      <c r="AX235">
        <v>60408</v>
      </c>
      <c r="AY235" t="s">
        <v>100</v>
      </c>
      <c r="AZ235">
        <v>1</v>
      </c>
      <c r="BA235" t="s">
        <v>245</v>
      </c>
      <c r="BB235" t="s">
        <v>170</v>
      </c>
      <c r="BC235" t="s">
        <v>171</v>
      </c>
      <c r="BD235" t="s">
        <v>172</v>
      </c>
      <c r="BE235" t="s">
        <v>173</v>
      </c>
      <c r="BF235">
        <v>8</v>
      </c>
      <c r="BG235" t="s">
        <v>181</v>
      </c>
      <c r="BH235" t="s">
        <v>96</v>
      </c>
      <c r="BI235" t="s">
        <v>174</v>
      </c>
      <c r="BJ235" t="s">
        <v>175</v>
      </c>
      <c r="BK235" t="s">
        <v>97</v>
      </c>
      <c r="BL235" t="s">
        <v>98</v>
      </c>
    </row>
    <row r="236" spans="1:64" x14ac:dyDescent="0.25">
      <c r="A236" s="18">
        <v>41870</v>
      </c>
      <c r="B236">
        <v>939555</v>
      </c>
      <c r="C236" s="18">
        <v>41870</v>
      </c>
      <c r="D236" t="s">
        <v>88</v>
      </c>
      <c r="F236" t="s">
        <v>88</v>
      </c>
      <c r="G236" t="s">
        <v>220</v>
      </c>
      <c r="H236" t="s">
        <v>203</v>
      </c>
      <c r="I236" t="s">
        <v>127</v>
      </c>
      <c r="J236">
        <v>80</v>
      </c>
      <c r="L236" t="s">
        <v>162</v>
      </c>
      <c r="M236" s="19">
        <v>0.92638888888888893</v>
      </c>
      <c r="N236" s="20">
        <v>43525</v>
      </c>
      <c r="O236" s="20">
        <v>43525</v>
      </c>
      <c r="P236" s="20">
        <v>43525</v>
      </c>
      <c r="Q236" s="20">
        <v>43525</v>
      </c>
      <c r="R236" s="20">
        <v>43525</v>
      </c>
      <c r="S236" s="20">
        <v>43525</v>
      </c>
      <c r="V236">
        <v>920354</v>
      </c>
      <c r="W236">
        <v>354696</v>
      </c>
      <c r="X236" t="s">
        <v>220</v>
      </c>
      <c r="Y236" t="s">
        <v>222</v>
      </c>
      <c r="Z236" t="s">
        <v>223</v>
      </c>
      <c r="AA236" t="s">
        <v>224</v>
      </c>
      <c r="AD236" t="s">
        <v>88</v>
      </c>
      <c r="AE236">
        <v>0</v>
      </c>
      <c r="AF236">
        <v>0</v>
      </c>
      <c r="AG236">
        <v>1496</v>
      </c>
      <c r="AH236" t="s">
        <v>166</v>
      </c>
      <c r="AI236" t="s">
        <v>90</v>
      </c>
      <c r="AJ236" t="s">
        <v>88</v>
      </c>
      <c r="AK236" t="s">
        <v>167</v>
      </c>
      <c r="AL236" t="s">
        <v>91</v>
      </c>
      <c r="AM236">
        <v>4</v>
      </c>
      <c r="AN236" t="s">
        <v>92</v>
      </c>
      <c r="AO236" t="s">
        <v>93</v>
      </c>
      <c r="AP236" t="s">
        <v>88</v>
      </c>
      <c r="AQ236" t="s">
        <v>93</v>
      </c>
      <c r="AR236" t="s">
        <v>94</v>
      </c>
      <c r="AS236" t="s">
        <v>93</v>
      </c>
      <c r="AT236" t="s">
        <v>168</v>
      </c>
      <c r="AV236" s="18">
        <v>42318</v>
      </c>
      <c r="AW236">
        <v>3312484</v>
      </c>
      <c r="AX236">
        <v>60479</v>
      </c>
      <c r="AY236" t="s">
        <v>95</v>
      </c>
      <c r="AZ236">
        <v>1</v>
      </c>
      <c r="BA236" t="s">
        <v>245</v>
      </c>
      <c r="BB236" t="s">
        <v>170</v>
      </c>
      <c r="BC236" t="s">
        <v>171</v>
      </c>
      <c r="BD236" t="s">
        <v>172</v>
      </c>
      <c r="BE236" t="s">
        <v>173</v>
      </c>
      <c r="BF236">
        <v>8</v>
      </c>
      <c r="BG236" t="s">
        <v>181</v>
      </c>
      <c r="BH236" t="s">
        <v>96</v>
      </c>
      <c r="BI236" t="s">
        <v>174</v>
      </c>
      <c r="BJ236" t="s">
        <v>175</v>
      </c>
      <c r="BK236" t="s">
        <v>97</v>
      </c>
      <c r="BL236" t="s">
        <v>98</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A45"/>
  <sheetViews>
    <sheetView workbookViewId="0">
      <selection activeCell="B48" sqref="B48"/>
    </sheetView>
  </sheetViews>
  <sheetFormatPr baseColWidth="10" defaultRowHeight="15" x14ac:dyDescent="0.25"/>
  <cols>
    <col min="1" max="1" width="63.7109375" customWidth="1"/>
    <col min="2" max="2" width="41.28515625" customWidth="1"/>
    <col min="3" max="3" width="34.7109375" customWidth="1"/>
    <col min="4" max="4" width="22.42578125" customWidth="1"/>
    <col min="5" max="5" width="22.7109375" customWidth="1"/>
    <col min="26" max="26" width="15" bestFit="1" customWidth="1"/>
  </cols>
  <sheetData>
    <row r="1" spans="1:27" s="22" customFormat="1" x14ac:dyDescent="0.25">
      <c r="A1" s="21" t="s">
        <v>344</v>
      </c>
      <c r="B1" s="21"/>
      <c r="C1" s="21"/>
      <c r="D1" s="21"/>
      <c r="Z1" s="51" t="s">
        <v>342</v>
      </c>
      <c r="AA1" s="52" t="str">
        <f>IF(COUNTIFS(A:A,"*Plecotus*")&gt;0, "oui Oreillard","")</f>
        <v>oui Oreillard</v>
      </c>
    </row>
    <row r="2" spans="1:27" ht="15.75" thickBot="1" x14ac:dyDescent="0.3">
      <c r="Z2" s="53" t="s">
        <v>342</v>
      </c>
      <c r="AA2" s="54" t="str">
        <f>IF(COUNTIFS(B:E,"*≠N/A*")&gt;0, "remplissage incomplet","")</f>
        <v/>
      </c>
    </row>
    <row r="3" spans="1:27" x14ac:dyDescent="0.25">
      <c r="A3" s="25" t="s">
        <v>343</v>
      </c>
      <c r="AA3" s="50"/>
    </row>
    <row r="4" spans="1:27" x14ac:dyDescent="0.25">
      <c r="A4" s="25"/>
    </row>
    <row r="6" spans="1:27" ht="15.75" customHeight="1" x14ac:dyDescent="0.25"/>
    <row r="12" spans="1:27" ht="30" customHeight="1" x14ac:dyDescent="0.25"/>
    <row r="13" spans="1:27" ht="26.25" x14ac:dyDescent="0.25">
      <c r="A13" s="55" t="s">
        <v>159</v>
      </c>
      <c r="B13" s="58" t="s">
        <v>279</v>
      </c>
      <c r="C13" s="58" t="s">
        <v>280</v>
      </c>
      <c r="D13" s="58" t="s">
        <v>281</v>
      </c>
      <c r="E13" s="58" t="s">
        <v>282</v>
      </c>
    </row>
    <row r="14" spans="1:27" x14ac:dyDescent="0.25">
      <c r="A14" s="57" t="s">
        <v>241</v>
      </c>
      <c r="B14" s="56" t="str">
        <f>VLOOKUP(A14,T_Tableau_noms_indices_detect[],2,FALSE)</f>
        <v>Chiroptera Blumenbach, 1779</v>
      </c>
      <c r="C14" s="56" t="str">
        <f>VLOOKUP(B14,T_Tableau_noms_indices_detect[[#All],[Taxon nom latin]:[Indice DETECT milieu ouvert]],2,FALSE)</f>
        <v>Chauve-souris non déterminée</v>
      </c>
      <c r="D14" s="56">
        <f>VLOOKUP(B14,T_Tableau_noms_indices_detect[[#All],[Taxon nom latin]:[Indice DETECT milieu ouvert]],3,FALSE)</f>
        <v>1.98</v>
      </c>
      <c r="E14" s="56">
        <f>VLOOKUP(B14,T_Tableau_noms_indices_detect[[#All],[Taxon nom latin]:[Indice DETECT milieu ouvert]],4,FALSE)</f>
        <v>1.44</v>
      </c>
    </row>
    <row r="15" spans="1:27" x14ac:dyDescent="0.25">
      <c r="A15" s="57" t="s">
        <v>139</v>
      </c>
      <c r="B15" s="56" t="str">
        <f>VLOOKUP(A15,T_Tableau_noms_indices_detect[],2,FALSE)</f>
        <v>Zéro observation</v>
      </c>
      <c r="C15" s="56" t="str">
        <f>VLOOKUP(B15,T_Tableau_noms_indices_detect[[#All],[Taxon nom latin]:[Indice DETECT milieu ouvert]],2,FALSE)</f>
        <v>Aucune observation</v>
      </c>
      <c r="D15" s="56">
        <f>VLOOKUP(B15,T_Tableau_noms_indices_detect[[#All],[Taxon nom latin]:[Indice DETECT milieu ouvert]],3,FALSE)</f>
        <v>0</v>
      </c>
      <c r="E15" s="56">
        <f>VLOOKUP(B15,T_Tableau_noms_indices_detect[[#All],[Taxon nom latin]:[Indice DETECT milieu ouvert]],4,FALSE)</f>
        <v>0</v>
      </c>
    </row>
    <row r="16" spans="1:27" x14ac:dyDescent="0.25">
      <c r="A16" s="57" t="s">
        <v>155</v>
      </c>
      <c r="B16" s="56" t="str">
        <f>VLOOKUP(A16,T_Tableau_noms_indices_detect[],2,FALSE)</f>
        <v>Eptesicus serotinus (Schreber, 1774)</v>
      </c>
      <c r="C16" s="56" t="str">
        <f>VLOOKUP(B16,T_Tableau_noms_indices_detect[[#All],[Taxon nom latin]:[Indice DETECT milieu ouvert]],2,FALSE)</f>
        <v>Sérotine commune</v>
      </c>
      <c r="D16" s="56">
        <f>VLOOKUP(B16,T_Tableau_noms_indices_detect[[#All],[Taxon nom latin]:[Indice DETECT milieu ouvert]],3,FALSE)</f>
        <v>0.83</v>
      </c>
      <c r="E16" s="56">
        <f>VLOOKUP(B16,T_Tableau_noms_indices_detect[[#All],[Taxon nom latin]:[Indice DETECT milieu ouvert]],4,FALSE)</f>
        <v>0.63</v>
      </c>
    </row>
    <row r="17" spans="1:5" ht="26.25" x14ac:dyDescent="0.25">
      <c r="A17" s="57" t="s">
        <v>214</v>
      </c>
      <c r="B17" s="56" t="s">
        <v>241</v>
      </c>
      <c r="C17" s="56" t="str">
        <f>VLOOKUP(B17,T_Tableau_noms_indices_detect[[#All],[Taxon nom latin]:[Indice DETECT milieu ouvert]],2,FALSE)</f>
        <v>Chauve-souris non déterminée</v>
      </c>
      <c r="D17" s="56">
        <f>VLOOKUP(B17,T_Tableau_noms_indices_detect[[#All],[Taxon nom latin]:[Indice DETECT milieu ouvert]],3,FALSE)</f>
        <v>1.98</v>
      </c>
      <c r="E17" s="56">
        <f>VLOOKUP(B17,T_Tableau_noms_indices_detect[[#All],[Taxon nom latin]:[Indice DETECT milieu ouvert]],4,FALSE)</f>
        <v>1.44</v>
      </c>
    </row>
    <row r="18" spans="1:5" x14ac:dyDescent="0.25">
      <c r="A18" s="57" t="s">
        <v>132</v>
      </c>
      <c r="B18" s="56" t="str">
        <f>VLOOKUP(A18,T_Tableau_noms_indices_detect[],2,FALSE)</f>
        <v>Myotis brandtii (Eversmann, 1845)</v>
      </c>
      <c r="C18" s="56" t="str">
        <f>VLOOKUP(B18,T_Tableau_noms_indices_detect[[#All],[Taxon nom latin]:[Indice DETECT milieu ouvert]],2,FALSE)</f>
        <v>Murin de Brandt</v>
      </c>
      <c r="D18" s="56">
        <f>VLOOKUP(B18,T_Tableau_noms_indices_detect[[#All],[Taxon nom latin]:[Indice DETECT milieu ouvert]],3,FALSE)</f>
        <v>2.5</v>
      </c>
      <c r="E18" s="56">
        <f>VLOOKUP(B18,T_Tableau_noms_indices_detect[[#All],[Taxon nom latin]:[Indice DETECT milieu ouvert]],4,FALSE)</f>
        <v>2.5</v>
      </c>
    </row>
    <row r="19" spans="1:5" ht="26.25" x14ac:dyDescent="0.25">
      <c r="A19" s="57" t="s">
        <v>142</v>
      </c>
      <c r="B19" s="57" t="s">
        <v>142</v>
      </c>
      <c r="C19" s="56" t="s">
        <v>354</v>
      </c>
      <c r="D19" s="56">
        <v>2.5</v>
      </c>
      <c r="E19" s="56">
        <v>2.5</v>
      </c>
    </row>
    <row r="20" spans="1:5" ht="26.25" x14ac:dyDescent="0.25">
      <c r="A20" s="57" t="s">
        <v>151</v>
      </c>
      <c r="B20" s="56" t="s">
        <v>109</v>
      </c>
      <c r="C20" s="56" t="str">
        <f>VLOOKUP(B20,T_Tableau_noms_indices_detect[[#All],[Taxon nom latin]:[Indice DETECT milieu ouvert]],2,FALSE)</f>
        <v>Murin (espèce indéterminée)</v>
      </c>
      <c r="D20" s="56">
        <f>VLOOKUP(B20,T_Tableau_noms_indices_detect[[#All],[Taxon nom latin]:[Indice DETECT milieu ouvert]],3,FALSE)</f>
        <v>2.38</v>
      </c>
      <c r="E20" s="56">
        <f>VLOOKUP(B20,T_Tableau_noms_indices_detect[[#All],[Taxon nom latin]:[Indice DETECT milieu ouvert]],4,FALSE)</f>
        <v>1.87</v>
      </c>
    </row>
    <row r="21" spans="1:5" x14ac:dyDescent="0.25">
      <c r="A21" s="57" t="s">
        <v>228</v>
      </c>
      <c r="B21" s="56" t="str">
        <f>VLOOKUP(A21,T_Tableau_noms_indices_detect[],2,FALSE)</f>
        <v>Myotis daubentonii (Kuhl, 1817)</v>
      </c>
      <c r="C21" s="56" t="str">
        <f>VLOOKUP(B21,T_Tableau_noms_indices_detect[[#All],[Taxon nom latin]:[Indice DETECT milieu ouvert]],2,FALSE)</f>
        <v>Murin de Daubenton</v>
      </c>
      <c r="D21" s="56">
        <f>VLOOKUP(B21,T_Tableau_noms_indices_detect[[#All],[Taxon nom latin]:[Indice DETECT milieu ouvert]],3,FALSE)</f>
        <v>2.5</v>
      </c>
      <c r="E21" s="56">
        <f>VLOOKUP(B21,T_Tableau_noms_indices_detect[[#All],[Taxon nom latin]:[Indice DETECT milieu ouvert]],4,FALSE)</f>
        <v>1.67</v>
      </c>
    </row>
    <row r="22" spans="1:5" ht="26.25" x14ac:dyDescent="0.25">
      <c r="A22" s="57" t="s">
        <v>111</v>
      </c>
      <c r="B22" s="56" t="str">
        <f>VLOOKUP(A22,T_Tableau_noms_indices_detect[],2,FALSE)</f>
        <v>Myotis emarginatus (É. Geoffroy Saint-Hilaire, 1806)</v>
      </c>
      <c r="C22" s="56" t="str">
        <f>VLOOKUP(B22,T_Tableau_noms_indices_detect[[#All],[Taxon nom latin]:[Indice DETECT milieu ouvert]],2,FALSE)</f>
        <v>Murin à oreilles échancrées</v>
      </c>
      <c r="D22" s="56">
        <f>VLOOKUP(B22,T_Tableau_noms_indices_detect[[#All],[Taxon nom latin]:[Indice DETECT milieu ouvert]],3,FALSE)</f>
        <v>3.13</v>
      </c>
      <c r="E22" s="56">
        <f>VLOOKUP(B22,T_Tableau_noms_indices_detect[[#All],[Taxon nom latin]:[Indice DETECT milieu ouvert]],4,FALSE)</f>
        <v>2.5</v>
      </c>
    </row>
    <row r="23" spans="1:5" ht="26.25" x14ac:dyDescent="0.25">
      <c r="A23" s="57" t="s">
        <v>119</v>
      </c>
      <c r="B23" s="56" t="s">
        <v>109</v>
      </c>
      <c r="C23" s="56" t="str">
        <f>VLOOKUP(B23,T_Tableau_noms_indices_detect[[#All],[Taxon nom latin]:[Indice DETECT milieu ouvert]],2,FALSE)</f>
        <v>Murin (espèce indéterminée)</v>
      </c>
      <c r="D23" s="56">
        <f>VLOOKUP(B23,T_Tableau_noms_indices_detect[[#All],[Taxon nom latin]:[Indice DETECT milieu ouvert]],3,FALSE)</f>
        <v>2.38</v>
      </c>
      <c r="E23" s="56">
        <f>VLOOKUP(B23,T_Tableau_noms_indices_detect[[#All],[Taxon nom latin]:[Indice DETECT milieu ouvert]],4,FALSE)</f>
        <v>1.87</v>
      </c>
    </row>
    <row r="24" spans="1:5" ht="26.25" x14ac:dyDescent="0.25">
      <c r="A24" s="57" t="s">
        <v>257</v>
      </c>
      <c r="B24" s="56" t="s">
        <v>109</v>
      </c>
      <c r="C24" s="56" t="str">
        <f>VLOOKUP(B24,T_Tableau_noms_indices_detect[[#All],[Taxon nom latin]:[Indice DETECT milieu ouvert]],2,FALSE)</f>
        <v>Murin (espèce indéterminée)</v>
      </c>
      <c r="D24" s="56">
        <f>VLOOKUP(B24,T_Tableau_noms_indices_detect[[#All],[Taxon nom latin]:[Indice DETECT milieu ouvert]],3,FALSE)</f>
        <v>2.38</v>
      </c>
      <c r="E24" s="56">
        <f>VLOOKUP(B24,T_Tableau_noms_indices_detect[[#All],[Taxon nom latin]:[Indice DETECT milieu ouvert]],4,FALSE)</f>
        <v>1.87</v>
      </c>
    </row>
    <row r="25" spans="1:5" ht="39" x14ac:dyDescent="0.25">
      <c r="A25" s="57" t="s">
        <v>227</v>
      </c>
      <c r="B25" s="56" t="s">
        <v>109</v>
      </c>
      <c r="C25" s="56" t="str">
        <f>VLOOKUP(B25,T_Tableau_noms_indices_detect[[#All],[Taxon nom latin]:[Indice DETECT milieu ouvert]],2,FALSE)</f>
        <v>Murin (espèce indéterminée)</v>
      </c>
      <c r="D25" s="56">
        <f>VLOOKUP(B25,T_Tableau_noms_indices_detect[[#All],[Taxon nom latin]:[Indice DETECT milieu ouvert]],3,FALSE)</f>
        <v>2.38</v>
      </c>
      <c r="E25" s="56">
        <f>VLOOKUP(B25,T_Tableau_noms_indices_detect[[#All],[Taxon nom latin]:[Indice DETECT milieu ouvert]],4,FALSE)</f>
        <v>1.87</v>
      </c>
    </row>
    <row r="26" spans="1:5" x14ac:dyDescent="0.25">
      <c r="A26" s="57" t="s">
        <v>109</v>
      </c>
      <c r="B26" s="56" t="str">
        <f>VLOOKUP(A26,T_Tableau_noms_indices_detect[],2,FALSE)</f>
        <v>Myotis Kaup, 1829</v>
      </c>
      <c r="C26" s="56" t="str">
        <f>VLOOKUP(B26,T_Tableau_noms_indices_detect[[#All],[Taxon nom latin]:[Indice DETECT milieu ouvert]],2,FALSE)</f>
        <v>Murin (espèce indéterminée)</v>
      </c>
      <c r="D26" s="56">
        <f>VLOOKUP(B26,T_Tableau_noms_indices_detect[[#All],[Taxon nom latin]:[Indice DETECT milieu ouvert]],3,FALSE)</f>
        <v>2.38</v>
      </c>
      <c r="E26" s="56">
        <f>VLOOKUP(B26,T_Tableau_noms_indices_detect[[#All],[Taxon nom latin]:[Indice DETECT milieu ouvert]],4,FALSE)</f>
        <v>1.87</v>
      </c>
    </row>
    <row r="27" spans="1:5" x14ac:dyDescent="0.25">
      <c r="A27" s="57" t="s">
        <v>117</v>
      </c>
      <c r="B27" s="56" t="s">
        <v>109</v>
      </c>
      <c r="C27" s="56" t="str">
        <f>VLOOKUP(B27,T_Tableau_noms_indices_detect[[#All],[Taxon nom latin]:[Indice DETECT milieu ouvert]],2,FALSE)</f>
        <v>Murin (espèce indéterminée)</v>
      </c>
      <c r="D27" s="56">
        <f>VLOOKUP(B27,T_Tableau_noms_indices_detect[[#All],[Taxon nom latin]:[Indice DETECT milieu ouvert]],3,FALSE)</f>
        <v>2.38</v>
      </c>
      <c r="E27" s="56">
        <f>VLOOKUP(B27,T_Tableau_noms_indices_detect[[#All],[Taxon nom latin]:[Indice DETECT milieu ouvert]],4,FALSE)</f>
        <v>1.87</v>
      </c>
    </row>
    <row r="28" spans="1:5" x14ac:dyDescent="0.25">
      <c r="A28" s="57" t="s">
        <v>103</v>
      </c>
      <c r="B28" s="56" t="s">
        <v>109</v>
      </c>
      <c r="C28" s="56" t="str">
        <f>VLOOKUP(B28,T_Tableau_noms_indices_detect[[#All],[Taxon nom latin]:[Indice DETECT milieu ouvert]],2,FALSE)</f>
        <v>Murin (espèce indéterminée)</v>
      </c>
      <c r="D28" s="56">
        <f>VLOOKUP(B28,T_Tableau_noms_indices_detect[[#All],[Taxon nom latin]:[Indice DETECT milieu ouvert]],3,FALSE)</f>
        <v>2.38</v>
      </c>
      <c r="E28" s="56">
        <f>VLOOKUP(B28,T_Tableau_noms_indices_detect[[#All],[Taxon nom latin]:[Indice DETECT milieu ouvert]],4,FALSE)</f>
        <v>1.87</v>
      </c>
    </row>
    <row r="29" spans="1:5" x14ac:dyDescent="0.25">
      <c r="A29" s="57" t="s">
        <v>129</v>
      </c>
      <c r="B29" s="56" t="s">
        <v>109</v>
      </c>
      <c r="C29" s="56" t="str">
        <f>VLOOKUP(B29,T_Tableau_noms_indices_detect[[#All],[Taxon nom latin]:[Indice DETECT milieu ouvert]],2,FALSE)</f>
        <v>Murin (espèce indéterminée)</v>
      </c>
      <c r="D29" s="56">
        <f>VLOOKUP(B29,T_Tableau_noms_indices_detect[[#All],[Taxon nom latin]:[Indice DETECT milieu ouvert]],3,FALSE)</f>
        <v>2.38</v>
      </c>
      <c r="E29" s="56">
        <f>VLOOKUP(B29,T_Tableau_noms_indices_detect[[#All],[Taxon nom latin]:[Indice DETECT milieu ouvert]],4,FALSE)</f>
        <v>1.87</v>
      </c>
    </row>
    <row r="30" spans="1:5" x14ac:dyDescent="0.25">
      <c r="A30" s="57" t="s">
        <v>113</v>
      </c>
      <c r="B30" s="56" t="str">
        <f>VLOOKUP(A30,T_Tableau_noms_indices_detect[],2,FALSE)</f>
        <v>Myotis myotis (Borkhausen, 1797)</v>
      </c>
      <c r="C30" s="56" t="str">
        <f>VLOOKUP(B30,T_Tableau_noms_indices_detect[[#All],[Taxon nom latin]:[Indice DETECT milieu ouvert]],2,FALSE)</f>
        <v>Grand Murin</v>
      </c>
      <c r="D30" s="56">
        <f>VLOOKUP(B30,T_Tableau_noms_indices_detect[[#All],[Taxon nom latin]:[Indice DETECT milieu ouvert]],3,FALSE)</f>
        <v>1.67</v>
      </c>
      <c r="E30" s="56">
        <f>VLOOKUP(B30,T_Tableau_noms_indices_detect[[#All],[Taxon nom latin]:[Indice DETECT milieu ouvert]],4,FALSE)</f>
        <v>1.25</v>
      </c>
    </row>
    <row r="31" spans="1:5" x14ac:dyDescent="0.25">
      <c r="A31" s="57" t="s">
        <v>249</v>
      </c>
      <c r="B31" s="56" t="s">
        <v>241</v>
      </c>
      <c r="C31" s="56" t="str">
        <f>VLOOKUP(B31,T_Tableau_noms_indices_detect[[#All],[Taxon nom latin]:[Indice DETECT milieu ouvert]],2,FALSE)</f>
        <v>Chauve-souris non déterminée</v>
      </c>
      <c r="D31" s="56">
        <f>VLOOKUP(B31,T_Tableau_noms_indices_detect[[#All],[Taxon nom latin]:[Indice DETECT milieu ouvert]],3,FALSE)</f>
        <v>1.98</v>
      </c>
      <c r="E31" s="56">
        <f>VLOOKUP(B31,T_Tableau_noms_indices_detect[[#All],[Taxon nom latin]:[Indice DETECT milieu ouvert]],4,FALSE)</f>
        <v>1.44</v>
      </c>
    </row>
    <row r="32" spans="1:5" x14ac:dyDescent="0.25">
      <c r="A32" s="57" t="s">
        <v>234</v>
      </c>
      <c r="B32" s="56" t="s">
        <v>109</v>
      </c>
      <c r="C32" s="56" t="str">
        <f>VLOOKUP(B32,T_Tableau_noms_indices_detect[[#All],[Taxon nom latin]:[Indice DETECT milieu ouvert]],2,FALSE)</f>
        <v>Murin (espèce indéterminée)</v>
      </c>
      <c r="D32" s="56">
        <f>VLOOKUP(B32,T_Tableau_noms_indices_detect[[#All],[Taxon nom latin]:[Indice DETECT milieu ouvert]],3,FALSE)</f>
        <v>2.38</v>
      </c>
      <c r="E32" s="56">
        <f>VLOOKUP(B32,T_Tableau_noms_indices_detect[[#All],[Taxon nom latin]:[Indice DETECT milieu ouvert]],4,FALSE)</f>
        <v>1.87</v>
      </c>
    </row>
    <row r="33" spans="1:5" x14ac:dyDescent="0.25">
      <c r="A33" s="57" t="s">
        <v>122</v>
      </c>
      <c r="B33" s="56" t="s">
        <v>109</v>
      </c>
      <c r="C33" s="56" t="str">
        <f>VLOOKUP(B33,T_Tableau_noms_indices_detect[[#All],[Taxon nom latin]:[Indice DETECT milieu ouvert]],2,FALSE)</f>
        <v>Murin (espèce indéterminée)</v>
      </c>
      <c r="D33" s="56">
        <f>VLOOKUP(B33,T_Tableau_noms_indices_detect[[#All],[Taxon nom latin]:[Indice DETECT milieu ouvert]],3,FALSE)</f>
        <v>2.38</v>
      </c>
      <c r="E33" s="56">
        <f>VLOOKUP(B33,T_Tableau_noms_indices_detect[[#All],[Taxon nom latin]:[Indice DETECT milieu ouvert]],4,FALSE)</f>
        <v>1.87</v>
      </c>
    </row>
    <row r="34" spans="1:5" x14ac:dyDescent="0.25">
      <c r="A34" s="57" t="s">
        <v>100</v>
      </c>
      <c r="B34" s="56" t="str">
        <f>VLOOKUP(A34,T_Tableau_noms_indices_detect[],2,FALSE)</f>
        <v>Myotis nattereri (Kuhl, 1817)</v>
      </c>
      <c r="C34" s="56" t="str">
        <f>VLOOKUP(B34,T_Tableau_noms_indices_detect[[#All],[Taxon nom latin]:[Indice DETECT milieu ouvert]],2,FALSE)</f>
        <v>Murin de Natterer</v>
      </c>
      <c r="D34" s="56">
        <f>VLOOKUP(B34,T_Tableau_noms_indices_detect[[#All],[Taxon nom latin]:[Indice DETECT milieu ouvert]],3,FALSE)</f>
        <v>3.13</v>
      </c>
      <c r="E34" s="56">
        <f>VLOOKUP(B34,T_Tableau_noms_indices_detect[[#All],[Taxon nom latin]:[Indice DETECT milieu ouvert]],4,FALSE)</f>
        <v>1.67</v>
      </c>
    </row>
    <row r="35" spans="1:5" x14ac:dyDescent="0.25">
      <c r="A35" s="57" t="s">
        <v>254</v>
      </c>
      <c r="B35" s="56" t="str">
        <f>VLOOKUP(A35,T_Tableau_noms_indices_detect[],2,FALSE)</f>
        <v>Nyctalus Bowdich, 1825</v>
      </c>
      <c r="C35" s="56" t="str">
        <f>VLOOKUP(B35,T_Tableau_noms_indices_detect[[#All],[Taxon nom latin]:[Indice DETECT milieu ouvert]],2,FALSE)</f>
        <v>Noctule (espèce indéterminée)</v>
      </c>
      <c r="D35" s="56">
        <f>VLOOKUP(B35,T_Tableau_noms_indices_detect[[#All],[Taxon nom latin]:[Indice DETECT milieu ouvert]],3,FALSE)</f>
        <v>0.24</v>
      </c>
      <c r="E35" s="56">
        <f>VLOOKUP(B35,T_Tableau_noms_indices_detect[[#All],[Taxon nom latin]:[Indice DETECT milieu ouvert]],4,FALSE)</f>
        <v>0.24</v>
      </c>
    </row>
    <row r="36" spans="1:5" x14ac:dyDescent="0.25">
      <c r="A36" s="57" t="s">
        <v>125</v>
      </c>
      <c r="B36" s="56" t="str">
        <f>VLOOKUP(A36,T_Tableau_noms_indices_detect[],2,FALSE)</f>
        <v>Nyctalus sp., Eptesicus sp.</v>
      </c>
      <c r="C36" s="56" t="str">
        <f>VLOOKUP(B36,T_Tableau_noms_indices_detect[[#All],[Taxon nom latin]:[Indice DETECT milieu ouvert]],2,FALSE)</f>
        <v>Noctule ou Sérotine (espèce indéterminée)</v>
      </c>
      <c r="D36" s="56">
        <f>VLOOKUP(B36,T_Tableau_noms_indices_detect[[#All],[Taxon nom latin]:[Indice DETECT milieu ouvert]],3,FALSE)</f>
        <v>0.41</v>
      </c>
      <c r="E36" s="56">
        <f>VLOOKUP(B36,T_Tableau_noms_indices_detect[[#All],[Taxon nom latin]:[Indice DETECT milieu ouvert]],4,FALSE)</f>
        <v>0.37</v>
      </c>
    </row>
    <row r="37" spans="1:5" x14ac:dyDescent="0.25">
      <c r="A37" s="57" t="s">
        <v>126</v>
      </c>
      <c r="B37" s="56" t="str">
        <f>VLOOKUP(A37,T_Tableau_noms_indices_detect[],2,FALSE)</f>
        <v>Nyctalus leisleri (Kuhl, 1817)</v>
      </c>
      <c r="C37" s="56" t="str">
        <f>VLOOKUP(B37,T_Tableau_noms_indices_detect[[#All],[Taxon nom latin]:[Indice DETECT milieu ouvert]],2,FALSE)</f>
        <v>Noctule de Leisler</v>
      </c>
      <c r="D37" s="56">
        <f>VLOOKUP(B37,T_Tableau_noms_indices_detect[[#All],[Taxon nom latin]:[Indice DETECT milieu ouvert]],3,FALSE)</f>
        <v>0.31</v>
      </c>
      <c r="E37" s="56">
        <f>VLOOKUP(B37,T_Tableau_noms_indices_detect[[#All],[Taxon nom latin]:[Indice DETECT milieu ouvert]],4,FALSE)</f>
        <v>0.31</v>
      </c>
    </row>
    <row r="38" spans="1:5" x14ac:dyDescent="0.25">
      <c r="A38" s="57" t="s">
        <v>136</v>
      </c>
      <c r="B38" s="56" t="s">
        <v>267</v>
      </c>
      <c r="C38" s="56" t="str">
        <f>VLOOKUP(B38,T_Tableau_noms_indices_detect[[#All],[Taxon nom latin]:[Indice DETECT milieu ouvert]],2,FALSE)</f>
        <v>Noctule ou Sérotine (espèce indéterminée)</v>
      </c>
      <c r="D38" s="56">
        <f>VLOOKUP(B38,T_Tableau_noms_indices_detect[[#All],[Taxon nom latin]:[Indice DETECT milieu ouvert]],3,FALSE)</f>
        <v>0.41</v>
      </c>
      <c r="E38" s="56">
        <f>VLOOKUP(B38,T_Tableau_noms_indices_detect[[#All],[Taxon nom latin]:[Indice DETECT milieu ouvert]],4,FALSE)</f>
        <v>0.37</v>
      </c>
    </row>
    <row r="39" spans="1:5" x14ac:dyDescent="0.25">
      <c r="A39" s="57" t="s">
        <v>107</v>
      </c>
      <c r="B39" s="56" t="str">
        <f>VLOOKUP(A39,T_Tableau_noms_indices_detect[],2,FALSE)</f>
        <v>Nyctalus noctula (Schreber, 1774)</v>
      </c>
      <c r="C39" s="56" t="str">
        <f>VLOOKUP(B39,T_Tableau_noms_indices_detect[[#All],[Taxon nom latin]:[Indice DETECT milieu ouvert]],2,FALSE)</f>
        <v>Noctule commune</v>
      </c>
      <c r="D39" s="56">
        <f>VLOOKUP(B39,T_Tableau_noms_indices_detect[[#All],[Taxon nom latin]:[Indice DETECT milieu ouvert]],3,FALSE)</f>
        <v>0.25</v>
      </c>
      <c r="E39" s="56">
        <f>VLOOKUP(B39,T_Tableau_noms_indices_detect[[#All],[Taxon nom latin]:[Indice DETECT milieu ouvert]],4,FALSE)</f>
        <v>0.25</v>
      </c>
    </row>
    <row r="40" spans="1:5" x14ac:dyDescent="0.25">
      <c r="A40" s="57" t="s">
        <v>146</v>
      </c>
      <c r="B40" s="56" t="s">
        <v>267</v>
      </c>
      <c r="C40" s="56" t="str">
        <f>VLOOKUP(B40,T_Tableau_noms_indices_detect[[#All],[Taxon nom latin]:[Indice DETECT milieu ouvert]],2,FALSE)</f>
        <v>Noctule ou Sérotine (espèce indéterminée)</v>
      </c>
      <c r="D40" s="56">
        <f>VLOOKUP(B40,T_Tableau_noms_indices_detect[[#All],[Taxon nom latin]:[Indice DETECT milieu ouvert]],3,FALSE)</f>
        <v>0.41</v>
      </c>
      <c r="E40" s="56">
        <f>VLOOKUP(B40,T_Tableau_noms_indices_detect[[#All],[Taxon nom latin]:[Indice DETECT milieu ouvert]],4,FALSE)</f>
        <v>0.37</v>
      </c>
    </row>
    <row r="41" spans="1:5" ht="26.25" x14ac:dyDescent="0.25">
      <c r="A41" s="57" t="s">
        <v>154</v>
      </c>
      <c r="B41" s="56" t="s">
        <v>267</v>
      </c>
      <c r="C41" s="56" t="str">
        <f>VLOOKUP(B41,T_Tableau_noms_indices_detect[[#All],[Taxon nom latin]:[Indice DETECT milieu ouvert]],2,FALSE)</f>
        <v>Noctule ou Sérotine (espèce indéterminée)</v>
      </c>
      <c r="D41" s="56">
        <f>VLOOKUP(B41,T_Tableau_noms_indices_detect[[#All],[Taxon nom latin]:[Indice DETECT milieu ouvert]],3,FALSE)</f>
        <v>0.41</v>
      </c>
      <c r="E41" s="56">
        <f>VLOOKUP(B41,T_Tableau_noms_indices_detect[[#All],[Taxon nom latin]:[Indice DETECT milieu ouvert]],4,FALSE)</f>
        <v>0.37</v>
      </c>
    </row>
    <row r="42" spans="1:5" x14ac:dyDescent="0.25">
      <c r="A42" s="57" t="s">
        <v>156</v>
      </c>
      <c r="B42" s="56" t="str">
        <f>VLOOKUP(A42,T_Tableau_noms_indices_detect[],2,FALSE)</f>
        <v>Pipistrellus Kaup, 1829</v>
      </c>
      <c r="C42" s="56" t="str">
        <f>VLOOKUP(B42,T_Tableau_noms_indices_detect[[#All],[Taxon nom latin]:[Indice DETECT milieu ouvert]],2,FALSE)</f>
        <v>Pipistrelle (espèce indéterminée)</v>
      </c>
      <c r="D42" s="56">
        <f>VLOOKUP(B42,T_Tableau_noms_indices_detect[[#All],[Taxon nom latin]:[Indice DETECT milieu ouvert]],3,FALSE)</f>
        <v>1</v>
      </c>
      <c r="E42" s="56">
        <f>VLOOKUP(B42,T_Tableau_noms_indices_detect[[#All],[Taxon nom latin]:[Indice DETECT milieu ouvert]],4,FALSE)</f>
        <v>1</v>
      </c>
    </row>
    <row r="43" spans="1:5" x14ac:dyDescent="0.25">
      <c r="A43" s="57" t="s">
        <v>95</v>
      </c>
      <c r="B43" s="56" t="str">
        <f>VLOOKUP(A43,T_Tableau_noms_indices_detect[],2,FALSE)</f>
        <v>Pipistrellus pipistrellus (Schreber, 1774)</v>
      </c>
      <c r="C43" s="56" t="str">
        <f>VLOOKUP(B43,T_Tableau_noms_indices_detect[[#All],[Taxon nom latin]:[Indice DETECT milieu ouvert]],2,FALSE)</f>
        <v>Pipistrelle commune</v>
      </c>
      <c r="D43" s="56">
        <f>VLOOKUP(B43,T_Tableau_noms_indices_detect[[#All],[Taxon nom latin]:[Indice DETECT milieu ouvert]],3,FALSE)</f>
        <v>1</v>
      </c>
      <c r="E43" s="56">
        <f>VLOOKUP(B43,T_Tableau_noms_indices_detect[[#All],[Taxon nom latin]:[Indice DETECT milieu ouvert]],4,FALSE)</f>
        <v>1</v>
      </c>
    </row>
    <row r="44" spans="1:5" x14ac:dyDescent="0.25">
      <c r="A44" s="57" t="s">
        <v>259</v>
      </c>
      <c r="B44" s="56" t="str">
        <f>VLOOKUP(A44,T_Tableau_noms_indices_detect[],2,FALSE)</f>
        <v>Plecotus auritus (Linnaeus, 1758)</v>
      </c>
      <c r="C44" s="56" t="str">
        <f>VLOOKUP(B44,T_Tableau_noms_indices_detect[[#All],[Taxon nom latin]:[Indice DETECT milieu ouvert]],2,FALSE)</f>
        <v>Oreillard roux</v>
      </c>
      <c r="D44" s="56">
        <f>VLOOKUP(B44,T_Tableau_noms_indices_detect[[#All],[Taxon nom latin]:[Indice DETECT milieu ouvert]],3,FALSE)</f>
        <v>5</v>
      </c>
      <c r="E44" s="56">
        <f>VLOOKUP(B44,T_Tableau_noms_indices_detect[[#All],[Taxon nom latin]:[Indice DETECT milieu ouvert]],4,FALSE)</f>
        <v>1.25</v>
      </c>
    </row>
    <row r="45" spans="1:5" x14ac:dyDescent="0.25">
      <c r="A45" s="57" t="s">
        <v>231</v>
      </c>
      <c r="B45" s="56" t="s">
        <v>323</v>
      </c>
      <c r="C45" s="56" t="str">
        <f>VLOOKUP(B45,T_Tableau_noms_indices_detect[[#All],[Taxon nom latin]:[Indice DETECT milieu ouvert]],2,FALSE)</f>
        <v>Oreillard (espèce indéterminée)</v>
      </c>
      <c r="D45" s="56">
        <f>VLOOKUP(B45,T_Tableau_noms_indices_detect[[#All],[Taxon nom latin]:[Indice DETECT milieu ouvert]],3,FALSE)</f>
        <v>5</v>
      </c>
      <c r="E45" s="56">
        <f>VLOOKUP(B45,T_Tableau_noms_indices_detect[[#All],[Taxon nom latin]:[Indice DETECT milieu ouvert]],4,FALSE)</f>
        <v>1.25</v>
      </c>
    </row>
  </sheetData>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4099" r:id="rId5" name="Button 3">
              <controlPr defaultSize="0" print="0" autoFill="0" autoPict="0" macro="[0]!Macro1_Generation_liste_taxons">
                <anchor moveWithCells="1" sizeWithCells="1">
                  <from>
                    <xdr:col>0</xdr:col>
                    <xdr:colOff>9525</xdr:colOff>
                    <xdr:row>4</xdr:row>
                    <xdr:rowOff>0</xdr:rowOff>
                  </from>
                  <to>
                    <xdr:col>1</xdr:col>
                    <xdr:colOff>704850</xdr:colOff>
                    <xdr:row>7</xdr:row>
                    <xdr:rowOff>0</xdr:rowOff>
                  </to>
                </anchor>
              </controlPr>
            </control>
          </mc:Choice>
        </mc:AlternateContent>
        <mc:AlternateContent xmlns:mc="http://schemas.openxmlformats.org/markup-compatibility/2006">
          <mc:Choice Requires="x14">
            <control shapeId="4116" r:id="rId6" name="Button 20">
              <controlPr defaultSize="0" print="0" autoFill="0" autoPict="0" macro="[0]!Macro3_Attention_Plecotus_et_verification_completude">
                <anchor moveWithCells="1" sizeWithCells="1">
                  <from>
                    <xdr:col>1</xdr:col>
                    <xdr:colOff>1000125</xdr:colOff>
                    <xdr:row>4</xdr:row>
                    <xdr:rowOff>0</xdr:rowOff>
                  </from>
                  <to>
                    <xdr:col>3</xdr:col>
                    <xdr:colOff>581025</xdr:colOff>
                    <xdr:row>6</xdr:row>
                    <xdr:rowOff>180975</xdr:rowOff>
                  </to>
                </anchor>
              </controlPr>
            </control>
          </mc:Choice>
        </mc:AlternateContent>
        <mc:AlternateContent xmlns:mc="http://schemas.openxmlformats.org/markup-compatibility/2006">
          <mc:Choice Requires="x14">
            <control shapeId="4117" r:id="rId7" name="Button 21">
              <controlPr defaultSize="0" print="0" autoFill="0" autoPict="0" macro="[0]!Macro2_Renommage_taxons_et_coeff_detect">
                <anchor moveWithCells="1" sizeWithCells="1">
                  <from>
                    <xdr:col>0</xdr:col>
                    <xdr:colOff>19050</xdr:colOff>
                    <xdr:row>7</xdr:row>
                    <xdr:rowOff>114300</xdr:rowOff>
                  </from>
                  <to>
                    <xdr:col>1</xdr:col>
                    <xdr:colOff>704850</xdr:colOff>
                    <xdr:row>11</xdr:row>
                    <xdr:rowOff>238125</xdr:rowOff>
                  </to>
                </anchor>
              </controlPr>
            </control>
          </mc:Choice>
        </mc:AlternateContent>
        <mc:AlternateContent xmlns:mc="http://schemas.openxmlformats.org/markup-compatibility/2006">
          <mc:Choice Requires="x14">
            <control shapeId="4119" r:id="rId8" name="Button 23">
              <controlPr defaultSize="0" print="0" autoFill="0" autoPict="0" macro="[0]!Macro4_passage_onglet4bis">
                <anchor moveWithCells="1" sizeWithCells="1">
                  <from>
                    <xdr:col>1</xdr:col>
                    <xdr:colOff>1000125</xdr:colOff>
                    <xdr:row>7</xdr:row>
                    <xdr:rowOff>133350</xdr:rowOff>
                  </from>
                  <to>
                    <xdr:col>3</xdr:col>
                    <xdr:colOff>561975</xdr:colOff>
                    <xdr:row>11</xdr:row>
                    <xdr:rowOff>219075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x14:formula1>
            <xm:f>'5_Les_indices'!$B$2:$B$44</xm:f>
          </x14:formula1>
          <xm:sqref>B14:B18 B20:B45</xm:sqref>
        </x14:dataValidation>
        <x14:dataValidation type="list" allowBlank="1" showInputMessage="1">
          <x14:formula1>
            <xm:f>'5_Les_indices'!$C$2:$C$44</xm:f>
          </x14:formula1>
          <xm:sqref>C14:C45</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AA21"/>
  <sheetViews>
    <sheetView workbookViewId="0">
      <selection activeCell="L10" sqref="L10"/>
    </sheetView>
  </sheetViews>
  <sheetFormatPr baseColWidth="10" defaultRowHeight="15" x14ac:dyDescent="0.25"/>
  <cols>
    <col min="1" max="1" width="21" bestFit="1" customWidth="1"/>
    <col min="2" max="2" width="21.5703125" bestFit="1" customWidth="1"/>
  </cols>
  <sheetData>
    <row r="1" spans="1:27" s="22" customFormat="1" x14ac:dyDescent="0.25">
      <c r="A1" s="21" t="s">
        <v>345</v>
      </c>
      <c r="B1" s="21"/>
      <c r="C1" s="21"/>
      <c r="D1" s="21"/>
      <c r="Z1" s="51" t="s">
        <v>342</v>
      </c>
      <c r="AA1" s="52" t="str">
        <f>IF(COUNTIFS(A:A,"*Plecotus*")&gt;0, "oui Oreillard","")</f>
        <v/>
      </c>
    </row>
    <row r="2" spans="1:27" ht="15.75" thickBot="1" x14ac:dyDescent="0.3">
      <c r="Z2" s="53" t="s">
        <v>342</v>
      </c>
      <c r="AA2" s="54" t="str">
        <f>IF(COUNTIFS(B:E,"*≠N/A*")&gt;0, "remplissage incomplet","")</f>
        <v/>
      </c>
    </row>
    <row r="3" spans="1:27" x14ac:dyDescent="0.25">
      <c r="A3" s="25" t="s">
        <v>346</v>
      </c>
      <c r="AA3" s="50"/>
    </row>
    <row r="4" spans="1:27" x14ac:dyDescent="0.25">
      <c r="A4" s="25"/>
    </row>
    <row r="9" spans="1:27" x14ac:dyDescent="0.25">
      <c r="A9" s="63" t="s">
        <v>355</v>
      </c>
    </row>
    <row r="11" spans="1:27" x14ac:dyDescent="0.25">
      <c r="A11" s="59" t="s">
        <v>159</v>
      </c>
      <c r="B11" s="60" t="s">
        <v>347</v>
      </c>
    </row>
    <row r="12" spans="1:27" x14ac:dyDescent="0.25">
      <c r="A12" s="61" t="s">
        <v>176</v>
      </c>
      <c r="B12" s="27" t="s">
        <v>356</v>
      </c>
    </row>
    <row r="13" spans="1:27" x14ac:dyDescent="0.25">
      <c r="A13" s="61" t="s">
        <v>160</v>
      </c>
      <c r="B13" s="27" t="s">
        <v>357</v>
      </c>
    </row>
    <row r="14" spans="1:27" x14ac:dyDescent="0.25">
      <c r="A14" s="61" t="s">
        <v>182</v>
      </c>
      <c r="B14" s="27" t="s">
        <v>358</v>
      </c>
    </row>
    <row r="15" spans="1:27" x14ac:dyDescent="0.25">
      <c r="A15" s="61" t="s">
        <v>220</v>
      </c>
      <c r="B15" s="27" t="s">
        <v>359</v>
      </c>
    </row>
    <row r="16" spans="1:27" x14ac:dyDescent="0.25">
      <c r="A16" s="61" t="s">
        <v>207</v>
      </c>
      <c r="B16" s="27" t="s">
        <v>360</v>
      </c>
    </row>
    <row r="17" spans="1:2" x14ac:dyDescent="0.25">
      <c r="A17" s="61" t="s">
        <v>193</v>
      </c>
      <c r="B17" s="27" t="s">
        <v>361</v>
      </c>
    </row>
    <row r="18" spans="1:2" x14ac:dyDescent="0.25">
      <c r="A18" s="61" t="s">
        <v>187</v>
      </c>
      <c r="B18" s="27" t="s">
        <v>362</v>
      </c>
    </row>
    <row r="19" spans="1:2" x14ac:dyDescent="0.25">
      <c r="A19" s="61" t="s">
        <v>215</v>
      </c>
      <c r="B19" s="27" t="s">
        <v>363</v>
      </c>
    </row>
    <row r="20" spans="1:2" x14ac:dyDescent="0.25">
      <c r="A20" s="61" t="s">
        <v>202</v>
      </c>
      <c r="B20" s="27" t="s">
        <v>364</v>
      </c>
    </row>
    <row r="21" spans="1:2" x14ac:dyDescent="0.25">
      <c r="A21" s="61" t="s">
        <v>197</v>
      </c>
      <c r="B21" s="27" t="s">
        <v>365</v>
      </c>
    </row>
  </sheetData>
  <pageMargins left="0.7" right="0.7" top="0.75" bottom="0.75" header="0.3" footer="0.3"/>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Macro5_Generation_liste_points">
                <anchor moveWithCells="1" sizeWithCells="1">
                  <from>
                    <xdr:col>0</xdr:col>
                    <xdr:colOff>0</xdr:colOff>
                    <xdr:row>3</xdr:row>
                    <xdr:rowOff>180975</xdr:rowOff>
                  </from>
                  <to>
                    <xdr:col>3</xdr:col>
                    <xdr:colOff>238125</xdr:colOff>
                    <xdr:row>7</xdr:row>
                    <xdr:rowOff>66675</xdr:rowOff>
                  </to>
                </anchor>
              </controlPr>
            </control>
          </mc:Choice>
        </mc:AlternateContent>
        <mc:AlternateContent xmlns:mc="http://schemas.openxmlformats.org/markup-compatibility/2006">
          <mc:Choice Requires="x14">
            <control shapeId="5122" r:id="rId5" name="Button 2">
              <controlPr defaultSize="0" print="0" autoFill="0" autoPict="0">
                <anchor moveWithCells="1" sizeWithCells="1">
                  <from>
                    <xdr:col>3</xdr:col>
                    <xdr:colOff>428625</xdr:colOff>
                    <xdr:row>3</xdr:row>
                    <xdr:rowOff>171450</xdr:rowOff>
                  </from>
                  <to>
                    <xdr:col>9</xdr:col>
                    <xdr:colOff>133350</xdr:colOff>
                    <xdr:row>7</xdr:row>
                    <xdr:rowOff>66675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W51"/>
  <sheetViews>
    <sheetView workbookViewId="0">
      <selection activeCell="B17" sqref="B17"/>
    </sheetView>
  </sheetViews>
  <sheetFormatPr baseColWidth="10" defaultRowHeight="15" x14ac:dyDescent="0.25"/>
  <cols>
    <col min="1" max="1" width="39.85546875" customWidth="1"/>
    <col min="2" max="2" width="41.28515625" customWidth="1"/>
    <col min="3" max="3" width="29.7109375" customWidth="1"/>
    <col min="4" max="4" width="30.42578125" customWidth="1"/>
    <col min="5" max="5" width="30.140625" customWidth="1"/>
  </cols>
  <sheetData>
    <row r="1" spans="1:9" ht="17.25" customHeight="1" x14ac:dyDescent="0.25">
      <c r="A1" s="43" t="s">
        <v>278</v>
      </c>
      <c r="B1" s="44" t="s">
        <v>279</v>
      </c>
      <c r="C1" s="44" t="s">
        <v>280</v>
      </c>
      <c r="D1" s="45" t="s">
        <v>281</v>
      </c>
      <c r="E1" s="46" t="s">
        <v>282</v>
      </c>
      <c r="F1" s="37" t="s">
        <v>339</v>
      </c>
      <c r="I1" s="29"/>
    </row>
    <row r="2" spans="1:9" x14ac:dyDescent="0.25">
      <c r="A2" s="40" t="s">
        <v>110</v>
      </c>
      <c r="B2" s="27" t="s">
        <v>110</v>
      </c>
      <c r="C2" s="27" t="s">
        <v>283</v>
      </c>
      <c r="D2" s="27">
        <v>1.67</v>
      </c>
      <c r="E2" s="28">
        <v>1.67</v>
      </c>
    </row>
    <row r="3" spans="1:9" x14ac:dyDescent="0.25">
      <c r="A3" s="40" t="s">
        <v>241</v>
      </c>
      <c r="B3" s="27" t="s">
        <v>241</v>
      </c>
      <c r="C3" s="27" t="s">
        <v>284</v>
      </c>
      <c r="D3" s="30">
        <v>1.98</v>
      </c>
      <c r="E3" s="41">
        <v>1.44</v>
      </c>
      <c r="F3" s="31" t="s">
        <v>285</v>
      </c>
    </row>
    <row r="4" spans="1:9" x14ac:dyDescent="0.25">
      <c r="A4" s="40" t="s">
        <v>139</v>
      </c>
      <c r="B4" s="27" t="s">
        <v>286</v>
      </c>
      <c r="C4" s="27" t="s">
        <v>287</v>
      </c>
      <c r="D4" s="27">
        <v>0</v>
      </c>
      <c r="E4" s="28">
        <v>0</v>
      </c>
    </row>
    <row r="5" spans="1:9" x14ac:dyDescent="0.25">
      <c r="A5" s="40" t="s">
        <v>260</v>
      </c>
      <c r="B5" s="27" t="s">
        <v>260</v>
      </c>
      <c r="C5" s="27" t="s">
        <v>288</v>
      </c>
      <c r="D5" s="27">
        <v>0.5</v>
      </c>
      <c r="E5" s="28">
        <v>0.5</v>
      </c>
    </row>
    <row r="6" spans="1:9" x14ac:dyDescent="0.25">
      <c r="A6" s="40" t="s">
        <v>289</v>
      </c>
      <c r="B6" s="27" t="s">
        <v>289</v>
      </c>
      <c r="C6" s="27" t="s">
        <v>290</v>
      </c>
      <c r="D6" s="30">
        <v>0.67</v>
      </c>
      <c r="E6" s="41">
        <v>0.56999999999999995</v>
      </c>
      <c r="F6" s="31" t="s">
        <v>291</v>
      </c>
      <c r="G6" s="15"/>
    </row>
    <row r="7" spans="1:9" x14ac:dyDescent="0.25">
      <c r="A7" s="40" t="s">
        <v>155</v>
      </c>
      <c r="B7" s="27" t="s">
        <v>155</v>
      </c>
      <c r="C7" s="27" t="s">
        <v>133</v>
      </c>
      <c r="D7" s="27">
        <v>0.83</v>
      </c>
      <c r="E7" s="28">
        <v>0.63</v>
      </c>
    </row>
    <row r="8" spans="1:9" x14ac:dyDescent="0.25">
      <c r="A8" s="40" t="s">
        <v>261</v>
      </c>
      <c r="B8" s="27" t="s">
        <v>261</v>
      </c>
      <c r="C8" s="27" t="s">
        <v>292</v>
      </c>
      <c r="D8" s="27">
        <v>0.83</v>
      </c>
      <c r="E8" s="28">
        <v>0.63</v>
      </c>
    </row>
    <row r="9" spans="1:9" x14ac:dyDescent="0.25">
      <c r="A9" s="40" t="s">
        <v>262</v>
      </c>
      <c r="B9" s="27" t="s">
        <v>262</v>
      </c>
      <c r="C9" s="27" t="s">
        <v>293</v>
      </c>
      <c r="D9" s="27">
        <v>1</v>
      </c>
      <c r="E9" s="28">
        <v>0.83</v>
      </c>
    </row>
    <row r="10" spans="1:9" x14ac:dyDescent="0.25">
      <c r="A10" s="40" t="s">
        <v>263</v>
      </c>
      <c r="B10" s="27" t="s">
        <v>294</v>
      </c>
      <c r="C10" s="27" t="s">
        <v>295</v>
      </c>
      <c r="D10" s="27">
        <v>2.5</v>
      </c>
      <c r="E10" s="28">
        <v>2.5</v>
      </c>
    </row>
    <row r="11" spans="1:9" x14ac:dyDescent="0.25">
      <c r="A11" s="40" t="s">
        <v>130</v>
      </c>
      <c r="B11" s="27" t="s">
        <v>130</v>
      </c>
      <c r="C11" s="27" t="s">
        <v>296</v>
      </c>
      <c r="D11" s="27">
        <v>2.5</v>
      </c>
      <c r="E11" s="28">
        <v>1.67</v>
      </c>
    </row>
    <row r="12" spans="1:9" x14ac:dyDescent="0.25">
      <c r="A12" s="40" t="s">
        <v>297</v>
      </c>
      <c r="B12" s="32" t="s">
        <v>297</v>
      </c>
      <c r="C12" s="32" t="s">
        <v>298</v>
      </c>
      <c r="D12" s="27">
        <v>1.67</v>
      </c>
      <c r="E12" s="28">
        <v>1.25</v>
      </c>
    </row>
    <row r="13" spans="1:9" x14ac:dyDescent="0.25">
      <c r="A13" s="40" t="s">
        <v>132</v>
      </c>
      <c r="B13" s="27" t="s">
        <v>132</v>
      </c>
      <c r="C13" s="27" t="s">
        <v>131</v>
      </c>
      <c r="D13" s="27">
        <v>2.5</v>
      </c>
      <c r="E13" s="28">
        <v>2.5</v>
      </c>
    </row>
    <row r="14" spans="1:9" x14ac:dyDescent="0.25">
      <c r="A14" s="40" t="s">
        <v>264</v>
      </c>
      <c r="B14" s="27" t="s">
        <v>264</v>
      </c>
      <c r="C14" s="27" t="s">
        <v>299</v>
      </c>
      <c r="D14" s="30">
        <v>2.38</v>
      </c>
      <c r="E14" s="41">
        <v>1.87</v>
      </c>
      <c r="F14" s="31" t="s">
        <v>300</v>
      </c>
    </row>
    <row r="15" spans="1:9" x14ac:dyDescent="0.25">
      <c r="A15" s="40" t="s">
        <v>265</v>
      </c>
      <c r="B15" s="27" t="s">
        <v>265</v>
      </c>
      <c r="C15" s="27" t="s">
        <v>301</v>
      </c>
      <c r="D15" s="30">
        <v>2.38</v>
      </c>
      <c r="E15" s="41">
        <v>1.87</v>
      </c>
      <c r="F15" s="31" t="s">
        <v>300</v>
      </c>
    </row>
    <row r="16" spans="1:9" x14ac:dyDescent="0.25">
      <c r="A16" s="40" t="s">
        <v>228</v>
      </c>
      <c r="B16" s="27" t="s">
        <v>228</v>
      </c>
      <c r="C16" s="27" t="s">
        <v>115</v>
      </c>
      <c r="D16" s="27">
        <v>2.5</v>
      </c>
      <c r="E16" s="28">
        <v>1.67</v>
      </c>
    </row>
    <row r="17" spans="1:6" x14ac:dyDescent="0.25">
      <c r="A17" s="40" t="s">
        <v>111</v>
      </c>
      <c r="B17" s="27" t="s">
        <v>111</v>
      </c>
      <c r="C17" s="27" t="s">
        <v>302</v>
      </c>
      <c r="D17" s="27">
        <v>3.13</v>
      </c>
      <c r="E17" s="28">
        <v>2.5</v>
      </c>
    </row>
    <row r="18" spans="1:6" x14ac:dyDescent="0.25">
      <c r="A18" s="40" t="s">
        <v>303</v>
      </c>
      <c r="B18" s="27" t="s">
        <v>304</v>
      </c>
      <c r="C18" s="27" t="s">
        <v>305</v>
      </c>
      <c r="D18" s="30">
        <v>2.38</v>
      </c>
      <c r="E18" s="41">
        <v>1.87</v>
      </c>
      <c r="F18" s="31" t="s">
        <v>306</v>
      </c>
    </row>
    <row r="19" spans="1:6" x14ac:dyDescent="0.25">
      <c r="A19" s="40" t="s">
        <v>109</v>
      </c>
      <c r="B19" s="27" t="s">
        <v>109</v>
      </c>
      <c r="C19" s="27" t="s">
        <v>307</v>
      </c>
      <c r="D19" s="30">
        <v>2.38</v>
      </c>
      <c r="E19" s="41">
        <v>1.87</v>
      </c>
      <c r="F19" s="31" t="s">
        <v>291</v>
      </c>
    </row>
    <row r="20" spans="1:6" x14ac:dyDescent="0.25">
      <c r="A20" s="40" t="s">
        <v>113</v>
      </c>
      <c r="B20" s="27" t="s">
        <v>113</v>
      </c>
      <c r="C20" s="27" t="s">
        <v>112</v>
      </c>
      <c r="D20" s="27">
        <v>1.67</v>
      </c>
      <c r="E20" s="28">
        <v>1.25</v>
      </c>
    </row>
    <row r="21" spans="1:6" x14ac:dyDescent="0.25">
      <c r="A21" s="40" t="s">
        <v>123</v>
      </c>
      <c r="B21" s="27" t="s">
        <v>123</v>
      </c>
      <c r="C21" s="27" t="s">
        <v>308</v>
      </c>
      <c r="D21" s="27">
        <v>2.5</v>
      </c>
      <c r="E21" s="28">
        <v>2.5</v>
      </c>
    </row>
    <row r="22" spans="1:6" x14ac:dyDescent="0.25">
      <c r="A22" s="40" t="s">
        <v>100</v>
      </c>
      <c r="B22" s="27" t="s">
        <v>100</v>
      </c>
      <c r="C22" s="27" t="s">
        <v>309</v>
      </c>
      <c r="D22" s="27">
        <v>3.13</v>
      </c>
      <c r="E22" s="28">
        <v>1.67</v>
      </c>
    </row>
    <row r="23" spans="1:6" x14ac:dyDescent="0.25">
      <c r="A23" s="40" t="s">
        <v>310</v>
      </c>
      <c r="B23" s="33" t="s">
        <v>311</v>
      </c>
      <c r="C23" s="33" t="s">
        <v>312</v>
      </c>
      <c r="D23" s="27">
        <v>1.7</v>
      </c>
      <c r="E23" s="28">
        <v>1.2</v>
      </c>
    </row>
    <row r="24" spans="1:6" x14ac:dyDescent="0.25">
      <c r="A24" s="40" t="s">
        <v>254</v>
      </c>
      <c r="B24" s="27" t="s">
        <v>254</v>
      </c>
      <c r="C24" s="27" t="s">
        <v>313</v>
      </c>
      <c r="D24" s="30">
        <v>0.24</v>
      </c>
      <c r="E24" s="41">
        <v>0.24</v>
      </c>
      <c r="F24" s="31" t="s">
        <v>291</v>
      </c>
    </row>
    <row r="25" spans="1:6" x14ac:dyDescent="0.25">
      <c r="A25" s="40" t="s">
        <v>125</v>
      </c>
      <c r="B25" s="27" t="s">
        <v>267</v>
      </c>
      <c r="C25" s="27" t="s">
        <v>314</v>
      </c>
      <c r="D25" s="30">
        <v>0.41</v>
      </c>
      <c r="E25" s="41">
        <v>0.37</v>
      </c>
      <c r="F25" s="31" t="s">
        <v>291</v>
      </c>
    </row>
    <row r="26" spans="1:6" x14ac:dyDescent="0.25">
      <c r="A26" s="40" t="s">
        <v>266</v>
      </c>
      <c r="B26" s="27" t="s">
        <v>266</v>
      </c>
      <c r="C26" s="27" t="s">
        <v>315</v>
      </c>
      <c r="D26" s="27">
        <v>0.17</v>
      </c>
      <c r="E26" s="28">
        <v>0.17</v>
      </c>
    </row>
    <row r="27" spans="1:6" x14ac:dyDescent="0.25">
      <c r="A27" s="40" t="s">
        <v>126</v>
      </c>
      <c r="B27" s="27" t="s">
        <v>126</v>
      </c>
      <c r="C27" s="27" t="s">
        <v>105</v>
      </c>
      <c r="D27" s="27">
        <v>0.31</v>
      </c>
      <c r="E27" s="28">
        <v>0.31</v>
      </c>
    </row>
    <row r="28" spans="1:6" x14ac:dyDescent="0.25">
      <c r="A28" s="40" t="s">
        <v>107</v>
      </c>
      <c r="B28" s="27" t="s">
        <v>107</v>
      </c>
      <c r="C28" s="27" t="s">
        <v>106</v>
      </c>
      <c r="D28" s="27">
        <v>0.25</v>
      </c>
      <c r="E28" s="28">
        <v>0.25</v>
      </c>
    </row>
    <row r="29" spans="1:6" x14ac:dyDescent="0.25">
      <c r="A29" s="40" t="s">
        <v>156</v>
      </c>
      <c r="B29" s="27" t="s">
        <v>156</v>
      </c>
      <c r="C29" s="27" t="s">
        <v>316</v>
      </c>
      <c r="D29" s="34">
        <v>1</v>
      </c>
      <c r="E29" s="42">
        <v>1</v>
      </c>
    </row>
    <row r="30" spans="1:6" x14ac:dyDescent="0.25">
      <c r="A30" s="40" t="s">
        <v>268</v>
      </c>
      <c r="B30" s="27" t="s">
        <v>268</v>
      </c>
      <c r="C30" s="27" t="s">
        <v>317</v>
      </c>
      <c r="D30" s="27">
        <v>1</v>
      </c>
      <c r="E30" s="28">
        <v>1</v>
      </c>
    </row>
    <row r="31" spans="1:6" x14ac:dyDescent="0.25">
      <c r="A31" s="40" t="s">
        <v>158</v>
      </c>
      <c r="B31" s="27" t="s">
        <v>158</v>
      </c>
      <c r="C31" s="27" t="s">
        <v>318</v>
      </c>
      <c r="D31" s="27">
        <v>1</v>
      </c>
      <c r="E31" s="28">
        <v>1</v>
      </c>
    </row>
    <row r="32" spans="1:6" x14ac:dyDescent="0.25">
      <c r="A32" s="40" t="s">
        <v>95</v>
      </c>
      <c r="B32" s="27" t="s">
        <v>95</v>
      </c>
      <c r="C32" s="27" t="s">
        <v>92</v>
      </c>
      <c r="D32" s="27">
        <v>1</v>
      </c>
      <c r="E32" s="28">
        <v>1</v>
      </c>
    </row>
    <row r="33" spans="1:23" x14ac:dyDescent="0.25">
      <c r="A33" s="40" t="s">
        <v>269</v>
      </c>
      <c r="B33" s="27" t="s">
        <v>269</v>
      </c>
      <c r="C33" s="27" t="s">
        <v>319</v>
      </c>
      <c r="D33" s="27">
        <v>1</v>
      </c>
      <c r="E33" s="28">
        <v>1</v>
      </c>
    </row>
    <row r="34" spans="1:23" x14ac:dyDescent="0.25">
      <c r="A34" s="40" t="s">
        <v>259</v>
      </c>
      <c r="B34" s="27" t="s">
        <v>259</v>
      </c>
      <c r="C34" s="27" t="s">
        <v>320</v>
      </c>
      <c r="D34" s="27">
        <v>5</v>
      </c>
      <c r="E34" s="28">
        <v>1.25</v>
      </c>
      <c r="F34" s="35" t="s">
        <v>338</v>
      </c>
      <c r="G34" s="36"/>
      <c r="H34" s="36"/>
      <c r="I34" s="36"/>
      <c r="J34" s="36"/>
      <c r="K34" s="36"/>
      <c r="L34" s="36"/>
      <c r="M34" s="36"/>
      <c r="N34" s="36"/>
      <c r="O34" s="36"/>
      <c r="P34" s="36"/>
      <c r="Q34" s="36"/>
      <c r="R34" s="36"/>
      <c r="S34" s="36"/>
      <c r="T34" s="36"/>
      <c r="U34" s="36"/>
      <c r="V34" s="36"/>
      <c r="W34" s="36"/>
    </row>
    <row r="35" spans="1:23" x14ac:dyDescent="0.25">
      <c r="A35" s="40" t="s">
        <v>157</v>
      </c>
      <c r="B35" s="27" t="s">
        <v>157</v>
      </c>
      <c r="C35" s="27" t="s">
        <v>321</v>
      </c>
      <c r="D35" s="27">
        <v>5</v>
      </c>
      <c r="E35" s="28">
        <v>1.25</v>
      </c>
      <c r="F35" s="35" t="s">
        <v>338</v>
      </c>
      <c r="G35" s="36"/>
      <c r="H35" s="36"/>
      <c r="I35" s="36"/>
      <c r="J35" s="36"/>
      <c r="K35" s="36"/>
      <c r="L35" s="36"/>
      <c r="M35" s="36"/>
      <c r="N35" s="36"/>
      <c r="O35" s="36"/>
      <c r="P35" s="36"/>
      <c r="Q35" s="36"/>
      <c r="R35" s="36"/>
      <c r="S35" s="36"/>
      <c r="T35" s="36"/>
      <c r="U35" s="36"/>
      <c r="V35" s="36"/>
      <c r="W35" s="36"/>
    </row>
    <row r="36" spans="1:23" x14ac:dyDescent="0.25">
      <c r="A36" s="40" t="s">
        <v>322</v>
      </c>
      <c r="B36" s="27" t="s">
        <v>323</v>
      </c>
      <c r="C36" s="27" t="s">
        <v>324</v>
      </c>
      <c r="D36" s="27">
        <v>5</v>
      </c>
      <c r="E36" s="28">
        <v>1.25</v>
      </c>
      <c r="F36" s="35" t="s">
        <v>338</v>
      </c>
      <c r="G36" s="36"/>
      <c r="H36" s="36"/>
      <c r="I36" s="36"/>
      <c r="J36" s="36"/>
      <c r="K36" s="36"/>
      <c r="L36" s="36"/>
      <c r="M36" s="36"/>
      <c r="N36" s="36"/>
      <c r="O36" s="36"/>
      <c r="P36" s="36"/>
      <c r="Q36" s="36"/>
      <c r="R36" s="36"/>
      <c r="S36" s="36"/>
      <c r="T36" s="36"/>
      <c r="U36" s="36"/>
      <c r="V36" s="36"/>
      <c r="W36" s="36"/>
    </row>
    <row r="37" spans="1:23" x14ac:dyDescent="0.25">
      <c r="A37" s="40" t="s">
        <v>325</v>
      </c>
      <c r="B37" s="27" t="s">
        <v>270</v>
      </c>
      <c r="C37" s="27" t="s">
        <v>326</v>
      </c>
      <c r="D37" s="27">
        <v>5</v>
      </c>
      <c r="E37" s="28">
        <v>1.25</v>
      </c>
      <c r="F37" s="35" t="s">
        <v>338</v>
      </c>
      <c r="G37" s="36"/>
      <c r="H37" s="36"/>
      <c r="I37" s="36"/>
      <c r="J37" s="36"/>
      <c r="K37" s="36"/>
      <c r="L37" s="36"/>
      <c r="M37" s="36"/>
      <c r="N37" s="36"/>
      <c r="O37" s="36"/>
      <c r="P37" s="36"/>
      <c r="Q37" s="36"/>
      <c r="R37" s="36"/>
      <c r="S37" s="36"/>
      <c r="T37" s="36"/>
      <c r="U37" s="36"/>
      <c r="V37" s="36"/>
      <c r="W37" s="36"/>
    </row>
    <row r="38" spans="1:23" x14ac:dyDescent="0.25">
      <c r="A38" s="40" t="s">
        <v>271</v>
      </c>
      <c r="B38" s="27" t="s">
        <v>327</v>
      </c>
      <c r="C38" s="27" t="s">
        <v>328</v>
      </c>
      <c r="D38" s="27">
        <v>2.5</v>
      </c>
      <c r="E38" s="28">
        <v>2.5</v>
      </c>
    </row>
    <row r="39" spans="1:23" x14ac:dyDescent="0.25">
      <c r="A39" s="40" t="s">
        <v>272</v>
      </c>
      <c r="B39" s="27" t="s">
        <v>272</v>
      </c>
      <c r="C39" s="27" t="s">
        <v>329</v>
      </c>
      <c r="D39" s="27">
        <v>2.5</v>
      </c>
      <c r="E39" s="28">
        <v>2.5</v>
      </c>
    </row>
    <row r="40" spans="1:23" x14ac:dyDescent="0.25">
      <c r="A40" s="40" t="s">
        <v>273</v>
      </c>
      <c r="B40" s="27" t="s">
        <v>273</v>
      </c>
      <c r="C40" s="27" t="s">
        <v>330</v>
      </c>
      <c r="D40" s="27">
        <v>5</v>
      </c>
      <c r="E40" s="28">
        <v>5</v>
      </c>
    </row>
    <row r="41" spans="1:23" x14ac:dyDescent="0.25">
      <c r="A41" s="40" t="s">
        <v>331</v>
      </c>
      <c r="B41" s="27" t="s">
        <v>331</v>
      </c>
      <c r="C41" s="27" t="s">
        <v>332</v>
      </c>
      <c r="D41" s="30">
        <v>3.13</v>
      </c>
      <c r="E41" s="41">
        <v>3.13</v>
      </c>
      <c r="F41" s="31" t="s">
        <v>291</v>
      </c>
    </row>
    <row r="42" spans="1:23" x14ac:dyDescent="0.25">
      <c r="A42" s="40" t="s">
        <v>333</v>
      </c>
      <c r="B42" s="27" t="s">
        <v>274</v>
      </c>
      <c r="C42" s="27" t="s">
        <v>334</v>
      </c>
      <c r="D42" s="27">
        <v>2.5</v>
      </c>
      <c r="E42" s="28">
        <v>2.5</v>
      </c>
    </row>
    <row r="43" spans="1:23" x14ac:dyDescent="0.25">
      <c r="A43" s="40" t="s">
        <v>275</v>
      </c>
      <c r="B43" s="27" t="s">
        <v>275</v>
      </c>
      <c r="C43" s="27" t="s">
        <v>335</v>
      </c>
      <c r="D43" s="27">
        <v>0.17</v>
      </c>
      <c r="E43" s="28">
        <v>0.17</v>
      </c>
    </row>
    <row r="44" spans="1:23" x14ac:dyDescent="0.25">
      <c r="A44" s="47" t="s">
        <v>276</v>
      </c>
      <c r="B44" s="38" t="s">
        <v>336</v>
      </c>
      <c r="C44" s="38" t="s">
        <v>337</v>
      </c>
      <c r="D44" s="38">
        <v>0.5</v>
      </c>
      <c r="E44" s="48">
        <v>0.5</v>
      </c>
    </row>
    <row r="45" spans="1:23" x14ac:dyDescent="0.25">
      <c r="A45" s="15"/>
      <c r="B45" s="39"/>
      <c r="C45" s="39"/>
      <c r="D45" s="15"/>
      <c r="E45" s="15"/>
      <c r="F45" t="s">
        <v>277</v>
      </c>
    </row>
    <row r="46" spans="1:23" x14ac:dyDescent="0.25">
      <c r="A46" s="15"/>
      <c r="B46" s="15"/>
      <c r="C46" s="15"/>
      <c r="D46" s="15"/>
      <c r="E46" s="15"/>
    </row>
    <row r="47" spans="1:23" x14ac:dyDescent="0.25">
      <c r="A47" s="15"/>
      <c r="B47" s="15"/>
      <c r="C47" s="15"/>
      <c r="D47" s="15"/>
      <c r="E47" s="15"/>
    </row>
    <row r="48" spans="1:23" x14ac:dyDescent="0.25">
      <c r="A48" s="15"/>
      <c r="B48" s="15"/>
      <c r="C48" s="15"/>
      <c r="D48" s="15"/>
      <c r="E48" s="15"/>
    </row>
    <row r="49" spans="1:5" x14ac:dyDescent="0.25">
      <c r="A49" s="15"/>
      <c r="B49" s="15"/>
      <c r="C49" s="15"/>
      <c r="D49" s="15"/>
      <c r="E49" s="15"/>
    </row>
    <row r="50" spans="1:5" x14ac:dyDescent="0.25">
      <c r="A50" s="15"/>
      <c r="B50" s="15" t="s">
        <v>340</v>
      </c>
      <c r="C50" s="15"/>
      <c r="D50" s="15"/>
      <c r="E50" s="15"/>
    </row>
    <row r="51" spans="1:5" ht="135" x14ac:dyDescent="0.25">
      <c r="A51" s="15"/>
      <c r="B51" s="15" t="s">
        <v>341</v>
      </c>
      <c r="C51" s="49" t="s">
        <v>338</v>
      </c>
      <c r="D51" s="15"/>
      <c r="E51" s="15"/>
    </row>
  </sheetData>
  <pageMargins left="0.7" right="0.7" top="0.75" bottom="0.75" header="0.3" footer="0.3"/>
  <pageSetup paperSize="9" orientation="portrait"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T236"/>
  <sheetViews>
    <sheetView tabSelected="1" topLeftCell="BO1" workbookViewId="0">
      <selection activeCell="BT2" sqref="BT2"/>
    </sheetView>
  </sheetViews>
  <sheetFormatPr baseColWidth="10" defaultRowHeight="15" x14ac:dyDescent="0.25"/>
  <cols>
    <col min="1" max="1" width="13.140625" bestFit="1" customWidth="1"/>
    <col min="2" max="2" width="21.7109375" bestFit="1" customWidth="1"/>
    <col min="3" max="3" width="13" bestFit="1" customWidth="1"/>
    <col min="4" max="4" width="12.7109375" bestFit="1" customWidth="1"/>
    <col min="5" max="5" width="24.5703125" bestFit="1" customWidth="1"/>
    <col min="6" max="6" width="21.5703125" bestFit="1" customWidth="1"/>
    <col min="7" max="7" width="18.5703125" bestFit="1" customWidth="1"/>
    <col min="8" max="8" width="18.7109375" bestFit="1" customWidth="1"/>
    <col min="9" max="9" width="8" bestFit="1" customWidth="1"/>
    <col min="10" max="10" width="17.85546875" bestFit="1" customWidth="1"/>
    <col min="11" max="11" width="9.28515625" bestFit="1" customWidth="1"/>
    <col min="12" max="12" width="19.5703125" bestFit="1" customWidth="1"/>
    <col min="13" max="13" width="22.7109375" bestFit="1" customWidth="1"/>
    <col min="14" max="14" width="32.42578125" bestFit="1" customWidth="1"/>
    <col min="15" max="15" width="33.42578125" bestFit="1" customWidth="1"/>
    <col min="16" max="16" width="34.5703125" bestFit="1" customWidth="1"/>
    <col min="17" max="17" width="30" bestFit="1" customWidth="1"/>
    <col min="18" max="18" width="31" bestFit="1" customWidth="1"/>
    <col min="19" max="19" width="32" bestFit="1" customWidth="1"/>
    <col min="20" max="20" width="45.42578125" bestFit="1" customWidth="1"/>
    <col min="21" max="21" width="23.28515625" bestFit="1" customWidth="1"/>
    <col min="22" max="22" width="24" bestFit="1" customWidth="1"/>
    <col min="23" max="23" width="28.28515625" bestFit="1" customWidth="1"/>
    <col min="24" max="24" width="23" bestFit="1" customWidth="1"/>
    <col min="25" max="26" width="15.7109375" bestFit="1" customWidth="1"/>
    <col min="27" max="27" width="45.85546875" bestFit="1" customWidth="1"/>
    <col min="28" max="28" width="10.5703125" bestFit="1" customWidth="1"/>
    <col min="29" max="29" width="31.140625" bestFit="1" customWidth="1"/>
    <col min="30" max="30" width="26.140625" bestFit="1" customWidth="1"/>
    <col min="31" max="31" width="24.5703125" bestFit="1" customWidth="1"/>
    <col min="32" max="32" width="26.28515625" bestFit="1" customWidth="1"/>
    <col min="33" max="33" width="21.42578125" bestFit="1" customWidth="1"/>
    <col min="34" max="34" width="34" bestFit="1" customWidth="1"/>
    <col min="35" max="35" width="18.7109375" bestFit="1" customWidth="1"/>
    <col min="36" max="36" width="9.85546875" bestFit="1" customWidth="1"/>
    <col min="37" max="37" width="91.7109375" bestFit="1" customWidth="1"/>
    <col min="38" max="38" width="27.42578125" bestFit="1" customWidth="1"/>
    <col min="39" max="39" width="20.28515625" bestFit="1" customWidth="1"/>
    <col min="40" max="40" width="134.140625" bestFit="1" customWidth="1"/>
    <col min="41" max="41" width="8.28515625" bestFit="1" customWidth="1"/>
    <col min="42" max="42" width="15.28515625" bestFit="1" customWidth="1"/>
    <col min="43" max="43" width="13" bestFit="1" customWidth="1"/>
    <col min="44" max="44" width="36.42578125" bestFit="1" customWidth="1"/>
    <col min="45" max="45" width="20.28515625" bestFit="1" customWidth="1"/>
    <col min="46" max="46" width="50.5703125" bestFit="1" customWidth="1"/>
    <col min="47" max="47" width="30.7109375" bestFit="1" customWidth="1"/>
    <col min="48" max="48" width="17.5703125" bestFit="1" customWidth="1"/>
    <col min="49" max="49" width="27.85546875" bestFit="1" customWidth="1"/>
    <col min="50" max="50" width="26.42578125" bestFit="1" customWidth="1"/>
    <col min="51" max="51" width="146.5703125" bestFit="1" customWidth="1"/>
    <col min="52" max="52" width="21.140625" bestFit="1" customWidth="1"/>
    <col min="53" max="53" width="39.42578125" bestFit="1" customWidth="1"/>
    <col min="54" max="54" width="14.140625" bestFit="1" customWidth="1"/>
    <col min="55" max="56" width="15.140625" bestFit="1" customWidth="1"/>
    <col min="57" max="57" width="28.85546875" bestFit="1" customWidth="1"/>
    <col min="58" max="58" width="18" bestFit="1" customWidth="1"/>
    <col min="59" max="59" width="27.28515625" bestFit="1" customWidth="1"/>
    <col min="60" max="60" width="25.85546875" bestFit="1" customWidth="1"/>
    <col min="61" max="61" width="27" bestFit="1" customWidth="1"/>
    <col min="62" max="62" width="35.140625" bestFit="1" customWidth="1"/>
    <col min="63" max="63" width="17.140625" bestFit="1" customWidth="1"/>
    <col min="64" max="64" width="25.7109375" bestFit="1" customWidth="1"/>
    <col min="65" max="65" width="36.28515625" customWidth="1"/>
    <col min="66" max="66" width="39.85546875" customWidth="1"/>
    <col min="67" max="67" width="30.7109375" customWidth="1"/>
    <col min="68" max="68" width="28.28515625" bestFit="1" customWidth="1"/>
    <col min="69" max="69" width="24.85546875" customWidth="1"/>
    <col min="70" max="70" width="19.140625" customWidth="1"/>
    <col min="71" max="71" width="25.42578125" customWidth="1"/>
    <col min="72" max="72" width="17.5703125" customWidth="1"/>
  </cols>
  <sheetData>
    <row r="1" spans="1:72" x14ac:dyDescent="0.25">
      <c r="A1" t="s">
        <v>24</v>
      </c>
      <c r="B1" t="s">
        <v>25</v>
      </c>
      <c r="C1" t="s">
        <v>26</v>
      </c>
      <c r="D1" t="s">
        <v>27</v>
      </c>
      <c r="E1" t="s">
        <v>28</v>
      </c>
      <c r="F1" t="s">
        <v>29</v>
      </c>
      <c r="G1" t="s">
        <v>30</v>
      </c>
      <c r="H1" t="s">
        <v>31</v>
      </c>
      <c r="I1" t="s">
        <v>32</v>
      </c>
      <c r="J1" t="s">
        <v>33</v>
      </c>
      <c r="K1" t="s">
        <v>34</v>
      </c>
      <c r="L1" t="s">
        <v>35</v>
      </c>
      <c r="M1" t="s">
        <v>36</v>
      </c>
      <c r="N1" t="s">
        <v>37</v>
      </c>
      <c r="O1" t="s">
        <v>38</v>
      </c>
      <c r="P1" t="s">
        <v>39</v>
      </c>
      <c r="Q1" t="s">
        <v>40</v>
      </c>
      <c r="R1" t="s">
        <v>41</v>
      </c>
      <c r="S1" t="s">
        <v>42</v>
      </c>
      <c r="T1" t="s">
        <v>43</v>
      </c>
      <c r="U1" t="s">
        <v>44</v>
      </c>
      <c r="V1" t="s">
        <v>45</v>
      </c>
      <c r="W1" t="s">
        <v>46</v>
      </c>
      <c r="X1" t="s">
        <v>47</v>
      </c>
      <c r="Y1" t="s">
        <v>48</v>
      </c>
      <c r="Z1" t="s">
        <v>49</v>
      </c>
      <c r="AA1" t="s">
        <v>50</v>
      </c>
      <c r="AB1" t="s">
        <v>51</v>
      </c>
      <c r="AC1" t="s">
        <v>52</v>
      </c>
      <c r="AD1" t="s">
        <v>53</v>
      </c>
      <c r="AE1" t="s">
        <v>54</v>
      </c>
      <c r="AF1" t="s">
        <v>55</v>
      </c>
      <c r="AG1" t="s">
        <v>56</v>
      </c>
      <c r="AH1" t="s">
        <v>57</v>
      </c>
      <c r="AI1" t="s">
        <v>58</v>
      </c>
      <c r="AJ1" t="s">
        <v>59</v>
      </c>
      <c r="AK1" t="s">
        <v>60</v>
      </c>
      <c r="AL1" t="s">
        <v>61</v>
      </c>
      <c r="AM1" t="s">
        <v>62</v>
      </c>
      <c r="AN1" t="s">
        <v>63</v>
      </c>
      <c r="AO1" t="s">
        <v>64</v>
      </c>
      <c r="AP1" t="s">
        <v>65</v>
      </c>
      <c r="AQ1" t="s">
        <v>66</v>
      </c>
      <c r="AR1" t="s">
        <v>67</v>
      </c>
      <c r="AS1" t="s">
        <v>68</v>
      </c>
      <c r="AT1" t="s">
        <v>69</v>
      </c>
      <c r="AU1" t="s">
        <v>70</v>
      </c>
      <c r="AV1" t="s">
        <v>71</v>
      </c>
      <c r="AW1" t="s">
        <v>72</v>
      </c>
      <c r="AX1" t="s">
        <v>73</v>
      </c>
      <c r="AY1" t="s">
        <v>74</v>
      </c>
      <c r="AZ1" t="s">
        <v>75</v>
      </c>
      <c r="BA1" t="s">
        <v>76</v>
      </c>
      <c r="BB1" t="s">
        <v>77</v>
      </c>
      <c r="BC1" t="s">
        <v>78</v>
      </c>
      <c r="BD1" t="s">
        <v>79</v>
      </c>
      <c r="BE1" t="s">
        <v>80</v>
      </c>
      <c r="BF1" t="s">
        <v>81</v>
      </c>
      <c r="BG1" t="s">
        <v>82</v>
      </c>
      <c r="BH1" t="s">
        <v>83</v>
      </c>
      <c r="BI1" t="s">
        <v>84</v>
      </c>
      <c r="BJ1" t="s">
        <v>85</v>
      </c>
      <c r="BK1" t="s">
        <v>86</v>
      </c>
      <c r="BL1" t="s">
        <v>87</v>
      </c>
      <c r="BM1" t="s">
        <v>279</v>
      </c>
      <c r="BN1" t="s">
        <v>280</v>
      </c>
      <c r="BO1" t="s">
        <v>281</v>
      </c>
      <c r="BP1" t="s">
        <v>282</v>
      </c>
      <c r="BQ1" t="s">
        <v>369</v>
      </c>
      <c r="BR1" t="s">
        <v>370</v>
      </c>
      <c r="BS1" t="s">
        <v>371</v>
      </c>
      <c r="BT1" t="s">
        <v>372</v>
      </c>
    </row>
    <row r="2" spans="1:72" x14ac:dyDescent="0.25">
      <c r="A2" s="18">
        <v>41745</v>
      </c>
      <c r="B2">
        <v>939538</v>
      </c>
      <c r="C2" s="18">
        <v>41745</v>
      </c>
      <c r="D2" t="s">
        <v>88</v>
      </c>
      <c r="F2" t="s">
        <v>88</v>
      </c>
      <c r="G2" t="s">
        <v>160</v>
      </c>
      <c r="H2" t="s">
        <v>161</v>
      </c>
      <c r="I2" t="s">
        <v>89</v>
      </c>
      <c r="J2">
        <v>67</v>
      </c>
      <c r="L2" t="s">
        <v>162</v>
      </c>
      <c r="M2" s="19">
        <v>0.88263888888888886</v>
      </c>
      <c r="N2" s="20">
        <v>43525</v>
      </c>
      <c r="O2" s="20">
        <v>43525</v>
      </c>
      <c r="P2" s="20">
        <v>43526</v>
      </c>
      <c r="Q2" s="20">
        <v>43525</v>
      </c>
      <c r="R2" s="20">
        <v>43525</v>
      </c>
      <c r="S2" s="20">
        <v>43525</v>
      </c>
      <c r="V2">
        <v>917599</v>
      </c>
      <c r="W2">
        <v>354691</v>
      </c>
      <c r="X2" t="s">
        <v>160</v>
      </c>
      <c r="Y2" t="s">
        <v>163</v>
      </c>
      <c r="Z2" t="s">
        <v>164</v>
      </c>
      <c r="AA2" t="s">
        <v>165</v>
      </c>
      <c r="AD2" t="s">
        <v>88</v>
      </c>
      <c r="AE2">
        <v>0</v>
      </c>
      <c r="AF2">
        <v>0</v>
      </c>
      <c r="AG2">
        <v>1496</v>
      </c>
      <c r="AH2" t="s">
        <v>166</v>
      </c>
      <c r="AI2" t="s">
        <v>90</v>
      </c>
      <c r="AJ2" t="s">
        <v>88</v>
      </c>
      <c r="AK2" t="s">
        <v>167</v>
      </c>
      <c r="AL2" t="s">
        <v>91</v>
      </c>
      <c r="AM2">
        <v>23</v>
      </c>
      <c r="AN2" t="s">
        <v>115</v>
      </c>
      <c r="AO2" t="s">
        <v>93</v>
      </c>
      <c r="AP2" t="s">
        <v>88</v>
      </c>
      <c r="AQ2" t="s">
        <v>93</v>
      </c>
      <c r="AR2" t="s">
        <v>94</v>
      </c>
      <c r="AS2" t="s">
        <v>93</v>
      </c>
      <c r="AT2" t="s">
        <v>168</v>
      </c>
      <c r="AV2" s="18">
        <v>42318</v>
      </c>
      <c r="AW2">
        <v>3313262</v>
      </c>
      <c r="AX2" t="s">
        <v>116</v>
      </c>
      <c r="AY2" t="s">
        <v>117</v>
      </c>
      <c r="AZ2">
        <v>1</v>
      </c>
      <c r="BA2" t="s">
        <v>169</v>
      </c>
      <c r="BB2" t="s">
        <v>170</v>
      </c>
      <c r="BC2" t="s">
        <v>171</v>
      </c>
      <c r="BD2" t="s">
        <v>172</v>
      </c>
      <c r="BE2" t="s">
        <v>173</v>
      </c>
      <c r="BF2">
        <v>9</v>
      </c>
      <c r="BH2" t="s">
        <v>96</v>
      </c>
      <c r="BI2" t="s">
        <v>174</v>
      </c>
      <c r="BJ2" t="s">
        <v>175</v>
      </c>
      <c r="BK2" t="s">
        <v>97</v>
      </c>
      <c r="BL2" t="s">
        <v>98</v>
      </c>
      <c r="BM2" t="str">
        <f>VLOOKUP(T_Tableau_export_BDN_calculs[[#This Row],[Taxon]],'4_Changement_de_nom'!$1:$5000,2,FALSE)</f>
        <v>Myotis Kaup, 1829</v>
      </c>
      <c r="BN2" t="str">
        <f>VLOOKUP(T_Tableau_export_BDN_calculs[[#This Row],[Taxon]],'4_Changement_de_nom'!$1:$5000,3,FALSE)</f>
        <v>Murin (espèce indéterminée)</v>
      </c>
      <c r="BO2">
        <f>VLOOKUP(T_Tableau_export_BDN_calculs[[#This Row],[Taxon]],'4_Changement_de_nom'!$1:$5000,4,FALSE)</f>
        <v>2.38</v>
      </c>
      <c r="BP2" s="68">
        <f>VLOOKUP(T_Tableau_export_BDN_calculs[[#This Row],[Taxon]],'4_Changement_de_nom'!$1:$5000,5,FALSE)</f>
        <v>1.87</v>
      </c>
      <c r="BQ2" s="68" t="str">
        <f>IF(OR(SUM(T_Tableau_export_BDN_calculs[[#This Row],[Encombrement vertical 0 - 5m]:[Encombrement vertical 0 - &gt;25m]])=130575,T_Tableau_export_BDN_calculs[[#This Row],[Taxon]]="Tadarida teniotis (Rafinesque,1814)"),"ouvert","ferme")</f>
        <v>ouvert</v>
      </c>
      <c r="BR2" s="68">
        <f>T_Tableau_export_BDN_calculs[[#This Row],[Nombre de contacts]]/'2_Donnees_entree'!$B$20</f>
        <v>6.6666666666666666E-2</v>
      </c>
      <c r="BS2" s="68">
        <f>(IF(T_Tableau_export_BDN_calculs[[#This Row],[Milieu ouvert ferme]]="ferme",T_Tableau_export_BDN_calculs[[#This Row],[Indice DETECT milieu ferme]],T_Tableau_export_BDN_calculs[[#This Row],[Indice DETECT milieu ouvert]]))*T_Tableau_export_BDN_calculs[[#This Row],[Nb contacts/h]]</f>
        <v>0.12466666666666668</v>
      </c>
      <c r="BT2" s="68" t="str">
        <f>VLOOKUP(T_Tableau_export_BDN_calculs[[#This Row],[Numéro du point]],'4bis_Changement_de_nom_points'!A:B,2,FALSE)</f>
        <v>Point 10</v>
      </c>
    </row>
    <row r="3" spans="1:72" x14ac:dyDescent="0.25">
      <c r="A3" s="18">
        <v>41745</v>
      </c>
      <c r="B3">
        <v>939538</v>
      </c>
      <c r="C3" s="18">
        <v>41745</v>
      </c>
      <c r="D3" t="s">
        <v>88</v>
      </c>
      <c r="F3" t="s">
        <v>88</v>
      </c>
      <c r="G3" t="s">
        <v>160</v>
      </c>
      <c r="H3" t="s">
        <v>161</v>
      </c>
      <c r="I3" t="s">
        <v>89</v>
      </c>
      <c r="J3">
        <v>67</v>
      </c>
      <c r="L3" t="s">
        <v>162</v>
      </c>
      <c r="M3" s="19">
        <v>0.88263888888888886</v>
      </c>
      <c r="N3" s="20">
        <v>43525</v>
      </c>
      <c r="O3" s="20">
        <v>43525</v>
      </c>
      <c r="P3" s="20">
        <v>43526</v>
      </c>
      <c r="Q3" s="20">
        <v>43525</v>
      </c>
      <c r="R3" s="20">
        <v>43525</v>
      </c>
      <c r="S3" s="20">
        <v>43525</v>
      </c>
      <c r="V3">
        <v>918115</v>
      </c>
      <c r="W3">
        <v>354691</v>
      </c>
      <c r="X3" t="s">
        <v>160</v>
      </c>
      <c r="Y3" t="s">
        <v>163</v>
      </c>
      <c r="Z3" t="s">
        <v>164</v>
      </c>
      <c r="AA3" t="s">
        <v>165</v>
      </c>
      <c r="AD3" t="s">
        <v>88</v>
      </c>
      <c r="AE3">
        <v>0</v>
      </c>
      <c r="AF3">
        <v>0</v>
      </c>
      <c r="AG3">
        <v>1496</v>
      </c>
      <c r="AH3" t="s">
        <v>166</v>
      </c>
      <c r="AI3" t="s">
        <v>90</v>
      </c>
      <c r="AJ3" t="s">
        <v>88</v>
      </c>
      <c r="AK3" t="s">
        <v>167</v>
      </c>
      <c r="AL3" t="s">
        <v>91</v>
      </c>
      <c r="AM3">
        <v>26</v>
      </c>
      <c r="AN3" t="s">
        <v>92</v>
      </c>
      <c r="AO3" t="s">
        <v>93</v>
      </c>
      <c r="AP3" t="s">
        <v>88</v>
      </c>
      <c r="AQ3" t="s">
        <v>93</v>
      </c>
      <c r="AR3" t="s">
        <v>94</v>
      </c>
      <c r="AS3" t="s">
        <v>93</v>
      </c>
      <c r="AT3" t="s">
        <v>168</v>
      </c>
      <c r="AV3" s="18">
        <v>42318</v>
      </c>
      <c r="AW3">
        <v>3312847</v>
      </c>
      <c r="AX3">
        <v>60479</v>
      </c>
      <c r="AY3" t="s">
        <v>95</v>
      </c>
      <c r="AZ3">
        <v>1</v>
      </c>
      <c r="BA3" t="s">
        <v>169</v>
      </c>
      <c r="BB3" t="s">
        <v>170</v>
      </c>
      <c r="BC3" t="s">
        <v>171</v>
      </c>
      <c r="BD3" t="s">
        <v>172</v>
      </c>
      <c r="BE3" t="s">
        <v>173</v>
      </c>
      <c r="BF3">
        <v>9</v>
      </c>
      <c r="BH3" t="s">
        <v>96</v>
      </c>
      <c r="BI3" t="s">
        <v>174</v>
      </c>
      <c r="BJ3" t="s">
        <v>175</v>
      </c>
      <c r="BK3" t="s">
        <v>97</v>
      </c>
      <c r="BL3" t="s">
        <v>98</v>
      </c>
      <c r="BM3" t="str">
        <f>VLOOKUP(T_Tableau_export_BDN_calculs[[#This Row],[Taxon]],'4_Changement_de_nom'!$1:$5000,2,FALSE)</f>
        <v>Pipistrellus pipistrellus (Schreber, 1774)</v>
      </c>
      <c r="BN3" t="str">
        <f>VLOOKUP(T_Tableau_export_BDN_calculs[[#This Row],[Taxon]],'4_Changement_de_nom'!$1:$5000,3,FALSE)</f>
        <v>Pipistrelle commune</v>
      </c>
      <c r="BO3">
        <f>VLOOKUP(T_Tableau_export_BDN_calculs[[#This Row],[Taxon]],'4_Changement_de_nom'!$1:$5000,4,FALSE)</f>
        <v>1</v>
      </c>
      <c r="BP3" s="68">
        <f>VLOOKUP(T_Tableau_export_BDN_calculs[[#This Row],[Taxon]],'4_Changement_de_nom'!$1:$5000,5,FALSE)</f>
        <v>1</v>
      </c>
      <c r="BQ3" s="68" t="str">
        <f>IF(OR(SUM(T_Tableau_export_BDN_calculs[[#This Row],[Encombrement vertical 0 - 5m]:[Encombrement vertical 0 - &gt;25m]])=130575,T_Tableau_export_BDN_calculs[[#This Row],[Taxon]]="Tadarida teniotis (Rafinesque,1814)"),"ouvert","ferme")</f>
        <v>ouvert</v>
      </c>
      <c r="BR3" s="68">
        <f>T_Tableau_export_BDN_calculs[[#This Row],[Nombre de contacts]]/'2_Donnees_entree'!$B$20</f>
        <v>6.6666666666666666E-2</v>
      </c>
      <c r="BS3" s="68">
        <f>(IF(T_Tableau_export_BDN_calculs[[#This Row],[Milieu ouvert ferme]]="ferme",T_Tableau_export_BDN_calculs[[#This Row],[Indice DETECT milieu ferme]],T_Tableau_export_BDN_calculs[[#This Row],[Indice DETECT milieu ouvert]]))*T_Tableau_export_BDN_calculs[[#This Row],[Nb contacts/h]]</f>
        <v>6.6666666666666666E-2</v>
      </c>
      <c r="BT3" s="68" t="str">
        <f>VLOOKUP(T_Tableau_export_BDN_calculs[[#This Row],[Numéro du point]],'4bis_Changement_de_nom_points'!A:B,2,FALSE)</f>
        <v>Point 10</v>
      </c>
    </row>
    <row r="4" spans="1:72" x14ac:dyDescent="0.25">
      <c r="A4" s="18">
        <v>41745</v>
      </c>
      <c r="B4">
        <v>939538</v>
      </c>
      <c r="C4" s="18">
        <v>41745</v>
      </c>
      <c r="D4" t="s">
        <v>88</v>
      </c>
      <c r="F4" t="s">
        <v>88</v>
      </c>
      <c r="G4" t="s">
        <v>160</v>
      </c>
      <c r="H4" t="s">
        <v>161</v>
      </c>
      <c r="I4" t="s">
        <v>89</v>
      </c>
      <c r="J4">
        <v>67</v>
      </c>
      <c r="L4" t="s">
        <v>162</v>
      </c>
      <c r="M4" s="19">
        <v>0.88263888888888886</v>
      </c>
      <c r="N4" s="20">
        <v>43525</v>
      </c>
      <c r="O4" s="20">
        <v>43525</v>
      </c>
      <c r="P4" s="20">
        <v>43526</v>
      </c>
      <c r="Q4" s="20">
        <v>43525</v>
      </c>
      <c r="R4" s="20">
        <v>43525</v>
      </c>
      <c r="S4" s="20">
        <v>43525</v>
      </c>
      <c r="V4">
        <v>919221</v>
      </c>
      <c r="W4">
        <v>354691</v>
      </c>
      <c r="X4" t="s">
        <v>160</v>
      </c>
      <c r="Y4" t="s">
        <v>163</v>
      </c>
      <c r="Z4" t="s">
        <v>164</v>
      </c>
      <c r="AA4" t="s">
        <v>165</v>
      </c>
      <c r="AD4" t="s">
        <v>88</v>
      </c>
      <c r="AE4">
        <v>0</v>
      </c>
      <c r="AF4">
        <v>0</v>
      </c>
      <c r="AG4">
        <v>1496</v>
      </c>
      <c r="AH4" t="s">
        <v>166</v>
      </c>
      <c r="AI4" t="s">
        <v>90</v>
      </c>
      <c r="AJ4" t="s">
        <v>88</v>
      </c>
      <c r="AK4" t="s">
        <v>167</v>
      </c>
      <c r="AL4" t="s">
        <v>91</v>
      </c>
      <c r="AM4">
        <v>13</v>
      </c>
      <c r="AN4" t="s">
        <v>92</v>
      </c>
      <c r="AO4" t="s">
        <v>93</v>
      </c>
      <c r="AP4" t="s">
        <v>88</v>
      </c>
      <c r="AQ4" t="s">
        <v>93</v>
      </c>
      <c r="AR4" t="s">
        <v>94</v>
      </c>
      <c r="AS4" t="s">
        <v>93</v>
      </c>
      <c r="AT4" t="s">
        <v>168</v>
      </c>
      <c r="AV4" s="18">
        <v>42318</v>
      </c>
      <c r="AW4">
        <v>3313858</v>
      </c>
      <c r="AX4">
        <v>60479</v>
      </c>
      <c r="AY4" t="s">
        <v>95</v>
      </c>
      <c r="AZ4">
        <v>1</v>
      </c>
      <c r="BA4" t="s">
        <v>169</v>
      </c>
      <c r="BB4" t="s">
        <v>170</v>
      </c>
      <c r="BC4" t="s">
        <v>171</v>
      </c>
      <c r="BD4" t="s">
        <v>172</v>
      </c>
      <c r="BE4" t="s">
        <v>173</v>
      </c>
      <c r="BF4">
        <v>9</v>
      </c>
      <c r="BH4" t="s">
        <v>96</v>
      </c>
      <c r="BI4" t="s">
        <v>174</v>
      </c>
      <c r="BJ4" t="s">
        <v>175</v>
      </c>
      <c r="BK4" t="s">
        <v>97</v>
      </c>
      <c r="BL4" t="s">
        <v>98</v>
      </c>
      <c r="BM4" t="str">
        <f>VLOOKUP(T_Tableau_export_BDN_calculs[[#This Row],[Taxon]],'4_Changement_de_nom'!$1:$5000,2,FALSE)</f>
        <v>Pipistrellus pipistrellus (Schreber, 1774)</v>
      </c>
      <c r="BN4" t="str">
        <f>VLOOKUP(T_Tableau_export_BDN_calculs[[#This Row],[Taxon]],'4_Changement_de_nom'!$1:$5000,3,FALSE)</f>
        <v>Pipistrelle commune</v>
      </c>
      <c r="BO4">
        <f>VLOOKUP(T_Tableau_export_BDN_calculs[[#This Row],[Taxon]],'4_Changement_de_nom'!$1:$5000,4,FALSE)</f>
        <v>1</v>
      </c>
      <c r="BP4" s="68">
        <f>VLOOKUP(T_Tableau_export_BDN_calculs[[#This Row],[Taxon]],'4_Changement_de_nom'!$1:$5000,5,FALSE)</f>
        <v>1</v>
      </c>
      <c r="BQ4" s="68" t="str">
        <f>IF(OR(SUM(T_Tableau_export_BDN_calculs[[#This Row],[Encombrement vertical 0 - 5m]:[Encombrement vertical 0 - &gt;25m]])=130575,T_Tableau_export_BDN_calculs[[#This Row],[Taxon]]="Tadarida teniotis (Rafinesque,1814)"),"ouvert","ferme")</f>
        <v>ouvert</v>
      </c>
      <c r="BR4" s="68">
        <f>T_Tableau_export_BDN_calculs[[#This Row],[Nombre de contacts]]/'2_Donnees_entree'!$B$20</f>
        <v>6.6666666666666666E-2</v>
      </c>
      <c r="BS4" s="68">
        <f>(IF(T_Tableau_export_BDN_calculs[[#This Row],[Milieu ouvert ferme]]="ferme",T_Tableau_export_BDN_calculs[[#This Row],[Indice DETECT milieu ferme]],T_Tableau_export_BDN_calculs[[#This Row],[Indice DETECT milieu ouvert]]))*T_Tableau_export_BDN_calculs[[#This Row],[Nb contacts/h]]</f>
        <v>6.6666666666666666E-2</v>
      </c>
      <c r="BT4" s="68" t="str">
        <f>VLOOKUP(T_Tableau_export_BDN_calculs[[#This Row],[Numéro du point]],'4bis_Changement_de_nom_points'!A:B,2,FALSE)</f>
        <v>Point 10</v>
      </c>
    </row>
    <row r="5" spans="1:72" x14ac:dyDescent="0.25">
      <c r="A5" s="18">
        <v>41745</v>
      </c>
      <c r="B5">
        <v>939538</v>
      </c>
      <c r="C5" s="18">
        <v>41745</v>
      </c>
      <c r="D5" t="s">
        <v>88</v>
      </c>
      <c r="F5" t="s">
        <v>88</v>
      </c>
      <c r="G5" t="s">
        <v>160</v>
      </c>
      <c r="H5" t="s">
        <v>161</v>
      </c>
      <c r="I5" t="s">
        <v>89</v>
      </c>
      <c r="J5">
        <v>67</v>
      </c>
      <c r="L5" t="s">
        <v>162</v>
      </c>
      <c r="M5" s="19">
        <v>0.88263888888888886</v>
      </c>
      <c r="N5" s="20">
        <v>43525</v>
      </c>
      <c r="O5" s="20">
        <v>43525</v>
      </c>
      <c r="P5" s="20">
        <v>43526</v>
      </c>
      <c r="Q5" s="20">
        <v>43525</v>
      </c>
      <c r="R5" s="20">
        <v>43525</v>
      </c>
      <c r="S5" s="20">
        <v>43525</v>
      </c>
      <c r="V5">
        <v>919612</v>
      </c>
      <c r="W5">
        <v>354691</v>
      </c>
      <c r="X5" t="s">
        <v>160</v>
      </c>
      <c r="Y5" t="s">
        <v>163</v>
      </c>
      <c r="Z5" t="s">
        <v>164</v>
      </c>
      <c r="AA5" t="s">
        <v>165</v>
      </c>
      <c r="AD5" t="s">
        <v>88</v>
      </c>
      <c r="AE5">
        <v>0</v>
      </c>
      <c r="AF5">
        <v>0</v>
      </c>
      <c r="AG5">
        <v>1496</v>
      </c>
      <c r="AH5" t="s">
        <v>166</v>
      </c>
      <c r="AI5" t="s">
        <v>90</v>
      </c>
      <c r="AJ5" t="s">
        <v>88</v>
      </c>
      <c r="AK5" t="s">
        <v>167</v>
      </c>
      <c r="AL5" t="s">
        <v>91</v>
      </c>
      <c r="AM5">
        <v>20</v>
      </c>
      <c r="AN5" t="s">
        <v>92</v>
      </c>
      <c r="AO5" t="s">
        <v>93</v>
      </c>
      <c r="AP5" t="s">
        <v>88</v>
      </c>
      <c r="AQ5" t="s">
        <v>93</v>
      </c>
      <c r="AR5" t="s">
        <v>94</v>
      </c>
      <c r="AS5" t="s">
        <v>93</v>
      </c>
      <c r="AT5" t="s">
        <v>168</v>
      </c>
      <c r="AV5" s="18">
        <v>42318</v>
      </c>
      <c r="AW5">
        <v>3312521</v>
      </c>
      <c r="AX5">
        <v>60479</v>
      </c>
      <c r="AY5" t="s">
        <v>95</v>
      </c>
      <c r="AZ5">
        <v>1</v>
      </c>
      <c r="BA5" t="s">
        <v>169</v>
      </c>
      <c r="BB5" t="s">
        <v>170</v>
      </c>
      <c r="BC5" t="s">
        <v>171</v>
      </c>
      <c r="BD5" t="s">
        <v>172</v>
      </c>
      <c r="BE5" t="s">
        <v>173</v>
      </c>
      <c r="BF5">
        <v>9</v>
      </c>
      <c r="BH5" t="s">
        <v>96</v>
      </c>
      <c r="BI5" t="s">
        <v>174</v>
      </c>
      <c r="BJ5" t="s">
        <v>175</v>
      </c>
      <c r="BK5" t="s">
        <v>97</v>
      </c>
      <c r="BL5" t="s">
        <v>98</v>
      </c>
      <c r="BM5" t="str">
        <f>VLOOKUP(T_Tableau_export_BDN_calculs[[#This Row],[Taxon]],'4_Changement_de_nom'!$1:$5000,2,FALSE)</f>
        <v>Pipistrellus pipistrellus (Schreber, 1774)</v>
      </c>
      <c r="BN5" t="str">
        <f>VLOOKUP(T_Tableau_export_BDN_calculs[[#This Row],[Taxon]],'4_Changement_de_nom'!$1:$5000,3,FALSE)</f>
        <v>Pipistrelle commune</v>
      </c>
      <c r="BO5">
        <f>VLOOKUP(T_Tableau_export_BDN_calculs[[#This Row],[Taxon]],'4_Changement_de_nom'!$1:$5000,4,FALSE)</f>
        <v>1</v>
      </c>
      <c r="BP5" s="68">
        <f>VLOOKUP(T_Tableau_export_BDN_calculs[[#This Row],[Taxon]],'4_Changement_de_nom'!$1:$5000,5,FALSE)</f>
        <v>1</v>
      </c>
      <c r="BQ5" s="68" t="str">
        <f>IF(OR(SUM(T_Tableau_export_BDN_calculs[[#This Row],[Encombrement vertical 0 - 5m]:[Encombrement vertical 0 - &gt;25m]])=130575,T_Tableau_export_BDN_calculs[[#This Row],[Taxon]]="Tadarida teniotis (Rafinesque,1814)"),"ouvert","ferme")</f>
        <v>ouvert</v>
      </c>
      <c r="BR5" s="68">
        <f>T_Tableau_export_BDN_calculs[[#This Row],[Nombre de contacts]]/'2_Donnees_entree'!$B$20</f>
        <v>6.6666666666666666E-2</v>
      </c>
      <c r="BS5" s="68">
        <f>(IF(T_Tableau_export_BDN_calculs[[#This Row],[Milieu ouvert ferme]]="ferme",T_Tableau_export_BDN_calculs[[#This Row],[Indice DETECT milieu ferme]],T_Tableau_export_BDN_calculs[[#This Row],[Indice DETECT milieu ouvert]]))*T_Tableau_export_BDN_calculs[[#This Row],[Nb contacts/h]]</f>
        <v>6.6666666666666666E-2</v>
      </c>
      <c r="BT5" s="68" t="str">
        <f>VLOOKUP(T_Tableau_export_BDN_calculs[[#This Row],[Numéro du point]],'4bis_Changement_de_nom_points'!A:B,2,FALSE)</f>
        <v>Point 10</v>
      </c>
    </row>
    <row r="6" spans="1:72" x14ac:dyDescent="0.25">
      <c r="A6" s="18">
        <v>41745</v>
      </c>
      <c r="B6">
        <v>939538</v>
      </c>
      <c r="C6" s="18">
        <v>41745</v>
      </c>
      <c r="D6" t="s">
        <v>88</v>
      </c>
      <c r="F6" t="s">
        <v>88</v>
      </c>
      <c r="G6" t="s">
        <v>160</v>
      </c>
      <c r="H6" t="s">
        <v>161</v>
      </c>
      <c r="I6" t="s">
        <v>89</v>
      </c>
      <c r="J6">
        <v>67</v>
      </c>
      <c r="L6" t="s">
        <v>162</v>
      </c>
      <c r="M6" s="19">
        <v>0.88263888888888886</v>
      </c>
      <c r="N6" s="20">
        <v>43525</v>
      </c>
      <c r="O6" s="20">
        <v>43525</v>
      </c>
      <c r="P6" s="20">
        <v>43526</v>
      </c>
      <c r="Q6" s="20">
        <v>43525</v>
      </c>
      <c r="R6" s="20">
        <v>43525</v>
      </c>
      <c r="S6" s="20">
        <v>43525</v>
      </c>
      <c r="V6">
        <v>919721</v>
      </c>
      <c r="W6">
        <v>354691</v>
      </c>
      <c r="X6" t="s">
        <v>160</v>
      </c>
      <c r="Y6" t="s">
        <v>163</v>
      </c>
      <c r="Z6" t="s">
        <v>164</v>
      </c>
      <c r="AA6" t="s">
        <v>165</v>
      </c>
      <c r="AD6" t="s">
        <v>88</v>
      </c>
      <c r="AE6">
        <v>0</v>
      </c>
      <c r="AF6">
        <v>0</v>
      </c>
      <c r="AG6">
        <v>1496</v>
      </c>
      <c r="AH6" t="s">
        <v>166</v>
      </c>
      <c r="AI6" t="s">
        <v>90</v>
      </c>
      <c r="AJ6" t="s">
        <v>88</v>
      </c>
      <c r="AK6" t="s">
        <v>167</v>
      </c>
      <c r="AL6" t="s">
        <v>91</v>
      </c>
      <c r="AM6">
        <v>18</v>
      </c>
      <c r="AN6" t="s">
        <v>92</v>
      </c>
      <c r="AO6" t="s">
        <v>93</v>
      </c>
      <c r="AP6" t="s">
        <v>88</v>
      </c>
      <c r="AQ6" t="s">
        <v>93</v>
      </c>
      <c r="AR6" t="s">
        <v>94</v>
      </c>
      <c r="AS6" t="s">
        <v>93</v>
      </c>
      <c r="AT6" t="s">
        <v>168</v>
      </c>
      <c r="AV6" s="18">
        <v>42318</v>
      </c>
      <c r="AW6">
        <v>3314064</v>
      </c>
      <c r="AX6">
        <v>60479</v>
      </c>
      <c r="AY6" t="s">
        <v>95</v>
      </c>
      <c r="AZ6">
        <v>1</v>
      </c>
      <c r="BA6" t="s">
        <v>169</v>
      </c>
      <c r="BB6" t="s">
        <v>170</v>
      </c>
      <c r="BC6" t="s">
        <v>171</v>
      </c>
      <c r="BD6" t="s">
        <v>172</v>
      </c>
      <c r="BE6" t="s">
        <v>173</v>
      </c>
      <c r="BF6">
        <v>9</v>
      </c>
      <c r="BH6" t="s">
        <v>96</v>
      </c>
      <c r="BI6" t="s">
        <v>174</v>
      </c>
      <c r="BJ6" t="s">
        <v>175</v>
      </c>
      <c r="BK6" t="s">
        <v>97</v>
      </c>
      <c r="BL6" t="s">
        <v>98</v>
      </c>
      <c r="BM6" t="str">
        <f>VLOOKUP(T_Tableau_export_BDN_calculs[[#This Row],[Taxon]],'4_Changement_de_nom'!$1:$5000,2,FALSE)</f>
        <v>Pipistrellus pipistrellus (Schreber, 1774)</v>
      </c>
      <c r="BN6" t="str">
        <f>VLOOKUP(T_Tableau_export_BDN_calculs[[#This Row],[Taxon]],'4_Changement_de_nom'!$1:$5000,3,FALSE)</f>
        <v>Pipistrelle commune</v>
      </c>
      <c r="BO6">
        <f>VLOOKUP(T_Tableau_export_BDN_calculs[[#This Row],[Taxon]],'4_Changement_de_nom'!$1:$5000,4,FALSE)</f>
        <v>1</v>
      </c>
      <c r="BP6" s="68">
        <f>VLOOKUP(T_Tableau_export_BDN_calculs[[#This Row],[Taxon]],'4_Changement_de_nom'!$1:$5000,5,FALSE)</f>
        <v>1</v>
      </c>
      <c r="BQ6" s="68" t="str">
        <f>IF(OR(SUM(T_Tableau_export_BDN_calculs[[#This Row],[Encombrement vertical 0 - 5m]:[Encombrement vertical 0 - &gt;25m]])=130575,T_Tableau_export_BDN_calculs[[#This Row],[Taxon]]="Tadarida teniotis (Rafinesque,1814)"),"ouvert","ferme")</f>
        <v>ouvert</v>
      </c>
      <c r="BR6" s="68">
        <f>T_Tableau_export_BDN_calculs[[#This Row],[Nombre de contacts]]/'2_Donnees_entree'!$B$20</f>
        <v>6.6666666666666666E-2</v>
      </c>
      <c r="BS6" s="68">
        <f>(IF(T_Tableau_export_BDN_calculs[[#This Row],[Milieu ouvert ferme]]="ferme",T_Tableau_export_BDN_calculs[[#This Row],[Indice DETECT milieu ferme]],T_Tableau_export_BDN_calculs[[#This Row],[Indice DETECT milieu ouvert]]))*T_Tableau_export_BDN_calculs[[#This Row],[Nb contacts/h]]</f>
        <v>6.6666666666666666E-2</v>
      </c>
      <c r="BT6" s="68" t="str">
        <f>VLOOKUP(T_Tableau_export_BDN_calculs[[#This Row],[Numéro du point]],'4bis_Changement_de_nom_points'!A:B,2,FALSE)</f>
        <v>Point 10</v>
      </c>
    </row>
    <row r="7" spans="1:72" x14ac:dyDescent="0.25">
      <c r="A7" s="18">
        <v>41745</v>
      </c>
      <c r="B7">
        <v>939538</v>
      </c>
      <c r="C7" s="18">
        <v>41745</v>
      </c>
      <c r="D7" t="s">
        <v>88</v>
      </c>
      <c r="F7" t="s">
        <v>88</v>
      </c>
      <c r="G7" t="s">
        <v>160</v>
      </c>
      <c r="H7" t="s">
        <v>161</v>
      </c>
      <c r="I7" t="s">
        <v>89</v>
      </c>
      <c r="J7">
        <v>67</v>
      </c>
      <c r="L7" t="s">
        <v>162</v>
      </c>
      <c r="M7" s="19">
        <v>0.88263888888888886</v>
      </c>
      <c r="N7" s="20">
        <v>43525</v>
      </c>
      <c r="O7" s="20">
        <v>43525</v>
      </c>
      <c r="P7" s="20">
        <v>43526</v>
      </c>
      <c r="Q7" s="20">
        <v>43525</v>
      </c>
      <c r="R7" s="20">
        <v>43525</v>
      </c>
      <c r="S7" s="20">
        <v>43525</v>
      </c>
      <c r="V7">
        <v>919798</v>
      </c>
      <c r="W7">
        <v>354691</v>
      </c>
      <c r="X7" t="s">
        <v>160</v>
      </c>
      <c r="Y7" t="s">
        <v>163</v>
      </c>
      <c r="Z7" t="s">
        <v>164</v>
      </c>
      <c r="AA7" t="s">
        <v>165</v>
      </c>
      <c r="AD7" t="s">
        <v>88</v>
      </c>
      <c r="AE7">
        <v>0</v>
      </c>
      <c r="AF7">
        <v>0</v>
      </c>
      <c r="AG7">
        <v>1496</v>
      </c>
      <c r="AH7" t="s">
        <v>166</v>
      </c>
      <c r="AI7" t="s">
        <v>90</v>
      </c>
      <c r="AJ7" t="s">
        <v>88</v>
      </c>
      <c r="AK7" t="s">
        <v>167</v>
      </c>
      <c r="AL7" t="s">
        <v>91</v>
      </c>
      <c r="AM7">
        <v>11</v>
      </c>
      <c r="AN7" t="s">
        <v>92</v>
      </c>
      <c r="AO7" t="s">
        <v>93</v>
      </c>
      <c r="AP7" t="s">
        <v>88</v>
      </c>
      <c r="AQ7" t="s">
        <v>93</v>
      </c>
      <c r="AR7" t="s">
        <v>94</v>
      </c>
      <c r="AS7" t="s">
        <v>93</v>
      </c>
      <c r="AT7" t="s">
        <v>168</v>
      </c>
      <c r="AV7" s="18">
        <v>42318</v>
      </c>
      <c r="AW7">
        <v>3313743</v>
      </c>
      <c r="AX7">
        <v>60479</v>
      </c>
      <c r="AY7" t="s">
        <v>95</v>
      </c>
      <c r="AZ7">
        <v>1</v>
      </c>
      <c r="BA7" t="s">
        <v>169</v>
      </c>
      <c r="BB7" t="s">
        <v>170</v>
      </c>
      <c r="BC7" t="s">
        <v>171</v>
      </c>
      <c r="BD7" t="s">
        <v>172</v>
      </c>
      <c r="BE7" t="s">
        <v>173</v>
      </c>
      <c r="BF7">
        <v>9</v>
      </c>
      <c r="BH7" t="s">
        <v>96</v>
      </c>
      <c r="BI7" t="s">
        <v>174</v>
      </c>
      <c r="BJ7" t="s">
        <v>175</v>
      </c>
      <c r="BK7" t="s">
        <v>97</v>
      </c>
      <c r="BL7" t="s">
        <v>98</v>
      </c>
      <c r="BM7" t="str">
        <f>VLOOKUP(T_Tableau_export_BDN_calculs[[#This Row],[Taxon]],'4_Changement_de_nom'!$1:$5000,2,FALSE)</f>
        <v>Pipistrellus pipistrellus (Schreber, 1774)</v>
      </c>
      <c r="BN7" t="str">
        <f>VLOOKUP(T_Tableau_export_BDN_calculs[[#This Row],[Taxon]],'4_Changement_de_nom'!$1:$5000,3,FALSE)</f>
        <v>Pipistrelle commune</v>
      </c>
      <c r="BO7">
        <f>VLOOKUP(T_Tableau_export_BDN_calculs[[#This Row],[Taxon]],'4_Changement_de_nom'!$1:$5000,4,FALSE)</f>
        <v>1</v>
      </c>
      <c r="BP7" s="68">
        <f>VLOOKUP(T_Tableau_export_BDN_calculs[[#This Row],[Taxon]],'4_Changement_de_nom'!$1:$5000,5,FALSE)</f>
        <v>1</v>
      </c>
      <c r="BQ7" s="68" t="str">
        <f>IF(OR(SUM(T_Tableau_export_BDN_calculs[[#This Row],[Encombrement vertical 0 - 5m]:[Encombrement vertical 0 - &gt;25m]])=130575,T_Tableau_export_BDN_calculs[[#This Row],[Taxon]]="Tadarida teniotis (Rafinesque,1814)"),"ouvert","ferme")</f>
        <v>ouvert</v>
      </c>
      <c r="BR7" s="68">
        <f>T_Tableau_export_BDN_calculs[[#This Row],[Nombre de contacts]]/'2_Donnees_entree'!$B$20</f>
        <v>6.6666666666666666E-2</v>
      </c>
      <c r="BS7" s="68">
        <f>(IF(T_Tableau_export_BDN_calculs[[#This Row],[Milieu ouvert ferme]]="ferme",T_Tableau_export_BDN_calculs[[#This Row],[Indice DETECT milieu ferme]],T_Tableau_export_BDN_calculs[[#This Row],[Indice DETECT milieu ouvert]]))*T_Tableau_export_BDN_calculs[[#This Row],[Nb contacts/h]]</f>
        <v>6.6666666666666666E-2</v>
      </c>
      <c r="BT7" s="68" t="str">
        <f>VLOOKUP(T_Tableau_export_BDN_calculs[[#This Row],[Numéro du point]],'4bis_Changement_de_nom_points'!A:B,2,FALSE)</f>
        <v>Point 10</v>
      </c>
    </row>
    <row r="8" spans="1:72" x14ac:dyDescent="0.25">
      <c r="A8" s="18">
        <v>41745</v>
      </c>
      <c r="B8">
        <v>939538</v>
      </c>
      <c r="C8" s="18">
        <v>41745</v>
      </c>
      <c r="D8" t="s">
        <v>88</v>
      </c>
      <c r="F8" t="s">
        <v>88</v>
      </c>
      <c r="G8" t="s">
        <v>160</v>
      </c>
      <c r="H8" t="s">
        <v>161</v>
      </c>
      <c r="I8" t="s">
        <v>89</v>
      </c>
      <c r="J8">
        <v>67</v>
      </c>
      <c r="L8" t="s">
        <v>162</v>
      </c>
      <c r="M8" s="19">
        <v>0.88263888888888886</v>
      </c>
      <c r="N8" s="20">
        <v>43525</v>
      </c>
      <c r="O8" s="20">
        <v>43525</v>
      </c>
      <c r="P8" s="20">
        <v>43526</v>
      </c>
      <c r="Q8" s="20">
        <v>43525</v>
      </c>
      <c r="R8" s="20">
        <v>43525</v>
      </c>
      <c r="S8" s="20">
        <v>43525</v>
      </c>
      <c r="V8">
        <v>920232</v>
      </c>
      <c r="W8">
        <v>354691</v>
      </c>
      <c r="X8" t="s">
        <v>160</v>
      </c>
      <c r="Y8" t="s">
        <v>163</v>
      </c>
      <c r="Z8" t="s">
        <v>164</v>
      </c>
      <c r="AA8" t="s">
        <v>165</v>
      </c>
      <c r="AD8" t="s">
        <v>88</v>
      </c>
      <c r="AE8">
        <v>0</v>
      </c>
      <c r="AF8">
        <v>0</v>
      </c>
      <c r="AG8">
        <v>1496</v>
      </c>
      <c r="AH8" t="s">
        <v>166</v>
      </c>
      <c r="AI8" t="s">
        <v>90</v>
      </c>
      <c r="AJ8" t="s">
        <v>88</v>
      </c>
      <c r="AK8" t="s">
        <v>167</v>
      </c>
      <c r="AL8" t="s">
        <v>91</v>
      </c>
      <c r="AM8">
        <v>15</v>
      </c>
      <c r="AN8" t="s">
        <v>92</v>
      </c>
      <c r="AO8" t="s">
        <v>93</v>
      </c>
      <c r="AP8" t="s">
        <v>88</v>
      </c>
      <c r="AQ8" t="s">
        <v>93</v>
      </c>
      <c r="AR8" t="s">
        <v>94</v>
      </c>
      <c r="AS8" t="s">
        <v>93</v>
      </c>
      <c r="AT8" t="s">
        <v>168</v>
      </c>
      <c r="AV8" s="18">
        <v>42318</v>
      </c>
      <c r="AW8">
        <v>3314988</v>
      </c>
      <c r="AX8">
        <v>60479</v>
      </c>
      <c r="AY8" t="s">
        <v>95</v>
      </c>
      <c r="AZ8">
        <v>1</v>
      </c>
      <c r="BA8" t="s">
        <v>169</v>
      </c>
      <c r="BB8" t="s">
        <v>170</v>
      </c>
      <c r="BC8" t="s">
        <v>171</v>
      </c>
      <c r="BD8" t="s">
        <v>172</v>
      </c>
      <c r="BE8" t="s">
        <v>173</v>
      </c>
      <c r="BF8">
        <v>9</v>
      </c>
      <c r="BH8" t="s">
        <v>96</v>
      </c>
      <c r="BI8" t="s">
        <v>174</v>
      </c>
      <c r="BJ8" t="s">
        <v>175</v>
      </c>
      <c r="BK8" t="s">
        <v>97</v>
      </c>
      <c r="BL8" t="s">
        <v>98</v>
      </c>
      <c r="BM8" t="str">
        <f>VLOOKUP(T_Tableau_export_BDN_calculs[[#This Row],[Taxon]],'4_Changement_de_nom'!$1:$5000,2,FALSE)</f>
        <v>Pipistrellus pipistrellus (Schreber, 1774)</v>
      </c>
      <c r="BN8" t="str">
        <f>VLOOKUP(T_Tableau_export_BDN_calculs[[#This Row],[Taxon]],'4_Changement_de_nom'!$1:$5000,3,FALSE)</f>
        <v>Pipistrelle commune</v>
      </c>
      <c r="BO8">
        <f>VLOOKUP(T_Tableau_export_BDN_calculs[[#This Row],[Taxon]],'4_Changement_de_nom'!$1:$5000,4,FALSE)</f>
        <v>1</v>
      </c>
      <c r="BP8" s="68">
        <f>VLOOKUP(T_Tableau_export_BDN_calculs[[#This Row],[Taxon]],'4_Changement_de_nom'!$1:$5000,5,FALSE)</f>
        <v>1</v>
      </c>
      <c r="BQ8" s="68" t="str">
        <f>IF(OR(SUM(T_Tableau_export_BDN_calculs[[#This Row],[Encombrement vertical 0 - 5m]:[Encombrement vertical 0 - &gt;25m]])=130575,T_Tableau_export_BDN_calculs[[#This Row],[Taxon]]="Tadarida teniotis (Rafinesque,1814)"),"ouvert","ferme")</f>
        <v>ouvert</v>
      </c>
      <c r="BR8" s="68">
        <f>T_Tableau_export_BDN_calculs[[#This Row],[Nombre de contacts]]/'2_Donnees_entree'!$B$20</f>
        <v>6.6666666666666666E-2</v>
      </c>
      <c r="BS8" s="68">
        <f>(IF(T_Tableau_export_BDN_calculs[[#This Row],[Milieu ouvert ferme]]="ferme",T_Tableau_export_BDN_calculs[[#This Row],[Indice DETECT milieu ferme]],T_Tableau_export_BDN_calculs[[#This Row],[Indice DETECT milieu ouvert]]))*T_Tableau_export_BDN_calculs[[#This Row],[Nb contacts/h]]</f>
        <v>6.6666666666666666E-2</v>
      </c>
      <c r="BT8" s="68" t="str">
        <f>VLOOKUP(T_Tableau_export_BDN_calculs[[#This Row],[Numéro du point]],'4bis_Changement_de_nom_points'!A:B,2,FALSE)</f>
        <v>Point 10</v>
      </c>
    </row>
    <row r="9" spans="1:72" x14ac:dyDescent="0.25">
      <c r="A9" s="18">
        <v>41745</v>
      </c>
      <c r="B9">
        <v>939556</v>
      </c>
      <c r="C9" s="18">
        <v>41745</v>
      </c>
      <c r="D9" t="s">
        <v>88</v>
      </c>
      <c r="F9" t="s">
        <v>88</v>
      </c>
      <c r="G9" t="s">
        <v>176</v>
      </c>
      <c r="H9" t="s">
        <v>177</v>
      </c>
      <c r="I9" t="s">
        <v>89</v>
      </c>
      <c r="J9">
        <v>78</v>
      </c>
      <c r="L9" t="s">
        <v>162</v>
      </c>
      <c r="M9" s="19">
        <v>0.9375</v>
      </c>
      <c r="N9" s="20">
        <v>43525</v>
      </c>
      <c r="O9" s="20">
        <v>43526</v>
      </c>
      <c r="P9" s="20">
        <v>43526</v>
      </c>
      <c r="Q9" s="20">
        <v>43525</v>
      </c>
      <c r="R9" s="20">
        <v>43525</v>
      </c>
      <c r="S9" s="20">
        <v>43525</v>
      </c>
      <c r="V9">
        <v>918001</v>
      </c>
      <c r="W9">
        <v>354697</v>
      </c>
      <c r="X9" t="s">
        <v>176</v>
      </c>
      <c r="Y9" t="s">
        <v>178</v>
      </c>
      <c r="Z9" t="s">
        <v>179</v>
      </c>
      <c r="AA9" t="s">
        <v>180</v>
      </c>
      <c r="AD9" t="s">
        <v>88</v>
      </c>
      <c r="AE9">
        <v>0</v>
      </c>
      <c r="AF9">
        <v>0</v>
      </c>
      <c r="AG9">
        <v>1496</v>
      </c>
      <c r="AH9" t="s">
        <v>166</v>
      </c>
      <c r="AI9" t="s">
        <v>90</v>
      </c>
      <c r="AJ9" t="s">
        <v>88</v>
      </c>
      <c r="AK9" t="s">
        <v>167</v>
      </c>
      <c r="AL9" t="s">
        <v>91</v>
      </c>
      <c r="AM9">
        <v>20</v>
      </c>
      <c r="AN9" t="s">
        <v>99</v>
      </c>
      <c r="AO9" t="s">
        <v>93</v>
      </c>
      <c r="AP9" t="s">
        <v>88</v>
      </c>
      <c r="AQ9" t="s">
        <v>88</v>
      </c>
      <c r="AR9" t="s">
        <v>94</v>
      </c>
      <c r="AS9" t="s">
        <v>93</v>
      </c>
      <c r="AT9" t="s">
        <v>168</v>
      </c>
      <c r="AV9" s="18">
        <v>42318</v>
      </c>
      <c r="AW9">
        <v>3313131</v>
      </c>
      <c r="AX9">
        <v>60408</v>
      </c>
      <c r="AY9" t="s">
        <v>100</v>
      </c>
      <c r="AZ9">
        <v>1</v>
      </c>
      <c r="BA9" t="s">
        <v>169</v>
      </c>
      <c r="BB9" t="s">
        <v>170</v>
      </c>
      <c r="BC9" t="s">
        <v>171</v>
      </c>
      <c r="BD9" t="s">
        <v>172</v>
      </c>
      <c r="BE9" t="s">
        <v>173</v>
      </c>
      <c r="BF9">
        <v>7</v>
      </c>
      <c r="BG9" t="s">
        <v>181</v>
      </c>
      <c r="BH9" t="s">
        <v>96</v>
      </c>
      <c r="BI9" t="s">
        <v>174</v>
      </c>
      <c r="BJ9" t="s">
        <v>175</v>
      </c>
      <c r="BK9" t="s">
        <v>97</v>
      </c>
      <c r="BL9" t="s">
        <v>98</v>
      </c>
      <c r="BM9" t="str">
        <f>VLOOKUP(T_Tableau_export_BDN_calculs[[#This Row],[Taxon]],'4_Changement_de_nom'!$1:$5000,2,FALSE)</f>
        <v>Myotis nattereri (Kuhl, 1817)</v>
      </c>
      <c r="BN9" t="str">
        <f>VLOOKUP(T_Tableau_export_BDN_calculs[[#This Row],[Taxon]],'4_Changement_de_nom'!$1:$5000,3,FALSE)</f>
        <v>Murin de Natterer</v>
      </c>
      <c r="BO9">
        <f>VLOOKUP(T_Tableau_export_BDN_calculs[[#This Row],[Taxon]],'4_Changement_de_nom'!$1:$5000,4,FALSE)</f>
        <v>3.13</v>
      </c>
      <c r="BP9" s="68">
        <f>VLOOKUP(T_Tableau_export_BDN_calculs[[#This Row],[Taxon]],'4_Changement_de_nom'!$1:$5000,5,FALSE)</f>
        <v>1.67</v>
      </c>
      <c r="BQ9" s="68" t="str">
        <f>IF(OR(SUM(T_Tableau_export_BDN_calculs[[#This Row],[Encombrement vertical 0 - 5m]:[Encombrement vertical 0 - &gt;25m]])=130575,T_Tableau_export_BDN_calculs[[#This Row],[Taxon]]="Tadarida teniotis (Rafinesque,1814)"),"ouvert","ferme")</f>
        <v>ouvert</v>
      </c>
      <c r="BR9" s="68">
        <f>T_Tableau_export_BDN_calculs[[#This Row],[Nombre de contacts]]/'2_Donnees_entree'!$B$20</f>
        <v>6.6666666666666666E-2</v>
      </c>
      <c r="BS9" s="68">
        <f>(IF(T_Tableau_export_BDN_calculs[[#This Row],[Milieu ouvert ferme]]="ferme",T_Tableau_export_BDN_calculs[[#This Row],[Indice DETECT milieu ferme]],T_Tableau_export_BDN_calculs[[#This Row],[Indice DETECT milieu ouvert]]))*T_Tableau_export_BDN_calculs[[#This Row],[Nb contacts/h]]</f>
        <v>0.11133333333333333</v>
      </c>
      <c r="BT9" s="68" t="str">
        <f>VLOOKUP(T_Tableau_export_BDN_calculs[[#This Row],[Numéro du point]],'4bis_Changement_de_nom_points'!A:B,2,FALSE)</f>
        <v>Point 1</v>
      </c>
    </row>
    <row r="10" spans="1:72" x14ac:dyDescent="0.25">
      <c r="A10" s="18">
        <v>41745</v>
      </c>
      <c r="B10">
        <v>939556</v>
      </c>
      <c r="C10" s="18">
        <v>41745</v>
      </c>
      <c r="D10" t="s">
        <v>88</v>
      </c>
      <c r="F10" t="s">
        <v>88</v>
      </c>
      <c r="G10" t="s">
        <v>176</v>
      </c>
      <c r="H10" t="s">
        <v>177</v>
      </c>
      <c r="I10" t="s">
        <v>89</v>
      </c>
      <c r="J10">
        <v>78</v>
      </c>
      <c r="L10" t="s">
        <v>162</v>
      </c>
      <c r="M10" s="19">
        <v>0.9375</v>
      </c>
      <c r="N10" s="20">
        <v>43525</v>
      </c>
      <c r="O10" s="20">
        <v>43526</v>
      </c>
      <c r="P10" s="20">
        <v>43526</v>
      </c>
      <c r="Q10" s="20">
        <v>43525</v>
      </c>
      <c r="R10" s="20">
        <v>43525</v>
      </c>
      <c r="S10" s="20">
        <v>43525</v>
      </c>
      <c r="V10">
        <v>918598</v>
      </c>
      <c r="W10">
        <v>354697</v>
      </c>
      <c r="X10" t="s">
        <v>176</v>
      </c>
      <c r="Y10" t="s">
        <v>178</v>
      </c>
      <c r="Z10" t="s">
        <v>179</v>
      </c>
      <c r="AA10" t="s">
        <v>180</v>
      </c>
      <c r="AD10" t="s">
        <v>88</v>
      </c>
      <c r="AE10">
        <v>0</v>
      </c>
      <c r="AF10">
        <v>0</v>
      </c>
      <c r="AG10">
        <v>1496</v>
      </c>
      <c r="AH10" t="s">
        <v>166</v>
      </c>
      <c r="AI10" t="s">
        <v>90</v>
      </c>
      <c r="AJ10" t="s">
        <v>88</v>
      </c>
      <c r="AK10" t="s">
        <v>167</v>
      </c>
      <c r="AL10" t="s">
        <v>91</v>
      </c>
      <c r="AM10">
        <v>6</v>
      </c>
      <c r="AN10" t="s">
        <v>104</v>
      </c>
      <c r="AO10" t="s">
        <v>93</v>
      </c>
      <c r="AP10" t="s">
        <v>88</v>
      </c>
      <c r="AQ10" t="s">
        <v>93</v>
      </c>
      <c r="AR10" t="s">
        <v>94</v>
      </c>
      <c r="AS10" t="s">
        <v>93</v>
      </c>
      <c r="AT10" t="s">
        <v>168</v>
      </c>
      <c r="AV10" s="18">
        <v>42318</v>
      </c>
      <c r="AW10">
        <v>3312788</v>
      </c>
      <c r="AX10" t="s">
        <v>118</v>
      </c>
      <c r="AY10" t="s">
        <v>119</v>
      </c>
      <c r="AZ10">
        <v>1</v>
      </c>
      <c r="BA10" t="s">
        <v>169</v>
      </c>
      <c r="BB10" t="s">
        <v>170</v>
      </c>
      <c r="BC10" t="s">
        <v>171</v>
      </c>
      <c r="BD10" t="s">
        <v>172</v>
      </c>
      <c r="BE10" t="s">
        <v>173</v>
      </c>
      <c r="BF10">
        <v>7</v>
      </c>
      <c r="BG10" t="s">
        <v>181</v>
      </c>
      <c r="BH10" t="s">
        <v>96</v>
      </c>
      <c r="BI10" t="s">
        <v>174</v>
      </c>
      <c r="BJ10" t="s">
        <v>175</v>
      </c>
      <c r="BK10" t="s">
        <v>97</v>
      </c>
      <c r="BL10" t="s">
        <v>98</v>
      </c>
      <c r="BM10" t="str">
        <f>VLOOKUP(T_Tableau_export_BDN_calculs[[#This Row],[Taxon]],'4_Changement_de_nom'!$1:$5000,2,FALSE)</f>
        <v>Myotis Kaup, 1829</v>
      </c>
      <c r="BN10" t="str">
        <f>VLOOKUP(T_Tableau_export_BDN_calculs[[#This Row],[Taxon]],'4_Changement_de_nom'!$1:$5000,3,FALSE)</f>
        <v>Murin (espèce indéterminée)</v>
      </c>
      <c r="BO10">
        <f>VLOOKUP(T_Tableau_export_BDN_calculs[[#This Row],[Taxon]],'4_Changement_de_nom'!$1:$5000,4,FALSE)</f>
        <v>2.38</v>
      </c>
      <c r="BP10" s="68">
        <f>VLOOKUP(T_Tableau_export_BDN_calculs[[#This Row],[Taxon]],'4_Changement_de_nom'!$1:$5000,5,FALSE)</f>
        <v>1.87</v>
      </c>
      <c r="BQ10" s="68" t="str">
        <f>IF(OR(SUM(T_Tableau_export_BDN_calculs[[#This Row],[Encombrement vertical 0 - 5m]:[Encombrement vertical 0 - &gt;25m]])=130575,T_Tableau_export_BDN_calculs[[#This Row],[Taxon]]="Tadarida teniotis (Rafinesque,1814)"),"ouvert","ferme")</f>
        <v>ouvert</v>
      </c>
      <c r="BR10" s="68">
        <f>T_Tableau_export_BDN_calculs[[#This Row],[Nombre de contacts]]/'2_Donnees_entree'!$B$20</f>
        <v>6.6666666666666666E-2</v>
      </c>
      <c r="BS10" s="68">
        <f>(IF(T_Tableau_export_BDN_calculs[[#This Row],[Milieu ouvert ferme]]="ferme",T_Tableau_export_BDN_calculs[[#This Row],[Indice DETECT milieu ferme]],T_Tableau_export_BDN_calculs[[#This Row],[Indice DETECT milieu ouvert]]))*T_Tableau_export_BDN_calculs[[#This Row],[Nb contacts/h]]</f>
        <v>0.12466666666666668</v>
      </c>
      <c r="BT10" s="68" t="str">
        <f>VLOOKUP(T_Tableau_export_BDN_calculs[[#This Row],[Numéro du point]],'4bis_Changement_de_nom_points'!A:B,2,FALSE)</f>
        <v>Point 1</v>
      </c>
    </row>
    <row r="11" spans="1:72" x14ac:dyDescent="0.25">
      <c r="A11" s="18">
        <v>41745</v>
      </c>
      <c r="B11">
        <v>939556</v>
      </c>
      <c r="C11" s="18">
        <v>41745</v>
      </c>
      <c r="D11" t="s">
        <v>88</v>
      </c>
      <c r="F11" t="s">
        <v>88</v>
      </c>
      <c r="G11" t="s">
        <v>176</v>
      </c>
      <c r="H11" t="s">
        <v>177</v>
      </c>
      <c r="I11" t="s">
        <v>89</v>
      </c>
      <c r="J11">
        <v>78</v>
      </c>
      <c r="L11" t="s">
        <v>162</v>
      </c>
      <c r="M11" s="19">
        <v>0.9375</v>
      </c>
      <c r="N11" s="20">
        <v>43525</v>
      </c>
      <c r="O11" s="20">
        <v>43526</v>
      </c>
      <c r="P11" s="20">
        <v>43526</v>
      </c>
      <c r="Q11" s="20">
        <v>43525</v>
      </c>
      <c r="R11" s="20">
        <v>43525</v>
      </c>
      <c r="S11" s="20">
        <v>43525</v>
      </c>
      <c r="V11">
        <v>918692</v>
      </c>
      <c r="W11">
        <v>354697</v>
      </c>
      <c r="X11" t="s">
        <v>176</v>
      </c>
      <c r="Y11" t="s">
        <v>178</v>
      </c>
      <c r="Z11" t="s">
        <v>179</v>
      </c>
      <c r="AA11" t="s">
        <v>180</v>
      </c>
      <c r="AD11" t="s">
        <v>88</v>
      </c>
      <c r="AE11">
        <v>0</v>
      </c>
      <c r="AF11">
        <v>0</v>
      </c>
      <c r="AG11">
        <v>1496</v>
      </c>
      <c r="AH11" t="s">
        <v>166</v>
      </c>
      <c r="AI11" t="s">
        <v>90</v>
      </c>
      <c r="AJ11" t="s">
        <v>88</v>
      </c>
      <c r="AK11" t="s">
        <v>167</v>
      </c>
      <c r="AL11" t="s">
        <v>91</v>
      </c>
      <c r="AM11">
        <v>30</v>
      </c>
      <c r="AN11" t="s">
        <v>99</v>
      </c>
      <c r="AO11" t="s">
        <v>93</v>
      </c>
      <c r="AP11" t="s">
        <v>88</v>
      </c>
      <c r="AQ11" t="s">
        <v>88</v>
      </c>
      <c r="AR11" t="s">
        <v>94</v>
      </c>
      <c r="AS11" t="s">
        <v>93</v>
      </c>
      <c r="AT11" t="s">
        <v>168</v>
      </c>
      <c r="AV11" s="18">
        <v>42318</v>
      </c>
      <c r="AW11">
        <v>3314864</v>
      </c>
      <c r="AX11">
        <v>60408</v>
      </c>
      <c r="AY11" t="s">
        <v>100</v>
      </c>
      <c r="AZ11">
        <v>1</v>
      </c>
      <c r="BA11" t="s">
        <v>169</v>
      </c>
      <c r="BB11" t="s">
        <v>170</v>
      </c>
      <c r="BC11" t="s">
        <v>171</v>
      </c>
      <c r="BD11" t="s">
        <v>172</v>
      </c>
      <c r="BE11" t="s">
        <v>173</v>
      </c>
      <c r="BF11">
        <v>7</v>
      </c>
      <c r="BG11" t="s">
        <v>181</v>
      </c>
      <c r="BH11" t="s">
        <v>96</v>
      </c>
      <c r="BI11" t="s">
        <v>174</v>
      </c>
      <c r="BJ11" t="s">
        <v>175</v>
      </c>
      <c r="BK11" t="s">
        <v>97</v>
      </c>
      <c r="BL11" t="s">
        <v>98</v>
      </c>
      <c r="BM11" t="str">
        <f>VLOOKUP(T_Tableau_export_BDN_calculs[[#This Row],[Taxon]],'4_Changement_de_nom'!$1:$5000,2,FALSE)</f>
        <v>Myotis nattereri (Kuhl, 1817)</v>
      </c>
      <c r="BN11" t="str">
        <f>VLOOKUP(T_Tableau_export_BDN_calculs[[#This Row],[Taxon]],'4_Changement_de_nom'!$1:$5000,3,FALSE)</f>
        <v>Murin de Natterer</v>
      </c>
      <c r="BO11">
        <f>VLOOKUP(T_Tableau_export_BDN_calculs[[#This Row],[Taxon]],'4_Changement_de_nom'!$1:$5000,4,FALSE)</f>
        <v>3.13</v>
      </c>
      <c r="BP11" s="68">
        <f>VLOOKUP(T_Tableau_export_BDN_calculs[[#This Row],[Taxon]],'4_Changement_de_nom'!$1:$5000,5,FALSE)</f>
        <v>1.67</v>
      </c>
      <c r="BQ11" s="68" t="str">
        <f>IF(OR(SUM(T_Tableau_export_BDN_calculs[[#This Row],[Encombrement vertical 0 - 5m]:[Encombrement vertical 0 - &gt;25m]])=130575,T_Tableau_export_BDN_calculs[[#This Row],[Taxon]]="Tadarida teniotis (Rafinesque,1814)"),"ouvert","ferme")</f>
        <v>ouvert</v>
      </c>
      <c r="BR11" s="68">
        <f>T_Tableau_export_BDN_calculs[[#This Row],[Nombre de contacts]]/'2_Donnees_entree'!$B$20</f>
        <v>6.6666666666666666E-2</v>
      </c>
      <c r="BS11" s="68">
        <f>(IF(T_Tableau_export_BDN_calculs[[#This Row],[Milieu ouvert ferme]]="ferme",T_Tableau_export_BDN_calculs[[#This Row],[Indice DETECT milieu ferme]],T_Tableau_export_BDN_calculs[[#This Row],[Indice DETECT milieu ouvert]]))*T_Tableau_export_BDN_calculs[[#This Row],[Nb contacts/h]]</f>
        <v>0.11133333333333333</v>
      </c>
      <c r="BT11" s="68" t="str">
        <f>VLOOKUP(T_Tableau_export_BDN_calculs[[#This Row],[Numéro du point]],'4bis_Changement_de_nom_points'!A:B,2,FALSE)</f>
        <v>Point 1</v>
      </c>
    </row>
    <row r="12" spans="1:72" x14ac:dyDescent="0.25">
      <c r="A12" s="18">
        <v>41745</v>
      </c>
      <c r="B12">
        <v>939556</v>
      </c>
      <c r="C12" s="18">
        <v>41745</v>
      </c>
      <c r="D12" t="s">
        <v>88</v>
      </c>
      <c r="F12" t="s">
        <v>88</v>
      </c>
      <c r="G12" t="s">
        <v>176</v>
      </c>
      <c r="H12" t="s">
        <v>177</v>
      </c>
      <c r="I12" t="s">
        <v>89</v>
      </c>
      <c r="J12">
        <v>78</v>
      </c>
      <c r="L12" t="s">
        <v>162</v>
      </c>
      <c r="M12" s="19">
        <v>0.9375</v>
      </c>
      <c r="N12" s="20">
        <v>43525</v>
      </c>
      <c r="O12" s="20">
        <v>43526</v>
      </c>
      <c r="P12" s="20">
        <v>43526</v>
      </c>
      <c r="Q12" s="20">
        <v>43525</v>
      </c>
      <c r="R12" s="20">
        <v>43525</v>
      </c>
      <c r="S12" s="20">
        <v>43525</v>
      </c>
      <c r="V12">
        <v>919227</v>
      </c>
      <c r="W12">
        <v>354697</v>
      </c>
      <c r="X12" t="s">
        <v>176</v>
      </c>
      <c r="Y12" t="s">
        <v>178</v>
      </c>
      <c r="Z12" t="s">
        <v>179</v>
      </c>
      <c r="AA12" t="s">
        <v>180</v>
      </c>
      <c r="AD12" t="s">
        <v>88</v>
      </c>
      <c r="AE12">
        <v>0</v>
      </c>
      <c r="AF12">
        <v>0</v>
      </c>
      <c r="AG12">
        <v>1496</v>
      </c>
      <c r="AH12" t="s">
        <v>166</v>
      </c>
      <c r="AI12" t="s">
        <v>90</v>
      </c>
      <c r="AJ12" t="s">
        <v>88</v>
      </c>
      <c r="AK12" t="s">
        <v>167</v>
      </c>
      <c r="AL12" t="s">
        <v>91</v>
      </c>
      <c r="AM12">
        <v>17</v>
      </c>
      <c r="AN12" t="s">
        <v>104</v>
      </c>
      <c r="AO12" t="s">
        <v>93</v>
      </c>
      <c r="AP12" t="s">
        <v>88</v>
      </c>
      <c r="AQ12" t="s">
        <v>93</v>
      </c>
      <c r="AR12" t="s">
        <v>94</v>
      </c>
      <c r="AS12" t="s">
        <v>93</v>
      </c>
      <c r="AT12" t="s">
        <v>168</v>
      </c>
      <c r="AV12" s="18">
        <v>42318</v>
      </c>
      <c r="AW12">
        <v>3312985</v>
      </c>
      <c r="AX12" t="s">
        <v>118</v>
      </c>
      <c r="AY12" t="s">
        <v>119</v>
      </c>
      <c r="AZ12">
        <v>1</v>
      </c>
      <c r="BA12" t="s">
        <v>169</v>
      </c>
      <c r="BB12" t="s">
        <v>170</v>
      </c>
      <c r="BC12" t="s">
        <v>171</v>
      </c>
      <c r="BD12" t="s">
        <v>172</v>
      </c>
      <c r="BE12" t="s">
        <v>173</v>
      </c>
      <c r="BF12">
        <v>7</v>
      </c>
      <c r="BG12" t="s">
        <v>181</v>
      </c>
      <c r="BH12" t="s">
        <v>96</v>
      </c>
      <c r="BI12" t="s">
        <v>174</v>
      </c>
      <c r="BJ12" t="s">
        <v>175</v>
      </c>
      <c r="BK12" t="s">
        <v>97</v>
      </c>
      <c r="BL12" t="s">
        <v>98</v>
      </c>
      <c r="BM12" t="str">
        <f>VLOOKUP(T_Tableau_export_BDN_calculs[[#This Row],[Taxon]],'4_Changement_de_nom'!$1:$5000,2,FALSE)</f>
        <v>Myotis Kaup, 1829</v>
      </c>
      <c r="BN12" t="str">
        <f>VLOOKUP(T_Tableau_export_BDN_calculs[[#This Row],[Taxon]],'4_Changement_de_nom'!$1:$5000,3,FALSE)</f>
        <v>Murin (espèce indéterminée)</v>
      </c>
      <c r="BO12">
        <f>VLOOKUP(T_Tableau_export_BDN_calculs[[#This Row],[Taxon]],'4_Changement_de_nom'!$1:$5000,4,FALSE)</f>
        <v>2.38</v>
      </c>
      <c r="BP12" s="68">
        <f>VLOOKUP(T_Tableau_export_BDN_calculs[[#This Row],[Taxon]],'4_Changement_de_nom'!$1:$5000,5,FALSE)</f>
        <v>1.87</v>
      </c>
      <c r="BQ12" s="68" t="str">
        <f>IF(OR(SUM(T_Tableau_export_BDN_calculs[[#This Row],[Encombrement vertical 0 - 5m]:[Encombrement vertical 0 - &gt;25m]])=130575,T_Tableau_export_BDN_calculs[[#This Row],[Taxon]]="Tadarida teniotis (Rafinesque,1814)"),"ouvert","ferme")</f>
        <v>ouvert</v>
      </c>
      <c r="BR12" s="68">
        <f>T_Tableau_export_BDN_calculs[[#This Row],[Nombre de contacts]]/'2_Donnees_entree'!$B$20</f>
        <v>6.6666666666666666E-2</v>
      </c>
      <c r="BS12" s="68">
        <f>(IF(T_Tableau_export_BDN_calculs[[#This Row],[Milieu ouvert ferme]]="ferme",T_Tableau_export_BDN_calculs[[#This Row],[Indice DETECT milieu ferme]],T_Tableau_export_BDN_calculs[[#This Row],[Indice DETECT milieu ouvert]]))*T_Tableau_export_BDN_calculs[[#This Row],[Nb contacts/h]]</f>
        <v>0.12466666666666668</v>
      </c>
      <c r="BT12" s="68" t="str">
        <f>VLOOKUP(T_Tableau_export_BDN_calculs[[#This Row],[Numéro du point]],'4bis_Changement_de_nom_points'!A:B,2,FALSE)</f>
        <v>Point 1</v>
      </c>
    </row>
    <row r="13" spans="1:72" x14ac:dyDescent="0.25">
      <c r="A13" s="18">
        <v>41745</v>
      </c>
      <c r="B13">
        <v>939556</v>
      </c>
      <c r="C13" s="18">
        <v>41745</v>
      </c>
      <c r="D13" t="s">
        <v>88</v>
      </c>
      <c r="F13" t="s">
        <v>88</v>
      </c>
      <c r="G13" t="s">
        <v>176</v>
      </c>
      <c r="H13" t="s">
        <v>177</v>
      </c>
      <c r="I13" t="s">
        <v>89</v>
      </c>
      <c r="J13">
        <v>78</v>
      </c>
      <c r="L13" t="s">
        <v>162</v>
      </c>
      <c r="M13" s="19">
        <v>0.9375</v>
      </c>
      <c r="N13" s="20">
        <v>43525</v>
      </c>
      <c r="O13" s="20">
        <v>43526</v>
      </c>
      <c r="P13" s="20">
        <v>43526</v>
      </c>
      <c r="Q13" s="20">
        <v>43525</v>
      </c>
      <c r="R13" s="20">
        <v>43525</v>
      </c>
      <c r="S13" s="20">
        <v>43525</v>
      </c>
      <c r="V13">
        <v>919261</v>
      </c>
      <c r="W13">
        <v>354697</v>
      </c>
      <c r="X13" t="s">
        <v>176</v>
      </c>
      <c r="Y13" t="s">
        <v>178</v>
      </c>
      <c r="Z13" t="s">
        <v>179</v>
      </c>
      <c r="AA13" t="s">
        <v>180</v>
      </c>
      <c r="AD13" t="s">
        <v>88</v>
      </c>
      <c r="AE13">
        <v>0</v>
      </c>
      <c r="AF13">
        <v>0</v>
      </c>
      <c r="AG13">
        <v>1496</v>
      </c>
      <c r="AH13" t="s">
        <v>166</v>
      </c>
      <c r="AI13" t="s">
        <v>90</v>
      </c>
      <c r="AJ13" t="s">
        <v>88</v>
      </c>
      <c r="AK13" t="s">
        <v>167</v>
      </c>
      <c r="AL13" t="s">
        <v>91</v>
      </c>
      <c r="AM13">
        <v>10</v>
      </c>
      <c r="AN13" t="s">
        <v>104</v>
      </c>
      <c r="AO13" t="s">
        <v>93</v>
      </c>
      <c r="AP13" t="s">
        <v>88</v>
      </c>
      <c r="AQ13" t="s">
        <v>93</v>
      </c>
      <c r="AR13" t="s">
        <v>94</v>
      </c>
      <c r="AS13" t="s">
        <v>93</v>
      </c>
      <c r="AT13" t="s">
        <v>168</v>
      </c>
      <c r="AV13" s="18">
        <v>42318</v>
      </c>
      <c r="AW13">
        <v>3314726</v>
      </c>
      <c r="AX13" t="s">
        <v>118</v>
      </c>
      <c r="AY13" t="s">
        <v>119</v>
      </c>
      <c r="AZ13">
        <v>1</v>
      </c>
      <c r="BA13" t="s">
        <v>169</v>
      </c>
      <c r="BB13" t="s">
        <v>170</v>
      </c>
      <c r="BC13" t="s">
        <v>171</v>
      </c>
      <c r="BD13" t="s">
        <v>172</v>
      </c>
      <c r="BE13" t="s">
        <v>173</v>
      </c>
      <c r="BF13">
        <v>7</v>
      </c>
      <c r="BG13" t="s">
        <v>181</v>
      </c>
      <c r="BH13" t="s">
        <v>96</v>
      </c>
      <c r="BI13" t="s">
        <v>174</v>
      </c>
      <c r="BJ13" t="s">
        <v>175</v>
      </c>
      <c r="BK13" t="s">
        <v>97</v>
      </c>
      <c r="BL13" t="s">
        <v>98</v>
      </c>
      <c r="BM13" t="str">
        <f>VLOOKUP(T_Tableau_export_BDN_calculs[[#This Row],[Taxon]],'4_Changement_de_nom'!$1:$5000,2,FALSE)</f>
        <v>Myotis Kaup, 1829</v>
      </c>
      <c r="BN13" t="str">
        <f>VLOOKUP(T_Tableau_export_BDN_calculs[[#This Row],[Taxon]],'4_Changement_de_nom'!$1:$5000,3,FALSE)</f>
        <v>Murin (espèce indéterminée)</v>
      </c>
      <c r="BO13">
        <f>VLOOKUP(T_Tableau_export_BDN_calculs[[#This Row],[Taxon]],'4_Changement_de_nom'!$1:$5000,4,FALSE)</f>
        <v>2.38</v>
      </c>
      <c r="BP13" s="68">
        <f>VLOOKUP(T_Tableau_export_BDN_calculs[[#This Row],[Taxon]],'4_Changement_de_nom'!$1:$5000,5,FALSE)</f>
        <v>1.87</v>
      </c>
      <c r="BQ13" s="68" t="str">
        <f>IF(OR(SUM(T_Tableau_export_BDN_calculs[[#This Row],[Encombrement vertical 0 - 5m]:[Encombrement vertical 0 - &gt;25m]])=130575,T_Tableau_export_BDN_calculs[[#This Row],[Taxon]]="Tadarida teniotis (Rafinesque,1814)"),"ouvert","ferme")</f>
        <v>ouvert</v>
      </c>
      <c r="BR13" s="68">
        <f>T_Tableau_export_BDN_calculs[[#This Row],[Nombre de contacts]]/'2_Donnees_entree'!$B$20</f>
        <v>6.6666666666666666E-2</v>
      </c>
      <c r="BS13" s="68">
        <f>(IF(T_Tableau_export_BDN_calculs[[#This Row],[Milieu ouvert ferme]]="ferme",T_Tableau_export_BDN_calculs[[#This Row],[Indice DETECT milieu ferme]],T_Tableau_export_BDN_calculs[[#This Row],[Indice DETECT milieu ouvert]]))*T_Tableau_export_BDN_calculs[[#This Row],[Nb contacts/h]]</f>
        <v>0.12466666666666668</v>
      </c>
      <c r="BT13" s="68" t="str">
        <f>VLOOKUP(T_Tableau_export_BDN_calculs[[#This Row],[Numéro du point]],'4bis_Changement_de_nom_points'!A:B,2,FALSE)</f>
        <v>Point 1</v>
      </c>
    </row>
    <row r="14" spans="1:72" x14ac:dyDescent="0.25">
      <c r="A14" s="18">
        <v>41745</v>
      </c>
      <c r="B14">
        <v>939559</v>
      </c>
      <c r="C14" s="18">
        <v>41745</v>
      </c>
      <c r="D14" t="s">
        <v>88</v>
      </c>
      <c r="F14" t="s">
        <v>88</v>
      </c>
      <c r="G14" t="s">
        <v>182</v>
      </c>
      <c r="H14" t="s">
        <v>183</v>
      </c>
      <c r="I14" t="s">
        <v>89</v>
      </c>
      <c r="J14">
        <v>55</v>
      </c>
      <c r="L14" t="s">
        <v>162</v>
      </c>
      <c r="M14" s="19">
        <v>0.91180555555555554</v>
      </c>
      <c r="N14" s="20">
        <v>43525</v>
      </c>
      <c r="O14" s="20">
        <v>43526</v>
      </c>
      <c r="P14" s="20">
        <v>43527</v>
      </c>
      <c r="Q14" s="20">
        <v>43525</v>
      </c>
      <c r="R14" s="20">
        <v>43527</v>
      </c>
      <c r="S14" s="20">
        <v>43527</v>
      </c>
      <c r="V14">
        <v>918409</v>
      </c>
      <c r="W14">
        <v>354698</v>
      </c>
      <c r="X14" t="s">
        <v>182</v>
      </c>
      <c r="Y14" t="s">
        <v>184</v>
      </c>
      <c r="Z14" t="s">
        <v>185</v>
      </c>
      <c r="AA14" t="s">
        <v>186</v>
      </c>
      <c r="AD14" t="s">
        <v>88</v>
      </c>
      <c r="AE14">
        <v>0</v>
      </c>
      <c r="AF14">
        <v>0</v>
      </c>
      <c r="AG14">
        <v>1496</v>
      </c>
      <c r="AH14" t="s">
        <v>166</v>
      </c>
      <c r="AI14" t="s">
        <v>90</v>
      </c>
      <c r="AJ14" t="s">
        <v>88</v>
      </c>
      <c r="AK14" t="s">
        <v>167</v>
      </c>
      <c r="AL14" t="s">
        <v>91</v>
      </c>
      <c r="AM14">
        <v>23</v>
      </c>
      <c r="AN14" t="s">
        <v>104</v>
      </c>
      <c r="AO14" t="s">
        <v>93</v>
      </c>
      <c r="AP14" t="s">
        <v>88</v>
      </c>
      <c r="AQ14" t="s">
        <v>93</v>
      </c>
      <c r="AR14" t="s">
        <v>94</v>
      </c>
      <c r="AS14" t="s">
        <v>93</v>
      </c>
      <c r="AT14" t="s">
        <v>168</v>
      </c>
      <c r="AV14" s="18">
        <v>42318</v>
      </c>
      <c r="AW14">
        <v>3312807</v>
      </c>
      <c r="AX14" t="s">
        <v>118</v>
      </c>
      <c r="AY14" t="s">
        <v>119</v>
      </c>
      <c r="AZ14">
        <v>1</v>
      </c>
      <c r="BA14" t="s">
        <v>169</v>
      </c>
      <c r="BB14" t="s">
        <v>170</v>
      </c>
      <c r="BC14" t="s">
        <v>171</v>
      </c>
      <c r="BD14" t="s">
        <v>172</v>
      </c>
      <c r="BE14" t="s">
        <v>173</v>
      </c>
      <c r="BF14">
        <v>7</v>
      </c>
      <c r="BG14" t="s">
        <v>181</v>
      </c>
      <c r="BH14" t="s">
        <v>96</v>
      </c>
      <c r="BI14" t="s">
        <v>174</v>
      </c>
      <c r="BJ14" t="s">
        <v>175</v>
      </c>
      <c r="BK14" t="s">
        <v>97</v>
      </c>
      <c r="BL14" t="s">
        <v>98</v>
      </c>
      <c r="BM14" t="str">
        <f>VLOOKUP(T_Tableau_export_BDN_calculs[[#This Row],[Taxon]],'4_Changement_de_nom'!$1:$5000,2,FALSE)</f>
        <v>Myotis Kaup, 1829</v>
      </c>
      <c r="BN14" t="str">
        <f>VLOOKUP(T_Tableau_export_BDN_calculs[[#This Row],[Taxon]],'4_Changement_de_nom'!$1:$5000,3,FALSE)</f>
        <v>Murin (espèce indéterminée)</v>
      </c>
      <c r="BO14">
        <f>VLOOKUP(T_Tableau_export_BDN_calculs[[#This Row],[Taxon]],'4_Changement_de_nom'!$1:$5000,4,FALSE)</f>
        <v>2.38</v>
      </c>
      <c r="BP14" s="68">
        <f>VLOOKUP(T_Tableau_export_BDN_calculs[[#This Row],[Taxon]],'4_Changement_de_nom'!$1:$5000,5,FALSE)</f>
        <v>1.87</v>
      </c>
      <c r="BQ14" s="68" t="str">
        <f>IF(OR(SUM(T_Tableau_export_BDN_calculs[[#This Row],[Encombrement vertical 0 - 5m]:[Encombrement vertical 0 - &gt;25m]])=130575,T_Tableau_export_BDN_calculs[[#This Row],[Taxon]]="Tadarida teniotis (Rafinesque,1814)"),"ouvert","ferme")</f>
        <v>ferme</v>
      </c>
      <c r="BR14" s="68">
        <f>T_Tableau_export_BDN_calculs[[#This Row],[Nombre de contacts]]/'2_Donnees_entree'!$B$20</f>
        <v>6.6666666666666666E-2</v>
      </c>
      <c r="BS14" s="68">
        <f>(IF(T_Tableau_export_BDN_calculs[[#This Row],[Milieu ouvert ferme]]="ferme",T_Tableau_export_BDN_calculs[[#This Row],[Indice DETECT milieu ferme]],T_Tableau_export_BDN_calculs[[#This Row],[Indice DETECT milieu ouvert]]))*T_Tableau_export_BDN_calculs[[#This Row],[Nb contacts/h]]</f>
        <v>0.15866666666666665</v>
      </c>
      <c r="BT14" s="68" t="str">
        <f>VLOOKUP(T_Tableau_export_BDN_calculs[[#This Row],[Numéro du point]],'4bis_Changement_de_nom_points'!A:B,2,FALSE)</f>
        <v>Point 2</v>
      </c>
    </row>
    <row r="15" spans="1:72" x14ac:dyDescent="0.25">
      <c r="A15" s="18">
        <v>41745</v>
      </c>
      <c r="B15">
        <v>939559</v>
      </c>
      <c r="C15" s="18">
        <v>41745</v>
      </c>
      <c r="D15" t="s">
        <v>88</v>
      </c>
      <c r="F15" t="s">
        <v>88</v>
      </c>
      <c r="G15" t="s">
        <v>182</v>
      </c>
      <c r="H15" t="s">
        <v>183</v>
      </c>
      <c r="I15" t="s">
        <v>89</v>
      </c>
      <c r="J15">
        <v>55</v>
      </c>
      <c r="L15" t="s">
        <v>162</v>
      </c>
      <c r="M15" s="19">
        <v>0.91180555555555554</v>
      </c>
      <c r="N15" s="20">
        <v>43525</v>
      </c>
      <c r="O15" s="20">
        <v>43526</v>
      </c>
      <c r="P15" s="20">
        <v>43527</v>
      </c>
      <c r="Q15" s="20">
        <v>43525</v>
      </c>
      <c r="R15" s="20">
        <v>43527</v>
      </c>
      <c r="S15" s="20">
        <v>43527</v>
      </c>
      <c r="V15">
        <v>919825</v>
      </c>
      <c r="W15">
        <v>354698</v>
      </c>
      <c r="X15" t="s">
        <v>182</v>
      </c>
      <c r="Y15" t="s">
        <v>184</v>
      </c>
      <c r="Z15" t="s">
        <v>185</v>
      </c>
      <c r="AA15" t="s">
        <v>186</v>
      </c>
      <c r="AD15" t="s">
        <v>88</v>
      </c>
      <c r="AE15">
        <v>0</v>
      </c>
      <c r="AF15">
        <v>0</v>
      </c>
      <c r="AG15">
        <v>1496</v>
      </c>
      <c r="AH15" t="s">
        <v>166</v>
      </c>
      <c r="AI15" t="s">
        <v>90</v>
      </c>
      <c r="AJ15" t="s">
        <v>88</v>
      </c>
      <c r="AK15" t="s">
        <v>167</v>
      </c>
      <c r="AL15" t="s">
        <v>91</v>
      </c>
      <c r="AM15">
        <v>4</v>
      </c>
      <c r="AN15" t="s">
        <v>101</v>
      </c>
      <c r="AO15" t="s">
        <v>93</v>
      </c>
      <c r="AP15" t="s">
        <v>88</v>
      </c>
      <c r="AQ15" t="s">
        <v>93</v>
      </c>
      <c r="AR15" t="s">
        <v>94</v>
      </c>
      <c r="AS15" t="s">
        <v>93</v>
      </c>
      <c r="AT15" t="s">
        <v>168</v>
      </c>
      <c r="AV15" s="18">
        <v>42318</v>
      </c>
      <c r="AW15">
        <v>3314509</v>
      </c>
      <c r="AX15" t="s">
        <v>102</v>
      </c>
      <c r="AY15" t="s">
        <v>103</v>
      </c>
      <c r="AZ15">
        <v>1</v>
      </c>
      <c r="BA15" t="s">
        <v>169</v>
      </c>
      <c r="BB15" t="s">
        <v>170</v>
      </c>
      <c r="BC15" t="s">
        <v>171</v>
      </c>
      <c r="BD15" t="s">
        <v>172</v>
      </c>
      <c r="BE15" t="s">
        <v>173</v>
      </c>
      <c r="BF15">
        <v>7</v>
      </c>
      <c r="BG15" t="s">
        <v>181</v>
      </c>
      <c r="BH15" t="s">
        <v>96</v>
      </c>
      <c r="BI15" t="s">
        <v>174</v>
      </c>
      <c r="BJ15" t="s">
        <v>175</v>
      </c>
      <c r="BK15" t="s">
        <v>97</v>
      </c>
      <c r="BL15" t="s">
        <v>98</v>
      </c>
      <c r="BM15" t="str">
        <f>VLOOKUP(T_Tableau_export_BDN_calculs[[#This Row],[Taxon]],'4_Changement_de_nom'!$1:$5000,2,FALSE)</f>
        <v>Myotis Kaup, 1829</v>
      </c>
      <c r="BN15" t="str">
        <f>VLOOKUP(T_Tableau_export_BDN_calculs[[#This Row],[Taxon]],'4_Changement_de_nom'!$1:$5000,3,FALSE)</f>
        <v>Murin (espèce indéterminée)</v>
      </c>
      <c r="BO15">
        <f>VLOOKUP(T_Tableau_export_BDN_calculs[[#This Row],[Taxon]],'4_Changement_de_nom'!$1:$5000,4,FALSE)</f>
        <v>2.38</v>
      </c>
      <c r="BP15" s="68">
        <f>VLOOKUP(T_Tableau_export_BDN_calculs[[#This Row],[Taxon]],'4_Changement_de_nom'!$1:$5000,5,FALSE)</f>
        <v>1.87</v>
      </c>
      <c r="BQ15" s="68" t="str">
        <f>IF(OR(SUM(T_Tableau_export_BDN_calculs[[#This Row],[Encombrement vertical 0 - 5m]:[Encombrement vertical 0 - &gt;25m]])=130575,T_Tableau_export_BDN_calculs[[#This Row],[Taxon]]="Tadarida teniotis (Rafinesque,1814)"),"ouvert","ferme")</f>
        <v>ferme</v>
      </c>
      <c r="BR15" s="68">
        <f>T_Tableau_export_BDN_calculs[[#This Row],[Nombre de contacts]]/'2_Donnees_entree'!$B$20</f>
        <v>6.6666666666666666E-2</v>
      </c>
      <c r="BS15" s="68">
        <f>(IF(T_Tableau_export_BDN_calculs[[#This Row],[Milieu ouvert ferme]]="ferme",T_Tableau_export_BDN_calculs[[#This Row],[Indice DETECT milieu ferme]],T_Tableau_export_BDN_calculs[[#This Row],[Indice DETECT milieu ouvert]]))*T_Tableau_export_BDN_calculs[[#This Row],[Nb contacts/h]]</f>
        <v>0.15866666666666665</v>
      </c>
      <c r="BT15" s="68" t="str">
        <f>VLOOKUP(T_Tableau_export_BDN_calculs[[#This Row],[Numéro du point]],'4bis_Changement_de_nom_points'!A:B,2,FALSE)</f>
        <v>Point 2</v>
      </c>
    </row>
    <row r="16" spans="1:72" x14ac:dyDescent="0.25">
      <c r="A16" s="18">
        <v>41745</v>
      </c>
      <c r="B16">
        <v>939562</v>
      </c>
      <c r="C16" s="18">
        <v>41745</v>
      </c>
      <c r="D16" t="s">
        <v>88</v>
      </c>
      <c r="F16" t="s">
        <v>88</v>
      </c>
      <c r="G16" t="s">
        <v>187</v>
      </c>
      <c r="H16" t="s">
        <v>188</v>
      </c>
      <c r="I16" t="s">
        <v>89</v>
      </c>
      <c r="J16">
        <v>83</v>
      </c>
      <c r="L16" t="s">
        <v>162</v>
      </c>
      <c r="M16" s="19">
        <v>0.99652777777777779</v>
      </c>
      <c r="N16" s="20">
        <v>43525</v>
      </c>
      <c r="O16" s="20">
        <v>43525</v>
      </c>
      <c r="P16" s="20">
        <v>43525</v>
      </c>
      <c r="Q16" s="20">
        <v>43525</v>
      </c>
      <c r="R16" s="20">
        <v>43525</v>
      </c>
      <c r="S16" s="20">
        <v>43525</v>
      </c>
      <c r="V16">
        <v>918698</v>
      </c>
      <c r="W16">
        <v>354699</v>
      </c>
      <c r="X16" t="s">
        <v>187</v>
      </c>
      <c r="Y16" t="s">
        <v>189</v>
      </c>
      <c r="Z16" t="s">
        <v>190</v>
      </c>
      <c r="AA16" t="s">
        <v>191</v>
      </c>
      <c r="AD16" t="s">
        <v>88</v>
      </c>
      <c r="AE16">
        <v>0</v>
      </c>
      <c r="AF16">
        <v>0</v>
      </c>
      <c r="AG16">
        <v>1496</v>
      </c>
      <c r="AH16" t="s">
        <v>166</v>
      </c>
      <c r="AI16" t="s">
        <v>90</v>
      </c>
      <c r="AJ16" t="s">
        <v>88</v>
      </c>
      <c r="AK16" t="s">
        <v>167</v>
      </c>
      <c r="AL16" t="s">
        <v>91</v>
      </c>
      <c r="AM16">
        <v>5</v>
      </c>
      <c r="AN16" t="s">
        <v>152</v>
      </c>
      <c r="AO16" t="s">
        <v>93</v>
      </c>
      <c r="AP16" t="s">
        <v>88</v>
      </c>
      <c r="AQ16" t="s">
        <v>93</v>
      </c>
      <c r="AR16" t="s">
        <v>94</v>
      </c>
      <c r="AS16" t="s">
        <v>93</v>
      </c>
      <c r="AT16" t="s">
        <v>168</v>
      </c>
      <c r="AV16" s="18">
        <v>42318</v>
      </c>
      <c r="AW16">
        <v>3315214</v>
      </c>
      <c r="AX16" t="s">
        <v>153</v>
      </c>
      <c r="AY16" t="s">
        <v>154</v>
      </c>
      <c r="AZ16">
        <v>1</v>
      </c>
      <c r="BA16" t="s">
        <v>169</v>
      </c>
      <c r="BB16" t="s">
        <v>170</v>
      </c>
      <c r="BC16" t="s">
        <v>171</v>
      </c>
      <c r="BD16" t="s">
        <v>172</v>
      </c>
      <c r="BE16" t="s">
        <v>173</v>
      </c>
      <c r="BF16" t="s">
        <v>192</v>
      </c>
      <c r="BH16" t="s">
        <v>96</v>
      </c>
      <c r="BI16" t="s">
        <v>174</v>
      </c>
      <c r="BJ16" t="s">
        <v>175</v>
      </c>
      <c r="BK16" t="s">
        <v>97</v>
      </c>
      <c r="BL16" t="s">
        <v>98</v>
      </c>
      <c r="BM16" t="str">
        <f>VLOOKUP(T_Tableau_export_BDN_calculs[[#This Row],[Taxon]],'4_Changement_de_nom'!$1:$5000,2,FALSE)</f>
        <v>Nyctalus sp., Eptesicus sp.</v>
      </c>
      <c r="BN16" t="str">
        <f>VLOOKUP(T_Tableau_export_BDN_calculs[[#This Row],[Taxon]],'4_Changement_de_nom'!$1:$5000,3,FALSE)</f>
        <v>Noctule ou Sérotine (espèce indéterminée)</v>
      </c>
      <c r="BO16">
        <f>VLOOKUP(T_Tableau_export_BDN_calculs[[#This Row],[Taxon]],'4_Changement_de_nom'!$1:$5000,4,FALSE)</f>
        <v>0.41</v>
      </c>
      <c r="BP16" s="68">
        <f>VLOOKUP(T_Tableau_export_BDN_calculs[[#This Row],[Taxon]],'4_Changement_de_nom'!$1:$5000,5,FALSE)</f>
        <v>0.37</v>
      </c>
      <c r="BQ16" s="68" t="str">
        <f>IF(OR(SUM(T_Tableau_export_BDN_calculs[[#This Row],[Encombrement vertical 0 - 5m]:[Encombrement vertical 0 - &gt;25m]])=130575,T_Tableau_export_BDN_calculs[[#This Row],[Taxon]]="Tadarida teniotis (Rafinesque,1814)"),"ouvert","ferme")</f>
        <v>ouvert</v>
      </c>
      <c r="BR16" s="68">
        <f>T_Tableau_export_BDN_calculs[[#This Row],[Nombre de contacts]]/'2_Donnees_entree'!$B$20</f>
        <v>6.6666666666666666E-2</v>
      </c>
      <c r="BS16" s="68">
        <f>(IF(T_Tableau_export_BDN_calculs[[#This Row],[Milieu ouvert ferme]]="ferme",T_Tableau_export_BDN_calculs[[#This Row],[Indice DETECT milieu ferme]],T_Tableau_export_BDN_calculs[[#This Row],[Indice DETECT milieu ouvert]]))*T_Tableau_export_BDN_calculs[[#This Row],[Nb contacts/h]]</f>
        <v>2.4666666666666667E-2</v>
      </c>
      <c r="BT16" s="68" t="str">
        <f>VLOOKUP(T_Tableau_export_BDN_calculs[[#This Row],[Numéro du point]],'4bis_Changement_de_nom_points'!A:B,2,FALSE)</f>
        <v>Point 6</v>
      </c>
    </row>
    <row r="17" spans="1:72" x14ac:dyDescent="0.25">
      <c r="A17" s="18">
        <v>41745</v>
      </c>
      <c r="B17">
        <v>939562</v>
      </c>
      <c r="C17" s="18">
        <v>41745</v>
      </c>
      <c r="D17" t="s">
        <v>88</v>
      </c>
      <c r="F17" t="s">
        <v>88</v>
      </c>
      <c r="G17" t="s">
        <v>187</v>
      </c>
      <c r="H17" t="s">
        <v>188</v>
      </c>
      <c r="I17" t="s">
        <v>89</v>
      </c>
      <c r="J17">
        <v>83</v>
      </c>
      <c r="L17" t="s">
        <v>162</v>
      </c>
      <c r="M17" s="19">
        <v>0.99652777777777779</v>
      </c>
      <c r="N17" s="20">
        <v>43525</v>
      </c>
      <c r="O17" s="20">
        <v>43525</v>
      </c>
      <c r="P17" s="20">
        <v>43525</v>
      </c>
      <c r="Q17" s="20">
        <v>43525</v>
      </c>
      <c r="R17" s="20">
        <v>43525</v>
      </c>
      <c r="S17" s="20">
        <v>43525</v>
      </c>
      <c r="V17">
        <v>918865</v>
      </c>
      <c r="W17">
        <v>354699</v>
      </c>
      <c r="X17" t="s">
        <v>187</v>
      </c>
      <c r="Y17" t="s">
        <v>189</v>
      </c>
      <c r="Z17" t="s">
        <v>190</v>
      </c>
      <c r="AA17" t="s">
        <v>191</v>
      </c>
      <c r="AD17" t="s">
        <v>88</v>
      </c>
      <c r="AE17">
        <v>0</v>
      </c>
      <c r="AF17">
        <v>0</v>
      </c>
      <c r="AG17">
        <v>1496</v>
      </c>
      <c r="AH17" t="s">
        <v>166</v>
      </c>
      <c r="AI17" t="s">
        <v>90</v>
      </c>
      <c r="AJ17" t="s">
        <v>88</v>
      </c>
      <c r="AK17" t="s">
        <v>167</v>
      </c>
      <c r="AL17" t="s">
        <v>91</v>
      </c>
      <c r="AM17">
        <v>2</v>
      </c>
      <c r="AN17" t="s">
        <v>134</v>
      </c>
      <c r="AO17" t="s">
        <v>93</v>
      </c>
      <c r="AP17" t="s">
        <v>88</v>
      </c>
      <c r="AQ17" t="s">
        <v>93</v>
      </c>
      <c r="AR17" t="s">
        <v>94</v>
      </c>
      <c r="AS17" t="s">
        <v>93</v>
      </c>
      <c r="AT17" t="s">
        <v>168</v>
      </c>
      <c r="AV17" s="18">
        <v>42318</v>
      </c>
      <c r="AW17">
        <v>3314684</v>
      </c>
      <c r="AX17" t="s">
        <v>135</v>
      </c>
      <c r="AY17" t="s">
        <v>136</v>
      </c>
      <c r="AZ17">
        <v>1</v>
      </c>
      <c r="BA17" t="s">
        <v>169</v>
      </c>
      <c r="BB17" t="s">
        <v>170</v>
      </c>
      <c r="BC17" t="s">
        <v>171</v>
      </c>
      <c r="BD17" t="s">
        <v>172</v>
      </c>
      <c r="BE17" t="s">
        <v>173</v>
      </c>
      <c r="BF17" t="s">
        <v>192</v>
      </c>
      <c r="BH17" t="s">
        <v>96</v>
      </c>
      <c r="BI17" t="s">
        <v>174</v>
      </c>
      <c r="BJ17" t="s">
        <v>175</v>
      </c>
      <c r="BK17" t="s">
        <v>97</v>
      </c>
      <c r="BL17" t="s">
        <v>98</v>
      </c>
      <c r="BM17" t="str">
        <f>VLOOKUP(T_Tableau_export_BDN_calculs[[#This Row],[Taxon]],'4_Changement_de_nom'!$1:$5000,2,FALSE)</f>
        <v>Nyctalus sp., Eptesicus sp.</v>
      </c>
      <c r="BN17" t="str">
        <f>VLOOKUP(T_Tableau_export_BDN_calculs[[#This Row],[Taxon]],'4_Changement_de_nom'!$1:$5000,3,FALSE)</f>
        <v>Noctule ou Sérotine (espèce indéterminée)</v>
      </c>
      <c r="BO17">
        <f>VLOOKUP(T_Tableau_export_BDN_calculs[[#This Row],[Taxon]],'4_Changement_de_nom'!$1:$5000,4,FALSE)</f>
        <v>0.41</v>
      </c>
      <c r="BP17" s="68">
        <f>VLOOKUP(T_Tableau_export_BDN_calculs[[#This Row],[Taxon]],'4_Changement_de_nom'!$1:$5000,5,FALSE)</f>
        <v>0.37</v>
      </c>
      <c r="BQ17" s="68" t="str">
        <f>IF(OR(SUM(T_Tableau_export_BDN_calculs[[#This Row],[Encombrement vertical 0 - 5m]:[Encombrement vertical 0 - &gt;25m]])=130575,T_Tableau_export_BDN_calculs[[#This Row],[Taxon]]="Tadarida teniotis (Rafinesque,1814)"),"ouvert","ferme")</f>
        <v>ouvert</v>
      </c>
      <c r="BR17" s="68">
        <f>T_Tableau_export_BDN_calculs[[#This Row],[Nombre de contacts]]/'2_Donnees_entree'!$B$20</f>
        <v>6.6666666666666666E-2</v>
      </c>
      <c r="BS17" s="68">
        <f>(IF(T_Tableau_export_BDN_calculs[[#This Row],[Milieu ouvert ferme]]="ferme",T_Tableau_export_BDN_calculs[[#This Row],[Indice DETECT milieu ferme]],T_Tableau_export_BDN_calculs[[#This Row],[Indice DETECT milieu ouvert]]))*T_Tableau_export_BDN_calculs[[#This Row],[Nb contacts/h]]</f>
        <v>2.4666666666666667E-2</v>
      </c>
      <c r="BT17" s="68" t="str">
        <f>VLOOKUP(T_Tableau_export_BDN_calculs[[#This Row],[Numéro du point]],'4bis_Changement_de_nom_points'!A:B,2,FALSE)</f>
        <v>Point 6</v>
      </c>
    </row>
    <row r="18" spans="1:72" x14ac:dyDescent="0.25">
      <c r="A18" s="18">
        <v>41745</v>
      </c>
      <c r="B18">
        <v>939562</v>
      </c>
      <c r="C18" s="18">
        <v>41745</v>
      </c>
      <c r="D18" t="s">
        <v>88</v>
      </c>
      <c r="F18" t="s">
        <v>88</v>
      </c>
      <c r="G18" t="s">
        <v>187</v>
      </c>
      <c r="H18" t="s">
        <v>188</v>
      </c>
      <c r="I18" t="s">
        <v>89</v>
      </c>
      <c r="J18">
        <v>83</v>
      </c>
      <c r="L18" t="s">
        <v>162</v>
      </c>
      <c r="M18" s="19">
        <v>0.99652777777777779</v>
      </c>
      <c r="N18" s="20">
        <v>43525</v>
      </c>
      <c r="O18" s="20">
        <v>43525</v>
      </c>
      <c r="P18" s="20">
        <v>43525</v>
      </c>
      <c r="Q18" s="20">
        <v>43525</v>
      </c>
      <c r="R18" s="20">
        <v>43525</v>
      </c>
      <c r="S18" s="20">
        <v>43525</v>
      </c>
      <c r="V18">
        <v>919283</v>
      </c>
      <c r="W18">
        <v>354699</v>
      </c>
      <c r="X18" t="s">
        <v>187</v>
      </c>
      <c r="Y18" t="s">
        <v>189</v>
      </c>
      <c r="Z18" t="s">
        <v>190</v>
      </c>
      <c r="AA18" t="s">
        <v>191</v>
      </c>
      <c r="AD18" t="s">
        <v>88</v>
      </c>
      <c r="AE18">
        <v>0</v>
      </c>
      <c r="AF18">
        <v>0</v>
      </c>
      <c r="AG18">
        <v>1496</v>
      </c>
      <c r="AH18" t="s">
        <v>166</v>
      </c>
      <c r="AI18" t="s">
        <v>90</v>
      </c>
      <c r="AJ18" t="s">
        <v>88</v>
      </c>
      <c r="AK18" t="s">
        <v>167</v>
      </c>
      <c r="AL18" t="s">
        <v>91</v>
      </c>
      <c r="AM18">
        <v>14</v>
      </c>
      <c r="AN18" t="s">
        <v>134</v>
      </c>
      <c r="AO18" t="s">
        <v>93</v>
      </c>
      <c r="AP18" t="s">
        <v>88</v>
      </c>
      <c r="AQ18" t="s">
        <v>93</v>
      </c>
      <c r="AR18" t="s">
        <v>94</v>
      </c>
      <c r="AS18" t="s">
        <v>93</v>
      </c>
      <c r="AT18" t="s">
        <v>168</v>
      </c>
      <c r="AV18" s="18">
        <v>42318</v>
      </c>
      <c r="AW18">
        <v>3314782</v>
      </c>
      <c r="AX18" t="s">
        <v>135</v>
      </c>
      <c r="AY18" t="s">
        <v>136</v>
      </c>
      <c r="AZ18">
        <v>1</v>
      </c>
      <c r="BA18" t="s">
        <v>169</v>
      </c>
      <c r="BB18" t="s">
        <v>170</v>
      </c>
      <c r="BC18" t="s">
        <v>171</v>
      </c>
      <c r="BD18" t="s">
        <v>172</v>
      </c>
      <c r="BE18" t="s">
        <v>173</v>
      </c>
      <c r="BF18" t="s">
        <v>192</v>
      </c>
      <c r="BH18" t="s">
        <v>96</v>
      </c>
      <c r="BI18" t="s">
        <v>174</v>
      </c>
      <c r="BJ18" t="s">
        <v>175</v>
      </c>
      <c r="BK18" t="s">
        <v>97</v>
      </c>
      <c r="BL18" t="s">
        <v>98</v>
      </c>
      <c r="BM18" t="str">
        <f>VLOOKUP(T_Tableau_export_BDN_calculs[[#This Row],[Taxon]],'4_Changement_de_nom'!$1:$5000,2,FALSE)</f>
        <v>Nyctalus sp., Eptesicus sp.</v>
      </c>
      <c r="BN18" t="str">
        <f>VLOOKUP(T_Tableau_export_BDN_calculs[[#This Row],[Taxon]],'4_Changement_de_nom'!$1:$5000,3,FALSE)</f>
        <v>Noctule ou Sérotine (espèce indéterminée)</v>
      </c>
      <c r="BO18">
        <f>VLOOKUP(T_Tableau_export_BDN_calculs[[#This Row],[Taxon]],'4_Changement_de_nom'!$1:$5000,4,FALSE)</f>
        <v>0.41</v>
      </c>
      <c r="BP18" s="68">
        <f>VLOOKUP(T_Tableau_export_BDN_calculs[[#This Row],[Taxon]],'4_Changement_de_nom'!$1:$5000,5,FALSE)</f>
        <v>0.37</v>
      </c>
      <c r="BQ18" s="68" t="str">
        <f>IF(OR(SUM(T_Tableau_export_BDN_calculs[[#This Row],[Encombrement vertical 0 - 5m]:[Encombrement vertical 0 - &gt;25m]])=130575,T_Tableau_export_BDN_calculs[[#This Row],[Taxon]]="Tadarida teniotis (Rafinesque,1814)"),"ouvert","ferme")</f>
        <v>ouvert</v>
      </c>
      <c r="BR18" s="68">
        <f>T_Tableau_export_BDN_calculs[[#This Row],[Nombre de contacts]]/'2_Donnees_entree'!$B$20</f>
        <v>6.6666666666666666E-2</v>
      </c>
      <c r="BS18" s="68">
        <f>(IF(T_Tableau_export_BDN_calculs[[#This Row],[Milieu ouvert ferme]]="ferme",T_Tableau_export_BDN_calculs[[#This Row],[Indice DETECT milieu ferme]],T_Tableau_export_BDN_calculs[[#This Row],[Indice DETECT milieu ouvert]]))*T_Tableau_export_BDN_calculs[[#This Row],[Nb contacts/h]]</f>
        <v>2.4666666666666667E-2</v>
      </c>
      <c r="BT18" s="68" t="str">
        <f>VLOOKUP(T_Tableau_export_BDN_calculs[[#This Row],[Numéro du point]],'4bis_Changement_de_nom_points'!A:B,2,FALSE)</f>
        <v>Point 6</v>
      </c>
    </row>
    <row r="19" spans="1:72" x14ac:dyDescent="0.25">
      <c r="A19" s="18">
        <v>41745</v>
      </c>
      <c r="B19">
        <v>939565</v>
      </c>
      <c r="C19" s="18">
        <v>41745</v>
      </c>
      <c r="D19" t="s">
        <v>88</v>
      </c>
      <c r="F19" t="s">
        <v>88</v>
      </c>
      <c r="G19" t="s">
        <v>193</v>
      </c>
      <c r="H19">
        <v>7</v>
      </c>
      <c r="I19" t="s">
        <v>89</v>
      </c>
      <c r="J19">
        <v>65</v>
      </c>
      <c r="L19" t="s">
        <v>162</v>
      </c>
      <c r="M19" s="19">
        <v>0.96944444444444444</v>
      </c>
      <c r="N19" s="20">
        <v>43525</v>
      </c>
      <c r="O19" s="20">
        <v>43526</v>
      </c>
      <c r="P19" s="20">
        <v>43527</v>
      </c>
      <c r="Q19" s="20">
        <v>43525</v>
      </c>
      <c r="R19" s="20">
        <v>43525</v>
      </c>
      <c r="S19" s="20">
        <v>43525</v>
      </c>
      <c r="V19">
        <v>918527</v>
      </c>
      <c r="W19">
        <v>354700</v>
      </c>
      <c r="X19" t="s">
        <v>193</v>
      </c>
      <c r="Y19" t="s">
        <v>194</v>
      </c>
      <c r="Z19" t="s">
        <v>195</v>
      </c>
      <c r="AA19" t="s">
        <v>196</v>
      </c>
      <c r="AD19" t="s">
        <v>88</v>
      </c>
      <c r="AE19">
        <v>0</v>
      </c>
      <c r="AF19">
        <v>0</v>
      </c>
      <c r="AG19">
        <v>1496</v>
      </c>
      <c r="AH19" t="s">
        <v>166</v>
      </c>
      <c r="AI19" t="s">
        <v>90</v>
      </c>
      <c r="AJ19" t="s">
        <v>88</v>
      </c>
      <c r="AK19" t="s">
        <v>167</v>
      </c>
      <c r="AL19" t="s">
        <v>91</v>
      </c>
      <c r="AM19">
        <v>20</v>
      </c>
      <c r="AN19" t="s">
        <v>131</v>
      </c>
      <c r="AO19" t="s">
        <v>93</v>
      </c>
      <c r="AP19" t="s">
        <v>88</v>
      </c>
      <c r="AQ19" t="s">
        <v>88</v>
      </c>
      <c r="AR19" t="s">
        <v>94</v>
      </c>
      <c r="AS19" t="s">
        <v>93</v>
      </c>
      <c r="AT19" t="s">
        <v>168</v>
      </c>
      <c r="AV19" s="18">
        <v>42318</v>
      </c>
      <c r="AW19">
        <v>3313244</v>
      </c>
      <c r="AX19">
        <v>79300</v>
      </c>
      <c r="AY19" t="s">
        <v>132</v>
      </c>
      <c r="AZ19">
        <v>1</v>
      </c>
      <c r="BA19" t="s">
        <v>169</v>
      </c>
      <c r="BB19" t="s">
        <v>170</v>
      </c>
      <c r="BC19" t="s">
        <v>171</v>
      </c>
      <c r="BD19" t="s">
        <v>172</v>
      </c>
      <c r="BE19" t="s">
        <v>173</v>
      </c>
      <c r="BF19">
        <v>7</v>
      </c>
      <c r="BG19" t="s">
        <v>181</v>
      </c>
      <c r="BH19" t="s">
        <v>96</v>
      </c>
      <c r="BI19" t="s">
        <v>174</v>
      </c>
      <c r="BJ19" t="s">
        <v>175</v>
      </c>
      <c r="BK19" t="s">
        <v>97</v>
      </c>
      <c r="BL19" t="s">
        <v>98</v>
      </c>
      <c r="BM19" t="str">
        <f>VLOOKUP(T_Tableau_export_BDN_calculs[[#This Row],[Taxon]],'4_Changement_de_nom'!$1:$5000,2,FALSE)</f>
        <v>Myotis brandtii (Eversmann, 1845)</v>
      </c>
      <c r="BN19" t="str">
        <f>VLOOKUP(T_Tableau_export_BDN_calculs[[#This Row],[Taxon]],'4_Changement_de_nom'!$1:$5000,3,FALSE)</f>
        <v>Murin de Brandt</v>
      </c>
      <c r="BO19">
        <f>VLOOKUP(T_Tableau_export_BDN_calculs[[#This Row],[Taxon]],'4_Changement_de_nom'!$1:$5000,4,FALSE)</f>
        <v>2.5</v>
      </c>
      <c r="BP19" s="68">
        <f>VLOOKUP(T_Tableau_export_BDN_calculs[[#This Row],[Taxon]],'4_Changement_de_nom'!$1:$5000,5,FALSE)</f>
        <v>2.5</v>
      </c>
      <c r="BQ19" s="68" t="str">
        <f>IF(OR(SUM(T_Tableau_export_BDN_calculs[[#This Row],[Encombrement vertical 0 - 5m]:[Encombrement vertical 0 - &gt;25m]])=130575,T_Tableau_export_BDN_calculs[[#This Row],[Taxon]]="Tadarida teniotis (Rafinesque,1814)"),"ouvert","ferme")</f>
        <v>ouvert</v>
      </c>
      <c r="BR19" s="68">
        <f>T_Tableau_export_BDN_calculs[[#This Row],[Nombre de contacts]]/'2_Donnees_entree'!$B$20</f>
        <v>6.6666666666666666E-2</v>
      </c>
      <c r="BS19" s="68">
        <f>(IF(T_Tableau_export_BDN_calculs[[#This Row],[Milieu ouvert ferme]]="ferme",T_Tableau_export_BDN_calculs[[#This Row],[Indice DETECT milieu ferme]],T_Tableau_export_BDN_calculs[[#This Row],[Indice DETECT milieu ouvert]]))*T_Tableau_export_BDN_calculs[[#This Row],[Nb contacts/h]]</f>
        <v>0.16666666666666666</v>
      </c>
      <c r="BT19" s="68" t="str">
        <f>VLOOKUP(T_Tableau_export_BDN_calculs[[#This Row],[Numéro du point]],'4bis_Changement_de_nom_points'!A:B,2,FALSE)</f>
        <v>Point 5</v>
      </c>
    </row>
    <row r="20" spans="1:72" x14ac:dyDescent="0.25">
      <c r="A20" s="18">
        <v>41745</v>
      </c>
      <c r="B20">
        <v>939565</v>
      </c>
      <c r="C20" s="18">
        <v>41745</v>
      </c>
      <c r="D20" t="s">
        <v>88</v>
      </c>
      <c r="F20" t="s">
        <v>88</v>
      </c>
      <c r="G20" t="s">
        <v>193</v>
      </c>
      <c r="H20">
        <v>7</v>
      </c>
      <c r="I20" t="s">
        <v>89</v>
      </c>
      <c r="J20">
        <v>65</v>
      </c>
      <c r="L20" t="s">
        <v>162</v>
      </c>
      <c r="M20" s="19">
        <v>0.96944444444444444</v>
      </c>
      <c r="N20" s="20">
        <v>43525</v>
      </c>
      <c r="O20" s="20">
        <v>43526</v>
      </c>
      <c r="P20" s="20">
        <v>43527</v>
      </c>
      <c r="Q20" s="20">
        <v>43525</v>
      </c>
      <c r="R20" s="20">
        <v>43525</v>
      </c>
      <c r="S20" s="20">
        <v>43525</v>
      </c>
      <c r="V20">
        <v>918849</v>
      </c>
      <c r="W20">
        <v>354700</v>
      </c>
      <c r="X20" t="s">
        <v>193</v>
      </c>
      <c r="Y20" t="s">
        <v>194</v>
      </c>
      <c r="Z20" t="s">
        <v>195</v>
      </c>
      <c r="AA20" t="s">
        <v>196</v>
      </c>
      <c r="AD20" t="s">
        <v>88</v>
      </c>
      <c r="AE20">
        <v>0</v>
      </c>
      <c r="AF20">
        <v>0</v>
      </c>
      <c r="AG20">
        <v>1496</v>
      </c>
      <c r="AH20" t="s">
        <v>166</v>
      </c>
      <c r="AI20" t="s">
        <v>90</v>
      </c>
      <c r="AJ20" t="s">
        <v>88</v>
      </c>
      <c r="AK20" t="s">
        <v>167</v>
      </c>
      <c r="AL20" t="s">
        <v>91</v>
      </c>
      <c r="AM20">
        <v>13</v>
      </c>
      <c r="AN20" t="s">
        <v>152</v>
      </c>
      <c r="AO20" t="s">
        <v>93</v>
      </c>
      <c r="AP20" t="s">
        <v>88</v>
      </c>
      <c r="AQ20" t="s">
        <v>93</v>
      </c>
      <c r="AR20" t="s">
        <v>94</v>
      </c>
      <c r="AS20" t="s">
        <v>93</v>
      </c>
      <c r="AT20" t="s">
        <v>168</v>
      </c>
      <c r="AV20" s="18">
        <v>42318</v>
      </c>
      <c r="AW20">
        <v>3313520</v>
      </c>
      <c r="AX20" t="s">
        <v>153</v>
      </c>
      <c r="AY20" t="s">
        <v>154</v>
      </c>
      <c r="AZ20">
        <v>1</v>
      </c>
      <c r="BA20" t="s">
        <v>169</v>
      </c>
      <c r="BB20" t="s">
        <v>170</v>
      </c>
      <c r="BC20" t="s">
        <v>171</v>
      </c>
      <c r="BD20" t="s">
        <v>172</v>
      </c>
      <c r="BE20" t="s">
        <v>173</v>
      </c>
      <c r="BF20">
        <v>7</v>
      </c>
      <c r="BG20" t="s">
        <v>181</v>
      </c>
      <c r="BH20" t="s">
        <v>96</v>
      </c>
      <c r="BI20" t="s">
        <v>174</v>
      </c>
      <c r="BJ20" t="s">
        <v>175</v>
      </c>
      <c r="BK20" t="s">
        <v>97</v>
      </c>
      <c r="BL20" t="s">
        <v>98</v>
      </c>
      <c r="BM20" t="str">
        <f>VLOOKUP(T_Tableau_export_BDN_calculs[[#This Row],[Taxon]],'4_Changement_de_nom'!$1:$5000,2,FALSE)</f>
        <v>Nyctalus sp., Eptesicus sp.</v>
      </c>
      <c r="BN20" t="str">
        <f>VLOOKUP(T_Tableau_export_BDN_calculs[[#This Row],[Taxon]],'4_Changement_de_nom'!$1:$5000,3,FALSE)</f>
        <v>Noctule ou Sérotine (espèce indéterminée)</v>
      </c>
      <c r="BO20">
        <f>VLOOKUP(T_Tableau_export_BDN_calculs[[#This Row],[Taxon]],'4_Changement_de_nom'!$1:$5000,4,FALSE)</f>
        <v>0.41</v>
      </c>
      <c r="BP20" s="68">
        <f>VLOOKUP(T_Tableau_export_BDN_calculs[[#This Row],[Taxon]],'4_Changement_de_nom'!$1:$5000,5,FALSE)</f>
        <v>0.37</v>
      </c>
      <c r="BQ20" s="68" t="str">
        <f>IF(OR(SUM(T_Tableau_export_BDN_calculs[[#This Row],[Encombrement vertical 0 - 5m]:[Encombrement vertical 0 - &gt;25m]])=130575,T_Tableau_export_BDN_calculs[[#This Row],[Taxon]]="Tadarida teniotis (Rafinesque,1814)"),"ouvert","ferme")</f>
        <v>ouvert</v>
      </c>
      <c r="BR20" s="68">
        <f>T_Tableau_export_BDN_calculs[[#This Row],[Nombre de contacts]]/'2_Donnees_entree'!$B$20</f>
        <v>6.6666666666666666E-2</v>
      </c>
      <c r="BS20" s="68">
        <f>(IF(T_Tableau_export_BDN_calculs[[#This Row],[Milieu ouvert ferme]]="ferme",T_Tableau_export_BDN_calculs[[#This Row],[Indice DETECT milieu ferme]],T_Tableau_export_BDN_calculs[[#This Row],[Indice DETECT milieu ouvert]]))*T_Tableau_export_BDN_calculs[[#This Row],[Nb contacts/h]]</f>
        <v>2.4666666666666667E-2</v>
      </c>
      <c r="BT20" s="68" t="str">
        <f>VLOOKUP(T_Tableau_export_BDN_calculs[[#This Row],[Numéro du point]],'4bis_Changement_de_nom_points'!A:B,2,FALSE)</f>
        <v>Point 5</v>
      </c>
    </row>
    <row r="21" spans="1:72" x14ac:dyDescent="0.25">
      <c r="A21" s="18">
        <v>41746</v>
      </c>
      <c r="B21">
        <v>939532</v>
      </c>
      <c r="C21" s="18">
        <v>41746</v>
      </c>
      <c r="D21" t="s">
        <v>88</v>
      </c>
      <c r="F21" t="s">
        <v>88</v>
      </c>
      <c r="G21" t="s">
        <v>197</v>
      </c>
      <c r="H21" t="s">
        <v>198</v>
      </c>
      <c r="I21" t="s">
        <v>89</v>
      </c>
      <c r="J21">
        <v>67</v>
      </c>
      <c r="L21" t="s">
        <v>162</v>
      </c>
      <c r="M21" s="19">
        <v>0.98402777777777783</v>
      </c>
      <c r="N21" s="20">
        <v>43525</v>
      </c>
      <c r="O21" s="20">
        <v>43526</v>
      </c>
      <c r="P21" s="20">
        <v>43527</v>
      </c>
      <c r="Q21" s="20">
        <v>43525</v>
      </c>
      <c r="R21" s="20">
        <v>43527</v>
      </c>
      <c r="S21" s="20">
        <v>43527</v>
      </c>
      <c r="V21">
        <v>917728</v>
      </c>
      <c r="W21">
        <v>354689</v>
      </c>
      <c r="X21" t="s">
        <v>197</v>
      </c>
      <c r="Y21" t="s">
        <v>199</v>
      </c>
      <c r="Z21" t="s">
        <v>200</v>
      </c>
      <c r="AA21" t="s">
        <v>201</v>
      </c>
      <c r="AD21" t="s">
        <v>88</v>
      </c>
      <c r="AE21">
        <v>0</v>
      </c>
      <c r="AF21">
        <v>0</v>
      </c>
      <c r="AG21">
        <v>1496</v>
      </c>
      <c r="AH21" t="s">
        <v>166</v>
      </c>
      <c r="AI21" t="s">
        <v>90</v>
      </c>
      <c r="AJ21" t="s">
        <v>88</v>
      </c>
      <c r="AK21" t="s">
        <v>167</v>
      </c>
      <c r="AL21" t="s">
        <v>91</v>
      </c>
      <c r="AM21">
        <v>8</v>
      </c>
      <c r="AN21" t="s">
        <v>92</v>
      </c>
      <c r="AO21" t="s">
        <v>93</v>
      </c>
      <c r="AP21" t="s">
        <v>88</v>
      </c>
      <c r="AQ21" t="s">
        <v>93</v>
      </c>
      <c r="AR21" t="s">
        <v>94</v>
      </c>
      <c r="AS21" t="s">
        <v>93</v>
      </c>
      <c r="AT21" t="s">
        <v>168</v>
      </c>
      <c r="AV21" s="18">
        <v>42318</v>
      </c>
      <c r="AW21">
        <v>3313891</v>
      </c>
      <c r="AX21">
        <v>60479</v>
      </c>
      <c r="AY21" t="s">
        <v>95</v>
      </c>
      <c r="AZ21">
        <v>2</v>
      </c>
      <c r="BA21" t="s">
        <v>169</v>
      </c>
      <c r="BB21" t="s">
        <v>170</v>
      </c>
      <c r="BC21" t="s">
        <v>171</v>
      </c>
      <c r="BD21" t="s">
        <v>172</v>
      </c>
      <c r="BE21" t="s">
        <v>173</v>
      </c>
      <c r="BF21">
        <v>10</v>
      </c>
      <c r="BH21" t="s">
        <v>96</v>
      </c>
      <c r="BI21" t="s">
        <v>174</v>
      </c>
      <c r="BJ21" t="s">
        <v>175</v>
      </c>
      <c r="BK21" t="s">
        <v>97</v>
      </c>
      <c r="BL21" t="s">
        <v>98</v>
      </c>
      <c r="BM21" t="str">
        <f>VLOOKUP(T_Tableau_export_BDN_calculs[[#This Row],[Taxon]],'4_Changement_de_nom'!$1:$5000,2,FALSE)</f>
        <v>Pipistrellus pipistrellus (Schreber, 1774)</v>
      </c>
      <c r="BN21" t="str">
        <f>VLOOKUP(T_Tableau_export_BDN_calculs[[#This Row],[Taxon]],'4_Changement_de_nom'!$1:$5000,3,FALSE)</f>
        <v>Pipistrelle commune</v>
      </c>
      <c r="BO21">
        <f>VLOOKUP(T_Tableau_export_BDN_calculs[[#This Row],[Taxon]],'4_Changement_de_nom'!$1:$5000,4,FALSE)</f>
        <v>1</v>
      </c>
      <c r="BP21" s="68">
        <f>VLOOKUP(T_Tableau_export_BDN_calculs[[#This Row],[Taxon]],'4_Changement_de_nom'!$1:$5000,5,FALSE)</f>
        <v>1</v>
      </c>
      <c r="BQ21" s="68" t="str">
        <f>IF(OR(SUM(T_Tableau_export_BDN_calculs[[#This Row],[Encombrement vertical 0 - 5m]:[Encombrement vertical 0 - &gt;25m]])=130575,T_Tableau_export_BDN_calculs[[#This Row],[Taxon]]="Tadarida teniotis (Rafinesque,1814)"),"ouvert","ferme")</f>
        <v>ferme</v>
      </c>
      <c r="BR21" s="68">
        <f>T_Tableau_export_BDN_calculs[[#This Row],[Nombre de contacts]]/'2_Donnees_entree'!$B$20</f>
        <v>0.13333333333333333</v>
      </c>
      <c r="BS21" s="68">
        <f>(IF(T_Tableau_export_BDN_calculs[[#This Row],[Milieu ouvert ferme]]="ferme",T_Tableau_export_BDN_calculs[[#This Row],[Indice DETECT milieu ferme]],T_Tableau_export_BDN_calculs[[#This Row],[Indice DETECT milieu ouvert]]))*T_Tableau_export_BDN_calculs[[#This Row],[Nb contacts/h]]</f>
        <v>0.13333333333333333</v>
      </c>
      <c r="BT21" s="68" t="str">
        <f>VLOOKUP(T_Tableau_export_BDN_calculs[[#This Row],[Numéro du point]],'4bis_Changement_de_nom_points'!A:B,2,FALSE)</f>
        <v>Point 9</v>
      </c>
    </row>
    <row r="22" spans="1:72" x14ac:dyDescent="0.25">
      <c r="A22" s="18">
        <v>41746</v>
      </c>
      <c r="B22">
        <v>939532</v>
      </c>
      <c r="C22" s="18">
        <v>41746</v>
      </c>
      <c r="D22" t="s">
        <v>88</v>
      </c>
      <c r="F22" t="s">
        <v>88</v>
      </c>
      <c r="G22" t="s">
        <v>197</v>
      </c>
      <c r="H22" t="s">
        <v>198</v>
      </c>
      <c r="I22" t="s">
        <v>89</v>
      </c>
      <c r="J22">
        <v>67</v>
      </c>
      <c r="L22" t="s">
        <v>162</v>
      </c>
      <c r="M22" s="19">
        <v>0.98402777777777783</v>
      </c>
      <c r="N22" s="20">
        <v>43525</v>
      </c>
      <c r="O22" s="20">
        <v>43526</v>
      </c>
      <c r="P22" s="20">
        <v>43527</v>
      </c>
      <c r="Q22" s="20">
        <v>43525</v>
      </c>
      <c r="R22" s="20">
        <v>43527</v>
      </c>
      <c r="S22" s="20">
        <v>43527</v>
      </c>
      <c r="V22">
        <v>917749</v>
      </c>
      <c r="W22">
        <v>354689</v>
      </c>
      <c r="X22" t="s">
        <v>197</v>
      </c>
      <c r="Y22" t="s">
        <v>199</v>
      </c>
      <c r="Z22" t="s">
        <v>200</v>
      </c>
      <c r="AA22" t="s">
        <v>201</v>
      </c>
      <c r="AD22" t="s">
        <v>88</v>
      </c>
      <c r="AE22">
        <v>0</v>
      </c>
      <c r="AF22">
        <v>0</v>
      </c>
      <c r="AG22">
        <v>1496</v>
      </c>
      <c r="AH22" t="s">
        <v>166</v>
      </c>
      <c r="AI22" t="s">
        <v>90</v>
      </c>
      <c r="AJ22" t="s">
        <v>88</v>
      </c>
      <c r="AK22" t="s">
        <v>167</v>
      </c>
      <c r="AL22" t="s">
        <v>91</v>
      </c>
      <c r="AM22">
        <v>28</v>
      </c>
      <c r="AN22" t="s">
        <v>92</v>
      </c>
      <c r="AO22" t="s">
        <v>93</v>
      </c>
      <c r="AP22" t="s">
        <v>88</v>
      </c>
      <c r="AQ22" t="s">
        <v>93</v>
      </c>
      <c r="AR22" t="s">
        <v>94</v>
      </c>
      <c r="AS22" t="s">
        <v>93</v>
      </c>
      <c r="AT22" t="s">
        <v>168</v>
      </c>
      <c r="AV22" s="18">
        <v>42318</v>
      </c>
      <c r="AW22">
        <v>3314409</v>
      </c>
      <c r="AX22">
        <v>60479</v>
      </c>
      <c r="AY22" t="s">
        <v>95</v>
      </c>
      <c r="AZ22">
        <v>3</v>
      </c>
      <c r="BA22" t="s">
        <v>169</v>
      </c>
      <c r="BB22" t="s">
        <v>170</v>
      </c>
      <c r="BC22" t="s">
        <v>171</v>
      </c>
      <c r="BD22" t="s">
        <v>172</v>
      </c>
      <c r="BE22" t="s">
        <v>173</v>
      </c>
      <c r="BF22">
        <v>10</v>
      </c>
      <c r="BH22" t="s">
        <v>96</v>
      </c>
      <c r="BI22" t="s">
        <v>174</v>
      </c>
      <c r="BJ22" t="s">
        <v>175</v>
      </c>
      <c r="BK22" t="s">
        <v>97</v>
      </c>
      <c r="BL22" t="s">
        <v>98</v>
      </c>
      <c r="BM22" t="str">
        <f>VLOOKUP(T_Tableau_export_BDN_calculs[[#This Row],[Taxon]],'4_Changement_de_nom'!$1:$5000,2,FALSE)</f>
        <v>Pipistrellus pipistrellus (Schreber, 1774)</v>
      </c>
      <c r="BN22" t="str">
        <f>VLOOKUP(T_Tableau_export_BDN_calculs[[#This Row],[Taxon]],'4_Changement_de_nom'!$1:$5000,3,FALSE)</f>
        <v>Pipistrelle commune</v>
      </c>
      <c r="BO22">
        <f>VLOOKUP(T_Tableau_export_BDN_calculs[[#This Row],[Taxon]],'4_Changement_de_nom'!$1:$5000,4,FALSE)</f>
        <v>1</v>
      </c>
      <c r="BP22" s="68">
        <f>VLOOKUP(T_Tableau_export_BDN_calculs[[#This Row],[Taxon]],'4_Changement_de_nom'!$1:$5000,5,FALSE)</f>
        <v>1</v>
      </c>
      <c r="BQ22" s="68" t="str">
        <f>IF(OR(SUM(T_Tableau_export_BDN_calculs[[#This Row],[Encombrement vertical 0 - 5m]:[Encombrement vertical 0 - &gt;25m]])=130575,T_Tableau_export_BDN_calculs[[#This Row],[Taxon]]="Tadarida teniotis (Rafinesque,1814)"),"ouvert","ferme")</f>
        <v>ferme</v>
      </c>
      <c r="BR22" s="68">
        <f>T_Tableau_export_BDN_calculs[[#This Row],[Nombre de contacts]]/'2_Donnees_entree'!$B$20</f>
        <v>0.2</v>
      </c>
      <c r="BS22" s="68">
        <f>(IF(T_Tableau_export_BDN_calculs[[#This Row],[Milieu ouvert ferme]]="ferme",T_Tableau_export_BDN_calculs[[#This Row],[Indice DETECT milieu ferme]],T_Tableau_export_BDN_calculs[[#This Row],[Indice DETECT milieu ouvert]]))*T_Tableau_export_BDN_calculs[[#This Row],[Nb contacts/h]]</f>
        <v>0.2</v>
      </c>
      <c r="BT22" s="68" t="str">
        <f>VLOOKUP(T_Tableau_export_BDN_calculs[[#This Row],[Numéro du point]],'4bis_Changement_de_nom_points'!A:B,2,FALSE)</f>
        <v>Point 9</v>
      </c>
    </row>
    <row r="23" spans="1:72" x14ac:dyDescent="0.25">
      <c r="A23" s="18">
        <v>41746</v>
      </c>
      <c r="B23">
        <v>939532</v>
      </c>
      <c r="C23" s="18">
        <v>41746</v>
      </c>
      <c r="D23" t="s">
        <v>88</v>
      </c>
      <c r="F23" t="s">
        <v>88</v>
      </c>
      <c r="G23" t="s">
        <v>197</v>
      </c>
      <c r="H23" t="s">
        <v>198</v>
      </c>
      <c r="I23" t="s">
        <v>89</v>
      </c>
      <c r="J23">
        <v>67</v>
      </c>
      <c r="L23" t="s">
        <v>162</v>
      </c>
      <c r="M23" s="19">
        <v>0.98402777777777783</v>
      </c>
      <c r="N23" s="20">
        <v>43525</v>
      </c>
      <c r="O23" s="20">
        <v>43526</v>
      </c>
      <c r="P23" s="20">
        <v>43527</v>
      </c>
      <c r="Q23" s="20">
        <v>43525</v>
      </c>
      <c r="R23" s="20">
        <v>43527</v>
      </c>
      <c r="S23" s="20">
        <v>43527</v>
      </c>
      <c r="V23">
        <v>918035</v>
      </c>
      <c r="W23">
        <v>354689</v>
      </c>
      <c r="X23" t="s">
        <v>197</v>
      </c>
      <c r="Y23" t="s">
        <v>199</v>
      </c>
      <c r="Z23" t="s">
        <v>200</v>
      </c>
      <c r="AA23" t="s">
        <v>201</v>
      </c>
      <c r="AD23" t="s">
        <v>88</v>
      </c>
      <c r="AE23">
        <v>0</v>
      </c>
      <c r="AF23">
        <v>0</v>
      </c>
      <c r="AG23">
        <v>1496</v>
      </c>
      <c r="AH23" t="s">
        <v>166</v>
      </c>
      <c r="AI23" t="s">
        <v>90</v>
      </c>
      <c r="AJ23" t="s">
        <v>88</v>
      </c>
      <c r="AK23" t="s">
        <v>167</v>
      </c>
      <c r="AL23" t="s">
        <v>91</v>
      </c>
      <c r="AM23">
        <v>24</v>
      </c>
      <c r="AN23" t="s">
        <v>92</v>
      </c>
      <c r="AO23" t="s">
        <v>93</v>
      </c>
      <c r="AP23" t="s">
        <v>88</v>
      </c>
      <c r="AQ23" t="s">
        <v>93</v>
      </c>
      <c r="AR23" t="s">
        <v>94</v>
      </c>
      <c r="AS23" t="s">
        <v>93</v>
      </c>
      <c r="AT23" t="s">
        <v>168</v>
      </c>
      <c r="AV23" s="18">
        <v>42318</v>
      </c>
      <c r="AW23">
        <v>3312982</v>
      </c>
      <c r="AX23">
        <v>60479</v>
      </c>
      <c r="AY23" t="s">
        <v>95</v>
      </c>
      <c r="AZ23">
        <v>3</v>
      </c>
      <c r="BA23" t="s">
        <v>169</v>
      </c>
      <c r="BB23" t="s">
        <v>170</v>
      </c>
      <c r="BC23" t="s">
        <v>171</v>
      </c>
      <c r="BD23" t="s">
        <v>172</v>
      </c>
      <c r="BE23" t="s">
        <v>173</v>
      </c>
      <c r="BF23">
        <v>10</v>
      </c>
      <c r="BH23" t="s">
        <v>96</v>
      </c>
      <c r="BI23" t="s">
        <v>174</v>
      </c>
      <c r="BJ23" t="s">
        <v>175</v>
      </c>
      <c r="BK23" t="s">
        <v>97</v>
      </c>
      <c r="BL23" t="s">
        <v>98</v>
      </c>
      <c r="BM23" t="str">
        <f>VLOOKUP(T_Tableau_export_BDN_calculs[[#This Row],[Taxon]],'4_Changement_de_nom'!$1:$5000,2,FALSE)</f>
        <v>Pipistrellus pipistrellus (Schreber, 1774)</v>
      </c>
      <c r="BN23" t="str">
        <f>VLOOKUP(T_Tableau_export_BDN_calculs[[#This Row],[Taxon]],'4_Changement_de_nom'!$1:$5000,3,FALSE)</f>
        <v>Pipistrelle commune</v>
      </c>
      <c r="BO23">
        <f>VLOOKUP(T_Tableau_export_BDN_calculs[[#This Row],[Taxon]],'4_Changement_de_nom'!$1:$5000,4,FALSE)</f>
        <v>1</v>
      </c>
      <c r="BP23" s="68">
        <f>VLOOKUP(T_Tableau_export_BDN_calculs[[#This Row],[Taxon]],'4_Changement_de_nom'!$1:$5000,5,FALSE)</f>
        <v>1</v>
      </c>
      <c r="BQ23" s="68" t="str">
        <f>IF(OR(SUM(T_Tableau_export_BDN_calculs[[#This Row],[Encombrement vertical 0 - 5m]:[Encombrement vertical 0 - &gt;25m]])=130575,T_Tableau_export_BDN_calculs[[#This Row],[Taxon]]="Tadarida teniotis (Rafinesque,1814)"),"ouvert","ferme")</f>
        <v>ferme</v>
      </c>
      <c r="BR23" s="68">
        <f>T_Tableau_export_BDN_calculs[[#This Row],[Nombre de contacts]]/'2_Donnees_entree'!$B$20</f>
        <v>0.2</v>
      </c>
      <c r="BS23" s="68">
        <f>(IF(T_Tableau_export_BDN_calculs[[#This Row],[Milieu ouvert ferme]]="ferme",T_Tableau_export_BDN_calculs[[#This Row],[Indice DETECT milieu ferme]],T_Tableau_export_BDN_calculs[[#This Row],[Indice DETECT milieu ouvert]]))*T_Tableau_export_BDN_calculs[[#This Row],[Nb contacts/h]]</f>
        <v>0.2</v>
      </c>
      <c r="BT23" s="68" t="str">
        <f>VLOOKUP(T_Tableau_export_BDN_calculs[[#This Row],[Numéro du point]],'4bis_Changement_de_nom_points'!A:B,2,FALSE)</f>
        <v>Point 9</v>
      </c>
    </row>
    <row r="24" spans="1:72" x14ac:dyDescent="0.25">
      <c r="A24" s="18">
        <v>41746</v>
      </c>
      <c r="B24">
        <v>939532</v>
      </c>
      <c r="C24" s="18">
        <v>41746</v>
      </c>
      <c r="D24" t="s">
        <v>88</v>
      </c>
      <c r="F24" t="s">
        <v>88</v>
      </c>
      <c r="G24" t="s">
        <v>197</v>
      </c>
      <c r="H24" t="s">
        <v>198</v>
      </c>
      <c r="I24" t="s">
        <v>89</v>
      </c>
      <c r="J24">
        <v>67</v>
      </c>
      <c r="L24" t="s">
        <v>162</v>
      </c>
      <c r="M24" s="19">
        <v>0.98402777777777783</v>
      </c>
      <c r="N24" s="20">
        <v>43525</v>
      </c>
      <c r="O24" s="20">
        <v>43526</v>
      </c>
      <c r="P24" s="20">
        <v>43527</v>
      </c>
      <c r="Q24" s="20">
        <v>43525</v>
      </c>
      <c r="R24" s="20">
        <v>43527</v>
      </c>
      <c r="S24" s="20">
        <v>43527</v>
      </c>
      <c r="V24">
        <v>918333</v>
      </c>
      <c r="W24">
        <v>354689</v>
      </c>
      <c r="X24" t="s">
        <v>197</v>
      </c>
      <c r="Y24" t="s">
        <v>199</v>
      </c>
      <c r="Z24" t="s">
        <v>200</v>
      </c>
      <c r="AA24" t="s">
        <v>201</v>
      </c>
      <c r="AD24" t="s">
        <v>88</v>
      </c>
      <c r="AE24">
        <v>0</v>
      </c>
      <c r="AF24">
        <v>0</v>
      </c>
      <c r="AG24">
        <v>1496</v>
      </c>
      <c r="AH24" t="s">
        <v>166</v>
      </c>
      <c r="AI24" t="s">
        <v>90</v>
      </c>
      <c r="AJ24" t="s">
        <v>88</v>
      </c>
      <c r="AK24" t="s">
        <v>167</v>
      </c>
      <c r="AL24" t="s">
        <v>91</v>
      </c>
      <c r="AM24">
        <v>17</v>
      </c>
      <c r="AN24" t="s">
        <v>92</v>
      </c>
      <c r="AO24" t="s">
        <v>93</v>
      </c>
      <c r="AP24" t="s">
        <v>88</v>
      </c>
      <c r="AQ24" t="s">
        <v>93</v>
      </c>
      <c r="AR24" t="s">
        <v>94</v>
      </c>
      <c r="AS24" t="s">
        <v>93</v>
      </c>
      <c r="AT24" t="s">
        <v>168</v>
      </c>
      <c r="AV24" s="18">
        <v>42318</v>
      </c>
      <c r="AW24">
        <v>3313022</v>
      </c>
      <c r="AX24">
        <v>60479</v>
      </c>
      <c r="AY24" t="s">
        <v>95</v>
      </c>
      <c r="AZ24">
        <v>1</v>
      </c>
      <c r="BA24" t="s">
        <v>169</v>
      </c>
      <c r="BB24" t="s">
        <v>170</v>
      </c>
      <c r="BC24" t="s">
        <v>171</v>
      </c>
      <c r="BD24" t="s">
        <v>172</v>
      </c>
      <c r="BE24" t="s">
        <v>173</v>
      </c>
      <c r="BF24">
        <v>10</v>
      </c>
      <c r="BH24" t="s">
        <v>96</v>
      </c>
      <c r="BI24" t="s">
        <v>174</v>
      </c>
      <c r="BJ24" t="s">
        <v>175</v>
      </c>
      <c r="BK24" t="s">
        <v>97</v>
      </c>
      <c r="BL24" t="s">
        <v>98</v>
      </c>
      <c r="BM24" t="str">
        <f>VLOOKUP(T_Tableau_export_BDN_calculs[[#This Row],[Taxon]],'4_Changement_de_nom'!$1:$5000,2,FALSE)</f>
        <v>Pipistrellus pipistrellus (Schreber, 1774)</v>
      </c>
      <c r="BN24" t="str">
        <f>VLOOKUP(T_Tableau_export_BDN_calculs[[#This Row],[Taxon]],'4_Changement_de_nom'!$1:$5000,3,FALSE)</f>
        <v>Pipistrelle commune</v>
      </c>
      <c r="BO24">
        <f>VLOOKUP(T_Tableau_export_BDN_calculs[[#This Row],[Taxon]],'4_Changement_de_nom'!$1:$5000,4,FALSE)</f>
        <v>1</v>
      </c>
      <c r="BP24" s="68">
        <f>VLOOKUP(T_Tableau_export_BDN_calculs[[#This Row],[Taxon]],'4_Changement_de_nom'!$1:$5000,5,FALSE)</f>
        <v>1</v>
      </c>
      <c r="BQ24" s="68" t="str">
        <f>IF(OR(SUM(T_Tableau_export_BDN_calculs[[#This Row],[Encombrement vertical 0 - 5m]:[Encombrement vertical 0 - &gt;25m]])=130575,T_Tableau_export_BDN_calculs[[#This Row],[Taxon]]="Tadarida teniotis (Rafinesque,1814)"),"ouvert","ferme")</f>
        <v>ferme</v>
      </c>
      <c r="BR24" s="68">
        <f>T_Tableau_export_BDN_calculs[[#This Row],[Nombre de contacts]]/'2_Donnees_entree'!$B$20</f>
        <v>6.6666666666666666E-2</v>
      </c>
      <c r="BS24" s="68">
        <f>(IF(T_Tableau_export_BDN_calculs[[#This Row],[Milieu ouvert ferme]]="ferme",T_Tableau_export_BDN_calculs[[#This Row],[Indice DETECT milieu ferme]],T_Tableau_export_BDN_calculs[[#This Row],[Indice DETECT milieu ouvert]]))*T_Tableau_export_BDN_calculs[[#This Row],[Nb contacts/h]]</f>
        <v>6.6666666666666666E-2</v>
      </c>
      <c r="BT24" s="68" t="str">
        <f>VLOOKUP(T_Tableau_export_BDN_calculs[[#This Row],[Numéro du point]],'4bis_Changement_de_nom_points'!A:B,2,FALSE)</f>
        <v>Point 9</v>
      </c>
    </row>
    <row r="25" spans="1:72" x14ac:dyDescent="0.25">
      <c r="A25" s="18">
        <v>41746</v>
      </c>
      <c r="B25">
        <v>939532</v>
      </c>
      <c r="C25" s="18">
        <v>41746</v>
      </c>
      <c r="D25" t="s">
        <v>88</v>
      </c>
      <c r="F25" t="s">
        <v>88</v>
      </c>
      <c r="G25" t="s">
        <v>197</v>
      </c>
      <c r="H25" t="s">
        <v>198</v>
      </c>
      <c r="I25" t="s">
        <v>89</v>
      </c>
      <c r="J25">
        <v>67</v>
      </c>
      <c r="L25" t="s">
        <v>162</v>
      </c>
      <c r="M25" s="19">
        <v>0.98402777777777783</v>
      </c>
      <c r="N25" s="20">
        <v>43525</v>
      </c>
      <c r="O25" s="20">
        <v>43526</v>
      </c>
      <c r="P25" s="20">
        <v>43527</v>
      </c>
      <c r="Q25" s="20">
        <v>43525</v>
      </c>
      <c r="R25" s="20">
        <v>43527</v>
      </c>
      <c r="S25" s="20">
        <v>43527</v>
      </c>
      <c r="V25">
        <v>918376</v>
      </c>
      <c r="W25">
        <v>354689</v>
      </c>
      <c r="X25" t="s">
        <v>197</v>
      </c>
      <c r="Y25" t="s">
        <v>199</v>
      </c>
      <c r="Z25" t="s">
        <v>200</v>
      </c>
      <c r="AA25" t="s">
        <v>201</v>
      </c>
      <c r="AD25" t="s">
        <v>88</v>
      </c>
      <c r="AE25">
        <v>0</v>
      </c>
      <c r="AF25">
        <v>0</v>
      </c>
      <c r="AG25">
        <v>1496</v>
      </c>
      <c r="AH25" t="s">
        <v>166</v>
      </c>
      <c r="AI25" t="s">
        <v>90</v>
      </c>
      <c r="AJ25" t="s">
        <v>88</v>
      </c>
      <c r="AK25" t="s">
        <v>167</v>
      </c>
      <c r="AL25" t="s">
        <v>91</v>
      </c>
      <c r="AM25">
        <v>10</v>
      </c>
      <c r="AN25" t="s">
        <v>92</v>
      </c>
      <c r="AO25" t="s">
        <v>93</v>
      </c>
      <c r="AP25" t="s">
        <v>88</v>
      </c>
      <c r="AQ25" t="s">
        <v>93</v>
      </c>
      <c r="AR25" t="s">
        <v>94</v>
      </c>
      <c r="AS25" t="s">
        <v>93</v>
      </c>
      <c r="AT25" t="s">
        <v>168</v>
      </c>
      <c r="AV25" s="18">
        <v>42318</v>
      </c>
      <c r="AW25">
        <v>3314357</v>
      </c>
      <c r="AX25">
        <v>60479</v>
      </c>
      <c r="AY25" t="s">
        <v>95</v>
      </c>
      <c r="AZ25">
        <v>1</v>
      </c>
      <c r="BA25" t="s">
        <v>169</v>
      </c>
      <c r="BB25" t="s">
        <v>170</v>
      </c>
      <c r="BC25" t="s">
        <v>171</v>
      </c>
      <c r="BD25" t="s">
        <v>172</v>
      </c>
      <c r="BE25" t="s">
        <v>173</v>
      </c>
      <c r="BF25">
        <v>10</v>
      </c>
      <c r="BH25" t="s">
        <v>96</v>
      </c>
      <c r="BI25" t="s">
        <v>174</v>
      </c>
      <c r="BJ25" t="s">
        <v>175</v>
      </c>
      <c r="BK25" t="s">
        <v>97</v>
      </c>
      <c r="BL25" t="s">
        <v>98</v>
      </c>
      <c r="BM25" t="str">
        <f>VLOOKUP(T_Tableau_export_BDN_calculs[[#This Row],[Taxon]],'4_Changement_de_nom'!$1:$5000,2,FALSE)</f>
        <v>Pipistrellus pipistrellus (Schreber, 1774)</v>
      </c>
      <c r="BN25" t="str">
        <f>VLOOKUP(T_Tableau_export_BDN_calculs[[#This Row],[Taxon]],'4_Changement_de_nom'!$1:$5000,3,FALSE)</f>
        <v>Pipistrelle commune</v>
      </c>
      <c r="BO25">
        <f>VLOOKUP(T_Tableau_export_BDN_calculs[[#This Row],[Taxon]],'4_Changement_de_nom'!$1:$5000,4,FALSE)</f>
        <v>1</v>
      </c>
      <c r="BP25" s="68">
        <f>VLOOKUP(T_Tableau_export_BDN_calculs[[#This Row],[Taxon]],'4_Changement_de_nom'!$1:$5000,5,FALSE)</f>
        <v>1</v>
      </c>
      <c r="BQ25" s="68" t="str">
        <f>IF(OR(SUM(T_Tableau_export_BDN_calculs[[#This Row],[Encombrement vertical 0 - 5m]:[Encombrement vertical 0 - &gt;25m]])=130575,T_Tableau_export_BDN_calculs[[#This Row],[Taxon]]="Tadarida teniotis (Rafinesque,1814)"),"ouvert","ferme")</f>
        <v>ferme</v>
      </c>
      <c r="BR25" s="68">
        <f>T_Tableau_export_BDN_calculs[[#This Row],[Nombre de contacts]]/'2_Donnees_entree'!$B$20</f>
        <v>6.6666666666666666E-2</v>
      </c>
      <c r="BS25" s="68">
        <f>(IF(T_Tableau_export_BDN_calculs[[#This Row],[Milieu ouvert ferme]]="ferme",T_Tableau_export_BDN_calculs[[#This Row],[Indice DETECT milieu ferme]],T_Tableau_export_BDN_calculs[[#This Row],[Indice DETECT milieu ouvert]]))*T_Tableau_export_BDN_calculs[[#This Row],[Nb contacts/h]]</f>
        <v>6.6666666666666666E-2</v>
      </c>
      <c r="BT25" s="68" t="str">
        <f>VLOOKUP(T_Tableau_export_BDN_calculs[[#This Row],[Numéro du point]],'4bis_Changement_de_nom_points'!A:B,2,FALSE)</f>
        <v>Point 9</v>
      </c>
    </row>
    <row r="26" spans="1:72" x14ac:dyDescent="0.25">
      <c r="A26" s="18">
        <v>41746</v>
      </c>
      <c r="B26">
        <v>939532</v>
      </c>
      <c r="C26" s="18">
        <v>41746</v>
      </c>
      <c r="D26" t="s">
        <v>88</v>
      </c>
      <c r="F26" t="s">
        <v>88</v>
      </c>
      <c r="G26" t="s">
        <v>197</v>
      </c>
      <c r="H26" t="s">
        <v>198</v>
      </c>
      <c r="I26" t="s">
        <v>89</v>
      </c>
      <c r="J26">
        <v>67</v>
      </c>
      <c r="L26" t="s">
        <v>162</v>
      </c>
      <c r="M26" s="19">
        <v>0.98402777777777783</v>
      </c>
      <c r="N26" s="20">
        <v>43525</v>
      </c>
      <c r="O26" s="20">
        <v>43526</v>
      </c>
      <c r="P26" s="20">
        <v>43527</v>
      </c>
      <c r="Q26" s="20">
        <v>43525</v>
      </c>
      <c r="R26" s="20">
        <v>43527</v>
      </c>
      <c r="S26" s="20">
        <v>43527</v>
      </c>
      <c r="V26">
        <v>918480</v>
      </c>
      <c r="W26">
        <v>354689</v>
      </c>
      <c r="X26" t="s">
        <v>197</v>
      </c>
      <c r="Y26" t="s">
        <v>199</v>
      </c>
      <c r="Z26" t="s">
        <v>200</v>
      </c>
      <c r="AA26" t="s">
        <v>201</v>
      </c>
      <c r="AD26" t="s">
        <v>88</v>
      </c>
      <c r="AE26">
        <v>0</v>
      </c>
      <c r="AF26">
        <v>0</v>
      </c>
      <c r="AG26">
        <v>1496</v>
      </c>
      <c r="AH26" t="s">
        <v>166</v>
      </c>
      <c r="AI26" t="s">
        <v>90</v>
      </c>
      <c r="AJ26" t="s">
        <v>88</v>
      </c>
      <c r="AK26" t="s">
        <v>167</v>
      </c>
      <c r="AL26" t="s">
        <v>91</v>
      </c>
      <c r="AM26">
        <v>4</v>
      </c>
      <c r="AN26" t="s">
        <v>92</v>
      </c>
      <c r="AO26" t="s">
        <v>93</v>
      </c>
      <c r="AP26" t="s">
        <v>88</v>
      </c>
      <c r="AQ26" t="s">
        <v>93</v>
      </c>
      <c r="AR26" t="s">
        <v>94</v>
      </c>
      <c r="AS26" t="s">
        <v>93</v>
      </c>
      <c r="AT26" t="s">
        <v>168</v>
      </c>
      <c r="AV26" s="18">
        <v>42318</v>
      </c>
      <c r="AW26">
        <v>3315227</v>
      </c>
      <c r="AX26">
        <v>60479</v>
      </c>
      <c r="AY26" t="s">
        <v>95</v>
      </c>
      <c r="AZ26">
        <v>1</v>
      </c>
      <c r="BA26" t="s">
        <v>169</v>
      </c>
      <c r="BB26" t="s">
        <v>170</v>
      </c>
      <c r="BC26" t="s">
        <v>171</v>
      </c>
      <c r="BD26" t="s">
        <v>172</v>
      </c>
      <c r="BE26" t="s">
        <v>173</v>
      </c>
      <c r="BF26">
        <v>10</v>
      </c>
      <c r="BH26" t="s">
        <v>96</v>
      </c>
      <c r="BI26" t="s">
        <v>174</v>
      </c>
      <c r="BJ26" t="s">
        <v>175</v>
      </c>
      <c r="BK26" t="s">
        <v>97</v>
      </c>
      <c r="BL26" t="s">
        <v>98</v>
      </c>
      <c r="BM26" t="str">
        <f>VLOOKUP(T_Tableau_export_BDN_calculs[[#This Row],[Taxon]],'4_Changement_de_nom'!$1:$5000,2,FALSE)</f>
        <v>Pipistrellus pipistrellus (Schreber, 1774)</v>
      </c>
      <c r="BN26" t="str">
        <f>VLOOKUP(T_Tableau_export_BDN_calculs[[#This Row],[Taxon]],'4_Changement_de_nom'!$1:$5000,3,FALSE)</f>
        <v>Pipistrelle commune</v>
      </c>
      <c r="BO26">
        <f>VLOOKUP(T_Tableau_export_BDN_calculs[[#This Row],[Taxon]],'4_Changement_de_nom'!$1:$5000,4,FALSE)</f>
        <v>1</v>
      </c>
      <c r="BP26" s="68">
        <f>VLOOKUP(T_Tableau_export_BDN_calculs[[#This Row],[Taxon]],'4_Changement_de_nom'!$1:$5000,5,FALSE)</f>
        <v>1</v>
      </c>
      <c r="BQ26" s="68" t="str">
        <f>IF(OR(SUM(T_Tableau_export_BDN_calculs[[#This Row],[Encombrement vertical 0 - 5m]:[Encombrement vertical 0 - &gt;25m]])=130575,T_Tableau_export_BDN_calculs[[#This Row],[Taxon]]="Tadarida teniotis (Rafinesque,1814)"),"ouvert","ferme")</f>
        <v>ferme</v>
      </c>
      <c r="BR26" s="68">
        <f>T_Tableau_export_BDN_calculs[[#This Row],[Nombre de contacts]]/'2_Donnees_entree'!$B$20</f>
        <v>6.6666666666666666E-2</v>
      </c>
      <c r="BS26" s="68">
        <f>(IF(T_Tableau_export_BDN_calculs[[#This Row],[Milieu ouvert ferme]]="ferme",T_Tableau_export_BDN_calculs[[#This Row],[Indice DETECT milieu ferme]],T_Tableau_export_BDN_calculs[[#This Row],[Indice DETECT milieu ouvert]]))*T_Tableau_export_BDN_calculs[[#This Row],[Nb contacts/h]]</f>
        <v>6.6666666666666666E-2</v>
      </c>
      <c r="BT26" s="68" t="str">
        <f>VLOOKUP(T_Tableau_export_BDN_calculs[[#This Row],[Numéro du point]],'4bis_Changement_de_nom_points'!A:B,2,FALSE)</f>
        <v>Point 9</v>
      </c>
    </row>
    <row r="27" spans="1:72" x14ac:dyDescent="0.25">
      <c r="A27" s="18">
        <v>41746</v>
      </c>
      <c r="B27">
        <v>939532</v>
      </c>
      <c r="C27" s="18">
        <v>41746</v>
      </c>
      <c r="D27" t="s">
        <v>88</v>
      </c>
      <c r="F27" t="s">
        <v>88</v>
      </c>
      <c r="G27" t="s">
        <v>197</v>
      </c>
      <c r="H27" t="s">
        <v>198</v>
      </c>
      <c r="I27" t="s">
        <v>89</v>
      </c>
      <c r="J27">
        <v>67</v>
      </c>
      <c r="L27" t="s">
        <v>162</v>
      </c>
      <c r="M27" s="19">
        <v>0.98402777777777783</v>
      </c>
      <c r="N27" s="20">
        <v>43525</v>
      </c>
      <c r="O27" s="20">
        <v>43526</v>
      </c>
      <c r="P27" s="20">
        <v>43527</v>
      </c>
      <c r="Q27" s="20">
        <v>43525</v>
      </c>
      <c r="R27" s="20">
        <v>43527</v>
      </c>
      <c r="S27" s="20">
        <v>43527</v>
      </c>
      <c r="V27">
        <v>918656</v>
      </c>
      <c r="W27">
        <v>354689</v>
      </c>
      <c r="X27" t="s">
        <v>197</v>
      </c>
      <c r="Y27" t="s">
        <v>199</v>
      </c>
      <c r="Z27" t="s">
        <v>200</v>
      </c>
      <c r="AA27" t="s">
        <v>201</v>
      </c>
      <c r="AD27" t="s">
        <v>88</v>
      </c>
      <c r="AE27">
        <v>0</v>
      </c>
      <c r="AF27">
        <v>0</v>
      </c>
      <c r="AG27">
        <v>1496</v>
      </c>
      <c r="AH27" t="s">
        <v>166</v>
      </c>
      <c r="AI27" t="s">
        <v>90</v>
      </c>
      <c r="AJ27" t="s">
        <v>88</v>
      </c>
      <c r="AK27" t="s">
        <v>167</v>
      </c>
      <c r="AL27" t="s">
        <v>91</v>
      </c>
      <c r="AM27">
        <v>3</v>
      </c>
      <c r="AN27" t="s">
        <v>105</v>
      </c>
      <c r="AO27" t="s">
        <v>93</v>
      </c>
      <c r="AP27" t="s">
        <v>88</v>
      </c>
      <c r="AQ27" t="s">
        <v>93</v>
      </c>
      <c r="AR27" t="s">
        <v>94</v>
      </c>
      <c r="AS27" t="s">
        <v>93</v>
      </c>
      <c r="AT27" t="s">
        <v>168</v>
      </c>
      <c r="AV27" s="18">
        <v>42318</v>
      </c>
      <c r="AW27">
        <v>3314117</v>
      </c>
      <c r="AX27">
        <v>60461</v>
      </c>
      <c r="AY27" t="s">
        <v>126</v>
      </c>
      <c r="AZ27">
        <v>1</v>
      </c>
      <c r="BA27" t="s">
        <v>169</v>
      </c>
      <c r="BB27" t="s">
        <v>170</v>
      </c>
      <c r="BC27" t="s">
        <v>171</v>
      </c>
      <c r="BD27" t="s">
        <v>172</v>
      </c>
      <c r="BE27" t="s">
        <v>173</v>
      </c>
      <c r="BF27">
        <v>10</v>
      </c>
      <c r="BH27" t="s">
        <v>96</v>
      </c>
      <c r="BI27" t="s">
        <v>174</v>
      </c>
      <c r="BJ27" t="s">
        <v>175</v>
      </c>
      <c r="BK27" t="s">
        <v>97</v>
      </c>
      <c r="BL27" t="s">
        <v>98</v>
      </c>
      <c r="BM27" t="str">
        <f>VLOOKUP(T_Tableau_export_BDN_calculs[[#This Row],[Taxon]],'4_Changement_de_nom'!$1:$5000,2,FALSE)</f>
        <v>Nyctalus leisleri (Kuhl, 1817)</v>
      </c>
      <c r="BN27" t="str">
        <f>VLOOKUP(T_Tableau_export_BDN_calculs[[#This Row],[Taxon]],'4_Changement_de_nom'!$1:$5000,3,FALSE)</f>
        <v>Noctule de Leisler</v>
      </c>
      <c r="BO27">
        <f>VLOOKUP(T_Tableau_export_BDN_calculs[[#This Row],[Taxon]],'4_Changement_de_nom'!$1:$5000,4,FALSE)</f>
        <v>0.31</v>
      </c>
      <c r="BP27" s="68">
        <f>VLOOKUP(T_Tableau_export_BDN_calculs[[#This Row],[Taxon]],'4_Changement_de_nom'!$1:$5000,5,FALSE)</f>
        <v>0.31</v>
      </c>
      <c r="BQ27" s="68" t="str">
        <f>IF(OR(SUM(T_Tableau_export_BDN_calculs[[#This Row],[Encombrement vertical 0 - 5m]:[Encombrement vertical 0 - &gt;25m]])=130575,T_Tableau_export_BDN_calculs[[#This Row],[Taxon]]="Tadarida teniotis (Rafinesque,1814)"),"ouvert","ferme")</f>
        <v>ferme</v>
      </c>
      <c r="BR27" s="68">
        <f>T_Tableau_export_BDN_calculs[[#This Row],[Nombre de contacts]]/'2_Donnees_entree'!$B$20</f>
        <v>6.6666666666666666E-2</v>
      </c>
      <c r="BS27" s="68">
        <f>(IF(T_Tableau_export_BDN_calculs[[#This Row],[Milieu ouvert ferme]]="ferme",T_Tableau_export_BDN_calculs[[#This Row],[Indice DETECT milieu ferme]],T_Tableau_export_BDN_calculs[[#This Row],[Indice DETECT milieu ouvert]]))*T_Tableau_export_BDN_calculs[[#This Row],[Nb contacts/h]]</f>
        <v>2.0666666666666667E-2</v>
      </c>
      <c r="BT27" s="68" t="str">
        <f>VLOOKUP(T_Tableau_export_BDN_calculs[[#This Row],[Numéro du point]],'4bis_Changement_de_nom_points'!A:B,2,FALSE)</f>
        <v>Point 9</v>
      </c>
    </row>
    <row r="28" spans="1:72" x14ac:dyDescent="0.25">
      <c r="A28" s="18">
        <v>41746</v>
      </c>
      <c r="B28">
        <v>939532</v>
      </c>
      <c r="C28" s="18">
        <v>41746</v>
      </c>
      <c r="D28" t="s">
        <v>88</v>
      </c>
      <c r="F28" t="s">
        <v>88</v>
      </c>
      <c r="G28" t="s">
        <v>197</v>
      </c>
      <c r="H28" t="s">
        <v>198</v>
      </c>
      <c r="I28" t="s">
        <v>89</v>
      </c>
      <c r="J28">
        <v>67</v>
      </c>
      <c r="L28" t="s">
        <v>162</v>
      </c>
      <c r="M28" s="19">
        <v>0.98402777777777783</v>
      </c>
      <c r="N28" s="20">
        <v>43525</v>
      </c>
      <c r="O28" s="20">
        <v>43526</v>
      </c>
      <c r="P28" s="20">
        <v>43527</v>
      </c>
      <c r="Q28" s="20">
        <v>43525</v>
      </c>
      <c r="R28" s="20">
        <v>43527</v>
      </c>
      <c r="S28" s="20">
        <v>43527</v>
      </c>
      <c r="V28">
        <v>919401</v>
      </c>
      <c r="W28">
        <v>354689</v>
      </c>
      <c r="X28" t="s">
        <v>197</v>
      </c>
      <c r="Y28" t="s">
        <v>199</v>
      </c>
      <c r="Z28" t="s">
        <v>200</v>
      </c>
      <c r="AA28" t="s">
        <v>201</v>
      </c>
      <c r="AD28" t="s">
        <v>88</v>
      </c>
      <c r="AE28">
        <v>0</v>
      </c>
      <c r="AF28">
        <v>0</v>
      </c>
      <c r="AG28">
        <v>1496</v>
      </c>
      <c r="AH28" t="s">
        <v>166</v>
      </c>
      <c r="AI28" t="s">
        <v>90</v>
      </c>
      <c r="AJ28" t="s">
        <v>88</v>
      </c>
      <c r="AK28" t="s">
        <v>167</v>
      </c>
      <c r="AL28" t="s">
        <v>91</v>
      </c>
      <c r="AM28">
        <v>19</v>
      </c>
      <c r="AN28" t="s">
        <v>92</v>
      </c>
      <c r="AO28" t="s">
        <v>93</v>
      </c>
      <c r="AP28" t="s">
        <v>88</v>
      </c>
      <c r="AQ28" t="s">
        <v>93</v>
      </c>
      <c r="AR28" t="s">
        <v>94</v>
      </c>
      <c r="AS28" t="s">
        <v>93</v>
      </c>
      <c r="AT28" t="s">
        <v>168</v>
      </c>
      <c r="AV28" s="18">
        <v>42318</v>
      </c>
      <c r="AW28">
        <v>3313124</v>
      </c>
      <c r="AX28">
        <v>60479</v>
      </c>
      <c r="AY28" t="s">
        <v>95</v>
      </c>
      <c r="AZ28">
        <v>2</v>
      </c>
      <c r="BA28" t="s">
        <v>169</v>
      </c>
      <c r="BB28" t="s">
        <v>170</v>
      </c>
      <c r="BC28" t="s">
        <v>171</v>
      </c>
      <c r="BD28" t="s">
        <v>172</v>
      </c>
      <c r="BE28" t="s">
        <v>173</v>
      </c>
      <c r="BF28">
        <v>10</v>
      </c>
      <c r="BH28" t="s">
        <v>96</v>
      </c>
      <c r="BI28" t="s">
        <v>174</v>
      </c>
      <c r="BJ28" t="s">
        <v>175</v>
      </c>
      <c r="BK28" t="s">
        <v>97</v>
      </c>
      <c r="BL28" t="s">
        <v>98</v>
      </c>
      <c r="BM28" t="str">
        <f>VLOOKUP(T_Tableau_export_BDN_calculs[[#This Row],[Taxon]],'4_Changement_de_nom'!$1:$5000,2,FALSE)</f>
        <v>Pipistrellus pipistrellus (Schreber, 1774)</v>
      </c>
      <c r="BN28" t="str">
        <f>VLOOKUP(T_Tableau_export_BDN_calculs[[#This Row],[Taxon]],'4_Changement_de_nom'!$1:$5000,3,FALSE)</f>
        <v>Pipistrelle commune</v>
      </c>
      <c r="BO28">
        <f>VLOOKUP(T_Tableau_export_BDN_calculs[[#This Row],[Taxon]],'4_Changement_de_nom'!$1:$5000,4,FALSE)</f>
        <v>1</v>
      </c>
      <c r="BP28" s="68">
        <f>VLOOKUP(T_Tableau_export_BDN_calculs[[#This Row],[Taxon]],'4_Changement_de_nom'!$1:$5000,5,FALSE)</f>
        <v>1</v>
      </c>
      <c r="BQ28" s="68" t="str">
        <f>IF(OR(SUM(T_Tableau_export_BDN_calculs[[#This Row],[Encombrement vertical 0 - 5m]:[Encombrement vertical 0 - &gt;25m]])=130575,T_Tableau_export_BDN_calculs[[#This Row],[Taxon]]="Tadarida teniotis (Rafinesque,1814)"),"ouvert","ferme")</f>
        <v>ferme</v>
      </c>
      <c r="BR28" s="68">
        <f>T_Tableau_export_BDN_calculs[[#This Row],[Nombre de contacts]]/'2_Donnees_entree'!$B$20</f>
        <v>0.13333333333333333</v>
      </c>
      <c r="BS28" s="68">
        <f>(IF(T_Tableau_export_BDN_calculs[[#This Row],[Milieu ouvert ferme]]="ferme",T_Tableau_export_BDN_calculs[[#This Row],[Indice DETECT milieu ferme]],T_Tableau_export_BDN_calculs[[#This Row],[Indice DETECT milieu ouvert]]))*T_Tableau_export_BDN_calculs[[#This Row],[Nb contacts/h]]</f>
        <v>0.13333333333333333</v>
      </c>
      <c r="BT28" s="68" t="str">
        <f>VLOOKUP(T_Tableau_export_BDN_calculs[[#This Row],[Numéro du point]],'4bis_Changement_de_nom_points'!A:B,2,FALSE)</f>
        <v>Point 9</v>
      </c>
    </row>
    <row r="29" spans="1:72" x14ac:dyDescent="0.25">
      <c r="A29" s="18">
        <v>41746</v>
      </c>
      <c r="B29">
        <v>939532</v>
      </c>
      <c r="C29" s="18">
        <v>41746</v>
      </c>
      <c r="D29" t="s">
        <v>88</v>
      </c>
      <c r="F29" t="s">
        <v>88</v>
      </c>
      <c r="G29" t="s">
        <v>197</v>
      </c>
      <c r="H29" t="s">
        <v>198</v>
      </c>
      <c r="I29" t="s">
        <v>89</v>
      </c>
      <c r="J29">
        <v>67</v>
      </c>
      <c r="L29" t="s">
        <v>162</v>
      </c>
      <c r="M29" s="19">
        <v>0.98402777777777783</v>
      </c>
      <c r="N29" s="20">
        <v>43525</v>
      </c>
      <c r="O29" s="20">
        <v>43526</v>
      </c>
      <c r="P29" s="20">
        <v>43527</v>
      </c>
      <c r="Q29" s="20">
        <v>43525</v>
      </c>
      <c r="R29" s="20">
        <v>43527</v>
      </c>
      <c r="S29" s="20">
        <v>43527</v>
      </c>
      <c r="V29">
        <v>919680</v>
      </c>
      <c r="W29">
        <v>354689</v>
      </c>
      <c r="X29" t="s">
        <v>197</v>
      </c>
      <c r="Y29" t="s">
        <v>199</v>
      </c>
      <c r="Z29" t="s">
        <v>200</v>
      </c>
      <c r="AA29" t="s">
        <v>201</v>
      </c>
      <c r="AD29" t="s">
        <v>88</v>
      </c>
      <c r="AE29">
        <v>0</v>
      </c>
      <c r="AF29">
        <v>0</v>
      </c>
      <c r="AG29">
        <v>1496</v>
      </c>
      <c r="AH29" t="s">
        <v>166</v>
      </c>
      <c r="AI29" t="s">
        <v>90</v>
      </c>
      <c r="AJ29" t="s">
        <v>88</v>
      </c>
      <c r="AK29" t="s">
        <v>167</v>
      </c>
      <c r="AL29" t="s">
        <v>91</v>
      </c>
      <c r="AM29">
        <v>11</v>
      </c>
      <c r="AN29" t="s">
        <v>92</v>
      </c>
      <c r="AO29" t="s">
        <v>93</v>
      </c>
      <c r="AP29" t="s">
        <v>88</v>
      </c>
      <c r="AQ29" t="s">
        <v>93</v>
      </c>
      <c r="AR29" t="s">
        <v>94</v>
      </c>
      <c r="AS29" t="s">
        <v>93</v>
      </c>
      <c r="AT29" t="s">
        <v>168</v>
      </c>
      <c r="AV29" s="18">
        <v>42318</v>
      </c>
      <c r="AW29">
        <v>3314607</v>
      </c>
      <c r="AX29">
        <v>60479</v>
      </c>
      <c r="AY29" t="s">
        <v>95</v>
      </c>
      <c r="AZ29">
        <v>2</v>
      </c>
      <c r="BA29" t="s">
        <v>169</v>
      </c>
      <c r="BB29" t="s">
        <v>170</v>
      </c>
      <c r="BC29" t="s">
        <v>171</v>
      </c>
      <c r="BD29" t="s">
        <v>172</v>
      </c>
      <c r="BE29" t="s">
        <v>173</v>
      </c>
      <c r="BF29">
        <v>10</v>
      </c>
      <c r="BH29" t="s">
        <v>96</v>
      </c>
      <c r="BI29" t="s">
        <v>174</v>
      </c>
      <c r="BJ29" t="s">
        <v>175</v>
      </c>
      <c r="BK29" t="s">
        <v>97</v>
      </c>
      <c r="BL29" t="s">
        <v>98</v>
      </c>
      <c r="BM29" t="str">
        <f>VLOOKUP(T_Tableau_export_BDN_calculs[[#This Row],[Taxon]],'4_Changement_de_nom'!$1:$5000,2,FALSE)</f>
        <v>Pipistrellus pipistrellus (Schreber, 1774)</v>
      </c>
      <c r="BN29" t="str">
        <f>VLOOKUP(T_Tableau_export_BDN_calculs[[#This Row],[Taxon]],'4_Changement_de_nom'!$1:$5000,3,FALSE)</f>
        <v>Pipistrelle commune</v>
      </c>
      <c r="BO29">
        <f>VLOOKUP(T_Tableau_export_BDN_calculs[[#This Row],[Taxon]],'4_Changement_de_nom'!$1:$5000,4,FALSE)</f>
        <v>1</v>
      </c>
      <c r="BP29" s="68">
        <f>VLOOKUP(T_Tableau_export_BDN_calculs[[#This Row],[Taxon]],'4_Changement_de_nom'!$1:$5000,5,FALSE)</f>
        <v>1</v>
      </c>
      <c r="BQ29" s="68" t="str">
        <f>IF(OR(SUM(T_Tableau_export_BDN_calculs[[#This Row],[Encombrement vertical 0 - 5m]:[Encombrement vertical 0 - &gt;25m]])=130575,T_Tableau_export_BDN_calculs[[#This Row],[Taxon]]="Tadarida teniotis (Rafinesque,1814)"),"ouvert","ferme")</f>
        <v>ferme</v>
      </c>
      <c r="BR29" s="68">
        <f>T_Tableau_export_BDN_calculs[[#This Row],[Nombre de contacts]]/'2_Donnees_entree'!$B$20</f>
        <v>0.13333333333333333</v>
      </c>
      <c r="BS29" s="68">
        <f>(IF(T_Tableau_export_BDN_calculs[[#This Row],[Milieu ouvert ferme]]="ferme",T_Tableau_export_BDN_calculs[[#This Row],[Indice DETECT milieu ferme]],T_Tableau_export_BDN_calculs[[#This Row],[Indice DETECT milieu ouvert]]))*T_Tableau_export_BDN_calculs[[#This Row],[Nb contacts/h]]</f>
        <v>0.13333333333333333</v>
      </c>
      <c r="BT29" s="68" t="str">
        <f>VLOOKUP(T_Tableau_export_BDN_calculs[[#This Row],[Numéro du point]],'4bis_Changement_de_nom_points'!A:B,2,FALSE)</f>
        <v>Point 9</v>
      </c>
    </row>
    <row r="30" spans="1:72" x14ac:dyDescent="0.25">
      <c r="A30" s="18">
        <v>41746</v>
      </c>
      <c r="B30">
        <v>939532</v>
      </c>
      <c r="C30" s="18">
        <v>41746</v>
      </c>
      <c r="D30" t="s">
        <v>88</v>
      </c>
      <c r="F30" t="s">
        <v>88</v>
      </c>
      <c r="G30" t="s">
        <v>197</v>
      </c>
      <c r="H30" t="s">
        <v>198</v>
      </c>
      <c r="I30" t="s">
        <v>89</v>
      </c>
      <c r="J30">
        <v>67</v>
      </c>
      <c r="L30" t="s">
        <v>162</v>
      </c>
      <c r="M30" s="19">
        <v>0.98402777777777783</v>
      </c>
      <c r="N30" s="20">
        <v>43525</v>
      </c>
      <c r="O30" s="20">
        <v>43526</v>
      </c>
      <c r="P30" s="20">
        <v>43527</v>
      </c>
      <c r="Q30" s="20">
        <v>43525</v>
      </c>
      <c r="R30" s="20">
        <v>43527</v>
      </c>
      <c r="S30" s="20">
        <v>43527</v>
      </c>
      <c r="V30">
        <v>919755</v>
      </c>
      <c r="W30">
        <v>354689</v>
      </c>
      <c r="X30" t="s">
        <v>197</v>
      </c>
      <c r="Y30" t="s">
        <v>199</v>
      </c>
      <c r="Z30" t="s">
        <v>200</v>
      </c>
      <c r="AA30" t="s">
        <v>201</v>
      </c>
      <c r="AD30" t="s">
        <v>88</v>
      </c>
      <c r="AE30">
        <v>0</v>
      </c>
      <c r="AF30">
        <v>0</v>
      </c>
      <c r="AG30">
        <v>1496</v>
      </c>
      <c r="AH30" t="s">
        <v>166</v>
      </c>
      <c r="AI30" t="s">
        <v>90</v>
      </c>
      <c r="AJ30" t="s">
        <v>88</v>
      </c>
      <c r="AK30" t="s">
        <v>167</v>
      </c>
      <c r="AL30" t="s">
        <v>91</v>
      </c>
      <c r="AM30">
        <v>18</v>
      </c>
      <c r="AN30" t="s">
        <v>92</v>
      </c>
      <c r="AO30" t="s">
        <v>93</v>
      </c>
      <c r="AP30" t="s">
        <v>88</v>
      </c>
      <c r="AQ30" t="s">
        <v>93</v>
      </c>
      <c r="AR30" t="s">
        <v>94</v>
      </c>
      <c r="AS30" t="s">
        <v>93</v>
      </c>
      <c r="AT30" t="s">
        <v>168</v>
      </c>
      <c r="AV30" s="18">
        <v>42318</v>
      </c>
      <c r="AW30">
        <v>3314820</v>
      </c>
      <c r="AX30">
        <v>60479</v>
      </c>
      <c r="AY30" t="s">
        <v>95</v>
      </c>
      <c r="AZ30">
        <v>1</v>
      </c>
      <c r="BA30" t="s">
        <v>169</v>
      </c>
      <c r="BB30" t="s">
        <v>170</v>
      </c>
      <c r="BC30" t="s">
        <v>171</v>
      </c>
      <c r="BD30" t="s">
        <v>172</v>
      </c>
      <c r="BE30" t="s">
        <v>173</v>
      </c>
      <c r="BF30">
        <v>10</v>
      </c>
      <c r="BH30" t="s">
        <v>96</v>
      </c>
      <c r="BI30" t="s">
        <v>174</v>
      </c>
      <c r="BJ30" t="s">
        <v>175</v>
      </c>
      <c r="BK30" t="s">
        <v>97</v>
      </c>
      <c r="BL30" t="s">
        <v>98</v>
      </c>
      <c r="BM30" t="str">
        <f>VLOOKUP(T_Tableau_export_BDN_calculs[[#This Row],[Taxon]],'4_Changement_de_nom'!$1:$5000,2,FALSE)</f>
        <v>Pipistrellus pipistrellus (Schreber, 1774)</v>
      </c>
      <c r="BN30" t="str">
        <f>VLOOKUP(T_Tableau_export_BDN_calculs[[#This Row],[Taxon]],'4_Changement_de_nom'!$1:$5000,3,FALSE)</f>
        <v>Pipistrelle commune</v>
      </c>
      <c r="BO30">
        <f>VLOOKUP(T_Tableau_export_BDN_calculs[[#This Row],[Taxon]],'4_Changement_de_nom'!$1:$5000,4,FALSE)</f>
        <v>1</v>
      </c>
      <c r="BP30" s="68">
        <f>VLOOKUP(T_Tableau_export_BDN_calculs[[#This Row],[Taxon]],'4_Changement_de_nom'!$1:$5000,5,FALSE)</f>
        <v>1</v>
      </c>
      <c r="BQ30" s="68" t="str">
        <f>IF(OR(SUM(T_Tableau_export_BDN_calculs[[#This Row],[Encombrement vertical 0 - 5m]:[Encombrement vertical 0 - &gt;25m]])=130575,T_Tableau_export_BDN_calculs[[#This Row],[Taxon]]="Tadarida teniotis (Rafinesque,1814)"),"ouvert","ferme")</f>
        <v>ferme</v>
      </c>
      <c r="BR30" s="68">
        <f>T_Tableau_export_BDN_calculs[[#This Row],[Nombre de contacts]]/'2_Donnees_entree'!$B$20</f>
        <v>6.6666666666666666E-2</v>
      </c>
      <c r="BS30" s="68">
        <f>(IF(T_Tableau_export_BDN_calculs[[#This Row],[Milieu ouvert ferme]]="ferme",T_Tableau_export_BDN_calculs[[#This Row],[Indice DETECT milieu ferme]],T_Tableau_export_BDN_calculs[[#This Row],[Indice DETECT milieu ouvert]]))*T_Tableau_export_BDN_calculs[[#This Row],[Nb contacts/h]]</f>
        <v>6.6666666666666666E-2</v>
      </c>
      <c r="BT30" s="68" t="str">
        <f>VLOOKUP(T_Tableau_export_BDN_calculs[[#This Row],[Numéro du point]],'4bis_Changement_de_nom_points'!A:B,2,FALSE)</f>
        <v>Point 9</v>
      </c>
    </row>
    <row r="31" spans="1:72" x14ac:dyDescent="0.25">
      <c r="A31" s="18">
        <v>41746</v>
      </c>
      <c r="B31">
        <v>939532</v>
      </c>
      <c r="C31" s="18">
        <v>41746</v>
      </c>
      <c r="D31" t="s">
        <v>88</v>
      </c>
      <c r="F31" t="s">
        <v>88</v>
      </c>
      <c r="G31" t="s">
        <v>197</v>
      </c>
      <c r="H31" t="s">
        <v>198</v>
      </c>
      <c r="I31" t="s">
        <v>89</v>
      </c>
      <c r="J31">
        <v>67</v>
      </c>
      <c r="L31" t="s">
        <v>162</v>
      </c>
      <c r="M31" s="19">
        <v>0.98402777777777783</v>
      </c>
      <c r="N31" s="20">
        <v>43525</v>
      </c>
      <c r="O31" s="20">
        <v>43526</v>
      </c>
      <c r="P31" s="20">
        <v>43527</v>
      </c>
      <c r="Q31" s="20">
        <v>43525</v>
      </c>
      <c r="R31" s="20">
        <v>43527</v>
      </c>
      <c r="S31" s="20">
        <v>43527</v>
      </c>
      <c r="V31">
        <v>919778</v>
      </c>
      <c r="W31">
        <v>354689</v>
      </c>
      <c r="X31" t="s">
        <v>197</v>
      </c>
      <c r="Y31" t="s">
        <v>199</v>
      </c>
      <c r="Z31" t="s">
        <v>200</v>
      </c>
      <c r="AA31" t="s">
        <v>201</v>
      </c>
      <c r="AD31" t="s">
        <v>88</v>
      </c>
      <c r="AE31">
        <v>0</v>
      </c>
      <c r="AF31">
        <v>0</v>
      </c>
      <c r="AG31">
        <v>1496</v>
      </c>
      <c r="AH31" t="s">
        <v>166</v>
      </c>
      <c r="AI31" t="s">
        <v>90</v>
      </c>
      <c r="AJ31" t="s">
        <v>88</v>
      </c>
      <c r="AK31" t="s">
        <v>167</v>
      </c>
      <c r="AL31" t="s">
        <v>91</v>
      </c>
      <c r="AM31">
        <v>12</v>
      </c>
      <c r="AN31" t="s">
        <v>92</v>
      </c>
      <c r="AO31" t="s">
        <v>93</v>
      </c>
      <c r="AP31" t="s">
        <v>88</v>
      </c>
      <c r="AQ31" t="s">
        <v>93</v>
      </c>
      <c r="AR31" t="s">
        <v>94</v>
      </c>
      <c r="AS31" t="s">
        <v>93</v>
      </c>
      <c r="AT31" t="s">
        <v>168</v>
      </c>
      <c r="AV31" s="18">
        <v>42318</v>
      </c>
      <c r="AW31">
        <v>3314189</v>
      </c>
      <c r="AX31">
        <v>60479</v>
      </c>
      <c r="AY31" t="s">
        <v>95</v>
      </c>
      <c r="AZ31">
        <v>2</v>
      </c>
      <c r="BA31" t="s">
        <v>169</v>
      </c>
      <c r="BB31" t="s">
        <v>170</v>
      </c>
      <c r="BC31" t="s">
        <v>171</v>
      </c>
      <c r="BD31" t="s">
        <v>172</v>
      </c>
      <c r="BE31" t="s">
        <v>173</v>
      </c>
      <c r="BF31">
        <v>10</v>
      </c>
      <c r="BH31" t="s">
        <v>96</v>
      </c>
      <c r="BI31" t="s">
        <v>174</v>
      </c>
      <c r="BJ31" t="s">
        <v>175</v>
      </c>
      <c r="BK31" t="s">
        <v>97</v>
      </c>
      <c r="BL31" t="s">
        <v>98</v>
      </c>
      <c r="BM31" t="str">
        <f>VLOOKUP(T_Tableau_export_BDN_calculs[[#This Row],[Taxon]],'4_Changement_de_nom'!$1:$5000,2,FALSE)</f>
        <v>Pipistrellus pipistrellus (Schreber, 1774)</v>
      </c>
      <c r="BN31" t="str">
        <f>VLOOKUP(T_Tableau_export_BDN_calculs[[#This Row],[Taxon]],'4_Changement_de_nom'!$1:$5000,3,FALSE)</f>
        <v>Pipistrelle commune</v>
      </c>
      <c r="BO31">
        <f>VLOOKUP(T_Tableau_export_BDN_calculs[[#This Row],[Taxon]],'4_Changement_de_nom'!$1:$5000,4,FALSE)</f>
        <v>1</v>
      </c>
      <c r="BP31" s="68">
        <f>VLOOKUP(T_Tableau_export_BDN_calculs[[#This Row],[Taxon]],'4_Changement_de_nom'!$1:$5000,5,FALSE)</f>
        <v>1</v>
      </c>
      <c r="BQ31" s="68" t="str">
        <f>IF(OR(SUM(T_Tableau_export_BDN_calculs[[#This Row],[Encombrement vertical 0 - 5m]:[Encombrement vertical 0 - &gt;25m]])=130575,T_Tableau_export_BDN_calculs[[#This Row],[Taxon]]="Tadarida teniotis (Rafinesque,1814)"),"ouvert","ferme")</f>
        <v>ferme</v>
      </c>
      <c r="BR31" s="68">
        <f>T_Tableau_export_BDN_calculs[[#This Row],[Nombre de contacts]]/'2_Donnees_entree'!$B$20</f>
        <v>0.13333333333333333</v>
      </c>
      <c r="BS31" s="68">
        <f>(IF(T_Tableau_export_BDN_calculs[[#This Row],[Milieu ouvert ferme]]="ferme",T_Tableau_export_BDN_calculs[[#This Row],[Indice DETECT milieu ferme]],T_Tableau_export_BDN_calculs[[#This Row],[Indice DETECT milieu ouvert]]))*T_Tableau_export_BDN_calculs[[#This Row],[Nb contacts/h]]</f>
        <v>0.13333333333333333</v>
      </c>
      <c r="BT31" s="68" t="str">
        <f>VLOOKUP(T_Tableau_export_BDN_calculs[[#This Row],[Numéro du point]],'4bis_Changement_de_nom_points'!A:B,2,FALSE)</f>
        <v>Point 9</v>
      </c>
    </row>
    <row r="32" spans="1:72" x14ac:dyDescent="0.25">
      <c r="A32" s="18">
        <v>41746</v>
      </c>
      <c r="B32">
        <v>939532</v>
      </c>
      <c r="C32" s="18">
        <v>41746</v>
      </c>
      <c r="D32" t="s">
        <v>88</v>
      </c>
      <c r="F32" t="s">
        <v>88</v>
      </c>
      <c r="G32" t="s">
        <v>197</v>
      </c>
      <c r="H32" t="s">
        <v>198</v>
      </c>
      <c r="I32" t="s">
        <v>89</v>
      </c>
      <c r="J32">
        <v>67</v>
      </c>
      <c r="L32" t="s">
        <v>162</v>
      </c>
      <c r="M32" s="19">
        <v>0.98402777777777783</v>
      </c>
      <c r="N32" s="20">
        <v>43525</v>
      </c>
      <c r="O32" s="20">
        <v>43526</v>
      </c>
      <c r="P32" s="20">
        <v>43527</v>
      </c>
      <c r="Q32" s="20">
        <v>43525</v>
      </c>
      <c r="R32" s="20">
        <v>43527</v>
      </c>
      <c r="S32" s="20">
        <v>43527</v>
      </c>
      <c r="V32">
        <v>919832</v>
      </c>
      <c r="W32">
        <v>354689</v>
      </c>
      <c r="X32" t="s">
        <v>197</v>
      </c>
      <c r="Y32" t="s">
        <v>199</v>
      </c>
      <c r="Z32" t="s">
        <v>200</v>
      </c>
      <c r="AA32" t="s">
        <v>201</v>
      </c>
      <c r="AD32" t="s">
        <v>88</v>
      </c>
      <c r="AE32">
        <v>0</v>
      </c>
      <c r="AF32">
        <v>0</v>
      </c>
      <c r="AG32">
        <v>1496</v>
      </c>
      <c r="AH32" t="s">
        <v>166</v>
      </c>
      <c r="AI32" t="s">
        <v>90</v>
      </c>
      <c r="AJ32" t="s">
        <v>88</v>
      </c>
      <c r="AK32" t="s">
        <v>167</v>
      </c>
      <c r="AL32" t="s">
        <v>91</v>
      </c>
      <c r="AM32">
        <v>2</v>
      </c>
      <c r="AN32" t="s">
        <v>92</v>
      </c>
      <c r="AO32" t="s">
        <v>93</v>
      </c>
      <c r="AP32" t="s">
        <v>88</v>
      </c>
      <c r="AQ32" t="s">
        <v>93</v>
      </c>
      <c r="AR32" t="s">
        <v>94</v>
      </c>
      <c r="AS32" t="s">
        <v>93</v>
      </c>
      <c r="AT32" t="s">
        <v>168</v>
      </c>
      <c r="AV32" s="18">
        <v>42318</v>
      </c>
      <c r="AW32">
        <v>3315254</v>
      </c>
      <c r="AX32">
        <v>60479</v>
      </c>
      <c r="AY32" t="s">
        <v>95</v>
      </c>
      <c r="AZ32">
        <v>1</v>
      </c>
      <c r="BA32" t="s">
        <v>169</v>
      </c>
      <c r="BB32" t="s">
        <v>170</v>
      </c>
      <c r="BC32" t="s">
        <v>171</v>
      </c>
      <c r="BD32" t="s">
        <v>172</v>
      </c>
      <c r="BE32" t="s">
        <v>173</v>
      </c>
      <c r="BF32">
        <v>10</v>
      </c>
      <c r="BH32" t="s">
        <v>96</v>
      </c>
      <c r="BI32" t="s">
        <v>174</v>
      </c>
      <c r="BJ32" t="s">
        <v>175</v>
      </c>
      <c r="BK32" t="s">
        <v>97</v>
      </c>
      <c r="BL32" t="s">
        <v>98</v>
      </c>
      <c r="BM32" t="str">
        <f>VLOOKUP(T_Tableau_export_BDN_calculs[[#This Row],[Taxon]],'4_Changement_de_nom'!$1:$5000,2,FALSE)</f>
        <v>Pipistrellus pipistrellus (Schreber, 1774)</v>
      </c>
      <c r="BN32" t="str">
        <f>VLOOKUP(T_Tableau_export_BDN_calculs[[#This Row],[Taxon]],'4_Changement_de_nom'!$1:$5000,3,FALSE)</f>
        <v>Pipistrelle commune</v>
      </c>
      <c r="BO32">
        <f>VLOOKUP(T_Tableau_export_BDN_calculs[[#This Row],[Taxon]],'4_Changement_de_nom'!$1:$5000,4,FALSE)</f>
        <v>1</v>
      </c>
      <c r="BP32" s="68">
        <f>VLOOKUP(T_Tableau_export_BDN_calculs[[#This Row],[Taxon]],'4_Changement_de_nom'!$1:$5000,5,FALSE)</f>
        <v>1</v>
      </c>
      <c r="BQ32" s="68" t="str">
        <f>IF(OR(SUM(T_Tableau_export_BDN_calculs[[#This Row],[Encombrement vertical 0 - 5m]:[Encombrement vertical 0 - &gt;25m]])=130575,T_Tableau_export_BDN_calculs[[#This Row],[Taxon]]="Tadarida teniotis (Rafinesque,1814)"),"ouvert","ferme")</f>
        <v>ferme</v>
      </c>
      <c r="BR32" s="68">
        <f>T_Tableau_export_BDN_calculs[[#This Row],[Nombre de contacts]]/'2_Donnees_entree'!$B$20</f>
        <v>6.6666666666666666E-2</v>
      </c>
      <c r="BS32" s="68">
        <f>(IF(T_Tableau_export_BDN_calculs[[#This Row],[Milieu ouvert ferme]]="ferme",T_Tableau_export_BDN_calculs[[#This Row],[Indice DETECT milieu ferme]],T_Tableau_export_BDN_calculs[[#This Row],[Indice DETECT milieu ouvert]]))*T_Tableau_export_BDN_calculs[[#This Row],[Nb contacts/h]]</f>
        <v>6.6666666666666666E-2</v>
      </c>
      <c r="BT32" s="68" t="str">
        <f>VLOOKUP(T_Tableau_export_BDN_calculs[[#This Row],[Numéro du point]],'4bis_Changement_de_nom_points'!A:B,2,FALSE)</f>
        <v>Point 9</v>
      </c>
    </row>
    <row r="33" spans="1:72" x14ac:dyDescent="0.25">
      <c r="A33" s="18">
        <v>41746</v>
      </c>
      <c r="B33">
        <v>939532</v>
      </c>
      <c r="C33" s="18">
        <v>41746</v>
      </c>
      <c r="D33" t="s">
        <v>88</v>
      </c>
      <c r="F33" t="s">
        <v>88</v>
      </c>
      <c r="G33" t="s">
        <v>197</v>
      </c>
      <c r="H33" t="s">
        <v>198</v>
      </c>
      <c r="I33" t="s">
        <v>89</v>
      </c>
      <c r="J33">
        <v>67</v>
      </c>
      <c r="L33" t="s">
        <v>162</v>
      </c>
      <c r="M33" s="19">
        <v>0.98402777777777783</v>
      </c>
      <c r="N33" s="20">
        <v>43525</v>
      </c>
      <c r="O33" s="20">
        <v>43526</v>
      </c>
      <c r="P33" s="20">
        <v>43527</v>
      </c>
      <c r="Q33" s="20">
        <v>43525</v>
      </c>
      <c r="R33" s="20">
        <v>43527</v>
      </c>
      <c r="S33" s="20">
        <v>43527</v>
      </c>
      <c r="V33">
        <v>920209</v>
      </c>
      <c r="W33">
        <v>354689</v>
      </c>
      <c r="X33" t="s">
        <v>197</v>
      </c>
      <c r="Y33" t="s">
        <v>199</v>
      </c>
      <c r="Z33" t="s">
        <v>200</v>
      </c>
      <c r="AA33" t="s">
        <v>201</v>
      </c>
      <c r="AD33" t="s">
        <v>88</v>
      </c>
      <c r="AE33">
        <v>0</v>
      </c>
      <c r="AF33">
        <v>0</v>
      </c>
      <c r="AG33">
        <v>1496</v>
      </c>
      <c r="AH33" t="s">
        <v>166</v>
      </c>
      <c r="AI33" t="s">
        <v>90</v>
      </c>
      <c r="AJ33" t="s">
        <v>88</v>
      </c>
      <c r="AK33" t="s">
        <v>167</v>
      </c>
      <c r="AL33" t="s">
        <v>91</v>
      </c>
      <c r="AM33">
        <v>15</v>
      </c>
      <c r="AN33" t="s">
        <v>92</v>
      </c>
      <c r="AO33" t="s">
        <v>93</v>
      </c>
      <c r="AP33" t="s">
        <v>88</v>
      </c>
      <c r="AQ33" t="s">
        <v>93</v>
      </c>
      <c r="AR33" t="s">
        <v>94</v>
      </c>
      <c r="AS33" t="s">
        <v>93</v>
      </c>
      <c r="AT33" t="s">
        <v>168</v>
      </c>
      <c r="AV33" s="18">
        <v>42318</v>
      </c>
      <c r="AW33">
        <v>3313997</v>
      </c>
      <c r="AX33">
        <v>60479</v>
      </c>
      <c r="AY33" t="s">
        <v>95</v>
      </c>
      <c r="AZ33">
        <v>3</v>
      </c>
      <c r="BA33" t="s">
        <v>169</v>
      </c>
      <c r="BB33" t="s">
        <v>170</v>
      </c>
      <c r="BC33" t="s">
        <v>171</v>
      </c>
      <c r="BD33" t="s">
        <v>172</v>
      </c>
      <c r="BE33" t="s">
        <v>173</v>
      </c>
      <c r="BF33">
        <v>10</v>
      </c>
      <c r="BH33" t="s">
        <v>96</v>
      </c>
      <c r="BI33" t="s">
        <v>174</v>
      </c>
      <c r="BJ33" t="s">
        <v>175</v>
      </c>
      <c r="BK33" t="s">
        <v>97</v>
      </c>
      <c r="BL33" t="s">
        <v>98</v>
      </c>
      <c r="BM33" t="str">
        <f>VLOOKUP(T_Tableau_export_BDN_calculs[[#This Row],[Taxon]],'4_Changement_de_nom'!$1:$5000,2,FALSE)</f>
        <v>Pipistrellus pipistrellus (Schreber, 1774)</v>
      </c>
      <c r="BN33" t="str">
        <f>VLOOKUP(T_Tableau_export_BDN_calculs[[#This Row],[Taxon]],'4_Changement_de_nom'!$1:$5000,3,FALSE)</f>
        <v>Pipistrelle commune</v>
      </c>
      <c r="BO33">
        <f>VLOOKUP(T_Tableau_export_BDN_calculs[[#This Row],[Taxon]],'4_Changement_de_nom'!$1:$5000,4,FALSE)</f>
        <v>1</v>
      </c>
      <c r="BP33" s="68">
        <f>VLOOKUP(T_Tableau_export_BDN_calculs[[#This Row],[Taxon]],'4_Changement_de_nom'!$1:$5000,5,FALSE)</f>
        <v>1</v>
      </c>
      <c r="BQ33" s="68" t="str">
        <f>IF(OR(SUM(T_Tableau_export_BDN_calculs[[#This Row],[Encombrement vertical 0 - 5m]:[Encombrement vertical 0 - &gt;25m]])=130575,T_Tableau_export_BDN_calculs[[#This Row],[Taxon]]="Tadarida teniotis (Rafinesque,1814)"),"ouvert","ferme")</f>
        <v>ferme</v>
      </c>
      <c r="BR33" s="68">
        <f>T_Tableau_export_BDN_calculs[[#This Row],[Nombre de contacts]]/'2_Donnees_entree'!$B$20</f>
        <v>0.2</v>
      </c>
      <c r="BS33" s="68">
        <f>(IF(T_Tableau_export_BDN_calculs[[#This Row],[Milieu ouvert ferme]]="ferme",T_Tableau_export_BDN_calculs[[#This Row],[Indice DETECT milieu ferme]],T_Tableau_export_BDN_calculs[[#This Row],[Indice DETECT milieu ouvert]]))*T_Tableau_export_BDN_calculs[[#This Row],[Nb contacts/h]]</f>
        <v>0.2</v>
      </c>
      <c r="BT33" s="68" t="str">
        <f>VLOOKUP(T_Tableau_export_BDN_calculs[[#This Row],[Numéro du point]],'4bis_Changement_de_nom_points'!A:B,2,FALSE)</f>
        <v>Point 9</v>
      </c>
    </row>
    <row r="34" spans="1:72" x14ac:dyDescent="0.25">
      <c r="A34" s="18">
        <v>41746</v>
      </c>
      <c r="B34">
        <v>939532</v>
      </c>
      <c r="C34" s="18">
        <v>41746</v>
      </c>
      <c r="D34" t="s">
        <v>88</v>
      </c>
      <c r="F34" t="s">
        <v>88</v>
      </c>
      <c r="G34" t="s">
        <v>197</v>
      </c>
      <c r="H34" t="s">
        <v>198</v>
      </c>
      <c r="I34" t="s">
        <v>89</v>
      </c>
      <c r="J34">
        <v>67</v>
      </c>
      <c r="L34" t="s">
        <v>162</v>
      </c>
      <c r="M34" s="19">
        <v>0.98402777777777783</v>
      </c>
      <c r="N34" s="20">
        <v>43525</v>
      </c>
      <c r="O34" s="20">
        <v>43526</v>
      </c>
      <c r="P34" s="20">
        <v>43527</v>
      </c>
      <c r="Q34" s="20">
        <v>43525</v>
      </c>
      <c r="R34" s="20">
        <v>43527</v>
      </c>
      <c r="S34" s="20">
        <v>43527</v>
      </c>
      <c r="V34">
        <v>920266</v>
      </c>
      <c r="W34">
        <v>354689</v>
      </c>
      <c r="X34" t="s">
        <v>197</v>
      </c>
      <c r="Y34" t="s">
        <v>199</v>
      </c>
      <c r="Z34" t="s">
        <v>200</v>
      </c>
      <c r="AA34" t="s">
        <v>201</v>
      </c>
      <c r="AD34" t="s">
        <v>88</v>
      </c>
      <c r="AE34">
        <v>0</v>
      </c>
      <c r="AF34">
        <v>0</v>
      </c>
      <c r="AG34">
        <v>1496</v>
      </c>
      <c r="AH34" t="s">
        <v>166</v>
      </c>
      <c r="AI34" t="s">
        <v>90</v>
      </c>
      <c r="AJ34" t="s">
        <v>88</v>
      </c>
      <c r="AK34" t="s">
        <v>167</v>
      </c>
      <c r="AL34" t="s">
        <v>91</v>
      </c>
      <c r="AM34">
        <v>21</v>
      </c>
      <c r="AN34" t="s">
        <v>92</v>
      </c>
      <c r="AO34" t="s">
        <v>93</v>
      </c>
      <c r="AP34" t="s">
        <v>88</v>
      </c>
      <c r="AQ34" t="s">
        <v>93</v>
      </c>
      <c r="AR34" t="s">
        <v>94</v>
      </c>
      <c r="AS34" t="s">
        <v>93</v>
      </c>
      <c r="AT34" t="s">
        <v>168</v>
      </c>
      <c r="AV34" s="18">
        <v>42318</v>
      </c>
      <c r="AW34">
        <v>3313993</v>
      </c>
      <c r="AX34">
        <v>60479</v>
      </c>
      <c r="AY34" t="s">
        <v>95</v>
      </c>
      <c r="AZ34">
        <v>1</v>
      </c>
      <c r="BA34" t="s">
        <v>169</v>
      </c>
      <c r="BB34" t="s">
        <v>170</v>
      </c>
      <c r="BC34" t="s">
        <v>171</v>
      </c>
      <c r="BD34" t="s">
        <v>172</v>
      </c>
      <c r="BE34" t="s">
        <v>173</v>
      </c>
      <c r="BF34">
        <v>10</v>
      </c>
      <c r="BH34" t="s">
        <v>96</v>
      </c>
      <c r="BI34" t="s">
        <v>174</v>
      </c>
      <c r="BJ34" t="s">
        <v>175</v>
      </c>
      <c r="BK34" t="s">
        <v>97</v>
      </c>
      <c r="BL34" t="s">
        <v>98</v>
      </c>
      <c r="BM34" t="str">
        <f>VLOOKUP(T_Tableau_export_BDN_calculs[[#This Row],[Taxon]],'4_Changement_de_nom'!$1:$5000,2,FALSE)</f>
        <v>Pipistrellus pipistrellus (Schreber, 1774)</v>
      </c>
      <c r="BN34" t="str">
        <f>VLOOKUP(T_Tableau_export_BDN_calculs[[#This Row],[Taxon]],'4_Changement_de_nom'!$1:$5000,3,FALSE)</f>
        <v>Pipistrelle commune</v>
      </c>
      <c r="BO34">
        <f>VLOOKUP(T_Tableau_export_BDN_calculs[[#This Row],[Taxon]],'4_Changement_de_nom'!$1:$5000,4,FALSE)</f>
        <v>1</v>
      </c>
      <c r="BP34" s="68">
        <f>VLOOKUP(T_Tableau_export_BDN_calculs[[#This Row],[Taxon]],'4_Changement_de_nom'!$1:$5000,5,FALSE)</f>
        <v>1</v>
      </c>
      <c r="BQ34" s="68" t="str">
        <f>IF(OR(SUM(T_Tableau_export_BDN_calculs[[#This Row],[Encombrement vertical 0 - 5m]:[Encombrement vertical 0 - &gt;25m]])=130575,T_Tableau_export_BDN_calculs[[#This Row],[Taxon]]="Tadarida teniotis (Rafinesque,1814)"),"ouvert","ferme")</f>
        <v>ferme</v>
      </c>
      <c r="BR34" s="68">
        <f>T_Tableau_export_BDN_calculs[[#This Row],[Nombre de contacts]]/'2_Donnees_entree'!$B$20</f>
        <v>6.6666666666666666E-2</v>
      </c>
      <c r="BS34" s="68">
        <f>(IF(T_Tableau_export_BDN_calculs[[#This Row],[Milieu ouvert ferme]]="ferme",T_Tableau_export_BDN_calculs[[#This Row],[Indice DETECT milieu ferme]],T_Tableau_export_BDN_calculs[[#This Row],[Indice DETECT milieu ouvert]]))*T_Tableau_export_BDN_calculs[[#This Row],[Nb contacts/h]]</f>
        <v>6.6666666666666666E-2</v>
      </c>
      <c r="BT34" s="68" t="str">
        <f>VLOOKUP(T_Tableau_export_BDN_calculs[[#This Row],[Numéro du point]],'4bis_Changement_de_nom_points'!A:B,2,FALSE)</f>
        <v>Point 9</v>
      </c>
    </row>
    <row r="35" spans="1:72" x14ac:dyDescent="0.25">
      <c r="A35" s="18">
        <v>41746</v>
      </c>
      <c r="B35">
        <v>939535</v>
      </c>
      <c r="C35" s="18">
        <v>41746</v>
      </c>
      <c r="D35" t="s">
        <v>88</v>
      </c>
      <c r="F35" t="s">
        <v>88</v>
      </c>
      <c r="G35" t="s">
        <v>202</v>
      </c>
      <c r="H35" t="s">
        <v>203</v>
      </c>
      <c r="I35" t="s">
        <v>143</v>
      </c>
      <c r="J35">
        <v>48</v>
      </c>
      <c r="L35" t="s">
        <v>162</v>
      </c>
      <c r="M35" s="19">
        <v>1.5277777777777777E-2</v>
      </c>
      <c r="N35" s="20">
        <v>43525</v>
      </c>
      <c r="O35" s="20">
        <v>43526</v>
      </c>
      <c r="P35" s="20">
        <v>43527</v>
      </c>
      <c r="Q35" s="20">
        <v>43525</v>
      </c>
      <c r="R35" s="20">
        <v>43526</v>
      </c>
      <c r="S35" s="20">
        <v>43526</v>
      </c>
      <c r="V35">
        <v>917886</v>
      </c>
      <c r="W35">
        <v>354690</v>
      </c>
      <c r="X35" t="s">
        <v>202</v>
      </c>
      <c r="Y35" t="s">
        <v>204</v>
      </c>
      <c r="Z35" t="s">
        <v>205</v>
      </c>
      <c r="AA35" t="s">
        <v>206</v>
      </c>
      <c r="AD35" t="s">
        <v>88</v>
      </c>
      <c r="AE35">
        <v>0</v>
      </c>
      <c r="AF35">
        <v>0</v>
      </c>
      <c r="AG35">
        <v>1496</v>
      </c>
      <c r="AH35" t="s">
        <v>166</v>
      </c>
      <c r="AI35" t="s">
        <v>90</v>
      </c>
      <c r="AJ35" t="s">
        <v>88</v>
      </c>
      <c r="AK35" t="s">
        <v>167</v>
      </c>
      <c r="AL35" t="s">
        <v>91</v>
      </c>
      <c r="AM35">
        <v>26</v>
      </c>
      <c r="AN35" t="s">
        <v>92</v>
      </c>
      <c r="AO35" t="s">
        <v>93</v>
      </c>
      <c r="AP35" t="s">
        <v>88</v>
      </c>
      <c r="AQ35" t="s">
        <v>93</v>
      </c>
      <c r="AR35" t="s">
        <v>94</v>
      </c>
      <c r="AS35" t="s">
        <v>93</v>
      </c>
      <c r="AT35" t="s">
        <v>168</v>
      </c>
      <c r="AV35" s="18">
        <v>42318</v>
      </c>
      <c r="AW35">
        <v>3313307</v>
      </c>
      <c r="AX35">
        <v>60479</v>
      </c>
      <c r="AY35" t="s">
        <v>95</v>
      </c>
      <c r="AZ35">
        <v>1</v>
      </c>
      <c r="BA35" t="s">
        <v>169</v>
      </c>
      <c r="BB35" t="s">
        <v>170</v>
      </c>
      <c r="BC35" t="s">
        <v>171</v>
      </c>
      <c r="BD35" t="s">
        <v>172</v>
      </c>
      <c r="BE35" t="s">
        <v>173</v>
      </c>
      <c r="BF35">
        <v>9</v>
      </c>
      <c r="BG35" t="s">
        <v>181</v>
      </c>
      <c r="BH35" t="s">
        <v>96</v>
      </c>
      <c r="BI35" t="s">
        <v>174</v>
      </c>
      <c r="BJ35" t="s">
        <v>175</v>
      </c>
      <c r="BK35" t="s">
        <v>97</v>
      </c>
      <c r="BL35" t="s">
        <v>98</v>
      </c>
      <c r="BM35" t="str">
        <f>VLOOKUP(T_Tableau_export_BDN_calculs[[#This Row],[Taxon]],'4_Changement_de_nom'!$1:$5000,2,FALSE)</f>
        <v>Pipistrellus pipistrellus (Schreber, 1774)</v>
      </c>
      <c r="BN35" t="str">
        <f>VLOOKUP(T_Tableau_export_BDN_calculs[[#This Row],[Taxon]],'4_Changement_de_nom'!$1:$5000,3,FALSE)</f>
        <v>Pipistrelle commune</v>
      </c>
      <c r="BO35">
        <f>VLOOKUP(T_Tableau_export_BDN_calculs[[#This Row],[Taxon]],'4_Changement_de_nom'!$1:$5000,4,FALSE)</f>
        <v>1</v>
      </c>
      <c r="BP35" s="68">
        <f>VLOOKUP(T_Tableau_export_BDN_calculs[[#This Row],[Taxon]],'4_Changement_de_nom'!$1:$5000,5,FALSE)</f>
        <v>1</v>
      </c>
      <c r="BQ35" s="68" t="str">
        <f>IF(OR(SUM(T_Tableau_export_BDN_calculs[[#This Row],[Encombrement vertical 0 - 5m]:[Encombrement vertical 0 - &gt;25m]])=130575,T_Tableau_export_BDN_calculs[[#This Row],[Taxon]]="Tadarida teniotis (Rafinesque,1814)"),"ouvert","ferme")</f>
        <v>ferme</v>
      </c>
      <c r="BR35" s="68">
        <f>T_Tableau_export_BDN_calculs[[#This Row],[Nombre de contacts]]/'2_Donnees_entree'!$B$20</f>
        <v>6.6666666666666666E-2</v>
      </c>
      <c r="BS35" s="68">
        <f>(IF(T_Tableau_export_BDN_calculs[[#This Row],[Milieu ouvert ferme]]="ferme",T_Tableau_export_BDN_calculs[[#This Row],[Indice DETECT milieu ferme]],T_Tableau_export_BDN_calculs[[#This Row],[Indice DETECT milieu ouvert]]))*T_Tableau_export_BDN_calculs[[#This Row],[Nb contacts/h]]</f>
        <v>6.6666666666666666E-2</v>
      </c>
      <c r="BT35" s="68" t="str">
        <f>VLOOKUP(T_Tableau_export_BDN_calculs[[#This Row],[Numéro du point]],'4bis_Changement_de_nom_points'!A:B,2,FALSE)</f>
        <v>Point 8</v>
      </c>
    </row>
    <row r="36" spans="1:72" x14ac:dyDescent="0.25">
      <c r="A36" s="18">
        <v>41746</v>
      </c>
      <c r="B36">
        <v>939535</v>
      </c>
      <c r="C36" s="18">
        <v>41746</v>
      </c>
      <c r="D36" t="s">
        <v>88</v>
      </c>
      <c r="F36" t="s">
        <v>88</v>
      </c>
      <c r="G36" t="s">
        <v>202</v>
      </c>
      <c r="H36" t="s">
        <v>203</v>
      </c>
      <c r="I36" t="s">
        <v>143</v>
      </c>
      <c r="J36">
        <v>48</v>
      </c>
      <c r="L36" t="s">
        <v>162</v>
      </c>
      <c r="M36" s="19">
        <v>1.5277777777777777E-2</v>
      </c>
      <c r="N36" s="20">
        <v>43525</v>
      </c>
      <c r="O36" s="20">
        <v>43526</v>
      </c>
      <c r="P36" s="20">
        <v>43527</v>
      </c>
      <c r="Q36" s="20">
        <v>43525</v>
      </c>
      <c r="R36" s="20">
        <v>43526</v>
      </c>
      <c r="S36" s="20">
        <v>43526</v>
      </c>
      <c r="V36">
        <v>918920</v>
      </c>
      <c r="W36">
        <v>354690</v>
      </c>
      <c r="X36" t="s">
        <v>202</v>
      </c>
      <c r="Y36" t="s">
        <v>204</v>
      </c>
      <c r="Z36" t="s">
        <v>205</v>
      </c>
      <c r="AA36" t="s">
        <v>206</v>
      </c>
      <c r="AD36" t="s">
        <v>88</v>
      </c>
      <c r="AE36">
        <v>0</v>
      </c>
      <c r="AF36">
        <v>0</v>
      </c>
      <c r="AG36">
        <v>1496</v>
      </c>
      <c r="AH36" t="s">
        <v>166</v>
      </c>
      <c r="AI36" t="s">
        <v>90</v>
      </c>
      <c r="AJ36" t="s">
        <v>88</v>
      </c>
      <c r="AK36" t="s">
        <v>167</v>
      </c>
      <c r="AL36" t="s">
        <v>91</v>
      </c>
      <c r="AM36">
        <v>12</v>
      </c>
      <c r="AN36" t="s">
        <v>92</v>
      </c>
      <c r="AO36" t="s">
        <v>93</v>
      </c>
      <c r="AP36" t="s">
        <v>88</v>
      </c>
      <c r="AQ36" t="s">
        <v>93</v>
      </c>
      <c r="AR36" t="s">
        <v>94</v>
      </c>
      <c r="AS36" t="s">
        <v>93</v>
      </c>
      <c r="AT36" t="s">
        <v>168</v>
      </c>
      <c r="AV36" s="18">
        <v>42318</v>
      </c>
      <c r="AW36">
        <v>3314719</v>
      </c>
      <c r="AX36">
        <v>60479</v>
      </c>
      <c r="AY36" t="s">
        <v>95</v>
      </c>
      <c r="AZ36">
        <v>1</v>
      </c>
      <c r="BA36" t="s">
        <v>169</v>
      </c>
      <c r="BB36" t="s">
        <v>170</v>
      </c>
      <c r="BC36" t="s">
        <v>171</v>
      </c>
      <c r="BD36" t="s">
        <v>172</v>
      </c>
      <c r="BE36" t="s">
        <v>173</v>
      </c>
      <c r="BF36">
        <v>9</v>
      </c>
      <c r="BG36" t="s">
        <v>181</v>
      </c>
      <c r="BH36" t="s">
        <v>96</v>
      </c>
      <c r="BI36" t="s">
        <v>174</v>
      </c>
      <c r="BJ36" t="s">
        <v>175</v>
      </c>
      <c r="BK36" t="s">
        <v>97</v>
      </c>
      <c r="BL36" t="s">
        <v>98</v>
      </c>
      <c r="BM36" t="str">
        <f>VLOOKUP(T_Tableau_export_BDN_calculs[[#This Row],[Taxon]],'4_Changement_de_nom'!$1:$5000,2,FALSE)</f>
        <v>Pipistrellus pipistrellus (Schreber, 1774)</v>
      </c>
      <c r="BN36" t="str">
        <f>VLOOKUP(T_Tableau_export_BDN_calculs[[#This Row],[Taxon]],'4_Changement_de_nom'!$1:$5000,3,FALSE)</f>
        <v>Pipistrelle commune</v>
      </c>
      <c r="BO36">
        <f>VLOOKUP(T_Tableau_export_BDN_calculs[[#This Row],[Taxon]],'4_Changement_de_nom'!$1:$5000,4,FALSE)</f>
        <v>1</v>
      </c>
      <c r="BP36" s="68">
        <f>VLOOKUP(T_Tableau_export_BDN_calculs[[#This Row],[Taxon]],'4_Changement_de_nom'!$1:$5000,5,FALSE)</f>
        <v>1</v>
      </c>
      <c r="BQ36" s="68" t="str">
        <f>IF(OR(SUM(T_Tableau_export_BDN_calculs[[#This Row],[Encombrement vertical 0 - 5m]:[Encombrement vertical 0 - &gt;25m]])=130575,T_Tableau_export_BDN_calculs[[#This Row],[Taxon]]="Tadarida teniotis (Rafinesque,1814)"),"ouvert","ferme")</f>
        <v>ferme</v>
      </c>
      <c r="BR36" s="68">
        <f>T_Tableau_export_BDN_calculs[[#This Row],[Nombre de contacts]]/'2_Donnees_entree'!$B$20</f>
        <v>6.6666666666666666E-2</v>
      </c>
      <c r="BS36" s="68">
        <f>(IF(T_Tableau_export_BDN_calculs[[#This Row],[Milieu ouvert ferme]]="ferme",T_Tableau_export_BDN_calculs[[#This Row],[Indice DETECT milieu ferme]],T_Tableau_export_BDN_calculs[[#This Row],[Indice DETECT milieu ouvert]]))*T_Tableau_export_BDN_calculs[[#This Row],[Nb contacts/h]]</f>
        <v>6.6666666666666666E-2</v>
      </c>
      <c r="BT36" s="68" t="str">
        <f>VLOOKUP(T_Tableau_export_BDN_calculs[[#This Row],[Numéro du point]],'4bis_Changement_de_nom_points'!A:B,2,FALSE)</f>
        <v>Point 8</v>
      </c>
    </row>
    <row r="37" spans="1:72" x14ac:dyDescent="0.25">
      <c r="A37" s="18">
        <v>41746</v>
      </c>
      <c r="B37">
        <v>939535</v>
      </c>
      <c r="C37" s="18">
        <v>41746</v>
      </c>
      <c r="D37" t="s">
        <v>88</v>
      </c>
      <c r="F37" t="s">
        <v>88</v>
      </c>
      <c r="G37" t="s">
        <v>202</v>
      </c>
      <c r="H37" t="s">
        <v>203</v>
      </c>
      <c r="I37" t="s">
        <v>143</v>
      </c>
      <c r="J37">
        <v>48</v>
      </c>
      <c r="L37" t="s">
        <v>162</v>
      </c>
      <c r="M37" s="19">
        <v>1.5277777777777777E-2</v>
      </c>
      <c r="N37" s="20">
        <v>43525</v>
      </c>
      <c r="O37" s="20">
        <v>43526</v>
      </c>
      <c r="P37" s="20">
        <v>43527</v>
      </c>
      <c r="Q37" s="20">
        <v>43525</v>
      </c>
      <c r="R37" s="20">
        <v>43526</v>
      </c>
      <c r="S37" s="20">
        <v>43526</v>
      </c>
      <c r="V37">
        <v>919213</v>
      </c>
      <c r="W37">
        <v>354690</v>
      </c>
      <c r="X37" t="s">
        <v>202</v>
      </c>
      <c r="Y37" t="s">
        <v>204</v>
      </c>
      <c r="Z37" t="s">
        <v>205</v>
      </c>
      <c r="AA37" t="s">
        <v>206</v>
      </c>
      <c r="AD37" t="s">
        <v>88</v>
      </c>
      <c r="AE37">
        <v>0</v>
      </c>
      <c r="AF37">
        <v>0</v>
      </c>
      <c r="AG37">
        <v>1496</v>
      </c>
      <c r="AH37" t="s">
        <v>166</v>
      </c>
      <c r="AI37" t="s">
        <v>90</v>
      </c>
      <c r="AJ37" t="s">
        <v>88</v>
      </c>
      <c r="AK37" t="s">
        <v>167</v>
      </c>
      <c r="AL37" t="s">
        <v>91</v>
      </c>
      <c r="AM37">
        <v>3</v>
      </c>
      <c r="AN37" t="s">
        <v>92</v>
      </c>
      <c r="AO37" t="s">
        <v>93</v>
      </c>
      <c r="AP37" t="s">
        <v>88</v>
      </c>
      <c r="AQ37" t="s">
        <v>93</v>
      </c>
      <c r="AR37" t="s">
        <v>94</v>
      </c>
      <c r="AS37" t="s">
        <v>93</v>
      </c>
      <c r="AT37" t="s">
        <v>168</v>
      </c>
      <c r="AV37" s="18">
        <v>42318</v>
      </c>
      <c r="AW37">
        <v>3313302</v>
      </c>
      <c r="AX37">
        <v>60479</v>
      </c>
      <c r="AY37" t="s">
        <v>95</v>
      </c>
      <c r="AZ37">
        <v>1</v>
      </c>
      <c r="BA37" t="s">
        <v>169</v>
      </c>
      <c r="BB37" t="s">
        <v>170</v>
      </c>
      <c r="BC37" t="s">
        <v>171</v>
      </c>
      <c r="BD37" t="s">
        <v>172</v>
      </c>
      <c r="BE37" t="s">
        <v>173</v>
      </c>
      <c r="BF37">
        <v>9</v>
      </c>
      <c r="BG37" t="s">
        <v>181</v>
      </c>
      <c r="BH37" t="s">
        <v>96</v>
      </c>
      <c r="BI37" t="s">
        <v>174</v>
      </c>
      <c r="BJ37" t="s">
        <v>175</v>
      </c>
      <c r="BK37" t="s">
        <v>97</v>
      </c>
      <c r="BL37" t="s">
        <v>98</v>
      </c>
      <c r="BM37" t="str">
        <f>VLOOKUP(T_Tableau_export_BDN_calculs[[#This Row],[Taxon]],'4_Changement_de_nom'!$1:$5000,2,FALSE)</f>
        <v>Pipistrellus pipistrellus (Schreber, 1774)</v>
      </c>
      <c r="BN37" t="str">
        <f>VLOOKUP(T_Tableau_export_BDN_calculs[[#This Row],[Taxon]],'4_Changement_de_nom'!$1:$5000,3,FALSE)</f>
        <v>Pipistrelle commune</v>
      </c>
      <c r="BO37">
        <f>VLOOKUP(T_Tableau_export_BDN_calculs[[#This Row],[Taxon]],'4_Changement_de_nom'!$1:$5000,4,FALSE)</f>
        <v>1</v>
      </c>
      <c r="BP37" s="68">
        <f>VLOOKUP(T_Tableau_export_BDN_calculs[[#This Row],[Taxon]],'4_Changement_de_nom'!$1:$5000,5,FALSE)</f>
        <v>1</v>
      </c>
      <c r="BQ37" s="68" t="str">
        <f>IF(OR(SUM(T_Tableau_export_BDN_calculs[[#This Row],[Encombrement vertical 0 - 5m]:[Encombrement vertical 0 - &gt;25m]])=130575,T_Tableau_export_BDN_calculs[[#This Row],[Taxon]]="Tadarida teniotis (Rafinesque,1814)"),"ouvert","ferme")</f>
        <v>ferme</v>
      </c>
      <c r="BR37" s="68">
        <f>T_Tableau_export_BDN_calculs[[#This Row],[Nombre de contacts]]/'2_Donnees_entree'!$B$20</f>
        <v>6.6666666666666666E-2</v>
      </c>
      <c r="BS37" s="68">
        <f>(IF(T_Tableau_export_BDN_calculs[[#This Row],[Milieu ouvert ferme]]="ferme",T_Tableau_export_BDN_calculs[[#This Row],[Indice DETECT milieu ferme]],T_Tableau_export_BDN_calculs[[#This Row],[Indice DETECT milieu ouvert]]))*T_Tableau_export_BDN_calculs[[#This Row],[Nb contacts/h]]</f>
        <v>6.6666666666666666E-2</v>
      </c>
      <c r="BT37" s="68" t="str">
        <f>VLOOKUP(T_Tableau_export_BDN_calculs[[#This Row],[Numéro du point]],'4bis_Changement_de_nom_points'!A:B,2,FALSE)</f>
        <v>Point 8</v>
      </c>
    </row>
    <row r="38" spans="1:72" x14ac:dyDescent="0.25">
      <c r="A38" s="18">
        <v>41746</v>
      </c>
      <c r="B38">
        <v>939535</v>
      </c>
      <c r="C38" s="18">
        <v>41746</v>
      </c>
      <c r="D38" t="s">
        <v>88</v>
      </c>
      <c r="F38" t="s">
        <v>88</v>
      </c>
      <c r="G38" t="s">
        <v>202</v>
      </c>
      <c r="H38" t="s">
        <v>203</v>
      </c>
      <c r="I38" t="s">
        <v>143</v>
      </c>
      <c r="J38">
        <v>48</v>
      </c>
      <c r="L38" t="s">
        <v>162</v>
      </c>
      <c r="M38" s="19">
        <v>1.5277777777777777E-2</v>
      </c>
      <c r="N38" s="20">
        <v>43525</v>
      </c>
      <c r="O38" s="20">
        <v>43526</v>
      </c>
      <c r="P38" s="20">
        <v>43527</v>
      </c>
      <c r="Q38" s="20">
        <v>43525</v>
      </c>
      <c r="R38" s="20">
        <v>43526</v>
      </c>
      <c r="S38" s="20">
        <v>43526</v>
      </c>
      <c r="V38">
        <v>919334</v>
      </c>
      <c r="W38">
        <v>354690</v>
      </c>
      <c r="X38" t="s">
        <v>202</v>
      </c>
      <c r="Y38" t="s">
        <v>204</v>
      </c>
      <c r="Z38" t="s">
        <v>205</v>
      </c>
      <c r="AA38" t="s">
        <v>206</v>
      </c>
      <c r="AD38" t="s">
        <v>88</v>
      </c>
      <c r="AE38">
        <v>0</v>
      </c>
      <c r="AF38">
        <v>0</v>
      </c>
      <c r="AG38">
        <v>1496</v>
      </c>
      <c r="AH38" t="s">
        <v>166</v>
      </c>
      <c r="AI38" t="s">
        <v>90</v>
      </c>
      <c r="AJ38" t="s">
        <v>88</v>
      </c>
      <c r="AK38" t="s">
        <v>167</v>
      </c>
      <c r="AL38" t="s">
        <v>91</v>
      </c>
      <c r="AM38">
        <v>4</v>
      </c>
      <c r="AN38" t="s">
        <v>106</v>
      </c>
      <c r="AO38" t="s">
        <v>93</v>
      </c>
      <c r="AP38" t="s">
        <v>88</v>
      </c>
      <c r="AQ38" t="s">
        <v>93</v>
      </c>
      <c r="AR38" t="s">
        <v>94</v>
      </c>
      <c r="AS38" t="s">
        <v>93</v>
      </c>
      <c r="AT38" t="s">
        <v>168</v>
      </c>
      <c r="AV38" s="18">
        <v>42318</v>
      </c>
      <c r="AW38">
        <v>3314732</v>
      </c>
      <c r="AX38">
        <v>60468</v>
      </c>
      <c r="AY38" t="s">
        <v>107</v>
      </c>
      <c r="AZ38">
        <v>1</v>
      </c>
      <c r="BA38" t="s">
        <v>169</v>
      </c>
      <c r="BB38" t="s">
        <v>170</v>
      </c>
      <c r="BC38" t="s">
        <v>171</v>
      </c>
      <c r="BD38" t="s">
        <v>172</v>
      </c>
      <c r="BE38" t="s">
        <v>173</v>
      </c>
      <c r="BF38">
        <v>9</v>
      </c>
      <c r="BG38" t="s">
        <v>181</v>
      </c>
      <c r="BH38" t="s">
        <v>96</v>
      </c>
      <c r="BI38" t="s">
        <v>174</v>
      </c>
      <c r="BJ38" t="s">
        <v>175</v>
      </c>
      <c r="BK38" t="s">
        <v>97</v>
      </c>
      <c r="BL38" t="s">
        <v>98</v>
      </c>
      <c r="BM38" t="str">
        <f>VLOOKUP(T_Tableau_export_BDN_calculs[[#This Row],[Taxon]],'4_Changement_de_nom'!$1:$5000,2,FALSE)</f>
        <v>Nyctalus noctula (Schreber, 1774)</v>
      </c>
      <c r="BN38" t="str">
        <f>VLOOKUP(T_Tableau_export_BDN_calculs[[#This Row],[Taxon]],'4_Changement_de_nom'!$1:$5000,3,FALSE)</f>
        <v>Noctule commune</v>
      </c>
      <c r="BO38">
        <f>VLOOKUP(T_Tableau_export_BDN_calculs[[#This Row],[Taxon]],'4_Changement_de_nom'!$1:$5000,4,FALSE)</f>
        <v>0.25</v>
      </c>
      <c r="BP38" s="68">
        <f>VLOOKUP(T_Tableau_export_BDN_calculs[[#This Row],[Taxon]],'4_Changement_de_nom'!$1:$5000,5,FALSE)</f>
        <v>0.25</v>
      </c>
      <c r="BQ38" s="68" t="str">
        <f>IF(OR(SUM(T_Tableau_export_BDN_calculs[[#This Row],[Encombrement vertical 0 - 5m]:[Encombrement vertical 0 - &gt;25m]])=130575,T_Tableau_export_BDN_calculs[[#This Row],[Taxon]]="Tadarida teniotis (Rafinesque,1814)"),"ouvert","ferme")</f>
        <v>ferme</v>
      </c>
      <c r="BR38" s="68">
        <f>T_Tableau_export_BDN_calculs[[#This Row],[Nombre de contacts]]/'2_Donnees_entree'!$B$20</f>
        <v>6.6666666666666666E-2</v>
      </c>
      <c r="BS38" s="68">
        <f>(IF(T_Tableau_export_BDN_calculs[[#This Row],[Milieu ouvert ferme]]="ferme",T_Tableau_export_BDN_calculs[[#This Row],[Indice DETECT milieu ferme]],T_Tableau_export_BDN_calculs[[#This Row],[Indice DETECT milieu ouvert]]))*T_Tableau_export_BDN_calculs[[#This Row],[Nb contacts/h]]</f>
        <v>1.6666666666666666E-2</v>
      </c>
      <c r="BT38" s="68" t="str">
        <f>VLOOKUP(T_Tableau_export_BDN_calculs[[#This Row],[Numéro du point]],'4bis_Changement_de_nom_points'!A:B,2,FALSE)</f>
        <v>Point 8</v>
      </c>
    </row>
    <row r="39" spans="1:72" x14ac:dyDescent="0.25">
      <c r="A39" s="18">
        <v>41746</v>
      </c>
      <c r="B39">
        <v>939541</v>
      </c>
      <c r="C39" s="18">
        <v>41746</v>
      </c>
      <c r="D39" t="s">
        <v>88</v>
      </c>
      <c r="F39" t="s">
        <v>88</v>
      </c>
      <c r="G39" t="s">
        <v>207</v>
      </c>
      <c r="H39" t="s">
        <v>208</v>
      </c>
      <c r="I39" t="s">
        <v>127</v>
      </c>
      <c r="J39">
        <v>39</v>
      </c>
      <c r="L39" t="s">
        <v>162</v>
      </c>
      <c r="M39" s="19">
        <v>0.88194444444444453</v>
      </c>
      <c r="N39" s="20">
        <v>43525</v>
      </c>
      <c r="O39" s="20">
        <v>43525</v>
      </c>
      <c r="P39" s="20">
        <v>43526</v>
      </c>
      <c r="Q39" s="20">
        <v>43525</v>
      </c>
      <c r="R39" s="20">
        <v>43525</v>
      </c>
      <c r="S39" s="20">
        <v>43525</v>
      </c>
      <c r="V39">
        <v>917896</v>
      </c>
      <c r="W39">
        <v>354692</v>
      </c>
      <c r="X39" t="s">
        <v>207</v>
      </c>
      <c r="Y39" t="s">
        <v>209</v>
      </c>
      <c r="Z39" t="s">
        <v>210</v>
      </c>
      <c r="AA39" t="s">
        <v>211</v>
      </c>
      <c r="AD39" t="s">
        <v>88</v>
      </c>
      <c r="AE39">
        <v>0</v>
      </c>
      <c r="AF39">
        <v>0</v>
      </c>
      <c r="AG39">
        <v>1496</v>
      </c>
      <c r="AH39" t="s">
        <v>166</v>
      </c>
      <c r="AI39" t="s">
        <v>90</v>
      </c>
      <c r="AJ39" t="s">
        <v>88</v>
      </c>
      <c r="AK39" t="s">
        <v>167</v>
      </c>
      <c r="AL39" t="s">
        <v>91</v>
      </c>
      <c r="AM39">
        <v>18</v>
      </c>
      <c r="AN39" t="s">
        <v>92</v>
      </c>
      <c r="AO39" t="s">
        <v>93</v>
      </c>
      <c r="AP39" t="s">
        <v>88</v>
      </c>
      <c r="AQ39" t="s">
        <v>93</v>
      </c>
      <c r="AR39" t="s">
        <v>94</v>
      </c>
      <c r="AS39" t="s">
        <v>93</v>
      </c>
      <c r="AT39" t="s">
        <v>168</v>
      </c>
      <c r="AV39" s="18">
        <v>42318</v>
      </c>
      <c r="AW39">
        <v>3314187</v>
      </c>
      <c r="AX39">
        <v>60479</v>
      </c>
      <c r="AY39" t="s">
        <v>95</v>
      </c>
      <c r="AZ39">
        <v>1</v>
      </c>
      <c r="BA39" t="s">
        <v>169</v>
      </c>
      <c r="BB39" t="s">
        <v>170</v>
      </c>
      <c r="BC39" t="s">
        <v>171</v>
      </c>
      <c r="BD39" t="s">
        <v>172</v>
      </c>
      <c r="BE39" t="s">
        <v>173</v>
      </c>
      <c r="BF39">
        <v>9</v>
      </c>
      <c r="BG39" t="s">
        <v>181</v>
      </c>
      <c r="BH39" t="s">
        <v>96</v>
      </c>
      <c r="BI39" t="s">
        <v>174</v>
      </c>
      <c r="BJ39" t="s">
        <v>175</v>
      </c>
      <c r="BK39" t="s">
        <v>97</v>
      </c>
      <c r="BL39" t="s">
        <v>98</v>
      </c>
      <c r="BM39" t="str">
        <f>VLOOKUP(T_Tableau_export_BDN_calculs[[#This Row],[Taxon]],'4_Changement_de_nom'!$1:$5000,2,FALSE)</f>
        <v>Pipistrellus pipistrellus (Schreber, 1774)</v>
      </c>
      <c r="BN39" t="str">
        <f>VLOOKUP(T_Tableau_export_BDN_calculs[[#This Row],[Taxon]],'4_Changement_de_nom'!$1:$5000,3,FALSE)</f>
        <v>Pipistrelle commune</v>
      </c>
      <c r="BO39">
        <f>VLOOKUP(T_Tableau_export_BDN_calculs[[#This Row],[Taxon]],'4_Changement_de_nom'!$1:$5000,4,FALSE)</f>
        <v>1</v>
      </c>
      <c r="BP39" s="68">
        <f>VLOOKUP(T_Tableau_export_BDN_calculs[[#This Row],[Taxon]],'4_Changement_de_nom'!$1:$5000,5,FALSE)</f>
        <v>1</v>
      </c>
      <c r="BQ39" s="68" t="str">
        <f>IF(OR(SUM(T_Tableau_export_BDN_calculs[[#This Row],[Encombrement vertical 0 - 5m]:[Encombrement vertical 0 - &gt;25m]])=130575,T_Tableau_export_BDN_calculs[[#This Row],[Taxon]]="Tadarida teniotis (Rafinesque,1814)"),"ouvert","ferme")</f>
        <v>ouvert</v>
      </c>
      <c r="BR39" s="68">
        <f>T_Tableau_export_BDN_calculs[[#This Row],[Nombre de contacts]]/'2_Donnees_entree'!$B$20</f>
        <v>6.6666666666666666E-2</v>
      </c>
      <c r="BS39" s="68">
        <f>(IF(T_Tableau_export_BDN_calculs[[#This Row],[Milieu ouvert ferme]]="ferme",T_Tableau_export_BDN_calculs[[#This Row],[Indice DETECT milieu ferme]],T_Tableau_export_BDN_calculs[[#This Row],[Indice DETECT milieu ouvert]]))*T_Tableau_export_BDN_calculs[[#This Row],[Nb contacts/h]]</f>
        <v>6.6666666666666666E-2</v>
      </c>
      <c r="BT39" s="68" t="str">
        <f>VLOOKUP(T_Tableau_export_BDN_calculs[[#This Row],[Numéro du point]],'4bis_Changement_de_nom_points'!A:B,2,FALSE)</f>
        <v>Point 4</v>
      </c>
    </row>
    <row r="40" spans="1:72" x14ac:dyDescent="0.25">
      <c r="A40" s="18">
        <v>41746</v>
      </c>
      <c r="B40">
        <v>939541</v>
      </c>
      <c r="C40" s="18">
        <v>41746</v>
      </c>
      <c r="D40" t="s">
        <v>88</v>
      </c>
      <c r="F40" t="s">
        <v>88</v>
      </c>
      <c r="G40" t="s">
        <v>207</v>
      </c>
      <c r="H40" t="s">
        <v>208</v>
      </c>
      <c r="I40" t="s">
        <v>127</v>
      </c>
      <c r="J40">
        <v>39</v>
      </c>
      <c r="L40" t="s">
        <v>162</v>
      </c>
      <c r="M40" s="19">
        <v>0.88194444444444453</v>
      </c>
      <c r="N40" s="20">
        <v>43525</v>
      </c>
      <c r="O40" s="20">
        <v>43525</v>
      </c>
      <c r="P40" s="20">
        <v>43526</v>
      </c>
      <c r="Q40" s="20">
        <v>43525</v>
      </c>
      <c r="R40" s="20">
        <v>43525</v>
      </c>
      <c r="S40" s="20">
        <v>43525</v>
      </c>
      <c r="V40">
        <v>917992</v>
      </c>
      <c r="W40">
        <v>354692</v>
      </c>
      <c r="X40" t="s">
        <v>207</v>
      </c>
      <c r="Y40" t="s">
        <v>209</v>
      </c>
      <c r="Z40" t="s">
        <v>210</v>
      </c>
      <c r="AA40" t="s">
        <v>211</v>
      </c>
      <c r="AD40" t="s">
        <v>88</v>
      </c>
      <c r="AE40">
        <v>0</v>
      </c>
      <c r="AF40">
        <v>0</v>
      </c>
      <c r="AG40">
        <v>1496</v>
      </c>
      <c r="AH40" t="s">
        <v>166</v>
      </c>
      <c r="AI40" t="s">
        <v>90</v>
      </c>
      <c r="AJ40" t="s">
        <v>88</v>
      </c>
      <c r="AK40" t="s">
        <v>167</v>
      </c>
      <c r="AL40" t="s">
        <v>91</v>
      </c>
      <c r="AM40">
        <v>14</v>
      </c>
      <c r="AN40" t="s">
        <v>92</v>
      </c>
      <c r="AO40" t="s">
        <v>93</v>
      </c>
      <c r="AP40" t="s">
        <v>88</v>
      </c>
      <c r="AQ40" t="s">
        <v>93</v>
      </c>
      <c r="AR40" t="s">
        <v>94</v>
      </c>
      <c r="AS40" t="s">
        <v>93</v>
      </c>
      <c r="AT40" t="s">
        <v>168</v>
      </c>
      <c r="AV40" s="18">
        <v>42318</v>
      </c>
      <c r="AW40">
        <v>3312907</v>
      </c>
      <c r="AX40">
        <v>60479</v>
      </c>
      <c r="AY40" t="s">
        <v>95</v>
      </c>
      <c r="AZ40">
        <v>2</v>
      </c>
      <c r="BA40" t="s">
        <v>169</v>
      </c>
      <c r="BB40" t="s">
        <v>170</v>
      </c>
      <c r="BC40" t="s">
        <v>171</v>
      </c>
      <c r="BD40" t="s">
        <v>172</v>
      </c>
      <c r="BE40" t="s">
        <v>173</v>
      </c>
      <c r="BF40">
        <v>9</v>
      </c>
      <c r="BG40" t="s">
        <v>181</v>
      </c>
      <c r="BH40" t="s">
        <v>96</v>
      </c>
      <c r="BI40" t="s">
        <v>174</v>
      </c>
      <c r="BJ40" t="s">
        <v>175</v>
      </c>
      <c r="BK40" t="s">
        <v>97</v>
      </c>
      <c r="BL40" t="s">
        <v>98</v>
      </c>
      <c r="BM40" t="str">
        <f>VLOOKUP(T_Tableau_export_BDN_calculs[[#This Row],[Taxon]],'4_Changement_de_nom'!$1:$5000,2,FALSE)</f>
        <v>Pipistrellus pipistrellus (Schreber, 1774)</v>
      </c>
      <c r="BN40" t="str">
        <f>VLOOKUP(T_Tableau_export_BDN_calculs[[#This Row],[Taxon]],'4_Changement_de_nom'!$1:$5000,3,FALSE)</f>
        <v>Pipistrelle commune</v>
      </c>
      <c r="BO40">
        <f>VLOOKUP(T_Tableau_export_BDN_calculs[[#This Row],[Taxon]],'4_Changement_de_nom'!$1:$5000,4,FALSE)</f>
        <v>1</v>
      </c>
      <c r="BP40" s="68">
        <f>VLOOKUP(T_Tableau_export_BDN_calculs[[#This Row],[Taxon]],'4_Changement_de_nom'!$1:$5000,5,FALSE)</f>
        <v>1</v>
      </c>
      <c r="BQ40" s="68" t="str">
        <f>IF(OR(SUM(T_Tableau_export_BDN_calculs[[#This Row],[Encombrement vertical 0 - 5m]:[Encombrement vertical 0 - &gt;25m]])=130575,T_Tableau_export_BDN_calculs[[#This Row],[Taxon]]="Tadarida teniotis (Rafinesque,1814)"),"ouvert","ferme")</f>
        <v>ouvert</v>
      </c>
      <c r="BR40" s="68">
        <f>T_Tableau_export_BDN_calculs[[#This Row],[Nombre de contacts]]/'2_Donnees_entree'!$B$20</f>
        <v>0.13333333333333333</v>
      </c>
      <c r="BS40" s="68">
        <f>(IF(T_Tableau_export_BDN_calculs[[#This Row],[Milieu ouvert ferme]]="ferme",T_Tableau_export_BDN_calculs[[#This Row],[Indice DETECT milieu ferme]],T_Tableau_export_BDN_calculs[[#This Row],[Indice DETECT milieu ouvert]]))*T_Tableau_export_BDN_calculs[[#This Row],[Nb contacts/h]]</f>
        <v>0.13333333333333333</v>
      </c>
      <c r="BT40" s="68" t="str">
        <f>VLOOKUP(T_Tableau_export_BDN_calculs[[#This Row],[Numéro du point]],'4bis_Changement_de_nom_points'!A:B,2,FALSE)</f>
        <v>Point 4</v>
      </c>
    </row>
    <row r="41" spans="1:72" x14ac:dyDescent="0.25">
      <c r="A41" s="18">
        <v>41746</v>
      </c>
      <c r="B41">
        <v>939541</v>
      </c>
      <c r="C41" s="18">
        <v>41746</v>
      </c>
      <c r="D41" t="s">
        <v>88</v>
      </c>
      <c r="F41" t="s">
        <v>88</v>
      </c>
      <c r="G41" t="s">
        <v>207</v>
      </c>
      <c r="H41" t="s">
        <v>208</v>
      </c>
      <c r="I41" t="s">
        <v>127</v>
      </c>
      <c r="J41">
        <v>39</v>
      </c>
      <c r="L41" t="s">
        <v>162</v>
      </c>
      <c r="M41" s="19">
        <v>0.88194444444444453</v>
      </c>
      <c r="N41" s="20">
        <v>43525</v>
      </c>
      <c r="O41" s="20">
        <v>43525</v>
      </c>
      <c r="P41" s="20">
        <v>43526</v>
      </c>
      <c r="Q41" s="20">
        <v>43525</v>
      </c>
      <c r="R41" s="20">
        <v>43525</v>
      </c>
      <c r="S41" s="20">
        <v>43525</v>
      </c>
      <c r="V41">
        <v>918766</v>
      </c>
      <c r="W41">
        <v>354692</v>
      </c>
      <c r="X41" t="s">
        <v>207</v>
      </c>
      <c r="Y41" t="s">
        <v>209</v>
      </c>
      <c r="Z41" t="s">
        <v>210</v>
      </c>
      <c r="AA41" t="s">
        <v>211</v>
      </c>
      <c r="AD41" t="s">
        <v>88</v>
      </c>
      <c r="AE41">
        <v>0</v>
      </c>
      <c r="AF41">
        <v>0</v>
      </c>
      <c r="AG41">
        <v>1496</v>
      </c>
      <c r="AH41" t="s">
        <v>166</v>
      </c>
      <c r="AI41" t="s">
        <v>90</v>
      </c>
      <c r="AJ41" t="s">
        <v>88</v>
      </c>
      <c r="AK41" t="s">
        <v>167</v>
      </c>
      <c r="AL41" t="s">
        <v>91</v>
      </c>
      <c r="AM41">
        <v>24</v>
      </c>
      <c r="AN41" t="s">
        <v>115</v>
      </c>
      <c r="AO41" t="s">
        <v>93</v>
      </c>
      <c r="AP41" t="s">
        <v>88</v>
      </c>
      <c r="AQ41" t="s">
        <v>93</v>
      </c>
      <c r="AR41" t="s">
        <v>94</v>
      </c>
      <c r="AS41" t="s">
        <v>93</v>
      </c>
      <c r="AT41" t="s">
        <v>168</v>
      </c>
      <c r="AV41" s="18">
        <v>42318</v>
      </c>
      <c r="AW41">
        <v>3313334</v>
      </c>
      <c r="AX41" t="s">
        <v>116</v>
      </c>
      <c r="AY41" t="s">
        <v>117</v>
      </c>
      <c r="AZ41">
        <v>1</v>
      </c>
      <c r="BA41" t="s">
        <v>169</v>
      </c>
      <c r="BB41" t="s">
        <v>170</v>
      </c>
      <c r="BC41" t="s">
        <v>171</v>
      </c>
      <c r="BD41" t="s">
        <v>172</v>
      </c>
      <c r="BE41" t="s">
        <v>173</v>
      </c>
      <c r="BF41">
        <v>9</v>
      </c>
      <c r="BG41" t="s">
        <v>181</v>
      </c>
      <c r="BH41" t="s">
        <v>96</v>
      </c>
      <c r="BI41" t="s">
        <v>174</v>
      </c>
      <c r="BJ41" t="s">
        <v>175</v>
      </c>
      <c r="BK41" t="s">
        <v>97</v>
      </c>
      <c r="BL41" t="s">
        <v>98</v>
      </c>
      <c r="BM41" t="str">
        <f>VLOOKUP(T_Tableau_export_BDN_calculs[[#This Row],[Taxon]],'4_Changement_de_nom'!$1:$5000,2,FALSE)</f>
        <v>Myotis Kaup, 1829</v>
      </c>
      <c r="BN41" t="str">
        <f>VLOOKUP(T_Tableau_export_BDN_calculs[[#This Row],[Taxon]],'4_Changement_de_nom'!$1:$5000,3,FALSE)</f>
        <v>Murin (espèce indéterminée)</v>
      </c>
      <c r="BO41">
        <f>VLOOKUP(T_Tableau_export_BDN_calculs[[#This Row],[Taxon]],'4_Changement_de_nom'!$1:$5000,4,FALSE)</f>
        <v>2.38</v>
      </c>
      <c r="BP41" s="68">
        <f>VLOOKUP(T_Tableau_export_BDN_calculs[[#This Row],[Taxon]],'4_Changement_de_nom'!$1:$5000,5,FALSE)</f>
        <v>1.87</v>
      </c>
      <c r="BQ41" s="68" t="str">
        <f>IF(OR(SUM(T_Tableau_export_BDN_calculs[[#This Row],[Encombrement vertical 0 - 5m]:[Encombrement vertical 0 - &gt;25m]])=130575,T_Tableau_export_BDN_calculs[[#This Row],[Taxon]]="Tadarida teniotis (Rafinesque,1814)"),"ouvert","ferme")</f>
        <v>ouvert</v>
      </c>
      <c r="BR41" s="68">
        <f>T_Tableau_export_BDN_calculs[[#This Row],[Nombre de contacts]]/'2_Donnees_entree'!$B$20</f>
        <v>6.6666666666666666E-2</v>
      </c>
      <c r="BS41" s="68">
        <f>(IF(T_Tableau_export_BDN_calculs[[#This Row],[Milieu ouvert ferme]]="ferme",T_Tableau_export_BDN_calculs[[#This Row],[Indice DETECT milieu ferme]],T_Tableau_export_BDN_calculs[[#This Row],[Indice DETECT milieu ouvert]]))*T_Tableau_export_BDN_calculs[[#This Row],[Nb contacts/h]]</f>
        <v>0.12466666666666668</v>
      </c>
      <c r="BT41" s="68" t="str">
        <f>VLOOKUP(T_Tableau_export_BDN_calculs[[#This Row],[Numéro du point]],'4bis_Changement_de_nom_points'!A:B,2,FALSE)</f>
        <v>Point 4</v>
      </c>
    </row>
    <row r="42" spans="1:72" x14ac:dyDescent="0.25">
      <c r="A42" s="18">
        <v>41746</v>
      </c>
      <c r="B42">
        <v>939541</v>
      </c>
      <c r="C42" s="18">
        <v>41746</v>
      </c>
      <c r="D42" t="s">
        <v>88</v>
      </c>
      <c r="F42" t="s">
        <v>88</v>
      </c>
      <c r="G42" t="s">
        <v>207</v>
      </c>
      <c r="H42" t="s">
        <v>208</v>
      </c>
      <c r="I42" t="s">
        <v>127</v>
      </c>
      <c r="J42">
        <v>39</v>
      </c>
      <c r="L42" t="s">
        <v>162</v>
      </c>
      <c r="M42" s="19">
        <v>0.88194444444444453</v>
      </c>
      <c r="N42" s="20">
        <v>43525</v>
      </c>
      <c r="O42" s="20">
        <v>43525</v>
      </c>
      <c r="P42" s="20">
        <v>43526</v>
      </c>
      <c r="Q42" s="20">
        <v>43525</v>
      </c>
      <c r="R42" s="20">
        <v>43525</v>
      </c>
      <c r="S42" s="20">
        <v>43525</v>
      </c>
      <c r="V42">
        <v>918766</v>
      </c>
      <c r="W42">
        <v>354692</v>
      </c>
      <c r="X42" t="s">
        <v>207</v>
      </c>
      <c r="Y42" t="s">
        <v>209</v>
      </c>
      <c r="Z42" t="s">
        <v>210</v>
      </c>
      <c r="AA42" t="s">
        <v>211</v>
      </c>
      <c r="AD42" t="s">
        <v>88</v>
      </c>
      <c r="AE42">
        <v>0</v>
      </c>
      <c r="AF42">
        <v>0</v>
      </c>
      <c r="AG42">
        <v>1496</v>
      </c>
      <c r="AH42" t="s">
        <v>166</v>
      </c>
      <c r="AI42" t="s">
        <v>90</v>
      </c>
      <c r="AJ42" t="s">
        <v>88</v>
      </c>
      <c r="AK42" t="s">
        <v>167</v>
      </c>
      <c r="AL42" t="s">
        <v>91</v>
      </c>
      <c r="AM42">
        <v>24</v>
      </c>
      <c r="AN42" t="s">
        <v>212</v>
      </c>
      <c r="AO42" t="s">
        <v>93</v>
      </c>
      <c r="AP42" t="s">
        <v>88</v>
      </c>
      <c r="AQ42" t="s">
        <v>88</v>
      </c>
      <c r="AR42" t="s">
        <v>94</v>
      </c>
      <c r="AS42" t="s">
        <v>93</v>
      </c>
      <c r="AT42" t="s">
        <v>168</v>
      </c>
      <c r="AV42" s="18">
        <v>42318</v>
      </c>
      <c r="AW42">
        <v>3313915</v>
      </c>
      <c r="AX42" t="s">
        <v>213</v>
      </c>
      <c r="AY42" t="s">
        <v>214</v>
      </c>
      <c r="AZ42">
        <v>1</v>
      </c>
      <c r="BA42" t="s">
        <v>169</v>
      </c>
      <c r="BB42" t="s">
        <v>170</v>
      </c>
      <c r="BC42" t="s">
        <v>171</v>
      </c>
      <c r="BD42" t="s">
        <v>172</v>
      </c>
      <c r="BE42" t="s">
        <v>173</v>
      </c>
      <c r="BF42">
        <v>9</v>
      </c>
      <c r="BG42" t="s">
        <v>181</v>
      </c>
      <c r="BH42" t="s">
        <v>96</v>
      </c>
      <c r="BI42" t="s">
        <v>174</v>
      </c>
      <c r="BJ42" t="s">
        <v>175</v>
      </c>
      <c r="BK42" t="s">
        <v>97</v>
      </c>
      <c r="BL42" t="s">
        <v>98</v>
      </c>
      <c r="BM42" t="str">
        <f>VLOOKUP(T_Tableau_export_BDN_calculs[[#This Row],[Taxon]],'4_Changement_de_nom'!$1:$5000,2,FALSE)</f>
        <v>Chiroptera Blumenbach, 1779</v>
      </c>
      <c r="BN42" t="str">
        <f>VLOOKUP(T_Tableau_export_BDN_calculs[[#This Row],[Taxon]],'4_Changement_de_nom'!$1:$5000,3,FALSE)</f>
        <v>Chauve-souris non déterminée</v>
      </c>
      <c r="BO42">
        <f>VLOOKUP(T_Tableau_export_BDN_calculs[[#This Row],[Taxon]],'4_Changement_de_nom'!$1:$5000,4,FALSE)</f>
        <v>1.98</v>
      </c>
      <c r="BP42" s="68">
        <f>VLOOKUP(T_Tableau_export_BDN_calculs[[#This Row],[Taxon]],'4_Changement_de_nom'!$1:$5000,5,FALSE)</f>
        <v>1.44</v>
      </c>
      <c r="BQ42" s="68" t="str">
        <f>IF(OR(SUM(T_Tableau_export_BDN_calculs[[#This Row],[Encombrement vertical 0 - 5m]:[Encombrement vertical 0 - &gt;25m]])=130575,T_Tableau_export_BDN_calculs[[#This Row],[Taxon]]="Tadarida teniotis (Rafinesque,1814)"),"ouvert","ferme")</f>
        <v>ouvert</v>
      </c>
      <c r="BR42" s="68">
        <f>T_Tableau_export_BDN_calculs[[#This Row],[Nombre de contacts]]/'2_Donnees_entree'!$B$20</f>
        <v>6.6666666666666666E-2</v>
      </c>
      <c r="BS42" s="68">
        <f>(IF(T_Tableau_export_BDN_calculs[[#This Row],[Milieu ouvert ferme]]="ferme",T_Tableau_export_BDN_calculs[[#This Row],[Indice DETECT milieu ferme]],T_Tableau_export_BDN_calculs[[#This Row],[Indice DETECT milieu ouvert]]))*T_Tableau_export_BDN_calculs[[#This Row],[Nb contacts/h]]</f>
        <v>9.6000000000000002E-2</v>
      </c>
      <c r="BT42" s="68" t="str">
        <f>VLOOKUP(T_Tableau_export_BDN_calculs[[#This Row],[Numéro du point]],'4bis_Changement_de_nom_points'!A:B,2,FALSE)</f>
        <v>Point 4</v>
      </c>
    </row>
    <row r="43" spans="1:72" x14ac:dyDescent="0.25">
      <c r="A43" s="18">
        <v>41746</v>
      </c>
      <c r="B43">
        <v>939541</v>
      </c>
      <c r="C43" s="18">
        <v>41746</v>
      </c>
      <c r="D43" t="s">
        <v>88</v>
      </c>
      <c r="F43" t="s">
        <v>88</v>
      </c>
      <c r="G43" t="s">
        <v>207</v>
      </c>
      <c r="H43" t="s">
        <v>208</v>
      </c>
      <c r="I43" t="s">
        <v>127</v>
      </c>
      <c r="J43">
        <v>39</v>
      </c>
      <c r="L43" t="s">
        <v>162</v>
      </c>
      <c r="M43" s="19">
        <v>0.88194444444444453</v>
      </c>
      <c r="N43" s="20">
        <v>43525</v>
      </c>
      <c r="O43" s="20">
        <v>43525</v>
      </c>
      <c r="P43" s="20">
        <v>43526</v>
      </c>
      <c r="Q43" s="20">
        <v>43525</v>
      </c>
      <c r="R43" s="20">
        <v>43525</v>
      </c>
      <c r="S43" s="20">
        <v>43525</v>
      </c>
      <c r="V43">
        <v>918766</v>
      </c>
      <c r="W43">
        <v>354692</v>
      </c>
      <c r="X43" t="s">
        <v>207</v>
      </c>
      <c r="Y43" t="s">
        <v>209</v>
      </c>
      <c r="Z43" t="s">
        <v>210</v>
      </c>
      <c r="AA43" t="s">
        <v>211</v>
      </c>
      <c r="AD43" t="s">
        <v>88</v>
      </c>
      <c r="AE43">
        <v>0</v>
      </c>
      <c r="AF43">
        <v>0</v>
      </c>
      <c r="AG43">
        <v>1496</v>
      </c>
      <c r="AH43" t="s">
        <v>166</v>
      </c>
      <c r="AI43" t="s">
        <v>90</v>
      </c>
      <c r="AJ43" t="s">
        <v>88</v>
      </c>
      <c r="AK43" t="s">
        <v>167</v>
      </c>
      <c r="AL43" t="s">
        <v>91</v>
      </c>
      <c r="AM43">
        <v>24</v>
      </c>
      <c r="AN43" t="s">
        <v>133</v>
      </c>
      <c r="AO43" t="s">
        <v>93</v>
      </c>
      <c r="AP43" t="s">
        <v>88</v>
      </c>
      <c r="AQ43" t="s">
        <v>93</v>
      </c>
      <c r="AR43" t="s">
        <v>94</v>
      </c>
      <c r="AS43" t="s">
        <v>93</v>
      </c>
      <c r="AT43" t="s">
        <v>168</v>
      </c>
      <c r="AV43" s="18">
        <v>42318</v>
      </c>
      <c r="AW43">
        <v>3315185</v>
      </c>
      <c r="AX43">
        <v>60360</v>
      </c>
      <c r="AY43" t="s">
        <v>155</v>
      </c>
      <c r="AZ43">
        <v>1</v>
      </c>
      <c r="BA43" t="s">
        <v>169</v>
      </c>
      <c r="BB43" t="s">
        <v>170</v>
      </c>
      <c r="BC43" t="s">
        <v>171</v>
      </c>
      <c r="BD43" t="s">
        <v>172</v>
      </c>
      <c r="BE43" t="s">
        <v>173</v>
      </c>
      <c r="BF43">
        <v>9</v>
      </c>
      <c r="BG43" t="s">
        <v>181</v>
      </c>
      <c r="BH43" t="s">
        <v>96</v>
      </c>
      <c r="BI43" t="s">
        <v>174</v>
      </c>
      <c r="BJ43" t="s">
        <v>175</v>
      </c>
      <c r="BK43" t="s">
        <v>97</v>
      </c>
      <c r="BL43" t="s">
        <v>98</v>
      </c>
      <c r="BM43" t="str">
        <f>VLOOKUP(T_Tableau_export_BDN_calculs[[#This Row],[Taxon]],'4_Changement_de_nom'!$1:$5000,2,FALSE)</f>
        <v>Eptesicus serotinus (Schreber, 1774)</v>
      </c>
      <c r="BN43" t="str">
        <f>VLOOKUP(T_Tableau_export_BDN_calculs[[#This Row],[Taxon]],'4_Changement_de_nom'!$1:$5000,3,FALSE)</f>
        <v>Sérotine commune</v>
      </c>
      <c r="BO43">
        <f>VLOOKUP(T_Tableau_export_BDN_calculs[[#This Row],[Taxon]],'4_Changement_de_nom'!$1:$5000,4,FALSE)</f>
        <v>0.83</v>
      </c>
      <c r="BP43" s="68">
        <f>VLOOKUP(T_Tableau_export_BDN_calculs[[#This Row],[Taxon]],'4_Changement_de_nom'!$1:$5000,5,FALSE)</f>
        <v>0.63</v>
      </c>
      <c r="BQ43" s="68" t="str">
        <f>IF(OR(SUM(T_Tableau_export_BDN_calculs[[#This Row],[Encombrement vertical 0 - 5m]:[Encombrement vertical 0 - &gt;25m]])=130575,T_Tableau_export_BDN_calculs[[#This Row],[Taxon]]="Tadarida teniotis (Rafinesque,1814)"),"ouvert","ferme")</f>
        <v>ouvert</v>
      </c>
      <c r="BR43" s="68">
        <f>T_Tableau_export_BDN_calculs[[#This Row],[Nombre de contacts]]/'2_Donnees_entree'!$B$20</f>
        <v>6.6666666666666666E-2</v>
      </c>
      <c r="BS43" s="68">
        <f>(IF(T_Tableau_export_BDN_calculs[[#This Row],[Milieu ouvert ferme]]="ferme",T_Tableau_export_BDN_calculs[[#This Row],[Indice DETECT milieu ferme]],T_Tableau_export_BDN_calculs[[#This Row],[Indice DETECT milieu ouvert]]))*T_Tableau_export_BDN_calculs[[#This Row],[Nb contacts/h]]</f>
        <v>4.2000000000000003E-2</v>
      </c>
      <c r="BT43" s="68" t="str">
        <f>VLOOKUP(T_Tableau_export_BDN_calculs[[#This Row],[Numéro du point]],'4bis_Changement_de_nom_points'!A:B,2,FALSE)</f>
        <v>Point 4</v>
      </c>
    </row>
    <row r="44" spans="1:72" x14ac:dyDescent="0.25">
      <c r="A44" s="18">
        <v>41746</v>
      </c>
      <c r="B44">
        <v>939541</v>
      </c>
      <c r="C44" s="18">
        <v>41746</v>
      </c>
      <c r="D44" t="s">
        <v>88</v>
      </c>
      <c r="F44" t="s">
        <v>88</v>
      </c>
      <c r="G44" t="s">
        <v>207</v>
      </c>
      <c r="H44" t="s">
        <v>208</v>
      </c>
      <c r="I44" t="s">
        <v>127</v>
      </c>
      <c r="J44">
        <v>39</v>
      </c>
      <c r="L44" t="s">
        <v>162</v>
      </c>
      <c r="M44" s="19">
        <v>0.88194444444444453</v>
      </c>
      <c r="N44" s="20">
        <v>43525</v>
      </c>
      <c r="O44" s="20">
        <v>43525</v>
      </c>
      <c r="P44" s="20">
        <v>43526</v>
      </c>
      <c r="Q44" s="20">
        <v>43525</v>
      </c>
      <c r="R44" s="20">
        <v>43525</v>
      </c>
      <c r="S44" s="20">
        <v>43525</v>
      </c>
      <c r="V44">
        <v>918982</v>
      </c>
      <c r="W44">
        <v>354692</v>
      </c>
      <c r="X44" t="s">
        <v>207</v>
      </c>
      <c r="Y44" t="s">
        <v>209</v>
      </c>
      <c r="Z44" t="s">
        <v>210</v>
      </c>
      <c r="AA44" t="s">
        <v>211</v>
      </c>
      <c r="AD44" t="s">
        <v>88</v>
      </c>
      <c r="AE44">
        <v>0</v>
      </c>
      <c r="AF44">
        <v>0</v>
      </c>
      <c r="AG44">
        <v>1496</v>
      </c>
      <c r="AH44" t="s">
        <v>166</v>
      </c>
      <c r="AI44" t="s">
        <v>90</v>
      </c>
      <c r="AJ44" t="s">
        <v>88</v>
      </c>
      <c r="AK44" t="s">
        <v>167</v>
      </c>
      <c r="AL44" t="s">
        <v>91</v>
      </c>
      <c r="AM44">
        <v>17</v>
      </c>
      <c r="AN44" t="s">
        <v>92</v>
      </c>
      <c r="AO44" t="s">
        <v>93</v>
      </c>
      <c r="AP44" t="s">
        <v>88</v>
      </c>
      <c r="AQ44" t="s">
        <v>93</v>
      </c>
      <c r="AR44" t="s">
        <v>94</v>
      </c>
      <c r="AS44" t="s">
        <v>93</v>
      </c>
      <c r="AT44" t="s">
        <v>168</v>
      </c>
      <c r="AV44" s="18">
        <v>42318</v>
      </c>
      <c r="AW44">
        <v>3312526</v>
      </c>
      <c r="AX44">
        <v>60479</v>
      </c>
      <c r="AY44" t="s">
        <v>95</v>
      </c>
      <c r="AZ44">
        <v>2</v>
      </c>
      <c r="BA44" t="s">
        <v>169</v>
      </c>
      <c r="BB44" t="s">
        <v>170</v>
      </c>
      <c r="BC44" t="s">
        <v>171</v>
      </c>
      <c r="BD44" t="s">
        <v>172</v>
      </c>
      <c r="BE44" t="s">
        <v>173</v>
      </c>
      <c r="BF44">
        <v>9</v>
      </c>
      <c r="BG44" t="s">
        <v>181</v>
      </c>
      <c r="BH44" t="s">
        <v>96</v>
      </c>
      <c r="BI44" t="s">
        <v>174</v>
      </c>
      <c r="BJ44" t="s">
        <v>175</v>
      </c>
      <c r="BK44" t="s">
        <v>97</v>
      </c>
      <c r="BL44" t="s">
        <v>98</v>
      </c>
      <c r="BM44" t="str">
        <f>VLOOKUP(T_Tableau_export_BDN_calculs[[#This Row],[Taxon]],'4_Changement_de_nom'!$1:$5000,2,FALSE)</f>
        <v>Pipistrellus pipistrellus (Schreber, 1774)</v>
      </c>
      <c r="BN44" t="str">
        <f>VLOOKUP(T_Tableau_export_BDN_calculs[[#This Row],[Taxon]],'4_Changement_de_nom'!$1:$5000,3,FALSE)</f>
        <v>Pipistrelle commune</v>
      </c>
      <c r="BO44">
        <f>VLOOKUP(T_Tableau_export_BDN_calculs[[#This Row],[Taxon]],'4_Changement_de_nom'!$1:$5000,4,FALSE)</f>
        <v>1</v>
      </c>
      <c r="BP44" s="68">
        <f>VLOOKUP(T_Tableau_export_BDN_calculs[[#This Row],[Taxon]],'4_Changement_de_nom'!$1:$5000,5,FALSE)</f>
        <v>1</v>
      </c>
      <c r="BQ44" s="68" t="str">
        <f>IF(OR(SUM(T_Tableau_export_BDN_calculs[[#This Row],[Encombrement vertical 0 - 5m]:[Encombrement vertical 0 - &gt;25m]])=130575,T_Tableau_export_BDN_calculs[[#This Row],[Taxon]]="Tadarida teniotis (Rafinesque,1814)"),"ouvert","ferme")</f>
        <v>ouvert</v>
      </c>
      <c r="BR44" s="68">
        <f>T_Tableau_export_BDN_calculs[[#This Row],[Nombre de contacts]]/'2_Donnees_entree'!$B$20</f>
        <v>0.13333333333333333</v>
      </c>
      <c r="BS44" s="68">
        <f>(IF(T_Tableau_export_BDN_calculs[[#This Row],[Milieu ouvert ferme]]="ferme",T_Tableau_export_BDN_calculs[[#This Row],[Indice DETECT milieu ferme]],T_Tableau_export_BDN_calculs[[#This Row],[Indice DETECT milieu ouvert]]))*T_Tableau_export_BDN_calculs[[#This Row],[Nb contacts/h]]</f>
        <v>0.13333333333333333</v>
      </c>
      <c r="BT44" s="68" t="str">
        <f>VLOOKUP(T_Tableau_export_BDN_calculs[[#This Row],[Numéro du point]],'4bis_Changement_de_nom_points'!A:B,2,FALSE)</f>
        <v>Point 4</v>
      </c>
    </row>
    <row r="45" spans="1:72" x14ac:dyDescent="0.25">
      <c r="A45" s="18">
        <v>41746</v>
      </c>
      <c r="B45">
        <v>939541</v>
      </c>
      <c r="C45" s="18">
        <v>41746</v>
      </c>
      <c r="D45" t="s">
        <v>88</v>
      </c>
      <c r="F45" t="s">
        <v>88</v>
      </c>
      <c r="G45" t="s">
        <v>207</v>
      </c>
      <c r="H45" t="s">
        <v>208</v>
      </c>
      <c r="I45" t="s">
        <v>127</v>
      </c>
      <c r="J45">
        <v>39</v>
      </c>
      <c r="L45" t="s">
        <v>162</v>
      </c>
      <c r="M45" s="19">
        <v>0.88194444444444453</v>
      </c>
      <c r="N45" s="20">
        <v>43525</v>
      </c>
      <c r="O45" s="20">
        <v>43525</v>
      </c>
      <c r="P45" s="20">
        <v>43526</v>
      </c>
      <c r="Q45" s="20">
        <v>43525</v>
      </c>
      <c r="R45" s="20">
        <v>43525</v>
      </c>
      <c r="S45" s="20">
        <v>43525</v>
      </c>
      <c r="V45">
        <v>919126</v>
      </c>
      <c r="W45">
        <v>354692</v>
      </c>
      <c r="X45" t="s">
        <v>207</v>
      </c>
      <c r="Y45" t="s">
        <v>209</v>
      </c>
      <c r="Z45" t="s">
        <v>210</v>
      </c>
      <c r="AA45" t="s">
        <v>211</v>
      </c>
      <c r="AD45" t="s">
        <v>88</v>
      </c>
      <c r="AE45">
        <v>0</v>
      </c>
      <c r="AF45">
        <v>0</v>
      </c>
      <c r="AG45">
        <v>1496</v>
      </c>
      <c r="AH45" t="s">
        <v>166</v>
      </c>
      <c r="AI45" t="s">
        <v>90</v>
      </c>
      <c r="AJ45" t="s">
        <v>88</v>
      </c>
      <c r="AK45" t="s">
        <v>167</v>
      </c>
      <c r="AL45" t="s">
        <v>91</v>
      </c>
      <c r="AM45">
        <v>10</v>
      </c>
      <c r="AN45" t="s">
        <v>92</v>
      </c>
      <c r="AO45" t="s">
        <v>93</v>
      </c>
      <c r="AP45" t="s">
        <v>88</v>
      </c>
      <c r="AQ45" t="s">
        <v>93</v>
      </c>
      <c r="AR45" t="s">
        <v>94</v>
      </c>
      <c r="AS45" t="s">
        <v>93</v>
      </c>
      <c r="AT45" t="s">
        <v>168</v>
      </c>
      <c r="AV45" s="18">
        <v>42318</v>
      </c>
      <c r="AW45">
        <v>3315168</v>
      </c>
      <c r="AX45">
        <v>60479</v>
      </c>
      <c r="AY45" t="s">
        <v>95</v>
      </c>
      <c r="AZ45">
        <v>2</v>
      </c>
      <c r="BA45" t="s">
        <v>169</v>
      </c>
      <c r="BB45" t="s">
        <v>170</v>
      </c>
      <c r="BC45" t="s">
        <v>171</v>
      </c>
      <c r="BD45" t="s">
        <v>172</v>
      </c>
      <c r="BE45" t="s">
        <v>173</v>
      </c>
      <c r="BF45">
        <v>9</v>
      </c>
      <c r="BG45" t="s">
        <v>181</v>
      </c>
      <c r="BH45" t="s">
        <v>96</v>
      </c>
      <c r="BI45" t="s">
        <v>174</v>
      </c>
      <c r="BJ45" t="s">
        <v>175</v>
      </c>
      <c r="BK45" t="s">
        <v>97</v>
      </c>
      <c r="BL45" t="s">
        <v>98</v>
      </c>
      <c r="BM45" t="str">
        <f>VLOOKUP(T_Tableau_export_BDN_calculs[[#This Row],[Taxon]],'4_Changement_de_nom'!$1:$5000,2,FALSE)</f>
        <v>Pipistrellus pipistrellus (Schreber, 1774)</v>
      </c>
      <c r="BN45" t="str">
        <f>VLOOKUP(T_Tableau_export_BDN_calculs[[#This Row],[Taxon]],'4_Changement_de_nom'!$1:$5000,3,FALSE)</f>
        <v>Pipistrelle commune</v>
      </c>
      <c r="BO45">
        <f>VLOOKUP(T_Tableau_export_BDN_calculs[[#This Row],[Taxon]],'4_Changement_de_nom'!$1:$5000,4,FALSE)</f>
        <v>1</v>
      </c>
      <c r="BP45" s="68">
        <f>VLOOKUP(T_Tableau_export_BDN_calculs[[#This Row],[Taxon]],'4_Changement_de_nom'!$1:$5000,5,FALSE)</f>
        <v>1</v>
      </c>
      <c r="BQ45" s="68" t="str">
        <f>IF(OR(SUM(T_Tableau_export_BDN_calculs[[#This Row],[Encombrement vertical 0 - 5m]:[Encombrement vertical 0 - &gt;25m]])=130575,T_Tableau_export_BDN_calculs[[#This Row],[Taxon]]="Tadarida teniotis (Rafinesque,1814)"),"ouvert","ferme")</f>
        <v>ouvert</v>
      </c>
      <c r="BR45" s="68">
        <f>T_Tableau_export_BDN_calculs[[#This Row],[Nombre de contacts]]/'2_Donnees_entree'!$B$20</f>
        <v>0.13333333333333333</v>
      </c>
      <c r="BS45" s="68">
        <f>(IF(T_Tableau_export_BDN_calculs[[#This Row],[Milieu ouvert ferme]]="ferme",T_Tableau_export_BDN_calculs[[#This Row],[Indice DETECT milieu ferme]],T_Tableau_export_BDN_calculs[[#This Row],[Indice DETECT milieu ouvert]]))*T_Tableau_export_BDN_calculs[[#This Row],[Nb contacts/h]]</f>
        <v>0.13333333333333333</v>
      </c>
      <c r="BT45" s="68" t="str">
        <f>VLOOKUP(T_Tableau_export_BDN_calculs[[#This Row],[Numéro du point]],'4bis_Changement_de_nom_points'!A:B,2,FALSE)</f>
        <v>Point 4</v>
      </c>
    </row>
    <row r="46" spans="1:72" x14ac:dyDescent="0.25">
      <c r="A46" s="18">
        <v>41746</v>
      </c>
      <c r="B46">
        <v>939541</v>
      </c>
      <c r="C46" s="18">
        <v>41746</v>
      </c>
      <c r="D46" t="s">
        <v>88</v>
      </c>
      <c r="F46" t="s">
        <v>88</v>
      </c>
      <c r="G46" t="s">
        <v>207</v>
      </c>
      <c r="H46" t="s">
        <v>208</v>
      </c>
      <c r="I46" t="s">
        <v>127</v>
      </c>
      <c r="J46">
        <v>39</v>
      </c>
      <c r="L46" t="s">
        <v>162</v>
      </c>
      <c r="M46" s="19">
        <v>0.88194444444444453</v>
      </c>
      <c r="N46" s="20">
        <v>43525</v>
      </c>
      <c r="O46" s="20">
        <v>43525</v>
      </c>
      <c r="P46" s="20">
        <v>43526</v>
      </c>
      <c r="Q46" s="20">
        <v>43525</v>
      </c>
      <c r="R46" s="20">
        <v>43525</v>
      </c>
      <c r="S46" s="20">
        <v>43525</v>
      </c>
      <c r="V46">
        <v>919421</v>
      </c>
      <c r="W46">
        <v>354692</v>
      </c>
      <c r="X46" t="s">
        <v>207</v>
      </c>
      <c r="Y46" t="s">
        <v>209</v>
      </c>
      <c r="Z46" t="s">
        <v>210</v>
      </c>
      <c r="AA46" t="s">
        <v>211</v>
      </c>
      <c r="AD46" t="s">
        <v>88</v>
      </c>
      <c r="AE46">
        <v>0</v>
      </c>
      <c r="AF46">
        <v>0</v>
      </c>
      <c r="AG46">
        <v>1496</v>
      </c>
      <c r="AH46" t="s">
        <v>166</v>
      </c>
      <c r="AI46" t="s">
        <v>90</v>
      </c>
      <c r="AJ46" t="s">
        <v>88</v>
      </c>
      <c r="AK46" t="s">
        <v>167</v>
      </c>
      <c r="AL46" t="s">
        <v>91</v>
      </c>
      <c r="AM46">
        <v>7</v>
      </c>
      <c r="AN46" t="s">
        <v>92</v>
      </c>
      <c r="AO46" t="s">
        <v>93</v>
      </c>
      <c r="AP46" t="s">
        <v>88</v>
      </c>
      <c r="AQ46" t="s">
        <v>93</v>
      </c>
      <c r="AR46" t="s">
        <v>94</v>
      </c>
      <c r="AS46" t="s">
        <v>93</v>
      </c>
      <c r="AT46" t="s">
        <v>168</v>
      </c>
      <c r="AV46" s="18">
        <v>42318</v>
      </c>
      <c r="AW46">
        <v>3314802</v>
      </c>
      <c r="AX46">
        <v>60479</v>
      </c>
      <c r="AY46" t="s">
        <v>95</v>
      </c>
      <c r="AZ46">
        <v>3</v>
      </c>
      <c r="BA46" t="s">
        <v>169</v>
      </c>
      <c r="BB46" t="s">
        <v>170</v>
      </c>
      <c r="BC46" t="s">
        <v>171</v>
      </c>
      <c r="BD46" t="s">
        <v>172</v>
      </c>
      <c r="BE46" t="s">
        <v>173</v>
      </c>
      <c r="BF46">
        <v>9</v>
      </c>
      <c r="BG46" t="s">
        <v>181</v>
      </c>
      <c r="BH46" t="s">
        <v>96</v>
      </c>
      <c r="BI46" t="s">
        <v>174</v>
      </c>
      <c r="BJ46" t="s">
        <v>175</v>
      </c>
      <c r="BK46" t="s">
        <v>97</v>
      </c>
      <c r="BL46" t="s">
        <v>98</v>
      </c>
      <c r="BM46" t="str">
        <f>VLOOKUP(T_Tableau_export_BDN_calculs[[#This Row],[Taxon]],'4_Changement_de_nom'!$1:$5000,2,FALSE)</f>
        <v>Pipistrellus pipistrellus (Schreber, 1774)</v>
      </c>
      <c r="BN46" t="str">
        <f>VLOOKUP(T_Tableau_export_BDN_calculs[[#This Row],[Taxon]],'4_Changement_de_nom'!$1:$5000,3,FALSE)</f>
        <v>Pipistrelle commune</v>
      </c>
      <c r="BO46">
        <f>VLOOKUP(T_Tableau_export_BDN_calculs[[#This Row],[Taxon]],'4_Changement_de_nom'!$1:$5000,4,FALSE)</f>
        <v>1</v>
      </c>
      <c r="BP46" s="68">
        <f>VLOOKUP(T_Tableau_export_BDN_calculs[[#This Row],[Taxon]],'4_Changement_de_nom'!$1:$5000,5,FALSE)</f>
        <v>1</v>
      </c>
      <c r="BQ46" s="68" t="str">
        <f>IF(OR(SUM(T_Tableau_export_BDN_calculs[[#This Row],[Encombrement vertical 0 - 5m]:[Encombrement vertical 0 - &gt;25m]])=130575,T_Tableau_export_BDN_calculs[[#This Row],[Taxon]]="Tadarida teniotis (Rafinesque,1814)"),"ouvert","ferme")</f>
        <v>ouvert</v>
      </c>
      <c r="BR46" s="68">
        <f>T_Tableau_export_BDN_calculs[[#This Row],[Nombre de contacts]]/'2_Donnees_entree'!$B$20</f>
        <v>0.2</v>
      </c>
      <c r="BS46" s="68">
        <f>(IF(T_Tableau_export_BDN_calculs[[#This Row],[Milieu ouvert ferme]]="ferme",T_Tableau_export_BDN_calculs[[#This Row],[Indice DETECT milieu ferme]],T_Tableau_export_BDN_calculs[[#This Row],[Indice DETECT milieu ouvert]]))*T_Tableau_export_BDN_calculs[[#This Row],[Nb contacts/h]]</f>
        <v>0.2</v>
      </c>
      <c r="BT46" s="68" t="str">
        <f>VLOOKUP(T_Tableau_export_BDN_calculs[[#This Row],[Numéro du point]],'4bis_Changement_de_nom_points'!A:B,2,FALSE)</f>
        <v>Point 4</v>
      </c>
    </row>
    <row r="47" spans="1:72" x14ac:dyDescent="0.25">
      <c r="A47" s="18">
        <v>41746</v>
      </c>
      <c r="B47">
        <v>939541</v>
      </c>
      <c r="C47" s="18">
        <v>41746</v>
      </c>
      <c r="D47" t="s">
        <v>88</v>
      </c>
      <c r="F47" t="s">
        <v>88</v>
      </c>
      <c r="G47" t="s">
        <v>207</v>
      </c>
      <c r="H47" t="s">
        <v>208</v>
      </c>
      <c r="I47" t="s">
        <v>127</v>
      </c>
      <c r="J47">
        <v>39</v>
      </c>
      <c r="L47" t="s">
        <v>162</v>
      </c>
      <c r="M47" s="19">
        <v>0.88194444444444453</v>
      </c>
      <c r="N47" s="20">
        <v>43525</v>
      </c>
      <c r="O47" s="20">
        <v>43525</v>
      </c>
      <c r="P47" s="20">
        <v>43526</v>
      </c>
      <c r="Q47" s="20">
        <v>43525</v>
      </c>
      <c r="R47" s="20">
        <v>43525</v>
      </c>
      <c r="S47" s="20">
        <v>43525</v>
      </c>
      <c r="V47">
        <v>919543</v>
      </c>
      <c r="W47">
        <v>354692</v>
      </c>
      <c r="X47" t="s">
        <v>207</v>
      </c>
      <c r="Y47" t="s">
        <v>209</v>
      </c>
      <c r="Z47" t="s">
        <v>210</v>
      </c>
      <c r="AA47" t="s">
        <v>211</v>
      </c>
      <c r="AD47" t="s">
        <v>88</v>
      </c>
      <c r="AE47">
        <v>0</v>
      </c>
      <c r="AF47">
        <v>0</v>
      </c>
      <c r="AG47">
        <v>1496</v>
      </c>
      <c r="AH47" t="s">
        <v>166</v>
      </c>
      <c r="AI47" t="s">
        <v>90</v>
      </c>
      <c r="AJ47" t="s">
        <v>88</v>
      </c>
      <c r="AK47" t="s">
        <v>167</v>
      </c>
      <c r="AL47" t="s">
        <v>91</v>
      </c>
      <c r="AM47">
        <v>30</v>
      </c>
      <c r="AN47" t="s">
        <v>92</v>
      </c>
      <c r="AO47" t="s">
        <v>93</v>
      </c>
      <c r="AP47" t="s">
        <v>88</v>
      </c>
      <c r="AQ47" t="s">
        <v>93</v>
      </c>
      <c r="AR47" t="s">
        <v>94</v>
      </c>
      <c r="AS47" t="s">
        <v>93</v>
      </c>
      <c r="AT47" t="s">
        <v>168</v>
      </c>
      <c r="AV47" s="18">
        <v>42318</v>
      </c>
      <c r="AW47">
        <v>3314542</v>
      </c>
      <c r="AX47">
        <v>60479</v>
      </c>
      <c r="AY47" t="s">
        <v>95</v>
      </c>
      <c r="AZ47">
        <v>1</v>
      </c>
      <c r="BA47" t="s">
        <v>169</v>
      </c>
      <c r="BB47" t="s">
        <v>170</v>
      </c>
      <c r="BC47" t="s">
        <v>171</v>
      </c>
      <c r="BD47" t="s">
        <v>172</v>
      </c>
      <c r="BE47" t="s">
        <v>173</v>
      </c>
      <c r="BF47">
        <v>9</v>
      </c>
      <c r="BG47" t="s">
        <v>181</v>
      </c>
      <c r="BH47" t="s">
        <v>96</v>
      </c>
      <c r="BI47" t="s">
        <v>174</v>
      </c>
      <c r="BJ47" t="s">
        <v>175</v>
      </c>
      <c r="BK47" t="s">
        <v>97</v>
      </c>
      <c r="BL47" t="s">
        <v>98</v>
      </c>
      <c r="BM47" t="str">
        <f>VLOOKUP(T_Tableau_export_BDN_calculs[[#This Row],[Taxon]],'4_Changement_de_nom'!$1:$5000,2,FALSE)</f>
        <v>Pipistrellus pipistrellus (Schreber, 1774)</v>
      </c>
      <c r="BN47" t="str">
        <f>VLOOKUP(T_Tableau_export_BDN_calculs[[#This Row],[Taxon]],'4_Changement_de_nom'!$1:$5000,3,FALSE)</f>
        <v>Pipistrelle commune</v>
      </c>
      <c r="BO47">
        <f>VLOOKUP(T_Tableau_export_BDN_calculs[[#This Row],[Taxon]],'4_Changement_de_nom'!$1:$5000,4,FALSE)</f>
        <v>1</v>
      </c>
      <c r="BP47" s="68">
        <f>VLOOKUP(T_Tableau_export_BDN_calculs[[#This Row],[Taxon]],'4_Changement_de_nom'!$1:$5000,5,FALSE)</f>
        <v>1</v>
      </c>
      <c r="BQ47" s="68" t="str">
        <f>IF(OR(SUM(T_Tableau_export_BDN_calculs[[#This Row],[Encombrement vertical 0 - 5m]:[Encombrement vertical 0 - &gt;25m]])=130575,T_Tableau_export_BDN_calculs[[#This Row],[Taxon]]="Tadarida teniotis (Rafinesque,1814)"),"ouvert","ferme")</f>
        <v>ouvert</v>
      </c>
      <c r="BR47" s="68">
        <f>T_Tableau_export_BDN_calculs[[#This Row],[Nombre de contacts]]/'2_Donnees_entree'!$B$20</f>
        <v>6.6666666666666666E-2</v>
      </c>
      <c r="BS47" s="68">
        <f>(IF(T_Tableau_export_BDN_calculs[[#This Row],[Milieu ouvert ferme]]="ferme",T_Tableau_export_BDN_calculs[[#This Row],[Indice DETECT milieu ferme]],T_Tableau_export_BDN_calculs[[#This Row],[Indice DETECT milieu ouvert]]))*T_Tableau_export_BDN_calculs[[#This Row],[Nb contacts/h]]</f>
        <v>6.6666666666666666E-2</v>
      </c>
      <c r="BT47" s="68" t="str">
        <f>VLOOKUP(T_Tableau_export_BDN_calculs[[#This Row],[Numéro du point]],'4bis_Changement_de_nom_points'!A:B,2,FALSE)</f>
        <v>Point 4</v>
      </c>
    </row>
    <row r="48" spans="1:72" x14ac:dyDescent="0.25">
      <c r="A48" s="18">
        <v>41746</v>
      </c>
      <c r="B48">
        <v>939541</v>
      </c>
      <c r="C48" s="18">
        <v>41746</v>
      </c>
      <c r="D48" t="s">
        <v>88</v>
      </c>
      <c r="F48" t="s">
        <v>88</v>
      </c>
      <c r="G48" t="s">
        <v>207</v>
      </c>
      <c r="H48" t="s">
        <v>208</v>
      </c>
      <c r="I48" t="s">
        <v>127</v>
      </c>
      <c r="J48">
        <v>39</v>
      </c>
      <c r="L48" t="s">
        <v>162</v>
      </c>
      <c r="M48" s="19">
        <v>0.88194444444444453</v>
      </c>
      <c r="N48" s="20">
        <v>43525</v>
      </c>
      <c r="O48" s="20">
        <v>43525</v>
      </c>
      <c r="P48" s="20">
        <v>43526</v>
      </c>
      <c r="Q48" s="20">
        <v>43525</v>
      </c>
      <c r="R48" s="20">
        <v>43525</v>
      </c>
      <c r="S48" s="20">
        <v>43525</v>
      </c>
      <c r="V48">
        <v>919758</v>
      </c>
      <c r="W48">
        <v>354692</v>
      </c>
      <c r="X48" t="s">
        <v>207</v>
      </c>
      <c r="Y48" t="s">
        <v>209</v>
      </c>
      <c r="Z48" t="s">
        <v>210</v>
      </c>
      <c r="AA48" t="s">
        <v>211</v>
      </c>
      <c r="AD48" t="s">
        <v>88</v>
      </c>
      <c r="AE48">
        <v>0</v>
      </c>
      <c r="AF48">
        <v>0</v>
      </c>
      <c r="AG48">
        <v>1496</v>
      </c>
      <c r="AH48" t="s">
        <v>166</v>
      </c>
      <c r="AI48" t="s">
        <v>90</v>
      </c>
      <c r="AJ48" t="s">
        <v>88</v>
      </c>
      <c r="AK48" t="s">
        <v>167</v>
      </c>
      <c r="AL48" t="s">
        <v>91</v>
      </c>
      <c r="AM48">
        <v>29</v>
      </c>
      <c r="AN48" t="s">
        <v>212</v>
      </c>
      <c r="AO48" t="s">
        <v>93</v>
      </c>
      <c r="AP48" t="s">
        <v>88</v>
      </c>
      <c r="AQ48" t="s">
        <v>88</v>
      </c>
      <c r="AR48" t="s">
        <v>94</v>
      </c>
      <c r="AS48" t="s">
        <v>93</v>
      </c>
      <c r="AT48" t="s">
        <v>168</v>
      </c>
      <c r="AV48" s="18">
        <v>42318</v>
      </c>
      <c r="AW48">
        <v>3313496</v>
      </c>
      <c r="AX48" t="s">
        <v>213</v>
      </c>
      <c r="AY48" t="s">
        <v>214</v>
      </c>
      <c r="AZ48">
        <v>1</v>
      </c>
      <c r="BA48" t="s">
        <v>169</v>
      </c>
      <c r="BB48" t="s">
        <v>170</v>
      </c>
      <c r="BC48" t="s">
        <v>171</v>
      </c>
      <c r="BD48" t="s">
        <v>172</v>
      </c>
      <c r="BE48" t="s">
        <v>173</v>
      </c>
      <c r="BF48">
        <v>9</v>
      </c>
      <c r="BG48" t="s">
        <v>181</v>
      </c>
      <c r="BH48" t="s">
        <v>96</v>
      </c>
      <c r="BI48" t="s">
        <v>174</v>
      </c>
      <c r="BJ48" t="s">
        <v>175</v>
      </c>
      <c r="BK48" t="s">
        <v>97</v>
      </c>
      <c r="BL48" t="s">
        <v>98</v>
      </c>
      <c r="BM48" t="str">
        <f>VLOOKUP(T_Tableau_export_BDN_calculs[[#This Row],[Taxon]],'4_Changement_de_nom'!$1:$5000,2,FALSE)</f>
        <v>Chiroptera Blumenbach, 1779</v>
      </c>
      <c r="BN48" t="str">
        <f>VLOOKUP(T_Tableau_export_BDN_calculs[[#This Row],[Taxon]],'4_Changement_de_nom'!$1:$5000,3,FALSE)</f>
        <v>Chauve-souris non déterminée</v>
      </c>
      <c r="BO48">
        <f>VLOOKUP(T_Tableau_export_BDN_calculs[[#This Row],[Taxon]],'4_Changement_de_nom'!$1:$5000,4,FALSE)</f>
        <v>1.98</v>
      </c>
      <c r="BP48" s="68">
        <f>VLOOKUP(T_Tableau_export_BDN_calculs[[#This Row],[Taxon]],'4_Changement_de_nom'!$1:$5000,5,FALSE)</f>
        <v>1.44</v>
      </c>
      <c r="BQ48" s="68" t="str">
        <f>IF(OR(SUM(T_Tableau_export_BDN_calculs[[#This Row],[Encombrement vertical 0 - 5m]:[Encombrement vertical 0 - &gt;25m]])=130575,T_Tableau_export_BDN_calculs[[#This Row],[Taxon]]="Tadarida teniotis (Rafinesque,1814)"),"ouvert","ferme")</f>
        <v>ouvert</v>
      </c>
      <c r="BR48" s="68">
        <f>T_Tableau_export_BDN_calculs[[#This Row],[Nombre de contacts]]/'2_Donnees_entree'!$B$20</f>
        <v>6.6666666666666666E-2</v>
      </c>
      <c r="BS48" s="68">
        <f>(IF(T_Tableau_export_BDN_calculs[[#This Row],[Milieu ouvert ferme]]="ferme",T_Tableau_export_BDN_calculs[[#This Row],[Indice DETECT milieu ferme]],T_Tableau_export_BDN_calculs[[#This Row],[Indice DETECT milieu ouvert]]))*T_Tableau_export_BDN_calculs[[#This Row],[Nb contacts/h]]</f>
        <v>9.6000000000000002E-2</v>
      </c>
      <c r="BT48" s="68" t="str">
        <f>VLOOKUP(T_Tableau_export_BDN_calculs[[#This Row],[Numéro du point]],'4bis_Changement_de_nom_points'!A:B,2,FALSE)</f>
        <v>Point 4</v>
      </c>
    </row>
    <row r="49" spans="1:72" x14ac:dyDescent="0.25">
      <c r="A49" s="18">
        <v>41746</v>
      </c>
      <c r="B49">
        <v>939541</v>
      </c>
      <c r="C49" s="18">
        <v>41746</v>
      </c>
      <c r="D49" t="s">
        <v>88</v>
      </c>
      <c r="F49" t="s">
        <v>88</v>
      </c>
      <c r="G49" t="s">
        <v>207</v>
      </c>
      <c r="H49" t="s">
        <v>208</v>
      </c>
      <c r="I49" t="s">
        <v>127</v>
      </c>
      <c r="J49">
        <v>39</v>
      </c>
      <c r="L49" t="s">
        <v>162</v>
      </c>
      <c r="M49" s="19">
        <v>0.88194444444444453</v>
      </c>
      <c r="N49" s="20">
        <v>43525</v>
      </c>
      <c r="O49" s="20">
        <v>43525</v>
      </c>
      <c r="P49" s="20">
        <v>43526</v>
      </c>
      <c r="Q49" s="20">
        <v>43525</v>
      </c>
      <c r="R49" s="20">
        <v>43525</v>
      </c>
      <c r="S49" s="20">
        <v>43525</v>
      </c>
      <c r="V49">
        <v>920141</v>
      </c>
      <c r="W49">
        <v>354692</v>
      </c>
      <c r="X49" t="s">
        <v>207</v>
      </c>
      <c r="Y49" t="s">
        <v>209</v>
      </c>
      <c r="Z49" t="s">
        <v>210</v>
      </c>
      <c r="AA49" t="s">
        <v>211</v>
      </c>
      <c r="AD49" t="s">
        <v>88</v>
      </c>
      <c r="AE49">
        <v>0</v>
      </c>
      <c r="AF49">
        <v>0</v>
      </c>
      <c r="AG49">
        <v>1496</v>
      </c>
      <c r="AH49" t="s">
        <v>166</v>
      </c>
      <c r="AI49" t="s">
        <v>90</v>
      </c>
      <c r="AJ49" t="s">
        <v>88</v>
      </c>
      <c r="AK49" t="s">
        <v>167</v>
      </c>
      <c r="AL49" t="s">
        <v>91</v>
      </c>
      <c r="AM49">
        <v>11</v>
      </c>
      <c r="AN49" t="s">
        <v>92</v>
      </c>
      <c r="AO49" t="s">
        <v>93</v>
      </c>
      <c r="AP49" t="s">
        <v>88</v>
      </c>
      <c r="AQ49" t="s">
        <v>93</v>
      </c>
      <c r="AR49" t="s">
        <v>94</v>
      </c>
      <c r="AS49" t="s">
        <v>93</v>
      </c>
      <c r="AT49" t="s">
        <v>168</v>
      </c>
      <c r="AV49" s="18">
        <v>42318</v>
      </c>
      <c r="AW49">
        <v>3313019</v>
      </c>
      <c r="AX49">
        <v>60479</v>
      </c>
      <c r="AY49" t="s">
        <v>95</v>
      </c>
      <c r="AZ49">
        <v>1</v>
      </c>
      <c r="BA49" t="s">
        <v>169</v>
      </c>
      <c r="BB49" t="s">
        <v>170</v>
      </c>
      <c r="BC49" t="s">
        <v>171</v>
      </c>
      <c r="BD49" t="s">
        <v>172</v>
      </c>
      <c r="BE49" t="s">
        <v>173</v>
      </c>
      <c r="BF49">
        <v>9</v>
      </c>
      <c r="BG49" t="s">
        <v>181</v>
      </c>
      <c r="BH49" t="s">
        <v>96</v>
      </c>
      <c r="BI49" t="s">
        <v>174</v>
      </c>
      <c r="BJ49" t="s">
        <v>175</v>
      </c>
      <c r="BK49" t="s">
        <v>97</v>
      </c>
      <c r="BL49" t="s">
        <v>98</v>
      </c>
      <c r="BM49" t="str">
        <f>VLOOKUP(T_Tableau_export_BDN_calculs[[#This Row],[Taxon]],'4_Changement_de_nom'!$1:$5000,2,FALSE)</f>
        <v>Pipistrellus pipistrellus (Schreber, 1774)</v>
      </c>
      <c r="BN49" t="str">
        <f>VLOOKUP(T_Tableau_export_BDN_calculs[[#This Row],[Taxon]],'4_Changement_de_nom'!$1:$5000,3,FALSE)</f>
        <v>Pipistrelle commune</v>
      </c>
      <c r="BO49">
        <f>VLOOKUP(T_Tableau_export_BDN_calculs[[#This Row],[Taxon]],'4_Changement_de_nom'!$1:$5000,4,FALSE)</f>
        <v>1</v>
      </c>
      <c r="BP49" s="68">
        <f>VLOOKUP(T_Tableau_export_BDN_calculs[[#This Row],[Taxon]],'4_Changement_de_nom'!$1:$5000,5,FALSE)</f>
        <v>1</v>
      </c>
      <c r="BQ49" s="68" t="str">
        <f>IF(OR(SUM(T_Tableau_export_BDN_calculs[[#This Row],[Encombrement vertical 0 - 5m]:[Encombrement vertical 0 - &gt;25m]])=130575,T_Tableau_export_BDN_calculs[[#This Row],[Taxon]]="Tadarida teniotis (Rafinesque,1814)"),"ouvert","ferme")</f>
        <v>ouvert</v>
      </c>
      <c r="BR49" s="68">
        <f>T_Tableau_export_BDN_calculs[[#This Row],[Nombre de contacts]]/'2_Donnees_entree'!$B$20</f>
        <v>6.6666666666666666E-2</v>
      </c>
      <c r="BS49" s="68">
        <f>(IF(T_Tableau_export_BDN_calculs[[#This Row],[Milieu ouvert ferme]]="ferme",T_Tableau_export_BDN_calculs[[#This Row],[Indice DETECT milieu ferme]],T_Tableau_export_BDN_calculs[[#This Row],[Indice DETECT milieu ouvert]]))*T_Tableau_export_BDN_calculs[[#This Row],[Nb contacts/h]]</f>
        <v>6.6666666666666666E-2</v>
      </c>
      <c r="BT49" s="68" t="str">
        <f>VLOOKUP(T_Tableau_export_BDN_calculs[[#This Row],[Numéro du point]],'4bis_Changement_de_nom_points'!A:B,2,FALSE)</f>
        <v>Point 4</v>
      </c>
    </row>
    <row r="50" spans="1:72" x14ac:dyDescent="0.25">
      <c r="A50" s="18">
        <v>41746</v>
      </c>
      <c r="B50">
        <v>939541</v>
      </c>
      <c r="C50" s="18">
        <v>41746</v>
      </c>
      <c r="D50" t="s">
        <v>88</v>
      </c>
      <c r="F50" t="s">
        <v>88</v>
      </c>
      <c r="G50" t="s">
        <v>207</v>
      </c>
      <c r="H50" t="s">
        <v>208</v>
      </c>
      <c r="I50" t="s">
        <v>127</v>
      </c>
      <c r="J50">
        <v>39</v>
      </c>
      <c r="L50" t="s">
        <v>162</v>
      </c>
      <c r="M50" s="19">
        <v>0.88194444444444453</v>
      </c>
      <c r="N50" s="20">
        <v>43525</v>
      </c>
      <c r="O50" s="20">
        <v>43525</v>
      </c>
      <c r="P50" s="20">
        <v>43526</v>
      </c>
      <c r="Q50" s="20">
        <v>43525</v>
      </c>
      <c r="R50" s="20">
        <v>43525</v>
      </c>
      <c r="S50" s="20">
        <v>43525</v>
      </c>
      <c r="V50">
        <v>920344</v>
      </c>
      <c r="W50">
        <v>354692</v>
      </c>
      <c r="X50" t="s">
        <v>207</v>
      </c>
      <c r="Y50" t="s">
        <v>209</v>
      </c>
      <c r="Z50" t="s">
        <v>210</v>
      </c>
      <c r="AA50" t="s">
        <v>211</v>
      </c>
      <c r="AD50" t="s">
        <v>88</v>
      </c>
      <c r="AE50">
        <v>0</v>
      </c>
      <c r="AF50">
        <v>0</v>
      </c>
      <c r="AG50">
        <v>1496</v>
      </c>
      <c r="AH50" t="s">
        <v>166</v>
      </c>
      <c r="AI50" t="s">
        <v>90</v>
      </c>
      <c r="AJ50" t="s">
        <v>88</v>
      </c>
      <c r="AK50" t="s">
        <v>167</v>
      </c>
      <c r="AL50" t="s">
        <v>91</v>
      </c>
      <c r="AM50">
        <v>9</v>
      </c>
      <c r="AN50" t="s">
        <v>92</v>
      </c>
      <c r="AO50" t="s">
        <v>93</v>
      </c>
      <c r="AP50" t="s">
        <v>88</v>
      </c>
      <c r="AQ50" t="s">
        <v>93</v>
      </c>
      <c r="AR50" t="s">
        <v>94</v>
      </c>
      <c r="AS50" t="s">
        <v>93</v>
      </c>
      <c r="AT50" t="s">
        <v>168</v>
      </c>
      <c r="AV50" s="18">
        <v>42318</v>
      </c>
      <c r="AW50">
        <v>3313367</v>
      </c>
      <c r="AX50">
        <v>60479</v>
      </c>
      <c r="AY50" t="s">
        <v>95</v>
      </c>
      <c r="AZ50">
        <v>4</v>
      </c>
      <c r="BA50" t="s">
        <v>169</v>
      </c>
      <c r="BB50" t="s">
        <v>170</v>
      </c>
      <c r="BC50" t="s">
        <v>171</v>
      </c>
      <c r="BD50" t="s">
        <v>172</v>
      </c>
      <c r="BE50" t="s">
        <v>173</v>
      </c>
      <c r="BF50">
        <v>9</v>
      </c>
      <c r="BG50" t="s">
        <v>181</v>
      </c>
      <c r="BH50" t="s">
        <v>96</v>
      </c>
      <c r="BI50" t="s">
        <v>174</v>
      </c>
      <c r="BJ50" t="s">
        <v>175</v>
      </c>
      <c r="BK50" t="s">
        <v>97</v>
      </c>
      <c r="BL50" t="s">
        <v>98</v>
      </c>
      <c r="BM50" t="str">
        <f>VLOOKUP(T_Tableau_export_BDN_calculs[[#This Row],[Taxon]],'4_Changement_de_nom'!$1:$5000,2,FALSE)</f>
        <v>Pipistrellus pipistrellus (Schreber, 1774)</v>
      </c>
      <c r="BN50" t="str">
        <f>VLOOKUP(T_Tableau_export_BDN_calculs[[#This Row],[Taxon]],'4_Changement_de_nom'!$1:$5000,3,FALSE)</f>
        <v>Pipistrelle commune</v>
      </c>
      <c r="BO50">
        <f>VLOOKUP(T_Tableau_export_BDN_calculs[[#This Row],[Taxon]],'4_Changement_de_nom'!$1:$5000,4,FALSE)</f>
        <v>1</v>
      </c>
      <c r="BP50" s="68">
        <f>VLOOKUP(T_Tableau_export_BDN_calculs[[#This Row],[Taxon]],'4_Changement_de_nom'!$1:$5000,5,FALSE)</f>
        <v>1</v>
      </c>
      <c r="BQ50" s="68" t="str">
        <f>IF(OR(SUM(T_Tableau_export_BDN_calculs[[#This Row],[Encombrement vertical 0 - 5m]:[Encombrement vertical 0 - &gt;25m]])=130575,T_Tableau_export_BDN_calculs[[#This Row],[Taxon]]="Tadarida teniotis (Rafinesque,1814)"),"ouvert","ferme")</f>
        <v>ouvert</v>
      </c>
      <c r="BR50" s="68">
        <f>T_Tableau_export_BDN_calculs[[#This Row],[Nombre de contacts]]/'2_Donnees_entree'!$B$20</f>
        <v>0.26666666666666666</v>
      </c>
      <c r="BS50" s="68">
        <f>(IF(T_Tableau_export_BDN_calculs[[#This Row],[Milieu ouvert ferme]]="ferme",T_Tableau_export_BDN_calculs[[#This Row],[Indice DETECT milieu ferme]],T_Tableau_export_BDN_calculs[[#This Row],[Indice DETECT milieu ouvert]]))*T_Tableau_export_BDN_calculs[[#This Row],[Nb contacts/h]]</f>
        <v>0.26666666666666666</v>
      </c>
      <c r="BT50" s="68" t="str">
        <f>VLOOKUP(T_Tableau_export_BDN_calculs[[#This Row],[Numéro du point]],'4bis_Changement_de_nom_points'!A:B,2,FALSE)</f>
        <v>Point 4</v>
      </c>
    </row>
    <row r="51" spans="1:72" x14ac:dyDescent="0.25">
      <c r="A51" s="18">
        <v>41746</v>
      </c>
      <c r="B51">
        <v>939550</v>
      </c>
      <c r="C51" s="18">
        <v>41746</v>
      </c>
      <c r="D51" t="s">
        <v>88</v>
      </c>
      <c r="F51" t="s">
        <v>88</v>
      </c>
      <c r="G51" t="s">
        <v>215</v>
      </c>
      <c r="H51" t="s">
        <v>216</v>
      </c>
      <c r="I51" t="s">
        <v>89</v>
      </c>
      <c r="J51">
        <v>64</v>
      </c>
      <c r="L51" t="s">
        <v>162</v>
      </c>
      <c r="M51" s="19">
        <v>0.94791666666666663</v>
      </c>
      <c r="N51" s="20">
        <v>43525</v>
      </c>
      <c r="O51" s="20">
        <v>43525</v>
      </c>
      <c r="P51" s="20">
        <v>43527</v>
      </c>
      <c r="Q51" s="20">
        <v>43525</v>
      </c>
      <c r="R51" s="20">
        <v>43527</v>
      </c>
      <c r="S51" s="20">
        <v>43527</v>
      </c>
      <c r="V51">
        <v>917707</v>
      </c>
      <c r="W51">
        <v>354695</v>
      </c>
      <c r="X51" t="s">
        <v>215</v>
      </c>
      <c r="Y51" t="s">
        <v>217</v>
      </c>
      <c r="Z51" t="s">
        <v>218</v>
      </c>
      <c r="AA51" t="s">
        <v>219</v>
      </c>
      <c r="AD51" t="s">
        <v>88</v>
      </c>
      <c r="AE51">
        <v>0</v>
      </c>
      <c r="AF51">
        <v>0</v>
      </c>
      <c r="AG51">
        <v>1496</v>
      </c>
      <c r="AH51" t="s">
        <v>166</v>
      </c>
      <c r="AI51" t="s">
        <v>90</v>
      </c>
      <c r="AJ51" t="s">
        <v>88</v>
      </c>
      <c r="AK51" t="s">
        <v>167</v>
      </c>
      <c r="AL51" t="s">
        <v>91</v>
      </c>
      <c r="AM51">
        <v>24</v>
      </c>
      <c r="AN51" t="s">
        <v>92</v>
      </c>
      <c r="AO51" t="s">
        <v>93</v>
      </c>
      <c r="AP51" t="s">
        <v>88</v>
      </c>
      <c r="AQ51" t="s">
        <v>93</v>
      </c>
      <c r="AR51" t="s">
        <v>94</v>
      </c>
      <c r="AS51" t="s">
        <v>93</v>
      </c>
      <c r="AT51" t="s">
        <v>168</v>
      </c>
      <c r="AV51" s="18">
        <v>42318</v>
      </c>
      <c r="AW51">
        <v>3315178</v>
      </c>
      <c r="AX51">
        <v>60479</v>
      </c>
      <c r="AY51" t="s">
        <v>95</v>
      </c>
      <c r="AZ51">
        <v>1</v>
      </c>
      <c r="BA51" t="s">
        <v>169</v>
      </c>
      <c r="BB51" t="s">
        <v>170</v>
      </c>
      <c r="BC51" t="s">
        <v>171</v>
      </c>
      <c r="BD51" t="s">
        <v>172</v>
      </c>
      <c r="BE51" t="s">
        <v>173</v>
      </c>
      <c r="BF51">
        <v>8</v>
      </c>
      <c r="BH51" t="s">
        <v>96</v>
      </c>
      <c r="BI51" t="s">
        <v>174</v>
      </c>
      <c r="BJ51" t="s">
        <v>175</v>
      </c>
      <c r="BK51" t="s">
        <v>97</v>
      </c>
      <c r="BL51" t="s">
        <v>98</v>
      </c>
      <c r="BM51" t="str">
        <f>VLOOKUP(T_Tableau_export_BDN_calculs[[#This Row],[Taxon]],'4_Changement_de_nom'!$1:$5000,2,FALSE)</f>
        <v>Pipistrellus pipistrellus (Schreber, 1774)</v>
      </c>
      <c r="BN51" t="str">
        <f>VLOOKUP(T_Tableau_export_BDN_calculs[[#This Row],[Taxon]],'4_Changement_de_nom'!$1:$5000,3,FALSE)</f>
        <v>Pipistrelle commune</v>
      </c>
      <c r="BO51">
        <f>VLOOKUP(T_Tableau_export_BDN_calculs[[#This Row],[Taxon]],'4_Changement_de_nom'!$1:$5000,4,FALSE)</f>
        <v>1</v>
      </c>
      <c r="BP51" s="68">
        <f>VLOOKUP(T_Tableau_export_BDN_calculs[[#This Row],[Taxon]],'4_Changement_de_nom'!$1:$5000,5,FALSE)</f>
        <v>1</v>
      </c>
      <c r="BQ51" s="68" t="str">
        <f>IF(OR(SUM(T_Tableau_export_BDN_calculs[[#This Row],[Encombrement vertical 0 - 5m]:[Encombrement vertical 0 - &gt;25m]])=130575,T_Tableau_export_BDN_calculs[[#This Row],[Taxon]]="Tadarida teniotis (Rafinesque,1814)"),"ouvert","ferme")</f>
        <v>ferme</v>
      </c>
      <c r="BR51" s="68">
        <f>T_Tableau_export_BDN_calculs[[#This Row],[Nombre de contacts]]/'2_Donnees_entree'!$B$20</f>
        <v>6.6666666666666666E-2</v>
      </c>
      <c r="BS51" s="68">
        <f>(IF(T_Tableau_export_BDN_calculs[[#This Row],[Milieu ouvert ferme]]="ferme",T_Tableau_export_BDN_calculs[[#This Row],[Indice DETECT milieu ferme]],T_Tableau_export_BDN_calculs[[#This Row],[Indice DETECT milieu ouvert]]))*T_Tableau_export_BDN_calculs[[#This Row],[Nb contacts/h]]</f>
        <v>6.6666666666666666E-2</v>
      </c>
      <c r="BT51" s="68" t="str">
        <f>VLOOKUP(T_Tableau_export_BDN_calculs[[#This Row],[Numéro du point]],'4bis_Changement_de_nom_points'!A:B,2,FALSE)</f>
        <v>Point 7</v>
      </c>
    </row>
    <row r="52" spans="1:72" x14ac:dyDescent="0.25">
      <c r="A52" s="18">
        <v>41746</v>
      </c>
      <c r="B52">
        <v>939550</v>
      </c>
      <c r="C52" s="18">
        <v>41746</v>
      </c>
      <c r="D52" t="s">
        <v>88</v>
      </c>
      <c r="F52" t="s">
        <v>88</v>
      </c>
      <c r="G52" t="s">
        <v>215</v>
      </c>
      <c r="H52" t="s">
        <v>216</v>
      </c>
      <c r="I52" t="s">
        <v>89</v>
      </c>
      <c r="J52">
        <v>64</v>
      </c>
      <c r="L52" t="s">
        <v>162</v>
      </c>
      <c r="M52" s="19">
        <v>0.94791666666666663</v>
      </c>
      <c r="N52" s="20">
        <v>43525</v>
      </c>
      <c r="O52" s="20">
        <v>43525</v>
      </c>
      <c r="P52" s="20">
        <v>43527</v>
      </c>
      <c r="Q52" s="20">
        <v>43525</v>
      </c>
      <c r="R52" s="20">
        <v>43527</v>
      </c>
      <c r="S52" s="20">
        <v>43527</v>
      </c>
      <c r="V52">
        <v>918028</v>
      </c>
      <c r="W52">
        <v>354695</v>
      </c>
      <c r="X52" t="s">
        <v>215</v>
      </c>
      <c r="Y52" t="s">
        <v>217</v>
      </c>
      <c r="Z52" t="s">
        <v>218</v>
      </c>
      <c r="AA52" t="s">
        <v>219</v>
      </c>
      <c r="AD52" t="s">
        <v>88</v>
      </c>
      <c r="AE52">
        <v>0</v>
      </c>
      <c r="AF52">
        <v>0</v>
      </c>
      <c r="AG52">
        <v>1496</v>
      </c>
      <c r="AH52" t="s">
        <v>166</v>
      </c>
      <c r="AI52" t="s">
        <v>90</v>
      </c>
      <c r="AJ52" t="s">
        <v>88</v>
      </c>
      <c r="AK52" t="s">
        <v>167</v>
      </c>
      <c r="AL52" t="s">
        <v>91</v>
      </c>
      <c r="AM52">
        <v>7</v>
      </c>
      <c r="AN52" t="s">
        <v>92</v>
      </c>
      <c r="AO52" t="s">
        <v>93</v>
      </c>
      <c r="AP52" t="s">
        <v>88</v>
      </c>
      <c r="AQ52" t="s">
        <v>93</v>
      </c>
      <c r="AR52" t="s">
        <v>94</v>
      </c>
      <c r="AS52" t="s">
        <v>93</v>
      </c>
      <c r="AT52" t="s">
        <v>168</v>
      </c>
      <c r="AV52" s="18">
        <v>42318</v>
      </c>
      <c r="AW52">
        <v>3312814</v>
      </c>
      <c r="AX52">
        <v>60479</v>
      </c>
      <c r="AY52" t="s">
        <v>95</v>
      </c>
      <c r="AZ52">
        <v>2</v>
      </c>
      <c r="BA52" t="s">
        <v>169</v>
      </c>
      <c r="BB52" t="s">
        <v>170</v>
      </c>
      <c r="BC52" t="s">
        <v>171</v>
      </c>
      <c r="BD52" t="s">
        <v>172</v>
      </c>
      <c r="BE52" t="s">
        <v>173</v>
      </c>
      <c r="BF52">
        <v>8</v>
      </c>
      <c r="BH52" t="s">
        <v>96</v>
      </c>
      <c r="BI52" t="s">
        <v>174</v>
      </c>
      <c r="BJ52" t="s">
        <v>175</v>
      </c>
      <c r="BK52" t="s">
        <v>97</v>
      </c>
      <c r="BL52" t="s">
        <v>98</v>
      </c>
      <c r="BM52" t="str">
        <f>VLOOKUP(T_Tableau_export_BDN_calculs[[#This Row],[Taxon]],'4_Changement_de_nom'!$1:$5000,2,FALSE)</f>
        <v>Pipistrellus pipistrellus (Schreber, 1774)</v>
      </c>
      <c r="BN52" t="str">
        <f>VLOOKUP(T_Tableau_export_BDN_calculs[[#This Row],[Taxon]],'4_Changement_de_nom'!$1:$5000,3,FALSE)</f>
        <v>Pipistrelle commune</v>
      </c>
      <c r="BO52">
        <f>VLOOKUP(T_Tableau_export_BDN_calculs[[#This Row],[Taxon]],'4_Changement_de_nom'!$1:$5000,4,FALSE)</f>
        <v>1</v>
      </c>
      <c r="BP52" s="68">
        <f>VLOOKUP(T_Tableau_export_BDN_calculs[[#This Row],[Taxon]],'4_Changement_de_nom'!$1:$5000,5,FALSE)</f>
        <v>1</v>
      </c>
      <c r="BQ52" s="68" t="str">
        <f>IF(OR(SUM(T_Tableau_export_BDN_calculs[[#This Row],[Encombrement vertical 0 - 5m]:[Encombrement vertical 0 - &gt;25m]])=130575,T_Tableau_export_BDN_calculs[[#This Row],[Taxon]]="Tadarida teniotis (Rafinesque,1814)"),"ouvert","ferme")</f>
        <v>ferme</v>
      </c>
      <c r="BR52" s="68">
        <f>T_Tableau_export_BDN_calculs[[#This Row],[Nombre de contacts]]/'2_Donnees_entree'!$B$20</f>
        <v>0.13333333333333333</v>
      </c>
      <c r="BS52" s="68">
        <f>(IF(T_Tableau_export_BDN_calculs[[#This Row],[Milieu ouvert ferme]]="ferme",T_Tableau_export_BDN_calculs[[#This Row],[Indice DETECT milieu ferme]],T_Tableau_export_BDN_calculs[[#This Row],[Indice DETECT milieu ouvert]]))*T_Tableau_export_BDN_calculs[[#This Row],[Nb contacts/h]]</f>
        <v>0.13333333333333333</v>
      </c>
      <c r="BT52" s="68" t="str">
        <f>VLOOKUP(T_Tableau_export_BDN_calculs[[#This Row],[Numéro du point]],'4bis_Changement_de_nom_points'!A:B,2,FALSE)</f>
        <v>Point 7</v>
      </c>
    </row>
    <row r="53" spans="1:72" x14ac:dyDescent="0.25">
      <c r="A53" s="18">
        <v>41746</v>
      </c>
      <c r="B53">
        <v>939550</v>
      </c>
      <c r="C53" s="18">
        <v>41746</v>
      </c>
      <c r="D53" t="s">
        <v>88</v>
      </c>
      <c r="F53" t="s">
        <v>88</v>
      </c>
      <c r="G53" t="s">
        <v>215</v>
      </c>
      <c r="H53" t="s">
        <v>216</v>
      </c>
      <c r="I53" t="s">
        <v>89</v>
      </c>
      <c r="J53">
        <v>64</v>
      </c>
      <c r="L53" t="s">
        <v>162</v>
      </c>
      <c r="M53" s="19">
        <v>0.94791666666666663</v>
      </c>
      <c r="N53" s="20">
        <v>43525</v>
      </c>
      <c r="O53" s="20">
        <v>43525</v>
      </c>
      <c r="P53" s="20">
        <v>43527</v>
      </c>
      <c r="Q53" s="20">
        <v>43525</v>
      </c>
      <c r="R53" s="20">
        <v>43527</v>
      </c>
      <c r="S53" s="20">
        <v>43527</v>
      </c>
      <c r="V53">
        <v>918155</v>
      </c>
      <c r="W53">
        <v>354695</v>
      </c>
      <c r="X53" t="s">
        <v>215</v>
      </c>
      <c r="Y53" t="s">
        <v>217</v>
      </c>
      <c r="Z53" t="s">
        <v>218</v>
      </c>
      <c r="AA53" t="s">
        <v>219</v>
      </c>
      <c r="AD53" t="s">
        <v>88</v>
      </c>
      <c r="AE53">
        <v>0</v>
      </c>
      <c r="AF53">
        <v>0</v>
      </c>
      <c r="AG53">
        <v>1496</v>
      </c>
      <c r="AH53" t="s">
        <v>166</v>
      </c>
      <c r="AI53" t="s">
        <v>90</v>
      </c>
      <c r="AJ53" t="s">
        <v>88</v>
      </c>
      <c r="AK53" t="s">
        <v>167</v>
      </c>
      <c r="AL53" t="s">
        <v>91</v>
      </c>
      <c r="AM53">
        <v>8</v>
      </c>
      <c r="AN53" t="s">
        <v>92</v>
      </c>
      <c r="AO53" t="s">
        <v>93</v>
      </c>
      <c r="AP53" t="s">
        <v>88</v>
      </c>
      <c r="AQ53" t="s">
        <v>93</v>
      </c>
      <c r="AR53" t="s">
        <v>94</v>
      </c>
      <c r="AS53" t="s">
        <v>93</v>
      </c>
      <c r="AT53" t="s">
        <v>168</v>
      </c>
      <c r="AV53" s="18">
        <v>42318</v>
      </c>
      <c r="AW53">
        <v>3314188</v>
      </c>
      <c r="AX53">
        <v>60479</v>
      </c>
      <c r="AY53" t="s">
        <v>95</v>
      </c>
      <c r="AZ53">
        <v>1</v>
      </c>
      <c r="BA53" t="s">
        <v>169</v>
      </c>
      <c r="BB53" t="s">
        <v>170</v>
      </c>
      <c r="BC53" t="s">
        <v>171</v>
      </c>
      <c r="BD53" t="s">
        <v>172</v>
      </c>
      <c r="BE53" t="s">
        <v>173</v>
      </c>
      <c r="BF53">
        <v>8</v>
      </c>
      <c r="BH53" t="s">
        <v>96</v>
      </c>
      <c r="BI53" t="s">
        <v>174</v>
      </c>
      <c r="BJ53" t="s">
        <v>175</v>
      </c>
      <c r="BK53" t="s">
        <v>97</v>
      </c>
      <c r="BL53" t="s">
        <v>98</v>
      </c>
      <c r="BM53" t="str">
        <f>VLOOKUP(T_Tableau_export_BDN_calculs[[#This Row],[Taxon]],'4_Changement_de_nom'!$1:$5000,2,FALSE)</f>
        <v>Pipistrellus pipistrellus (Schreber, 1774)</v>
      </c>
      <c r="BN53" t="str">
        <f>VLOOKUP(T_Tableau_export_BDN_calculs[[#This Row],[Taxon]],'4_Changement_de_nom'!$1:$5000,3,FALSE)</f>
        <v>Pipistrelle commune</v>
      </c>
      <c r="BO53">
        <f>VLOOKUP(T_Tableau_export_BDN_calculs[[#This Row],[Taxon]],'4_Changement_de_nom'!$1:$5000,4,FALSE)</f>
        <v>1</v>
      </c>
      <c r="BP53" s="68">
        <f>VLOOKUP(T_Tableau_export_BDN_calculs[[#This Row],[Taxon]],'4_Changement_de_nom'!$1:$5000,5,FALSE)</f>
        <v>1</v>
      </c>
      <c r="BQ53" s="68" t="str">
        <f>IF(OR(SUM(T_Tableau_export_BDN_calculs[[#This Row],[Encombrement vertical 0 - 5m]:[Encombrement vertical 0 - &gt;25m]])=130575,T_Tableau_export_BDN_calculs[[#This Row],[Taxon]]="Tadarida teniotis (Rafinesque,1814)"),"ouvert","ferme")</f>
        <v>ferme</v>
      </c>
      <c r="BR53" s="68">
        <f>T_Tableau_export_BDN_calculs[[#This Row],[Nombre de contacts]]/'2_Donnees_entree'!$B$20</f>
        <v>6.6666666666666666E-2</v>
      </c>
      <c r="BS53" s="68">
        <f>(IF(T_Tableau_export_BDN_calculs[[#This Row],[Milieu ouvert ferme]]="ferme",T_Tableau_export_BDN_calculs[[#This Row],[Indice DETECT milieu ferme]],T_Tableau_export_BDN_calculs[[#This Row],[Indice DETECT milieu ouvert]]))*T_Tableau_export_BDN_calculs[[#This Row],[Nb contacts/h]]</f>
        <v>6.6666666666666666E-2</v>
      </c>
      <c r="BT53" s="68" t="str">
        <f>VLOOKUP(T_Tableau_export_BDN_calculs[[#This Row],[Numéro du point]],'4bis_Changement_de_nom_points'!A:B,2,FALSE)</f>
        <v>Point 7</v>
      </c>
    </row>
    <row r="54" spans="1:72" x14ac:dyDescent="0.25">
      <c r="A54" s="18">
        <v>41746</v>
      </c>
      <c r="B54">
        <v>939550</v>
      </c>
      <c r="C54" s="18">
        <v>41746</v>
      </c>
      <c r="D54" t="s">
        <v>88</v>
      </c>
      <c r="F54" t="s">
        <v>88</v>
      </c>
      <c r="G54" t="s">
        <v>215</v>
      </c>
      <c r="H54" t="s">
        <v>216</v>
      </c>
      <c r="I54" t="s">
        <v>89</v>
      </c>
      <c r="J54">
        <v>64</v>
      </c>
      <c r="L54" t="s">
        <v>162</v>
      </c>
      <c r="M54" s="19">
        <v>0.94791666666666663</v>
      </c>
      <c r="N54" s="20">
        <v>43525</v>
      </c>
      <c r="O54" s="20">
        <v>43525</v>
      </c>
      <c r="P54" s="20">
        <v>43527</v>
      </c>
      <c r="Q54" s="20">
        <v>43525</v>
      </c>
      <c r="R54" s="20">
        <v>43527</v>
      </c>
      <c r="S54" s="20">
        <v>43527</v>
      </c>
      <c r="V54">
        <v>918580</v>
      </c>
      <c r="W54">
        <v>354695</v>
      </c>
      <c r="X54" t="s">
        <v>215</v>
      </c>
      <c r="Y54" t="s">
        <v>217</v>
      </c>
      <c r="Z54" t="s">
        <v>218</v>
      </c>
      <c r="AA54" t="s">
        <v>219</v>
      </c>
      <c r="AD54" t="s">
        <v>88</v>
      </c>
      <c r="AE54">
        <v>0</v>
      </c>
      <c r="AF54">
        <v>0</v>
      </c>
      <c r="AG54">
        <v>1496</v>
      </c>
      <c r="AH54" t="s">
        <v>166</v>
      </c>
      <c r="AI54" t="s">
        <v>90</v>
      </c>
      <c r="AJ54" t="s">
        <v>88</v>
      </c>
      <c r="AK54" t="s">
        <v>167</v>
      </c>
      <c r="AL54" t="s">
        <v>91</v>
      </c>
      <c r="AM54">
        <v>13</v>
      </c>
      <c r="AN54" t="s">
        <v>92</v>
      </c>
      <c r="AO54" t="s">
        <v>93</v>
      </c>
      <c r="AP54" t="s">
        <v>88</v>
      </c>
      <c r="AQ54" t="s">
        <v>93</v>
      </c>
      <c r="AR54" t="s">
        <v>94</v>
      </c>
      <c r="AS54" t="s">
        <v>93</v>
      </c>
      <c r="AT54" t="s">
        <v>168</v>
      </c>
      <c r="AV54" s="18">
        <v>42318</v>
      </c>
      <c r="AW54">
        <v>3313797</v>
      </c>
      <c r="AX54">
        <v>60479</v>
      </c>
      <c r="AY54" t="s">
        <v>95</v>
      </c>
      <c r="AZ54">
        <v>2</v>
      </c>
      <c r="BA54" t="s">
        <v>169</v>
      </c>
      <c r="BB54" t="s">
        <v>170</v>
      </c>
      <c r="BC54" t="s">
        <v>171</v>
      </c>
      <c r="BD54" t="s">
        <v>172</v>
      </c>
      <c r="BE54" t="s">
        <v>173</v>
      </c>
      <c r="BF54">
        <v>8</v>
      </c>
      <c r="BH54" t="s">
        <v>96</v>
      </c>
      <c r="BI54" t="s">
        <v>174</v>
      </c>
      <c r="BJ54" t="s">
        <v>175</v>
      </c>
      <c r="BK54" t="s">
        <v>97</v>
      </c>
      <c r="BL54" t="s">
        <v>98</v>
      </c>
      <c r="BM54" t="str">
        <f>VLOOKUP(T_Tableau_export_BDN_calculs[[#This Row],[Taxon]],'4_Changement_de_nom'!$1:$5000,2,FALSE)</f>
        <v>Pipistrellus pipistrellus (Schreber, 1774)</v>
      </c>
      <c r="BN54" t="str">
        <f>VLOOKUP(T_Tableau_export_BDN_calculs[[#This Row],[Taxon]],'4_Changement_de_nom'!$1:$5000,3,FALSE)</f>
        <v>Pipistrelle commune</v>
      </c>
      <c r="BO54">
        <f>VLOOKUP(T_Tableau_export_BDN_calculs[[#This Row],[Taxon]],'4_Changement_de_nom'!$1:$5000,4,FALSE)</f>
        <v>1</v>
      </c>
      <c r="BP54" s="68">
        <f>VLOOKUP(T_Tableau_export_BDN_calculs[[#This Row],[Taxon]],'4_Changement_de_nom'!$1:$5000,5,FALSE)</f>
        <v>1</v>
      </c>
      <c r="BQ54" s="68" t="str">
        <f>IF(OR(SUM(T_Tableau_export_BDN_calculs[[#This Row],[Encombrement vertical 0 - 5m]:[Encombrement vertical 0 - &gt;25m]])=130575,T_Tableau_export_BDN_calculs[[#This Row],[Taxon]]="Tadarida teniotis (Rafinesque,1814)"),"ouvert","ferme")</f>
        <v>ferme</v>
      </c>
      <c r="BR54" s="68">
        <f>T_Tableau_export_BDN_calculs[[#This Row],[Nombre de contacts]]/'2_Donnees_entree'!$B$20</f>
        <v>0.13333333333333333</v>
      </c>
      <c r="BS54" s="68">
        <f>(IF(T_Tableau_export_BDN_calculs[[#This Row],[Milieu ouvert ferme]]="ferme",T_Tableau_export_BDN_calculs[[#This Row],[Indice DETECT milieu ferme]],T_Tableau_export_BDN_calculs[[#This Row],[Indice DETECT milieu ouvert]]))*T_Tableau_export_BDN_calculs[[#This Row],[Nb contacts/h]]</f>
        <v>0.13333333333333333</v>
      </c>
      <c r="BT54" s="68" t="str">
        <f>VLOOKUP(T_Tableau_export_BDN_calculs[[#This Row],[Numéro du point]],'4bis_Changement_de_nom_points'!A:B,2,FALSE)</f>
        <v>Point 7</v>
      </c>
    </row>
    <row r="55" spans="1:72" x14ac:dyDescent="0.25">
      <c r="A55" s="18">
        <v>41746</v>
      </c>
      <c r="B55">
        <v>939550</v>
      </c>
      <c r="C55" s="18">
        <v>41746</v>
      </c>
      <c r="D55" t="s">
        <v>88</v>
      </c>
      <c r="F55" t="s">
        <v>88</v>
      </c>
      <c r="G55" t="s">
        <v>215</v>
      </c>
      <c r="H55" t="s">
        <v>216</v>
      </c>
      <c r="I55" t="s">
        <v>89</v>
      </c>
      <c r="J55">
        <v>64</v>
      </c>
      <c r="L55" t="s">
        <v>162</v>
      </c>
      <c r="M55" s="19">
        <v>0.94791666666666663</v>
      </c>
      <c r="N55" s="20">
        <v>43525</v>
      </c>
      <c r="O55" s="20">
        <v>43525</v>
      </c>
      <c r="P55" s="20">
        <v>43527</v>
      </c>
      <c r="Q55" s="20">
        <v>43525</v>
      </c>
      <c r="R55" s="20">
        <v>43527</v>
      </c>
      <c r="S55" s="20">
        <v>43527</v>
      </c>
      <c r="V55">
        <v>918811</v>
      </c>
      <c r="W55">
        <v>354695</v>
      </c>
      <c r="X55" t="s">
        <v>215</v>
      </c>
      <c r="Y55" t="s">
        <v>217</v>
      </c>
      <c r="Z55" t="s">
        <v>218</v>
      </c>
      <c r="AA55" t="s">
        <v>219</v>
      </c>
      <c r="AD55" t="s">
        <v>88</v>
      </c>
      <c r="AE55">
        <v>0</v>
      </c>
      <c r="AF55">
        <v>0</v>
      </c>
      <c r="AG55">
        <v>1496</v>
      </c>
      <c r="AH55" t="s">
        <v>166</v>
      </c>
      <c r="AI55" t="s">
        <v>90</v>
      </c>
      <c r="AJ55" t="s">
        <v>88</v>
      </c>
      <c r="AK55" t="s">
        <v>167</v>
      </c>
      <c r="AL55" t="s">
        <v>91</v>
      </c>
      <c r="AM55">
        <v>20</v>
      </c>
      <c r="AN55" t="s">
        <v>92</v>
      </c>
      <c r="AO55" t="s">
        <v>93</v>
      </c>
      <c r="AP55" t="s">
        <v>88</v>
      </c>
      <c r="AQ55" t="s">
        <v>93</v>
      </c>
      <c r="AR55" t="s">
        <v>94</v>
      </c>
      <c r="AS55" t="s">
        <v>93</v>
      </c>
      <c r="AT55" t="s">
        <v>168</v>
      </c>
      <c r="AV55" s="18">
        <v>42318</v>
      </c>
      <c r="AW55">
        <v>3313140</v>
      </c>
      <c r="AX55">
        <v>60479</v>
      </c>
      <c r="AY55" t="s">
        <v>95</v>
      </c>
      <c r="AZ55">
        <v>2</v>
      </c>
      <c r="BA55" t="s">
        <v>169</v>
      </c>
      <c r="BB55" t="s">
        <v>170</v>
      </c>
      <c r="BC55" t="s">
        <v>171</v>
      </c>
      <c r="BD55" t="s">
        <v>172</v>
      </c>
      <c r="BE55" t="s">
        <v>173</v>
      </c>
      <c r="BF55">
        <v>8</v>
      </c>
      <c r="BH55" t="s">
        <v>96</v>
      </c>
      <c r="BI55" t="s">
        <v>174</v>
      </c>
      <c r="BJ55" t="s">
        <v>175</v>
      </c>
      <c r="BK55" t="s">
        <v>97</v>
      </c>
      <c r="BL55" t="s">
        <v>98</v>
      </c>
      <c r="BM55" t="str">
        <f>VLOOKUP(T_Tableau_export_BDN_calculs[[#This Row],[Taxon]],'4_Changement_de_nom'!$1:$5000,2,FALSE)</f>
        <v>Pipistrellus pipistrellus (Schreber, 1774)</v>
      </c>
      <c r="BN55" t="str">
        <f>VLOOKUP(T_Tableau_export_BDN_calculs[[#This Row],[Taxon]],'4_Changement_de_nom'!$1:$5000,3,FALSE)</f>
        <v>Pipistrelle commune</v>
      </c>
      <c r="BO55">
        <f>VLOOKUP(T_Tableau_export_BDN_calculs[[#This Row],[Taxon]],'4_Changement_de_nom'!$1:$5000,4,FALSE)</f>
        <v>1</v>
      </c>
      <c r="BP55" s="68">
        <f>VLOOKUP(T_Tableau_export_BDN_calculs[[#This Row],[Taxon]],'4_Changement_de_nom'!$1:$5000,5,FALSE)</f>
        <v>1</v>
      </c>
      <c r="BQ55" s="68" t="str">
        <f>IF(OR(SUM(T_Tableau_export_BDN_calculs[[#This Row],[Encombrement vertical 0 - 5m]:[Encombrement vertical 0 - &gt;25m]])=130575,T_Tableau_export_BDN_calculs[[#This Row],[Taxon]]="Tadarida teniotis (Rafinesque,1814)"),"ouvert","ferme")</f>
        <v>ferme</v>
      </c>
      <c r="BR55" s="68">
        <f>T_Tableau_export_BDN_calculs[[#This Row],[Nombre de contacts]]/'2_Donnees_entree'!$B$20</f>
        <v>0.13333333333333333</v>
      </c>
      <c r="BS55" s="68">
        <f>(IF(T_Tableau_export_BDN_calculs[[#This Row],[Milieu ouvert ferme]]="ferme",T_Tableau_export_BDN_calculs[[#This Row],[Indice DETECT milieu ferme]],T_Tableau_export_BDN_calculs[[#This Row],[Indice DETECT milieu ouvert]]))*T_Tableau_export_BDN_calculs[[#This Row],[Nb contacts/h]]</f>
        <v>0.13333333333333333</v>
      </c>
      <c r="BT55" s="68" t="str">
        <f>VLOOKUP(T_Tableau_export_BDN_calculs[[#This Row],[Numéro du point]],'4bis_Changement_de_nom_points'!A:B,2,FALSE)</f>
        <v>Point 7</v>
      </c>
    </row>
    <row r="56" spans="1:72" x14ac:dyDescent="0.25">
      <c r="A56" s="18">
        <v>41746</v>
      </c>
      <c r="B56">
        <v>939550</v>
      </c>
      <c r="C56" s="18">
        <v>41746</v>
      </c>
      <c r="D56" t="s">
        <v>88</v>
      </c>
      <c r="F56" t="s">
        <v>88</v>
      </c>
      <c r="G56" t="s">
        <v>215</v>
      </c>
      <c r="H56" t="s">
        <v>216</v>
      </c>
      <c r="I56" t="s">
        <v>89</v>
      </c>
      <c r="J56">
        <v>64</v>
      </c>
      <c r="L56" t="s">
        <v>162</v>
      </c>
      <c r="M56" s="19">
        <v>0.94791666666666663</v>
      </c>
      <c r="N56" s="20">
        <v>43525</v>
      </c>
      <c r="O56" s="20">
        <v>43525</v>
      </c>
      <c r="P56" s="20">
        <v>43527</v>
      </c>
      <c r="Q56" s="20">
        <v>43525</v>
      </c>
      <c r="R56" s="20">
        <v>43527</v>
      </c>
      <c r="S56" s="20">
        <v>43527</v>
      </c>
      <c r="V56">
        <v>919072</v>
      </c>
      <c r="W56">
        <v>354695</v>
      </c>
      <c r="X56" t="s">
        <v>215</v>
      </c>
      <c r="Y56" t="s">
        <v>217</v>
      </c>
      <c r="Z56" t="s">
        <v>218</v>
      </c>
      <c r="AA56" t="s">
        <v>219</v>
      </c>
      <c r="AD56" t="s">
        <v>88</v>
      </c>
      <c r="AE56">
        <v>0</v>
      </c>
      <c r="AF56">
        <v>0</v>
      </c>
      <c r="AG56">
        <v>1496</v>
      </c>
      <c r="AH56" t="s">
        <v>166</v>
      </c>
      <c r="AI56" t="s">
        <v>90</v>
      </c>
      <c r="AJ56" t="s">
        <v>88</v>
      </c>
      <c r="AK56" t="s">
        <v>167</v>
      </c>
      <c r="AL56" t="s">
        <v>91</v>
      </c>
      <c r="AM56">
        <v>2</v>
      </c>
      <c r="AN56" t="s">
        <v>92</v>
      </c>
      <c r="AO56" t="s">
        <v>93</v>
      </c>
      <c r="AP56" t="s">
        <v>88</v>
      </c>
      <c r="AQ56" t="s">
        <v>93</v>
      </c>
      <c r="AR56" t="s">
        <v>94</v>
      </c>
      <c r="AS56" t="s">
        <v>93</v>
      </c>
      <c r="AT56" t="s">
        <v>168</v>
      </c>
      <c r="AV56" s="18">
        <v>42318</v>
      </c>
      <c r="AW56">
        <v>3314789</v>
      </c>
      <c r="AX56">
        <v>60479</v>
      </c>
      <c r="AY56" t="s">
        <v>95</v>
      </c>
      <c r="AZ56">
        <v>3</v>
      </c>
      <c r="BA56" t="s">
        <v>169</v>
      </c>
      <c r="BB56" t="s">
        <v>170</v>
      </c>
      <c r="BC56" t="s">
        <v>171</v>
      </c>
      <c r="BD56" t="s">
        <v>172</v>
      </c>
      <c r="BE56" t="s">
        <v>173</v>
      </c>
      <c r="BF56">
        <v>8</v>
      </c>
      <c r="BH56" t="s">
        <v>96</v>
      </c>
      <c r="BI56" t="s">
        <v>174</v>
      </c>
      <c r="BJ56" t="s">
        <v>175</v>
      </c>
      <c r="BK56" t="s">
        <v>97</v>
      </c>
      <c r="BL56" t="s">
        <v>98</v>
      </c>
      <c r="BM56" t="str">
        <f>VLOOKUP(T_Tableau_export_BDN_calculs[[#This Row],[Taxon]],'4_Changement_de_nom'!$1:$5000,2,FALSE)</f>
        <v>Pipistrellus pipistrellus (Schreber, 1774)</v>
      </c>
      <c r="BN56" t="str">
        <f>VLOOKUP(T_Tableau_export_BDN_calculs[[#This Row],[Taxon]],'4_Changement_de_nom'!$1:$5000,3,FALSE)</f>
        <v>Pipistrelle commune</v>
      </c>
      <c r="BO56">
        <f>VLOOKUP(T_Tableau_export_BDN_calculs[[#This Row],[Taxon]],'4_Changement_de_nom'!$1:$5000,4,FALSE)</f>
        <v>1</v>
      </c>
      <c r="BP56" s="68">
        <f>VLOOKUP(T_Tableau_export_BDN_calculs[[#This Row],[Taxon]],'4_Changement_de_nom'!$1:$5000,5,FALSE)</f>
        <v>1</v>
      </c>
      <c r="BQ56" s="68" t="str">
        <f>IF(OR(SUM(T_Tableau_export_BDN_calculs[[#This Row],[Encombrement vertical 0 - 5m]:[Encombrement vertical 0 - &gt;25m]])=130575,T_Tableau_export_BDN_calculs[[#This Row],[Taxon]]="Tadarida teniotis (Rafinesque,1814)"),"ouvert","ferme")</f>
        <v>ferme</v>
      </c>
      <c r="BR56" s="68">
        <f>T_Tableau_export_BDN_calculs[[#This Row],[Nombre de contacts]]/'2_Donnees_entree'!$B$20</f>
        <v>0.2</v>
      </c>
      <c r="BS56" s="68">
        <f>(IF(T_Tableau_export_BDN_calculs[[#This Row],[Milieu ouvert ferme]]="ferme",T_Tableau_export_BDN_calculs[[#This Row],[Indice DETECT milieu ferme]],T_Tableau_export_BDN_calculs[[#This Row],[Indice DETECT milieu ouvert]]))*T_Tableau_export_BDN_calculs[[#This Row],[Nb contacts/h]]</f>
        <v>0.2</v>
      </c>
      <c r="BT56" s="68" t="str">
        <f>VLOOKUP(T_Tableau_export_BDN_calculs[[#This Row],[Numéro du point]],'4bis_Changement_de_nom_points'!A:B,2,FALSE)</f>
        <v>Point 7</v>
      </c>
    </row>
    <row r="57" spans="1:72" x14ac:dyDescent="0.25">
      <c r="A57" s="18">
        <v>41746</v>
      </c>
      <c r="B57">
        <v>939550</v>
      </c>
      <c r="C57" s="18">
        <v>41746</v>
      </c>
      <c r="D57" t="s">
        <v>88</v>
      </c>
      <c r="F57" t="s">
        <v>88</v>
      </c>
      <c r="G57" t="s">
        <v>215</v>
      </c>
      <c r="H57" t="s">
        <v>216</v>
      </c>
      <c r="I57" t="s">
        <v>89</v>
      </c>
      <c r="J57">
        <v>64</v>
      </c>
      <c r="L57" t="s">
        <v>162</v>
      </c>
      <c r="M57" s="19">
        <v>0.94791666666666663</v>
      </c>
      <c r="N57" s="20">
        <v>43525</v>
      </c>
      <c r="O57" s="20">
        <v>43525</v>
      </c>
      <c r="P57" s="20">
        <v>43527</v>
      </c>
      <c r="Q57" s="20">
        <v>43525</v>
      </c>
      <c r="R57" s="20">
        <v>43527</v>
      </c>
      <c r="S57" s="20">
        <v>43527</v>
      </c>
      <c r="V57">
        <v>919134</v>
      </c>
      <c r="W57">
        <v>354695</v>
      </c>
      <c r="X57" t="s">
        <v>215</v>
      </c>
      <c r="Y57" t="s">
        <v>217</v>
      </c>
      <c r="Z57" t="s">
        <v>218</v>
      </c>
      <c r="AA57" t="s">
        <v>219</v>
      </c>
      <c r="AD57" t="s">
        <v>88</v>
      </c>
      <c r="AE57">
        <v>0</v>
      </c>
      <c r="AF57">
        <v>0</v>
      </c>
      <c r="AG57">
        <v>1496</v>
      </c>
      <c r="AH57" t="s">
        <v>166</v>
      </c>
      <c r="AI57" t="s">
        <v>90</v>
      </c>
      <c r="AJ57" t="s">
        <v>88</v>
      </c>
      <c r="AK57" t="s">
        <v>167</v>
      </c>
      <c r="AL57" t="s">
        <v>91</v>
      </c>
      <c r="AM57">
        <v>18</v>
      </c>
      <c r="AN57" t="s">
        <v>101</v>
      </c>
      <c r="AO57" t="s">
        <v>93</v>
      </c>
      <c r="AP57" t="s">
        <v>88</v>
      </c>
      <c r="AQ57" t="s">
        <v>93</v>
      </c>
      <c r="AR57" t="s">
        <v>94</v>
      </c>
      <c r="AS57" t="s">
        <v>93</v>
      </c>
      <c r="AT57" t="s">
        <v>168</v>
      </c>
      <c r="AV57" s="18">
        <v>42318</v>
      </c>
      <c r="AW57">
        <v>3312525</v>
      </c>
      <c r="AX57">
        <v>60400</v>
      </c>
      <c r="AY57" t="s">
        <v>111</v>
      </c>
      <c r="AZ57">
        <v>1</v>
      </c>
      <c r="BA57" t="s">
        <v>169</v>
      </c>
      <c r="BB57" t="s">
        <v>170</v>
      </c>
      <c r="BC57" t="s">
        <v>171</v>
      </c>
      <c r="BD57" t="s">
        <v>172</v>
      </c>
      <c r="BE57" t="s">
        <v>173</v>
      </c>
      <c r="BF57">
        <v>8</v>
      </c>
      <c r="BH57" t="s">
        <v>96</v>
      </c>
      <c r="BI57" t="s">
        <v>174</v>
      </c>
      <c r="BJ57" t="s">
        <v>175</v>
      </c>
      <c r="BK57" t="s">
        <v>97</v>
      </c>
      <c r="BL57" t="s">
        <v>98</v>
      </c>
      <c r="BM57" t="str">
        <f>VLOOKUP(T_Tableau_export_BDN_calculs[[#This Row],[Taxon]],'4_Changement_de_nom'!$1:$5000,2,FALSE)</f>
        <v>Myotis emarginatus (É. Geoffroy Saint-Hilaire, 1806)</v>
      </c>
      <c r="BN57" t="str">
        <f>VLOOKUP(T_Tableau_export_BDN_calculs[[#This Row],[Taxon]],'4_Changement_de_nom'!$1:$5000,3,FALSE)</f>
        <v>Murin à oreilles échancrées</v>
      </c>
      <c r="BO57">
        <f>VLOOKUP(T_Tableau_export_BDN_calculs[[#This Row],[Taxon]],'4_Changement_de_nom'!$1:$5000,4,FALSE)</f>
        <v>3.13</v>
      </c>
      <c r="BP57" s="68">
        <f>VLOOKUP(T_Tableau_export_BDN_calculs[[#This Row],[Taxon]],'4_Changement_de_nom'!$1:$5000,5,FALSE)</f>
        <v>2.5</v>
      </c>
      <c r="BQ57" s="68" t="str">
        <f>IF(OR(SUM(T_Tableau_export_BDN_calculs[[#This Row],[Encombrement vertical 0 - 5m]:[Encombrement vertical 0 - &gt;25m]])=130575,T_Tableau_export_BDN_calculs[[#This Row],[Taxon]]="Tadarida teniotis (Rafinesque,1814)"),"ouvert","ferme")</f>
        <v>ferme</v>
      </c>
      <c r="BR57" s="68">
        <f>T_Tableau_export_BDN_calculs[[#This Row],[Nombre de contacts]]/'2_Donnees_entree'!$B$20</f>
        <v>6.6666666666666666E-2</v>
      </c>
      <c r="BS57" s="68">
        <f>(IF(T_Tableau_export_BDN_calculs[[#This Row],[Milieu ouvert ferme]]="ferme",T_Tableau_export_BDN_calculs[[#This Row],[Indice DETECT milieu ferme]],T_Tableau_export_BDN_calculs[[#This Row],[Indice DETECT milieu ouvert]]))*T_Tableau_export_BDN_calculs[[#This Row],[Nb contacts/h]]</f>
        <v>0.20866666666666667</v>
      </c>
      <c r="BT57" s="68" t="str">
        <f>VLOOKUP(T_Tableau_export_BDN_calculs[[#This Row],[Numéro du point]],'4bis_Changement_de_nom_points'!A:B,2,FALSE)</f>
        <v>Point 7</v>
      </c>
    </row>
    <row r="58" spans="1:72" x14ac:dyDescent="0.25">
      <c r="A58" s="18">
        <v>41746</v>
      </c>
      <c r="B58">
        <v>939550</v>
      </c>
      <c r="C58" s="18">
        <v>41746</v>
      </c>
      <c r="D58" t="s">
        <v>88</v>
      </c>
      <c r="F58" t="s">
        <v>88</v>
      </c>
      <c r="G58" t="s">
        <v>215</v>
      </c>
      <c r="H58" t="s">
        <v>216</v>
      </c>
      <c r="I58" t="s">
        <v>89</v>
      </c>
      <c r="J58">
        <v>64</v>
      </c>
      <c r="L58" t="s">
        <v>162</v>
      </c>
      <c r="M58" s="19">
        <v>0.94791666666666663</v>
      </c>
      <c r="N58" s="20">
        <v>43525</v>
      </c>
      <c r="O58" s="20">
        <v>43525</v>
      </c>
      <c r="P58" s="20">
        <v>43527</v>
      </c>
      <c r="Q58" s="20">
        <v>43525</v>
      </c>
      <c r="R58" s="20">
        <v>43527</v>
      </c>
      <c r="S58" s="20">
        <v>43527</v>
      </c>
      <c r="V58">
        <v>919215</v>
      </c>
      <c r="W58">
        <v>354695</v>
      </c>
      <c r="X58" t="s">
        <v>215</v>
      </c>
      <c r="Y58" t="s">
        <v>217</v>
      </c>
      <c r="Z58" t="s">
        <v>218</v>
      </c>
      <c r="AA58" t="s">
        <v>219</v>
      </c>
      <c r="AD58" t="s">
        <v>88</v>
      </c>
      <c r="AE58">
        <v>0</v>
      </c>
      <c r="AF58">
        <v>0</v>
      </c>
      <c r="AG58">
        <v>1496</v>
      </c>
      <c r="AH58" t="s">
        <v>166</v>
      </c>
      <c r="AI58" t="s">
        <v>90</v>
      </c>
      <c r="AJ58" t="s">
        <v>88</v>
      </c>
      <c r="AK58" t="s">
        <v>167</v>
      </c>
      <c r="AL58" t="s">
        <v>91</v>
      </c>
      <c r="AM58">
        <v>16</v>
      </c>
      <c r="AN58" t="s">
        <v>92</v>
      </c>
      <c r="AO58" t="s">
        <v>93</v>
      </c>
      <c r="AP58" t="s">
        <v>88</v>
      </c>
      <c r="AQ58" t="s">
        <v>93</v>
      </c>
      <c r="AR58" t="s">
        <v>94</v>
      </c>
      <c r="AS58" t="s">
        <v>93</v>
      </c>
      <c r="AT58" t="s">
        <v>168</v>
      </c>
      <c r="AV58" s="18">
        <v>42318</v>
      </c>
      <c r="AW58">
        <v>3312783</v>
      </c>
      <c r="AX58">
        <v>60479</v>
      </c>
      <c r="AY58" t="s">
        <v>95</v>
      </c>
      <c r="AZ58">
        <v>1</v>
      </c>
      <c r="BA58" t="s">
        <v>169</v>
      </c>
      <c r="BB58" t="s">
        <v>170</v>
      </c>
      <c r="BC58" t="s">
        <v>171</v>
      </c>
      <c r="BD58" t="s">
        <v>172</v>
      </c>
      <c r="BE58" t="s">
        <v>173</v>
      </c>
      <c r="BF58">
        <v>8</v>
      </c>
      <c r="BH58" t="s">
        <v>96</v>
      </c>
      <c r="BI58" t="s">
        <v>174</v>
      </c>
      <c r="BJ58" t="s">
        <v>175</v>
      </c>
      <c r="BK58" t="s">
        <v>97</v>
      </c>
      <c r="BL58" t="s">
        <v>98</v>
      </c>
      <c r="BM58" t="str">
        <f>VLOOKUP(T_Tableau_export_BDN_calculs[[#This Row],[Taxon]],'4_Changement_de_nom'!$1:$5000,2,FALSE)</f>
        <v>Pipistrellus pipistrellus (Schreber, 1774)</v>
      </c>
      <c r="BN58" t="str">
        <f>VLOOKUP(T_Tableau_export_BDN_calculs[[#This Row],[Taxon]],'4_Changement_de_nom'!$1:$5000,3,FALSE)</f>
        <v>Pipistrelle commune</v>
      </c>
      <c r="BO58">
        <f>VLOOKUP(T_Tableau_export_BDN_calculs[[#This Row],[Taxon]],'4_Changement_de_nom'!$1:$5000,4,FALSE)</f>
        <v>1</v>
      </c>
      <c r="BP58" s="68">
        <f>VLOOKUP(T_Tableau_export_BDN_calculs[[#This Row],[Taxon]],'4_Changement_de_nom'!$1:$5000,5,FALSE)</f>
        <v>1</v>
      </c>
      <c r="BQ58" s="68" t="str">
        <f>IF(OR(SUM(T_Tableau_export_BDN_calculs[[#This Row],[Encombrement vertical 0 - 5m]:[Encombrement vertical 0 - &gt;25m]])=130575,T_Tableau_export_BDN_calculs[[#This Row],[Taxon]]="Tadarida teniotis (Rafinesque,1814)"),"ouvert","ferme")</f>
        <v>ferme</v>
      </c>
      <c r="BR58" s="68">
        <f>T_Tableau_export_BDN_calculs[[#This Row],[Nombre de contacts]]/'2_Donnees_entree'!$B$20</f>
        <v>6.6666666666666666E-2</v>
      </c>
      <c r="BS58" s="68">
        <f>(IF(T_Tableau_export_BDN_calculs[[#This Row],[Milieu ouvert ferme]]="ferme",T_Tableau_export_BDN_calculs[[#This Row],[Indice DETECT milieu ferme]],T_Tableau_export_BDN_calculs[[#This Row],[Indice DETECT milieu ouvert]]))*T_Tableau_export_BDN_calculs[[#This Row],[Nb contacts/h]]</f>
        <v>6.6666666666666666E-2</v>
      </c>
      <c r="BT58" s="68" t="str">
        <f>VLOOKUP(T_Tableau_export_BDN_calculs[[#This Row],[Numéro du point]],'4bis_Changement_de_nom_points'!A:B,2,FALSE)</f>
        <v>Point 7</v>
      </c>
    </row>
    <row r="59" spans="1:72" x14ac:dyDescent="0.25">
      <c r="A59" s="18">
        <v>41746</v>
      </c>
      <c r="B59">
        <v>939550</v>
      </c>
      <c r="C59" s="18">
        <v>41746</v>
      </c>
      <c r="D59" t="s">
        <v>88</v>
      </c>
      <c r="F59" t="s">
        <v>88</v>
      </c>
      <c r="G59" t="s">
        <v>215</v>
      </c>
      <c r="H59" t="s">
        <v>216</v>
      </c>
      <c r="I59" t="s">
        <v>89</v>
      </c>
      <c r="J59">
        <v>64</v>
      </c>
      <c r="L59" t="s">
        <v>162</v>
      </c>
      <c r="M59" s="19">
        <v>0.94791666666666663</v>
      </c>
      <c r="N59" s="20">
        <v>43525</v>
      </c>
      <c r="O59" s="20">
        <v>43525</v>
      </c>
      <c r="P59" s="20">
        <v>43527</v>
      </c>
      <c r="Q59" s="20">
        <v>43525</v>
      </c>
      <c r="R59" s="20">
        <v>43527</v>
      </c>
      <c r="S59" s="20">
        <v>43527</v>
      </c>
      <c r="V59">
        <v>919271</v>
      </c>
      <c r="W59">
        <v>354695</v>
      </c>
      <c r="X59" t="s">
        <v>215</v>
      </c>
      <c r="Y59" t="s">
        <v>217</v>
      </c>
      <c r="Z59" t="s">
        <v>218</v>
      </c>
      <c r="AA59" t="s">
        <v>219</v>
      </c>
      <c r="AD59" t="s">
        <v>88</v>
      </c>
      <c r="AE59">
        <v>0</v>
      </c>
      <c r="AF59">
        <v>0</v>
      </c>
      <c r="AG59">
        <v>1496</v>
      </c>
      <c r="AH59" t="s">
        <v>166</v>
      </c>
      <c r="AI59" t="s">
        <v>90</v>
      </c>
      <c r="AJ59" t="s">
        <v>88</v>
      </c>
      <c r="AK59" t="s">
        <v>167</v>
      </c>
      <c r="AL59" t="s">
        <v>91</v>
      </c>
      <c r="AM59">
        <v>22</v>
      </c>
      <c r="AN59" t="s">
        <v>92</v>
      </c>
      <c r="AO59" t="s">
        <v>93</v>
      </c>
      <c r="AP59" t="s">
        <v>88</v>
      </c>
      <c r="AQ59" t="s">
        <v>93</v>
      </c>
      <c r="AR59" t="s">
        <v>94</v>
      </c>
      <c r="AS59" t="s">
        <v>93</v>
      </c>
      <c r="AT59" t="s">
        <v>168</v>
      </c>
      <c r="AV59" s="18">
        <v>42318</v>
      </c>
      <c r="AW59">
        <v>3314645</v>
      </c>
      <c r="AX59">
        <v>60479</v>
      </c>
      <c r="AY59" t="s">
        <v>95</v>
      </c>
      <c r="AZ59">
        <v>1</v>
      </c>
      <c r="BA59" t="s">
        <v>169</v>
      </c>
      <c r="BB59" t="s">
        <v>170</v>
      </c>
      <c r="BC59" t="s">
        <v>171</v>
      </c>
      <c r="BD59" t="s">
        <v>172</v>
      </c>
      <c r="BE59" t="s">
        <v>173</v>
      </c>
      <c r="BF59">
        <v>8</v>
      </c>
      <c r="BH59" t="s">
        <v>96</v>
      </c>
      <c r="BI59" t="s">
        <v>174</v>
      </c>
      <c r="BJ59" t="s">
        <v>175</v>
      </c>
      <c r="BK59" t="s">
        <v>97</v>
      </c>
      <c r="BL59" t="s">
        <v>98</v>
      </c>
      <c r="BM59" t="str">
        <f>VLOOKUP(T_Tableau_export_BDN_calculs[[#This Row],[Taxon]],'4_Changement_de_nom'!$1:$5000,2,FALSE)</f>
        <v>Pipistrellus pipistrellus (Schreber, 1774)</v>
      </c>
      <c r="BN59" t="str">
        <f>VLOOKUP(T_Tableau_export_BDN_calculs[[#This Row],[Taxon]],'4_Changement_de_nom'!$1:$5000,3,FALSE)</f>
        <v>Pipistrelle commune</v>
      </c>
      <c r="BO59">
        <f>VLOOKUP(T_Tableau_export_BDN_calculs[[#This Row],[Taxon]],'4_Changement_de_nom'!$1:$5000,4,FALSE)</f>
        <v>1</v>
      </c>
      <c r="BP59" s="68">
        <f>VLOOKUP(T_Tableau_export_BDN_calculs[[#This Row],[Taxon]],'4_Changement_de_nom'!$1:$5000,5,FALSE)</f>
        <v>1</v>
      </c>
      <c r="BQ59" s="68" t="str">
        <f>IF(OR(SUM(T_Tableau_export_BDN_calculs[[#This Row],[Encombrement vertical 0 - 5m]:[Encombrement vertical 0 - &gt;25m]])=130575,T_Tableau_export_BDN_calculs[[#This Row],[Taxon]]="Tadarida teniotis (Rafinesque,1814)"),"ouvert","ferme")</f>
        <v>ferme</v>
      </c>
      <c r="BR59" s="68">
        <f>T_Tableau_export_BDN_calculs[[#This Row],[Nombre de contacts]]/'2_Donnees_entree'!$B$20</f>
        <v>6.6666666666666666E-2</v>
      </c>
      <c r="BS59" s="68">
        <f>(IF(T_Tableau_export_BDN_calculs[[#This Row],[Milieu ouvert ferme]]="ferme",T_Tableau_export_BDN_calculs[[#This Row],[Indice DETECT milieu ferme]],T_Tableau_export_BDN_calculs[[#This Row],[Indice DETECT milieu ouvert]]))*T_Tableau_export_BDN_calculs[[#This Row],[Nb contacts/h]]</f>
        <v>6.6666666666666666E-2</v>
      </c>
      <c r="BT59" s="68" t="str">
        <f>VLOOKUP(T_Tableau_export_BDN_calculs[[#This Row],[Numéro du point]],'4bis_Changement_de_nom_points'!A:B,2,FALSE)</f>
        <v>Point 7</v>
      </c>
    </row>
    <row r="60" spans="1:72" x14ac:dyDescent="0.25">
      <c r="A60" s="18">
        <v>41746</v>
      </c>
      <c r="B60">
        <v>939550</v>
      </c>
      <c r="C60" s="18">
        <v>41746</v>
      </c>
      <c r="D60" t="s">
        <v>88</v>
      </c>
      <c r="F60" t="s">
        <v>88</v>
      </c>
      <c r="G60" t="s">
        <v>215</v>
      </c>
      <c r="H60" t="s">
        <v>216</v>
      </c>
      <c r="I60" t="s">
        <v>89</v>
      </c>
      <c r="J60">
        <v>64</v>
      </c>
      <c r="L60" t="s">
        <v>162</v>
      </c>
      <c r="M60" s="19">
        <v>0.94791666666666663</v>
      </c>
      <c r="N60" s="20">
        <v>43525</v>
      </c>
      <c r="O60" s="20">
        <v>43525</v>
      </c>
      <c r="P60" s="20">
        <v>43527</v>
      </c>
      <c r="Q60" s="20">
        <v>43525</v>
      </c>
      <c r="R60" s="20">
        <v>43527</v>
      </c>
      <c r="S60" s="20">
        <v>43527</v>
      </c>
      <c r="V60">
        <v>919310</v>
      </c>
      <c r="W60">
        <v>354695</v>
      </c>
      <c r="X60" t="s">
        <v>215</v>
      </c>
      <c r="Y60" t="s">
        <v>217</v>
      </c>
      <c r="Z60" t="s">
        <v>218</v>
      </c>
      <c r="AA60" t="s">
        <v>219</v>
      </c>
      <c r="AD60" t="s">
        <v>88</v>
      </c>
      <c r="AE60">
        <v>0</v>
      </c>
      <c r="AF60">
        <v>0</v>
      </c>
      <c r="AG60">
        <v>1496</v>
      </c>
      <c r="AH60" t="s">
        <v>166</v>
      </c>
      <c r="AI60" t="s">
        <v>90</v>
      </c>
      <c r="AJ60" t="s">
        <v>88</v>
      </c>
      <c r="AK60" t="s">
        <v>167</v>
      </c>
      <c r="AL60" t="s">
        <v>91</v>
      </c>
      <c r="AM60">
        <v>1</v>
      </c>
      <c r="AN60" t="s">
        <v>92</v>
      </c>
      <c r="AO60" t="s">
        <v>93</v>
      </c>
      <c r="AP60" t="s">
        <v>88</v>
      </c>
      <c r="AQ60" t="s">
        <v>93</v>
      </c>
      <c r="AR60" t="s">
        <v>94</v>
      </c>
      <c r="AS60" t="s">
        <v>93</v>
      </c>
      <c r="AT60" t="s">
        <v>168</v>
      </c>
      <c r="AV60" s="18">
        <v>42318</v>
      </c>
      <c r="AW60">
        <v>3314280</v>
      </c>
      <c r="AX60">
        <v>60479</v>
      </c>
      <c r="AY60" t="s">
        <v>95</v>
      </c>
      <c r="AZ60">
        <v>1</v>
      </c>
      <c r="BA60" t="s">
        <v>169</v>
      </c>
      <c r="BB60" t="s">
        <v>170</v>
      </c>
      <c r="BC60" t="s">
        <v>171</v>
      </c>
      <c r="BD60" t="s">
        <v>172</v>
      </c>
      <c r="BE60" t="s">
        <v>173</v>
      </c>
      <c r="BF60">
        <v>8</v>
      </c>
      <c r="BH60" t="s">
        <v>96</v>
      </c>
      <c r="BI60" t="s">
        <v>174</v>
      </c>
      <c r="BJ60" t="s">
        <v>175</v>
      </c>
      <c r="BK60" t="s">
        <v>97</v>
      </c>
      <c r="BL60" t="s">
        <v>98</v>
      </c>
      <c r="BM60" t="str">
        <f>VLOOKUP(T_Tableau_export_BDN_calculs[[#This Row],[Taxon]],'4_Changement_de_nom'!$1:$5000,2,FALSE)</f>
        <v>Pipistrellus pipistrellus (Schreber, 1774)</v>
      </c>
      <c r="BN60" t="str">
        <f>VLOOKUP(T_Tableau_export_BDN_calculs[[#This Row],[Taxon]],'4_Changement_de_nom'!$1:$5000,3,FALSE)</f>
        <v>Pipistrelle commune</v>
      </c>
      <c r="BO60">
        <f>VLOOKUP(T_Tableau_export_BDN_calculs[[#This Row],[Taxon]],'4_Changement_de_nom'!$1:$5000,4,FALSE)</f>
        <v>1</v>
      </c>
      <c r="BP60" s="68">
        <f>VLOOKUP(T_Tableau_export_BDN_calculs[[#This Row],[Taxon]],'4_Changement_de_nom'!$1:$5000,5,FALSE)</f>
        <v>1</v>
      </c>
      <c r="BQ60" s="68" t="str">
        <f>IF(OR(SUM(T_Tableau_export_BDN_calculs[[#This Row],[Encombrement vertical 0 - 5m]:[Encombrement vertical 0 - &gt;25m]])=130575,T_Tableau_export_BDN_calculs[[#This Row],[Taxon]]="Tadarida teniotis (Rafinesque,1814)"),"ouvert","ferme")</f>
        <v>ferme</v>
      </c>
      <c r="BR60" s="68">
        <f>T_Tableau_export_BDN_calculs[[#This Row],[Nombre de contacts]]/'2_Donnees_entree'!$B$20</f>
        <v>6.6666666666666666E-2</v>
      </c>
      <c r="BS60" s="68">
        <f>(IF(T_Tableau_export_BDN_calculs[[#This Row],[Milieu ouvert ferme]]="ferme",T_Tableau_export_BDN_calculs[[#This Row],[Indice DETECT milieu ferme]],T_Tableau_export_BDN_calculs[[#This Row],[Indice DETECT milieu ouvert]]))*T_Tableau_export_BDN_calculs[[#This Row],[Nb contacts/h]]</f>
        <v>6.6666666666666666E-2</v>
      </c>
      <c r="BT60" s="68" t="str">
        <f>VLOOKUP(T_Tableau_export_BDN_calculs[[#This Row],[Numéro du point]],'4bis_Changement_de_nom_points'!A:B,2,FALSE)</f>
        <v>Point 7</v>
      </c>
    </row>
    <row r="61" spans="1:72" x14ac:dyDescent="0.25">
      <c r="A61" s="18">
        <v>41746</v>
      </c>
      <c r="B61">
        <v>939550</v>
      </c>
      <c r="C61" s="18">
        <v>41746</v>
      </c>
      <c r="D61" t="s">
        <v>88</v>
      </c>
      <c r="F61" t="s">
        <v>88</v>
      </c>
      <c r="G61" t="s">
        <v>215</v>
      </c>
      <c r="H61" t="s">
        <v>216</v>
      </c>
      <c r="I61" t="s">
        <v>89</v>
      </c>
      <c r="J61">
        <v>64</v>
      </c>
      <c r="L61" t="s">
        <v>162</v>
      </c>
      <c r="M61" s="19">
        <v>0.94791666666666663</v>
      </c>
      <c r="N61" s="20">
        <v>43525</v>
      </c>
      <c r="O61" s="20">
        <v>43525</v>
      </c>
      <c r="P61" s="20">
        <v>43527</v>
      </c>
      <c r="Q61" s="20">
        <v>43525</v>
      </c>
      <c r="R61" s="20">
        <v>43527</v>
      </c>
      <c r="S61" s="20">
        <v>43527</v>
      </c>
      <c r="V61">
        <v>919352</v>
      </c>
      <c r="W61">
        <v>354695</v>
      </c>
      <c r="X61" t="s">
        <v>215</v>
      </c>
      <c r="Y61" t="s">
        <v>217</v>
      </c>
      <c r="Z61" t="s">
        <v>218</v>
      </c>
      <c r="AA61" t="s">
        <v>219</v>
      </c>
      <c r="AD61" t="s">
        <v>88</v>
      </c>
      <c r="AE61">
        <v>0</v>
      </c>
      <c r="AF61">
        <v>0</v>
      </c>
      <c r="AG61">
        <v>1496</v>
      </c>
      <c r="AH61" t="s">
        <v>166</v>
      </c>
      <c r="AI61" t="s">
        <v>90</v>
      </c>
      <c r="AJ61" t="s">
        <v>88</v>
      </c>
      <c r="AK61" t="s">
        <v>167</v>
      </c>
      <c r="AL61" t="s">
        <v>91</v>
      </c>
      <c r="AM61">
        <v>14</v>
      </c>
      <c r="AN61" t="s">
        <v>92</v>
      </c>
      <c r="AO61" t="s">
        <v>93</v>
      </c>
      <c r="AP61" t="s">
        <v>88</v>
      </c>
      <c r="AQ61" t="s">
        <v>93</v>
      </c>
      <c r="AR61" t="s">
        <v>94</v>
      </c>
      <c r="AS61" t="s">
        <v>93</v>
      </c>
      <c r="AT61" t="s">
        <v>168</v>
      </c>
      <c r="AV61" s="18">
        <v>42318</v>
      </c>
      <c r="AW61">
        <v>3314619</v>
      </c>
      <c r="AX61">
        <v>60479</v>
      </c>
      <c r="AY61" t="s">
        <v>95</v>
      </c>
      <c r="AZ61">
        <v>1</v>
      </c>
      <c r="BA61" t="s">
        <v>169</v>
      </c>
      <c r="BB61" t="s">
        <v>170</v>
      </c>
      <c r="BC61" t="s">
        <v>171</v>
      </c>
      <c r="BD61" t="s">
        <v>172</v>
      </c>
      <c r="BE61" t="s">
        <v>173</v>
      </c>
      <c r="BF61">
        <v>8</v>
      </c>
      <c r="BH61" t="s">
        <v>96</v>
      </c>
      <c r="BI61" t="s">
        <v>174</v>
      </c>
      <c r="BJ61" t="s">
        <v>175</v>
      </c>
      <c r="BK61" t="s">
        <v>97</v>
      </c>
      <c r="BL61" t="s">
        <v>98</v>
      </c>
      <c r="BM61" t="str">
        <f>VLOOKUP(T_Tableau_export_BDN_calculs[[#This Row],[Taxon]],'4_Changement_de_nom'!$1:$5000,2,FALSE)</f>
        <v>Pipistrellus pipistrellus (Schreber, 1774)</v>
      </c>
      <c r="BN61" t="str">
        <f>VLOOKUP(T_Tableau_export_BDN_calculs[[#This Row],[Taxon]],'4_Changement_de_nom'!$1:$5000,3,FALSE)</f>
        <v>Pipistrelle commune</v>
      </c>
      <c r="BO61">
        <f>VLOOKUP(T_Tableau_export_BDN_calculs[[#This Row],[Taxon]],'4_Changement_de_nom'!$1:$5000,4,FALSE)</f>
        <v>1</v>
      </c>
      <c r="BP61" s="68">
        <f>VLOOKUP(T_Tableau_export_BDN_calculs[[#This Row],[Taxon]],'4_Changement_de_nom'!$1:$5000,5,FALSE)</f>
        <v>1</v>
      </c>
      <c r="BQ61" s="68" t="str">
        <f>IF(OR(SUM(T_Tableau_export_BDN_calculs[[#This Row],[Encombrement vertical 0 - 5m]:[Encombrement vertical 0 - &gt;25m]])=130575,T_Tableau_export_BDN_calculs[[#This Row],[Taxon]]="Tadarida teniotis (Rafinesque,1814)"),"ouvert","ferme")</f>
        <v>ferme</v>
      </c>
      <c r="BR61" s="68">
        <f>T_Tableau_export_BDN_calculs[[#This Row],[Nombre de contacts]]/'2_Donnees_entree'!$B$20</f>
        <v>6.6666666666666666E-2</v>
      </c>
      <c r="BS61" s="68">
        <f>(IF(T_Tableau_export_BDN_calculs[[#This Row],[Milieu ouvert ferme]]="ferme",T_Tableau_export_BDN_calculs[[#This Row],[Indice DETECT milieu ferme]],T_Tableau_export_BDN_calculs[[#This Row],[Indice DETECT milieu ouvert]]))*T_Tableau_export_BDN_calculs[[#This Row],[Nb contacts/h]]</f>
        <v>6.6666666666666666E-2</v>
      </c>
      <c r="BT61" s="68" t="str">
        <f>VLOOKUP(T_Tableau_export_BDN_calculs[[#This Row],[Numéro du point]],'4bis_Changement_de_nom_points'!A:B,2,FALSE)</f>
        <v>Point 7</v>
      </c>
    </row>
    <row r="62" spans="1:72" x14ac:dyDescent="0.25">
      <c r="A62" s="18">
        <v>41746</v>
      </c>
      <c r="B62">
        <v>939550</v>
      </c>
      <c r="C62" s="18">
        <v>41746</v>
      </c>
      <c r="D62" t="s">
        <v>88</v>
      </c>
      <c r="F62" t="s">
        <v>88</v>
      </c>
      <c r="G62" t="s">
        <v>215</v>
      </c>
      <c r="H62" t="s">
        <v>216</v>
      </c>
      <c r="I62" t="s">
        <v>89</v>
      </c>
      <c r="J62">
        <v>64</v>
      </c>
      <c r="L62" t="s">
        <v>162</v>
      </c>
      <c r="M62" s="19">
        <v>0.94791666666666663</v>
      </c>
      <c r="N62" s="20">
        <v>43525</v>
      </c>
      <c r="O62" s="20">
        <v>43525</v>
      </c>
      <c r="P62" s="20">
        <v>43527</v>
      </c>
      <c r="Q62" s="20">
        <v>43525</v>
      </c>
      <c r="R62" s="20">
        <v>43527</v>
      </c>
      <c r="S62" s="20">
        <v>43527</v>
      </c>
      <c r="V62">
        <v>919370</v>
      </c>
      <c r="W62">
        <v>354695</v>
      </c>
      <c r="X62" t="s">
        <v>215</v>
      </c>
      <c r="Y62" t="s">
        <v>217</v>
      </c>
      <c r="Z62" t="s">
        <v>218</v>
      </c>
      <c r="AA62" t="s">
        <v>219</v>
      </c>
      <c r="AD62" t="s">
        <v>88</v>
      </c>
      <c r="AE62">
        <v>0</v>
      </c>
      <c r="AF62">
        <v>0</v>
      </c>
      <c r="AG62">
        <v>1496</v>
      </c>
      <c r="AH62" t="s">
        <v>166</v>
      </c>
      <c r="AI62" t="s">
        <v>90</v>
      </c>
      <c r="AJ62" t="s">
        <v>88</v>
      </c>
      <c r="AK62" t="s">
        <v>167</v>
      </c>
      <c r="AL62" t="s">
        <v>91</v>
      </c>
      <c r="AM62">
        <v>3</v>
      </c>
      <c r="AN62" t="s">
        <v>92</v>
      </c>
      <c r="AO62" t="s">
        <v>93</v>
      </c>
      <c r="AP62" t="s">
        <v>88</v>
      </c>
      <c r="AQ62" t="s">
        <v>93</v>
      </c>
      <c r="AR62" t="s">
        <v>94</v>
      </c>
      <c r="AS62" t="s">
        <v>93</v>
      </c>
      <c r="AT62" t="s">
        <v>168</v>
      </c>
      <c r="AV62" s="18">
        <v>42318</v>
      </c>
      <c r="AW62">
        <v>3312696</v>
      </c>
      <c r="AX62">
        <v>60479</v>
      </c>
      <c r="AY62" t="s">
        <v>95</v>
      </c>
      <c r="AZ62">
        <v>1</v>
      </c>
      <c r="BA62" t="s">
        <v>169</v>
      </c>
      <c r="BB62" t="s">
        <v>170</v>
      </c>
      <c r="BC62" t="s">
        <v>171</v>
      </c>
      <c r="BD62" t="s">
        <v>172</v>
      </c>
      <c r="BE62" t="s">
        <v>173</v>
      </c>
      <c r="BF62">
        <v>8</v>
      </c>
      <c r="BH62" t="s">
        <v>96</v>
      </c>
      <c r="BI62" t="s">
        <v>174</v>
      </c>
      <c r="BJ62" t="s">
        <v>175</v>
      </c>
      <c r="BK62" t="s">
        <v>97</v>
      </c>
      <c r="BL62" t="s">
        <v>98</v>
      </c>
      <c r="BM62" t="str">
        <f>VLOOKUP(T_Tableau_export_BDN_calculs[[#This Row],[Taxon]],'4_Changement_de_nom'!$1:$5000,2,FALSE)</f>
        <v>Pipistrellus pipistrellus (Schreber, 1774)</v>
      </c>
      <c r="BN62" t="str">
        <f>VLOOKUP(T_Tableau_export_BDN_calculs[[#This Row],[Taxon]],'4_Changement_de_nom'!$1:$5000,3,FALSE)</f>
        <v>Pipistrelle commune</v>
      </c>
      <c r="BO62">
        <f>VLOOKUP(T_Tableau_export_BDN_calculs[[#This Row],[Taxon]],'4_Changement_de_nom'!$1:$5000,4,FALSE)</f>
        <v>1</v>
      </c>
      <c r="BP62" s="68">
        <f>VLOOKUP(T_Tableau_export_BDN_calculs[[#This Row],[Taxon]],'4_Changement_de_nom'!$1:$5000,5,FALSE)</f>
        <v>1</v>
      </c>
      <c r="BQ62" s="68" t="str">
        <f>IF(OR(SUM(T_Tableau_export_BDN_calculs[[#This Row],[Encombrement vertical 0 - 5m]:[Encombrement vertical 0 - &gt;25m]])=130575,T_Tableau_export_BDN_calculs[[#This Row],[Taxon]]="Tadarida teniotis (Rafinesque,1814)"),"ouvert","ferme")</f>
        <v>ferme</v>
      </c>
      <c r="BR62" s="68">
        <f>T_Tableau_export_BDN_calculs[[#This Row],[Nombre de contacts]]/'2_Donnees_entree'!$B$20</f>
        <v>6.6666666666666666E-2</v>
      </c>
      <c r="BS62" s="68">
        <f>(IF(T_Tableau_export_BDN_calculs[[#This Row],[Milieu ouvert ferme]]="ferme",T_Tableau_export_BDN_calculs[[#This Row],[Indice DETECT milieu ferme]],T_Tableau_export_BDN_calculs[[#This Row],[Indice DETECT milieu ouvert]]))*T_Tableau_export_BDN_calculs[[#This Row],[Nb contacts/h]]</f>
        <v>6.6666666666666666E-2</v>
      </c>
      <c r="BT62" s="68" t="str">
        <f>VLOOKUP(T_Tableau_export_BDN_calculs[[#This Row],[Numéro du point]],'4bis_Changement_de_nom_points'!A:B,2,FALSE)</f>
        <v>Point 7</v>
      </c>
    </row>
    <row r="63" spans="1:72" x14ac:dyDescent="0.25">
      <c r="A63" s="18">
        <v>41746</v>
      </c>
      <c r="B63">
        <v>939550</v>
      </c>
      <c r="C63" s="18">
        <v>41746</v>
      </c>
      <c r="D63" t="s">
        <v>88</v>
      </c>
      <c r="F63" t="s">
        <v>88</v>
      </c>
      <c r="G63" t="s">
        <v>215</v>
      </c>
      <c r="H63" t="s">
        <v>216</v>
      </c>
      <c r="I63" t="s">
        <v>89</v>
      </c>
      <c r="J63">
        <v>64</v>
      </c>
      <c r="L63" t="s">
        <v>162</v>
      </c>
      <c r="M63" s="19">
        <v>0.94791666666666663</v>
      </c>
      <c r="N63" s="20">
        <v>43525</v>
      </c>
      <c r="O63" s="20">
        <v>43525</v>
      </c>
      <c r="P63" s="20">
        <v>43527</v>
      </c>
      <c r="Q63" s="20">
        <v>43525</v>
      </c>
      <c r="R63" s="20">
        <v>43527</v>
      </c>
      <c r="S63" s="20">
        <v>43527</v>
      </c>
      <c r="V63">
        <v>919891</v>
      </c>
      <c r="W63">
        <v>354695</v>
      </c>
      <c r="X63" t="s">
        <v>215</v>
      </c>
      <c r="Y63" t="s">
        <v>217</v>
      </c>
      <c r="Z63" t="s">
        <v>218</v>
      </c>
      <c r="AA63" t="s">
        <v>219</v>
      </c>
      <c r="AD63" t="s">
        <v>88</v>
      </c>
      <c r="AE63">
        <v>0</v>
      </c>
      <c r="AF63">
        <v>0</v>
      </c>
      <c r="AG63">
        <v>1496</v>
      </c>
      <c r="AH63" t="s">
        <v>166</v>
      </c>
      <c r="AI63" t="s">
        <v>90</v>
      </c>
      <c r="AJ63" t="s">
        <v>88</v>
      </c>
      <c r="AK63" t="s">
        <v>167</v>
      </c>
      <c r="AL63" t="s">
        <v>91</v>
      </c>
      <c r="AM63">
        <v>21</v>
      </c>
      <c r="AN63" t="s">
        <v>92</v>
      </c>
      <c r="AO63" t="s">
        <v>93</v>
      </c>
      <c r="AP63" t="s">
        <v>88</v>
      </c>
      <c r="AQ63" t="s">
        <v>93</v>
      </c>
      <c r="AR63" t="s">
        <v>94</v>
      </c>
      <c r="AS63" t="s">
        <v>93</v>
      </c>
      <c r="AT63" t="s">
        <v>168</v>
      </c>
      <c r="AV63" s="18">
        <v>42318</v>
      </c>
      <c r="AW63">
        <v>3313490</v>
      </c>
      <c r="AX63">
        <v>60479</v>
      </c>
      <c r="AY63" t="s">
        <v>95</v>
      </c>
      <c r="AZ63">
        <v>1</v>
      </c>
      <c r="BA63" t="s">
        <v>169</v>
      </c>
      <c r="BB63" t="s">
        <v>170</v>
      </c>
      <c r="BC63" t="s">
        <v>171</v>
      </c>
      <c r="BD63" t="s">
        <v>172</v>
      </c>
      <c r="BE63" t="s">
        <v>173</v>
      </c>
      <c r="BF63">
        <v>8</v>
      </c>
      <c r="BH63" t="s">
        <v>96</v>
      </c>
      <c r="BI63" t="s">
        <v>174</v>
      </c>
      <c r="BJ63" t="s">
        <v>175</v>
      </c>
      <c r="BK63" t="s">
        <v>97</v>
      </c>
      <c r="BL63" t="s">
        <v>98</v>
      </c>
      <c r="BM63" t="str">
        <f>VLOOKUP(T_Tableau_export_BDN_calculs[[#This Row],[Taxon]],'4_Changement_de_nom'!$1:$5000,2,FALSE)</f>
        <v>Pipistrellus pipistrellus (Schreber, 1774)</v>
      </c>
      <c r="BN63" t="str">
        <f>VLOOKUP(T_Tableau_export_BDN_calculs[[#This Row],[Taxon]],'4_Changement_de_nom'!$1:$5000,3,FALSE)</f>
        <v>Pipistrelle commune</v>
      </c>
      <c r="BO63">
        <f>VLOOKUP(T_Tableau_export_BDN_calculs[[#This Row],[Taxon]],'4_Changement_de_nom'!$1:$5000,4,FALSE)</f>
        <v>1</v>
      </c>
      <c r="BP63" s="68">
        <f>VLOOKUP(T_Tableau_export_BDN_calculs[[#This Row],[Taxon]],'4_Changement_de_nom'!$1:$5000,5,FALSE)</f>
        <v>1</v>
      </c>
      <c r="BQ63" s="68" t="str">
        <f>IF(OR(SUM(T_Tableau_export_BDN_calculs[[#This Row],[Encombrement vertical 0 - 5m]:[Encombrement vertical 0 - &gt;25m]])=130575,T_Tableau_export_BDN_calculs[[#This Row],[Taxon]]="Tadarida teniotis (Rafinesque,1814)"),"ouvert","ferme")</f>
        <v>ferme</v>
      </c>
      <c r="BR63" s="68">
        <f>T_Tableau_export_BDN_calculs[[#This Row],[Nombre de contacts]]/'2_Donnees_entree'!$B$20</f>
        <v>6.6666666666666666E-2</v>
      </c>
      <c r="BS63" s="68">
        <f>(IF(T_Tableau_export_BDN_calculs[[#This Row],[Milieu ouvert ferme]]="ferme",T_Tableau_export_BDN_calculs[[#This Row],[Indice DETECT milieu ferme]],T_Tableau_export_BDN_calculs[[#This Row],[Indice DETECT milieu ouvert]]))*T_Tableau_export_BDN_calculs[[#This Row],[Nb contacts/h]]</f>
        <v>6.6666666666666666E-2</v>
      </c>
      <c r="BT63" s="68" t="str">
        <f>VLOOKUP(T_Tableau_export_BDN_calculs[[#This Row],[Numéro du point]],'4bis_Changement_de_nom_points'!A:B,2,FALSE)</f>
        <v>Point 7</v>
      </c>
    </row>
    <row r="64" spans="1:72" x14ac:dyDescent="0.25">
      <c r="A64" s="18">
        <v>41746</v>
      </c>
      <c r="B64">
        <v>939550</v>
      </c>
      <c r="C64" s="18">
        <v>41746</v>
      </c>
      <c r="D64" t="s">
        <v>88</v>
      </c>
      <c r="F64" t="s">
        <v>88</v>
      </c>
      <c r="G64" t="s">
        <v>215</v>
      </c>
      <c r="H64" t="s">
        <v>216</v>
      </c>
      <c r="I64" t="s">
        <v>89</v>
      </c>
      <c r="J64">
        <v>64</v>
      </c>
      <c r="L64" t="s">
        <v>162</v>
      </c>
      <c r="M64" s="19">
        <v>0.94791666666666663</v>
      </c>
      <c r="N64" s="20">
        <v>43525</v>
      </c>
      <c r="O64" s="20">
        <v>43525</v>
      </c>
      <c r="P64" s="20">
        <v>43527</v>
      </c>
      <c r="Q64" s="20">
        <v>43525</v>
      </c>
      <c r="R64" s="20">
        <v>43527</v>
      </c>
      <c r="S64" s="20">
        <v>43527</v>
      </c>
      <c r="V64">
        <v>920109</v>
      </c>
      <c r="W64">
        <v>354695</v>
      </c>
      <c r="X64" t="s">
        <v>215</v>
      </c>
      <c r="Y64" t="s">
        <v>217</v>
      </c>
      <c r="Z64" t="s">
        <v>218</v>
      </c>
      <c r="AA64" t="s">
        <v>219</v>
      </c>
      <c r="AD64" t="s">
        <v>88</v>
      </c>
      <c r="AE64">
        <v>0</v>
      </c>
      <c r="AF64">
        <v>0</v>
      </c>
      <c r="AG64">
        <v>1496</v>
      </c>
      <c r="AH64" t="s">
        <v>166</v>
      </c>
      <c r="AI64" t="s">
        <v>90</v>
      </c>
      <c r="AJ64" t="s">
        <v>88</v>
      </c>
      <c r="AK64" t="s">
        <v>167</v>
      </c>
      <c r="AL64" t="s">
        <v>91</v>
      </c>
      <c r="AM64">
        <v>17</v>
      </c>
      <c r="AN64" t="s">
        <v>115</v>
      </c>
      <c r="AO64" t="s">
        <v>93</v>
      </c>
      <c r="AP64" t="s">
        <v>88</v>
      </c>
      <c r="AQ64" t="s">
        <v>93</v>
      </c>
      <c r="AR64" t="s">
        <v>94</v>
      </c>
      <c r="AS64" t="s">
        <v>93</v>
      </c>
      <c r="AT64" t="s">
        <v>168</v>
      </c>
      <c r="AV64" s="18">
        <v>42318</v>
      </c>
      <c r="AW64">
        <v>3313934</v>
      </c>
      <c r="AX64" t="s">
        <v>116</v>
      </c>
      <c r="AY64" t="s">
        <v>117</v>
      </c>
      <c r="AZ64">
        <v>1</v>
      </c>
      <c r="BA64" t="s">
        <v>169</v>
      </c>
      <c r="BB64" t="s">
        <v>170</v>
      </c>
      <c r="BC64" t="s">
        <v>171</v>
      </c>
      <c r="BD64" t="s">
        <v>172</v>
      </c>
      <c r="BE64" t="s">
        <v>173</v>
      </c>
      <c r="BF64">
        <v>8</v>
      </c>
      <c r="BH64" t="s">
        <v>96</v>
      </c>
      <c r="BI64" t="s">
        <v>174</v>
      </c>
      <c r="BJ64" t="s">
        <v>175</v>
      </c>
      <c r="BK64" t="s">
        <v>97</v>
      </c>
      <c r="BL64" t="s">
        <v>98</v>
      </c>
      <c r="BM64" t="str">
        <f>VLOOKUP(T_Tableau_export_BDN_calculs[[#This Row],[Taxon]],'4_Changement_de_nom'!$1:$5000,2,FALSE)</f>
        <v>Myotis Kaup, 1829</v>
      </c>
      <c r="BN64" t="str">
        <f>VLOOKUP(T_Tableau_export_BDN_calculs[[#This Row],[Taxon]],'4_Changement_de_nom'!$1:$5000,3,FALSE)</f>
        <v>Murin (espèce indéterminée)</v>
      </c>
      <c r="BO64">
        <f>VLOOKUP(T_Tableau_export_BDN_calculs[[#This Row],[Taxon]],'4_Changement_de_nom'!$1:$5000,4,FALSE)</f>
        <v>2.38</v>
      </c>
      <c r="BP64" s="68">
        <f>VLOOKUP(T_Tableau_export_BDN_calculs[[#This Row],[Taxon]],'4_Changement_de_nom'!$1:$5000,5,FALSE)</f>
        <v>1.87</v>
      </c>
      <c r="BQ64" s="68" t="str">
        <f>IF(OR(SUM(T_Tableau_export_BDN_calculs[[#This Row],[Encombrement vertical 0 - 5m]:[Encombrement vertical 0 - &gt;25m]])=130575,T_Tableau_export_BDN_calculs[[#This Row],[Taxon]]="Tadarida teniotis (Rafinesque,1814)"),"ouvert","ferme")</f>
        <v>ferme</v>
      </c>
      <c r="BR64" s="68">
        <f>T_Tableau_export_BDN_calculs[[#This Row],[Nombre de contacts]]/'2_Donnees_entree'!$B$20</f>
        <v>6.6666666666666666E-2</v>
      </c>
      <c r="BS64" s="68">
        <f>(IF(T_Tableau_export_BDN_calculs[[#This Row],[Milieu ouvert ferme]]="ferme",T_Tableau_export_BDN_calculs[[#This Row],[Indice DETECT milieu ferme]],T_Tableau_export_BDN_calculs[[#This Row],[Indice DETECT milieu ouvert]]))*T_Tableau_export_BDN_calculs[[#This Row],[Nb contacts/h]]</f>
        <v>0.15866666666666665</v>
      </c>
      <c r="BT64" s="68" t="str">
        <f>VLOOKUP(T_Tableau_export_BDN_calculs[[#This Row],[Numéro du point]],'4bis_Changement_de_nom_points'!A:B,2,FALSE)</f>
        <v>Point 7</v>
      </c>
    </row>
    <row r="65" spans="1:72" x14ac:dyDescent="0.25">
      <c r="A65" s="18">
        <v>41746</v>
      </c>
      <c r="B65">
        <v>939553</v>
      </c>
      <c r="C65" s="18">
        <v>41746</v>
      </c>
      <c r="D65" t="s">
        <v>88</v>
      </c>
      <c r="F65" t="s">
        <v>88</v>
      </c>
      <c r="G65" t="s">
        <v>220</v>
      </c>
      <c r="H65" t="s">
        <v>221</v>
      </c>
      <c r="I65" t="s">
        <v>127</v>
      </c>
      <c r="J65">
        <v>52</v>
      </c>
      <c r="L65" t="s">
        <v>162</v>
      </c>
      <c r="M65" s="19">
        <v>0.91388888888888886</v>
      </c>
      <c r="N65" s="20">
        <v>43525</v>
      </c>
      <c r="O65" s="20">
        <v>43525</v>
      </c>
      <c r="P65" s="20">
        <v>43525</v>
      </c>
      <c r="Q65" s="20">
        <v>43525</v>
      </c>
      <c r="R65" s="20">
        <v>43525</v>
      </c>
      <c r="S65" s="20">
        <v>43525</v>
      </c>
      <c r="V65">
        <v>917644</v>
      </c>
      <c r="W65">
        <v>354696</v>
      </c>
      <c r="X65" t="s">
        <v>220</v>
      </c>
      <c r="Y65" t="s">
        <v>222</v>
      </c>
      <c r="Z65" t="s">
        <v>223</v>
      </c>
      <c r="AA65" t="s">
        <v>224</v>
      </c>
      <c r="AD65" t="s">
        <v>88</v>
      </c>
      <c r="AE65">
        <v>0</v>
      </c>
      <c r="AF65">
        <v>0</v>
      </c>
      <c r="AG65">
        <v>1496</v>
      </c>
      <c r="AH65" t="s">
        <v>166</v>
      </c>
      <c r="AI65" t="s">
        <v>90</v>
      </c>
      <c r="AJ65" t="s">
        <v>88</v>
      </c>
      <c r="AK65" t="s">
        <v>167</v>
      </c>
      <c r="AL65" t="s">
        <v>91</v>
      </c>
      <c r="AM65">
        <v>21</v>
      </c>
      <c r="AN65" t="s">
        <v>92</v>
      </c>
      <c r="AO65" t="s">
        <v>93</v>
      </c>
      <c r="AP65" t="s">
        <v>88</v>
      </c>
      <c r="AQ65" t="s">
        <v>93</v>
      </c>
      <c r="AR65" t="s">
        <v>94</v>
      </c>
      <c r="AS65" t="s">
        <v>93</v>
      </c>
      <c r="AT65" t="s">
        <v>168</v>
      </c>
      <c r="AV65" s="18">
        <v>42318</v>
      </c>
      <c r="AW65">
        <v>3314692</v>
      </c>
      <c r="AX65">
        <v>60479</v>
      </c>
      <c r="AY65" t="s">
        <v>95</v>
      </c>
      <c r="AZ65">
        <v>1</v>
      </c>
      <c r="BA65" t="s">
        <v>169</v>
      </c>
      <c r="BB65" t="s">
        <v>170</v>
      </c>
      <c r="BC65" t="s">
        <v>171</v>
      </c>
      <c r="BD65" t="s">
        <v>172</v>
      </c>
      <c r="BE65" t="s">
        <v>173</v>
      </c>
      <c r="BF65">
        <v>8</v>
      </c>
      <c r="BG65" t="s">
        <v>181</v>
      </c>
      <c r="BH65" t="s">
        <v>96</v>
      </c>
      <c r="BI65" t="s">
        <v>174</v>
      </c>
      <c r="BJ65" t="s">
        <v>175</v>
      </c>
      <c r="BK65" t="s">
        <v>97</v>
      </c>
      <c r="BL65" t="s">
        <v>98</v>
      </c>
      <c r="BM65" t="str">
        <f>VLOOKUP(T_Tableau_export_BDN_calculs[[#This Row],[Taxon]],'4_Changement_de_nom'!$1:$5000,2,FALSE)</f>
        <v>Pipistrellus pipistrellus (Schreber, 1774)</v>
      </c>
      <c r="BN65" t="str">
        <f>VLOOKUP(T_Tableau_export_BDN_calculs[[#This Row],[Taxon]],'4_Changement_de_nom'!$1:$5000,3,FALSE)</f>
        <v>Pipistrelle commune</v>
      </c>
      <c r="BO65">
        <f>VLOOKUP(T_Tableau_export_BDN_calculs[[#This Row],[Taxon]],'4_Changement_de_nom'!$1:$5000,4,FALSE)</f>
        <v>1</v>
      </c>
      <c r="BP65" s="68">
        <f>VLOOKUP(T_Tableau_export_BDN_calculs[[#This Row],[Taxon]],'4_Changement_de_nom'!$1:$5000,5,FALSE)</f>
        <v>1</v>
      </c>
      <c r="BQ65" s="68" t="str">
        <f>IF(OR(SUM(T_Tableau_export_BDN_calculs[[#This Row],[Encombrement vertical 0 - 5m]:[Encombrement vertical 0 - &gt;25m]])=130575,T_Tableau_export_BDN_calculs[[#This Row],[Taxon]]="Tadarida teniotis (Rafinesque,1814)"),"ouvert","ferme")</f>
        <v>ouvert</v>
      </c>
      <c r="BR65" s="68">
        <f>T_Tableau_export_BDN_calculs[[#This Row],[Nombre de contacts]]/'2_Donnees_entree'!$B$20</f>
        <v>6.6666666666666666E-2</v>
      </c>
      <c r="BS65" s="68">
        <f>(IF(T_Tableau_export_BDN_calculs[[#This Row],[Milieu ouvert ferme]]="ferme",T_Tableau_export_BDN_calculs[[#This Row],[Indice DETECT milieu ferme]],T_Tableau_export_BDN_calculs[[#This Row],[Indice DETECT milieu ouvert]]))*T_Tableau_export_BDN_calculs[[#This Row],[Nb contacts/h]]</f>
        <v>6.6666666666666666E-2</v>
      </c>
      <c r="BT65" s="68" t="str">
        <f>VLOOKUP(T_Tableau_export_BDN_calculs[[#This Row],[Numéro du point]],'4bis_Changement_de_nom_points'!A:B,2,FALSE)</f>
        <v>Point 3</v>
      </c>
    </row>
    <row r="66" spans="1:72" x14ac:dyDescent="0.25">
      <c r="A66" s="18">
        <v>41746</v>
      </c>
      <c r="B66">
        <v>939553</v>
      </c>
      <c r="C66" s="18">
        <v>41746</v>
      </c>
      <c r="D66" t="s">
        <v>88</v>
      </c>
      <c r="F66" t="s">
        <v>88</v>
      </c>
      <c r="G66" t="s">
        <v>220</v>
      </c>
      <c r="H66" t="s">
        <v>221</v>
      </c>
      <c r="I66" t="s">
        <v>127</v>
      </c>
      <c r="J66">
        <v>52</v>
      </c>
      <c r="L66" t="s">
        <v>162</v>
      </c>
      <c r="M66" s="19">
        <v>0.91388888888888886</v>
      </c>
      <c r="N66" s="20">
        <v>43525</v>
      </c>
      <c r="O66" s="20">
        <v>43525</v>
      </c>
      <c r="P66" s="20">
        <v>43525</v>
      </c>
      <c r="Q66" s="20">
        <v>43525</v>
      </c>
      <c r="R66" s="20">
        <v>43525</v>
      </c>
      <c r="S66" s="20">
        <v>43525</v>
      </c>
      <c r="V66">
        <v>917842</v>
      </c>
      <c r="W66">
        <v>354696</v>
      </c>
      <c r="X66" t="s">
        <v>220</v>
      </c>
      <c r="Y66" t="s">
        <v>222</v>
      </c>
      <c r="Z66" t="s">
        <v>223</v>
      </c>
      <c r="AA66" t="s">
        <v>224</v>
      </c>
      <c r="AD66" t="s">
        <v>88</v>
      </c>
      <c r="AE66">
        <v>0</v>
      </c>
      <c r="AF66">
        <v>0</v>
      </c>
      <c r="AG66">
        <v>1496</v>
      </c>
      <c r="AH66" t="s">
        <v>166</v>
      </c>
      <c r="AI66" t="s">
        <v>90</v>
      </c>
      <c r="AJ66" t="s">
        <v>88</v>
      </c>
      <c r="AK66" t="s">
        <v>167</v>
      </c>
      <c r="AL66" t="s">
        <v>91</v>
      </c>
      <c r="AM66">
        <v>26</v>
      </c>
      <c r="AN66" t="s">
        <v>225</v>
      </c>
      <c r="AO66" t="s">
        <v>93</v>
      </c>
      <c r="AP66" t="s">
        <v>88</v>
      </c>
      <c r="AQ66" t="s">
        <v>93</v>
      </c>
      <c r="AR66" t="s">
        <v>94</v>
      </c>
      <c r="AS66" t="s">
        <v>93</v>
      </c>
      <c r="AT66" t="s">
        <v>168</v>
      </c>
      <c r="AV66" s="18">
        <v>42318</v>
      </c>
      <c r="AW66">
        <v>3313681</v>
      </c>
      <c r="AX66" t="s">
        <v>226</v>
      </c>
      <c r="AY66" t="s">
        <v>227</v>
      </c>
      <c r="AZ66">
        <v>1</v>
      </c>
      <c r="BA66" t="s">
        <v>169</v>
      </c>
      <c r="BB66" t="s">
        <v>170</v>
      </c>
      <c r="BC66" t="s">
        <v>171</v>
      </c>
      <c r="BD66" t="s">
        <v>172</v>
      </c>
      <c r="BE66" t="s">
        <v>173</v>
      </c>
      <c r="BF66">
        <v>8</v>
      </c>
      <c r="BG66" t="s">
        <v>181</v>
      </c>
      <c r="BH66" t="s">
        <v>96</v>
      </c>
      <c r="BI66" t="s">
        <v>174</v>
      </c>
      <c r="BJ66" t="s">
        <v>175</v>
      </c>
      <c r="BK66" t="s">
        <v>97</v>
      </c>
      <c r="BL66" t="s">
        <v>98</v>
      </c>
      <c r="BM66" t="str">
        <f>VLOOKUP(T_Tableau_export_BDN_calculs[[#This Row],[Taxon]],'4_Changement_de_nom'!$1:$5000,2,FALSE)</f>
        <v>Myotis Kaup, 1829</v>
      </c>
      <c r="BN66" t="str">
        <f>VLOOKUP(T_Tableau_export_BDN_calculs[[#This Row],[Taxon]],'4_Changement_de_nom'!$1:$5000,3,FALSE)</f>
        <v>Murin (espèce indéterminée)</v>
      </c>
      <c r="BO66">
        <f>VLOOKUP(T_Tableau_export_BDN_calculs[[#This Row],[Taxon]],'4_Changement_de_nom'!$1:$5000,4,FALSE)</f>
        <v>2.38</v>
      </c>
      <c r="BP66" s="68">
        <f>VLOOKUP(T_Tableau_export_BDN_calculs[[#This Row],[Taxon]],'4_Changement_de_nom'!$1:$5000,5,FALSE)</f>
        <v>1.87</v>
      </c>
      <c r="BQ66" s="68" t="str">
        <f>IF(OR(SUM(T_Tableau_export_BDN_calculs[[#This Row],[Encombrement vertical 0 - 5m]:[Encombrement vertical 0 - &gt;25m]])=130575,T_Tableau_export_BDN_calculs[[#This Row],[Taxon]]="Tadarida teniotis (Rafinesque,1814)"),"ouvert","ferme")</f>
        <v>ouvert</v>
      </c>
      <c r="BR66" s="68">
        <f>T_Tableau_export_BDN_calculs[[#This Row],[Nombre de contacts]]/'2_Donnees_entree'!$B$20</f>
        <v>6.6666666666666666E-2</v>
      </c>
      <c r="BS66" s="68">
        <f>(IF(T_Tableau_export_BDN_calculs[[#This Row],[Milieu ouvert ferme]]="ferme",T_Tableau_export_BDN_calculs[[#This Row],[Indice DETECT milieu ferme]],T_Tableau_export_BDN_calculs[[#This Row],[Indice DETECT milieu ouvert]]))*T_Tableau_export_BDN_calculs[[#This Row],[Nb contacts/h]]</f>
        <v>0.12466666666666668</v>
      </c>
      <c r="BT66" s="68" t="str">
        <f>VLOOKUP(T_Tableau_export_BDN_calculs[[#This Row],[Numéro du point]],'4bis_Changement_de_nom_points'!A:B,2,FALSE)</f>
        <v>Point 3</v>
      </c>
    </row>
    <row r="67" spans="1:72" x14ac:dyDescent="0.25">
      <c r="A67" s="18">
        <v>41746</v>
      </c>
      <c r="B67">
        <v>939553</v>
      </c>
      <c r="C67" s="18">
        <v>41746</v>
      </c>
      <c r="D67" t="s">
        <v>88</v>
      </c>
      <c r="F67" t="s">
        <v>88</v>
      </c>
      <c r="G67" t="s">
        <v>220</v>
      </c>
      <c r="H67" t="s">
        <v>221</v>
      </c>
      <c r="I67" t="s">
        <v>127</v>
      </c>
      <c r="J67">
        <v>52</v>
      </c>
      <c r="L67" t="s">
        <v>162</v>
      </c>
      <c r="M67" s="19">
        <v>0.91388888888888886</v>
      </c>
      <c r="N67" s="20">
        <v>43525</v>
      </c>
      <c r="O67" s="20">
        <v>43525</v>
      </c>
      <c r="P67" s="20">
        <v>43525</v>
      </c>
      <c r="Q67" s="20">
        <v>43525</v>
      </c>
      <c r="R67" s="20">
        <v>43525</v>
      </c>
      <c r="S67" s="20">
        <v>43525</v>
      </c>
      <c r="V67">
        <v>918082</v>
      </c>
      <c r="W67">
        <v>354696</v>
      </c>
      <c r="X67" t="s">
        <v>220</v>
      </c>
      <c r="Y67" t="s">
        <v>222</v>
      </c>
      <c r="Z67" t="s">
        <v>223</v>
      </c>
      <c r="AA67" t="s">
        <v>224</v>
      </c>
      <c r="AD67" t="s">
        <v>88</v>
      </c>
      <c r="AE67">
        <v>0</v>
      </c>
      <c r="AF67">
        <v>0</v>
      </c>
      <c r="AG67">
        <v>1496</v>
      </c>
      <c r="AH67" t="s">
        <v>166</v>
      </c>
      <c r="AI67" t="s">
        <v>90</v>
      </c>
      <c r="AJ67" t="s">
        <v>88</v>
      </c>
      <c r="AK67" t="s">
        <v>167</v>
      </c>
      <c r="AL67" t="s">
        <v>91</v>
      </c>
      <c r="AM67">
        <v>29</v>
      </c>
      <c r="AN67" t="s">
        <v>92</v>
      </c>
      <c r="AO67" t="s">
        <v>93</v>
      </c>
      <c r="AP67" t="s">
        <v>88</v>
      </c>
      <c r="AQ67" t="s">
        <v>93</v>
      </c>
      <c r="AR67" t="s">
        <v>94</v>
      </c>
      <c r="AS67" t="s">
        <v>93</v>
      </c>
      <c r="AT67" t="s">
        <v>168</v>
      </c>
      <c r="AV67" s="18">
        <v>42318</v>
      </c>
      <c r="AW67">
        <v>3315093</v>
      </c>
      <c r="AX67">
        <v>60479</v>
      </c>
      <c r="AY67" t="s">
        <v>95</v>
      </c>
      <c r="AZ67">
        <v>1</v>
      </c>
      <c r="BA67" t="s">
        <v>169</v>
      </c>
      <c r="BB67" t="s">
        <v>170</v>
      </c>
      <c r="BC67" t="s">
        <v>171</v>
      </c>
      <c r="BD67" t="s">
        <v>172</v>
      </c>
      <c r="BE67" t="s">
        <v>173</v>
      </c>
      <c r="BF67">
        <v>8</v>
      </c>
      <c r="BG67" t="s">
        <v>181</v>
      </c>
      <c r="BH67" t="s">
        <v>96</v>
      </c>
      <c r="BI67" t="s">
        <v>174</v>
      </c>
      <c r="BJ67" t="s">
        <v>175</v>
      </c>
      <c r="BK67" t="s">
        <v>97</v>
      </c>
      <c r="BL67" t="s">
        <v>98</v>
      </c>
      <c r="BM67" t="str">
        <f>VLOOKUP(T_Tableau_export_BDN_calculs[[#This Row],[Taxon]],'4_Changement_de_nom'!$1:$5000,2,FALSE)</f>
        <v>Pipistrellus pipistrellus (Schreber, 1774)</v>
      </c>
      <c r="BN67" t="str">
        <f>VLOOKUP(T_Tableau_export_BDN_calculs[[#This Row],[Taxon]],'4_Changement_de_nom'!$1:$5000,3,FALSE)</f>
        <v>Pipistrelle commune</v>
      </c>
      <c r="BO67">
        <f>VLOOKUP(T_Tableau_export_BDN_calculs[[#This Row],[Taxon]],'4_Changement_de_nom'!$1:$5000,4,FALSE)</f>
        <v>1</v>
      </c>
      <c r="BP67" s="68">
        <f>VLOOKUP(T_Tableau_export_BDN_calculs[[#This Row],[Taxon]],'4_Changement_de_nom'!$1:$5000,5,FALSE)</f>
        <v>1</v>
      </c>
      <c r="BQ67" s="68" t="str">
        <f>IF(OR(SUM(T_Tableau_export_BDN_calculs[[#This Row],[Encombrement vertical 0 - 5m]:[Encombrement vertical 0 - &gt;25m]])=130575,T_Tableau_export_BDN_calculs[[#This Row],[Taxon]]="Tadarida teniotis (Rafinesque,1814)"),"ouvert","ferme")</f>
        <v>ouvert</v>
      </c>
      <c r="BR67" s="68">
        <f>T_Tableau_export_BDN_calculs[[#This Row],[Nombre de contacts]]/'2_Donnees_entree'!$B$20</f>
        <v>6.6666666666666666E-2</v>
      </c>
      <c r="BS67" s="68">
        <f>(IF(T_Tableau_export_BDN_calculs[[#This Row],[Milieu ouvert ferme]]="ferme",T_Tableau_export_BDN_calculs[[#This Row],[Indice DETECT milieu ferme]],T_Tableau_export_BDN_calculs[[#This Row],[Indice DETECT milieu ouvert]]))*T_Tableau_export_BDN_calculs[[#This Row],[Nb contacts/h]]</f>
        <v>6.6666666666666666E-2</v>
      </c>
      <c r="BT67" s="68" t="str">
        <f>VLOOKUP(T_Tableau_export_BDN_calculs[[#This Row],[Numéro du point]],'4bis_Changement_de_nom_points'!A:B,2,FALSE)</f>
        <v>Point 3</v>
      </c>
    </row>
    <row r="68" spans="1:72" x14ac:dyDescent="0.25">
      <c r="A68" s="18">
        <v>41746</v>
      </c>
      <c r="B68">
        <v>939553</v>
      </c>
      <c r="C68" s="18">
        <v>41746</v>
      </c>
      <c r="D68" t="s">
        <v>88</v>
      </c>
      <c r="F68" t="s">
        <v>88</v>
      </c>
      <c r="G68" t="s">
        <v>220</v>
      </c>
      <c r="H68" t="s">
        <v>221</v>
      </c>
      <c r="I68" t="s">
        <v>127</v>
      </c>
      <c r="J68">
        <v>52</v>
      </c>
      <c r="L68" t="s">
        <v>162</v>
      </c>
      <c r="M68" s="19">
        <v>0.91388888888888886</v>
      </c>
      <c r="N68" s="20">
        <v>43525</v>
      </c>
      <c r="O68" s="20">
        <v>43525</v>
      </c>
      <c r="P68" s="20">
        <v>43525</v>
      </c>
      <c r="Q68" s="20">
        <v>43525</v>
      </c>
      <c r="R68" s="20">
        <v>43525</v>
      </c>
      <c r="S68" s="20">
        <v>43525</v>
      </c>
      <c r="V68">
        <v>918385</v>
      </c>
      <c r="W68">
        <v>354696</v>
      </c>
      <c r="X68" t="s">
        <v>220</v>
      </c>
      <c r="Y68" t="s">
        <v>222</v>
      </c>
      <c r="Z68" t="s">
        <v>223</v>
      </c>
      <c r="AA68" t="s">
        <v>224</v>
      </c>
      <c r="AD68" t="s">
        <v>88</v>
      </c>
      <c r="AE68">
        <v>0</v>
      </c>
      <c r="AF68">
        <v>0</v>
      </c>
      <c r="AG68">
        <v>1496</v>
      </c>
      <c r="AH68" t="s">
        <v>166</v>
      </c>
      <c r="AI68" t="s">
        <v>90</v>
      </c>
      <c r="AJ68" t="s">
        <v>88</v>
      </c>
      <c r="AK68" t="s">
        <v>167</v>
      </c>
      <c r="AL68" t="s">
        <v>91</v>
      </c>
      <c r="AM68">
        <v>30</v>
      </c>
      <c r="AN68" t="s">
        <v>99</v>
      </c>
      <c r="AO68" t="s">
        <v>93</v>
      </c>
      <c r="AP68" t="s">
        <v>88</v>
      </c>
      <c r="AQ68" t="s">
        <v>88</v>
      </c>
      <c r="AR68" t="s">
        <v>94</v>
      </c>
      <c r="AS68" t="s">
        <v>93</v>
      </c>
      <c r="AT68" t="s">
        <v>168</v>
      </c>
      <c r="AV68" s="18">
        <v>42318</v>
      </c>
      <c r="AW68">
        <v>3314791</v>
      </c>
      <c r="AX68">
        <v>60408</v>
      </c>
      <c r="AY68" t="s">
        <v>100</v>
      </c>
      <c r="AZ68">
        <v>1</v>
      </c>
      <c r="BA68" t="s">
        <v>169</v>
      </c>
      <c r="BB68" t="s">
        <v>170</v>
      </c>
      <c r="BC68" t="s">
        <v>171</v>
      </c>
      <c r="BD68" t="s">
        <v>172</v>
      </c>
      <c r="BE68" t="s">
        <v>173</v>
      </c>
      <c r="BF68">
        <v>8</v>
      </c>
      <c r="BG68" t="s">
        <v>181</v>
      </c>
      <c r="BH68" t="s">
        <v>96</v>
      </c>
      <c r="BI68" t="s">
        <v>174</v>
      </c>
      <c r="BJ68" t="s">
        <v>175</v>
      </c>
      <c r="BK68" t="s">
        <v>97</v>
      </c>
      <c r="BL68" t="s">
        <v>98</v>
      </c>
      <c r="BM68" t="str">
        <f>VLOOKUP(T_Tableau_export_BDN_calculs[[#This Row],[Taxon]],'4_Changement_de_nom'!$1:$5000,2,FALSE)</f>
        <v>Myotis nattereri (Kuhl, 1817)</v>
      </c>
      <c r="BN68" t="str">
        <f>VLOOKUP(T_Tableau_export_BDN_calculs[[#This Row],[Taxon]],'4_Changement_de_nom'!$1:$5000,3,FALSE)</f>
        <v>Murin de Natterer</v>
      </c>
      <c r="BO68">
        <f>VLOOKUP(T_Tableau_export_BDN_calculs[[#This Row],[Taxon]],'4_Changement_de_nom'!$1:$5000,4,FALSE)</f>
        <v>3.13</v>
      </c>
      <c r="BP68" s="68">
        <f>VLOOKUP(T_Tableau_export_BDN_calculs[[#This Row],[Taxon]],'4_Changement_de_nom'!$1:$5000,5,FALSE)</f>
        <v>1.67</v>
      </c>
      <c r="BQ68" s="68" t="str">
        <f>IF(OR(SUM(T_Tableau_export_BDN_calculs[[#This Row],[Encombrement vertical 0 - 5m]:[Encombrement vertical 0 - &gt;25m]])=130575,T_Tableau_export_BDN_calculs[[#This Row],[Taxon]]="Tadarida teniotis (Rafinesque,1814)"),"ouvert","ferme")</f>
        <v>ouvert</v>
      </c>
      <c r="BR68" s="68">
        <f>T_Tableau_export_BDN_calculs[[#This Row],[Nombre de contacts]]/'2_Donnees_entree'!$B$20</f>
        <v>6.6666666666666666E-2</v>
      </c>
      <c r="BS68" s="68">
        <f>(IF(T_Tableau_export_BDN_calculs[[#This Row],[Milieu ouvert ferme]]="ferme",T_Tableau_export_BDN_calculs[[#This Row],[Indice DETECT milieu ferme]],T_Tableau_export_BDN_calculs[[#This Row],[Indice DETECT milieu ouvert]]))*T_Tableau_export_BDN_calculs[[#This Row],[Nb contacts/h]]</f>
        <v>0.11133333333333333</v>
      </c>
      <c r="BT68" s="68" t="str">
        <f>VLOOKUP(T_Tableau_export_BDN_calculs[[#This Row],[Numéro du point]],'4bis_Changement_de_nom_points'!A:B,2,FALSE)</f>
        <v>Point 3</v>
      </c>
    </row>
    <row r="69" spans="1:72" x14ac:dyDescent="0.25">
      <c r="A69" s="18">
        <v>41746</v>
      </c>
      <c r="B69">
        <v>939553</v>
      </c>
      <c r="C69" s="18">
        <v>41746</v>
      </c>
      <c r="D69" t="s">
        <v>88</v>
      </c>
      <c r="F69" t="s">
        <v>88</v>
      </c>
      <c r="G69" t="s">
        <v>220</v>
      </c>
      <c r="H69" t="s">
        <v>221</v>
      </c>
      <c r="I69" t="s">
        <v>127</v>
      </c>
      <c r="J69">
        <v>52</v>
      </c>
      <c r="L69" t="s">
        <v>162</v>
      </c>
      <c r="M69" s="19">
        <v>0.91388888888888886</v>
      </c>
      <c r="N69" s="20">
        <v>43525</v>
      </c>
      <c r="O69" s="20">
        <v>43525</v>
      </c>
      <c r="P69" s="20">
        <v>43525</v>
      </c>
      <c r="Q69" s="20">
        <v>43525</v>
      </c>
      <c r="R69" s="20">
        <v>43525</v>
      </c>
      <c r="S69" s="20">
        <v>43525</v>
      </c>
      <c r="V69">
        <v>918392</v>
      </c>
      <c r="W69">
        <v>354696</v>
      </c>
      <c r="X69" t="s">
        <v>220</v>
      </c>
      <c r="Y69" t="s">
        <v>222</v>
      </c>
      <c r="Z69" t="s">
        <v>223</v>
      </c>
      <c r="AA69" t="s">
        <v>224</v>
      </c>
      <c r="AD69" t="s">
        <v>88</v>
      </c>
      <c r="AE69">
        <v>0</v>
      </c>
      <c r="AF69">
        <v>0</v>
      </c>
      <c r="AG69">
        <v>1496</v>
      </c>
      <c r="AH69" t="s">
        <v>166</v>
      </c>
      <c r="AI69" t="s">
        <v>90</v>
      </c>
      <c r="AJ69" t="s">
        <v>88</v>
      </c>
      <c r="AK69" t="s">
        <v>167</v>
      </c>
      <c r="AL69" t="s">
        <v>91</v>
      </c>
      <c r="AM69">
        <v>28</v>
      </c>
      <c r="AN69" t="s">
        <v>112</v>
      </c>
      <c r="AO69" t="s">
        <v>93</v>
      </c>
      <c r="AP69" t="s">
        <v>88</v>
      </c>
      <c r="AQ69" t="s">
        <v>93</v>
      </c>
      <c r="AR69" t="s">
        <v>94</v>
      </c>
      <c r="AS69" t="s">
        <v>93</v>
      </c>
      <c r="AT69" t="s">
        <v>168</v>
      </c>
      <c r="AV69" s="18">
        <v>42318</v>
      </c>
      <c r="AW69">
        <v>3313904</v>
      </c>
      <c r="AX69">
        <v>60418</v>
      </c>
      <c r="AY69" t="s">
        <v>113</v>
      </c>
      <c r="AZ69">
        <v>1</v>
      </c>
      <c r="BA69" t="s">
        <v>169</v>
      </c>
      <c r="BB69" t="s">
        <v>170</v>
      </c>
      <c r="BC69" t="s">
        <v>171</v>
      </c>
      <c r="BD69" t="s">
        <v>172</v>
      </c>
      <c r="BE69" t="s">
        <v>173</v>
      </c>
      <c r="BF69">
        <v>8</v>
      </c>
      <c r="BG69" t="s">
        <v>181</v>
      </c>
      <c r="BH69" t="s">
        <v>96</v>
      </c>
      <c r="BI69" t="s">
        <v>174</v>
      </c>
      <c r="BJ69" t="s">
        <v>175</v>
      </c>
      <c r="BK69" t="s">
        <v>97</v>
      </c>
      <c r="BL69" t="s">
        <v>98</v>
      </c>
      <c r="BM69" t="str">
        <f>VLOOKUP(T_Tableau_export_BDN_calculs[[#This Row],[Taxon]],'4_Changement_de_nom'!$1:$5000,2,FALSE)</f>
        <v>Myotis myotis (Borkhausen, 1797)</v>
      </c>
      <c r="BN69" t="str">
        <f>VLOOKUP(T_Tableau_export_BDN_calculs[[#This Row],[Taxon]],'4_Changement_de_nom'!$1:$5000,3,FALSE)</f>
        <v>Grand Murin</v>
      </c>
      <c r="BO69">
        <f>VLOOKUP(T_Tableau_export_BDN_calculs[[#This Row],[Taxon]],'4_Changement_de_nom'!$1:$5000,4,FALSE)</f>
        <v>1.67</v>
      </c>
      <c r="BP69" s="68">
        <f>VLOOKUP(T_Tableau_export_BDN_calculs[[#This Row],[Taxon]],'4_Changement_de_nom'!$1:$5000,5,FALSE)</f>
        <v>1.25</v>
      </c>
      <c r="BQ69" s="68" t="str">
        <f>IF(OR(SUM(T_Tableau_export_BDN_calculs[[#This Row],[Encombrement vertical 0 - 5m]:[Encombrement vertical 0 - &gt;25m]])=130575,T_Tableau_export_BDN_calculs[[#This Row],[Taxon]]="Tadarida teniotis (Rafinesque,1814)"),"ouvert","ferme")</f>
        <v>ouvert</v>
      </c>
      <c r="BR69" s="68">
        <f>T_Tableau_export_BDN_calculs[[#This Row],[Nombre de contacts]]/'2_Donnees_entree'!$B$20</f>
        <v>6.6666666666666666E-2</v>
      </c>
      <c r="BS69" s="68">
        <f>(IF(T_Tableau_export_BDN_calculs[[#This Row],[Milieu ouvert ferme]]="ferme",T_Tableau_export_BDN_calculs[[#This Row],[Indice DETECT milieu ferme]],T_Tableau_export_BDN_calculs[[#This Row],[Indice DETECT milieu ouvert]]))*T_Tableau_export_BDN_calculs[[#This Row],[Nb contacts/h]]</f>
        <v>8.3333333333333329E-2</v>
      </c>
      <c r="BT69" s="68" t="str">
        <f>VLOOKUP(T_Tableau_export_BDN_calculs[[#This Row],[Numéro du point]],'4bis_Changement_de_nom_points'!A:B,2,FALSE)</f>
        <v>Point 3</v>
      </c>
    </row>
    <row r="70" spans="1:72" x14ac:dyDescent="0.25">
      <c r="A70" s="18">
        <v>41746</v>
      </c>
      <c r="B70">
        <v>939553</v>
      </c>
      <c r="C70" s="18">
        <v>41746</v>
      </c>
      <c r="D70" t="s">
        <v>88</v>
      </c>
      <c r="F70" t="s">
        <v>88</v>
      </c>
      <c r="G70" t="s">
        <v>220</v>
      </c>
      <c r="H70" t="s">
        <v>221</v>
      </c>
      <c r="I70" t="s">
        <v>127</v>
      </c>
      <c r="J70">
        <v>52</v>
      </c>
      <c r="L70" t="s">
        <v>162</v>
      </c>
      <c r="M70" s="19">
        <v>0.91388888888888886</v>
      </c>
      <c r="N70" s="20">
        <v>43525</v>
      </c>
      <c r="O70" s="20">
        <v>43525</v>
      </c>
      <c r="P70" s="20">
        <v>43525</v>
      </c>
      <c r="Q70" s="20">
        <v>43525</v>
      </c>
      <c r="R70" s="20">
        <v>43525</v>
      </c>
      <c r="S70" s="20">
        <v>43525</v>
      </c>
      <c r="V70">
        <v>918392</v>
      </c>
      <c r="W70">
        <v>354696</v>
      </c>
      <c r="X70" t="s">
        <v>220</v>
      </c>
      <c r="Y70" t="s">
        <v>222</v>
      </c>
      <c r="Z70" t="s">
        <v>223</v>
      </c>
      <c r="AA70" t="s">
        <v>224</v>
      </c>
      <c r="AD70" t="s">
        <v>88</v>
      </c>
      <c r="AE70">
        <v>0</v>
      </c>
      <c r="AF70">
        <v>0</v>
      </c>
      <c r="AG70">
        <v>1496</v>
      </c>
      <c r="AH70" t="s">
        <v>166</v>
      </c>
      <c r="AI70" t="s">
        <v>90</v>
      </c>
      <c r="AJ70" t="s">
        <v>88</v>
      </c>
      <c r="AK70" t="s">
        <v>167</v>
      </c>
      <c r="AL70" t="s">
        <v>91</v>
      </c>
      <c r="AM70">
        <v>28</v>
      </c>
      <c r="AN70" t="s">
        <v>92</v>
      </c>
      <c r="AO70" t="s">
        <v>93</v>
      </c>
      <c r="AP70" t="s">
        <v>88</v>
      </c>
      <c r="AQ70" t="s">
        <v>93</v>
      </c>
      <c r="AR70" t="s">
        <v>94</v>
      </c>
      <c r="AS70" t="s">
        <v>93</v>
      </c>
      <c r="AT70" t="s">
        <v>168</v>
      </c>
      <c r="AV70" s="18">
        <v>42318</v>
      </c>
      <c r="AW70">
        <v>3314029</v>
      </c>
      <c r="AX70">
        <v>60479</v>
      </c>
      <c r="AY70" t="s">
        <v>95</v>
      </c>
      <c r="AZ70">
        <v>2</v>
      </c>
      <c r="BA70" t="s">
        <v>169</v>
      </c>
      <c r="BB70" t="s">
        <v>170</v>
      </c>
      <c r="BC70" t="s">
        <v>171</v>
      </c>
      <c r="BD70" t="s">
        <v>172</v>
      </c>
      <c r="BE70" t="s">
        <v>173</v>
      </c>
      <c r="BF70">
        <v>8</v>
      </c>
      <c r="BG70" t="s">
        <v>181</v>
      </c>
      <c r="BH70" t="s">
        <v>96</v>
      </c>
      <c r="BI70" t="s">
        <v>174</v>
      </c>
      <c r="BJ70" t="s">
        <v>175</v>
      </c>
      <c r="BK70" t="s">
        <v>97</v>
      </c>
      <c r="BL70" t="s">
        <v>98</v>
      </c>
      <c r="BM70" t="str">
        <f>VLOOKUP(T_Tableau_export_BDN_calculs[[#This Row],[Taxon]],'4_Changement_de_nom'!$1:$5000,2,FALSE)</f>
        <v>Pipistrellus pipistrellus (Schreber, 1774)</v>
      </c>
      <c r="BN70" t="str">
        <f>VLOOKUP(T_Tableau_export_BDN_calculs[[#This Row],[Taxon]],'4_Changement_de_nom'!$1:$5000,3,FALSE)</f>
        <v>Pipistrelle commune</v>
      </c>
      <c r="BO70">
        <f>VLOOKUP(T_Tableau_export_BDN_calculs[[#This Row],[Taxon]],'4_Changement_de_nom'!$1:$5000,4,FALSE)</f>
        <v>1</v>
      </c>
      <c r="BP70" s="68">
        <f>VLOOKUP(T_Tableau_export_BDN_calculs[[#This Row],[Taxon]],'4_Changement_de_nom'!$1:$5000,5,FALSE)</f>
        <v>1</v>
      </c>
      <c r="BQ70" s="68" t="str">
        <f>IF(OR(SUM(T_Tableau_export_BDN_calculs[[#This Row],[Encombrement vertical 0 - 5m]:[Encombrement vertical 0 - &gt;25m]])=130575,T_Tableau_export_BDN_calculs[[#This Row],[Taxon]]="Tadarida teniotis (Rafinesque,1814)"),"ouvert","ferme")</f>
        <v>ouvert</v>
      </c>
      <c r="BR70" s="68">
        <f>T_Tableau_export_BDN_calculs[[#This Row],[Nombre de contacts]]/'2_Donnees_entree'!$B$20</f>
        <v>0.13333333333333333</v>
      </c>
      <c r="BS70" s="68">
        <f>(IF(T_Tableau_export_BDN_calculs[[#This Row],[Milieu ouvert ferme]]="ferme",T_Tableau_export_BDN_calculs[[#This Row],[Indice DETECT milieu ferme]],T_Tableau_export_BDN_calculs[[#This Row],[Indice DETECT milieu ouvert]]))*T_Tableau_export_BDN_calculs[[#This Row],[Nb contacts/h]]</f>
        <v>0.13333333333333333</v>
      </c>
      <c r="BT70" s="68" t="str">
        <f>VLOOKUP(T_Tableau_export_BDN_calculs[[#This Row],[Numéro du point]],'4bis_Changement_de_nom_points'!A:B,2,FALSE)</f>
        <v>Point 3</v>
      </c>
    </row>
    <row r="71" spans="1:72" x14ac:dyDescent="0.25">
      <c r="A71" s="18">
        <v>41746</v>
      </c>
      <c r="B71">
        <v>939553</v>
      </c>
      <c r="C71" s="18">
        <v>41746</v>
      </c>
      <c r="D71" t="s">
        <v>88</v>
      </c>
      <c r="F71" t="s">
        <v>88</v>
      </c>
      <c r="G71" t="s">
        <v>220</v>
      </c>
      <c r="H71" t="s">
        <v>221</v>
      </c>
      <c r="I71" t="s">
        <v>127</v>
      </c>
      <c r="J71">
        <v>52</v>
      </c>
      <c r="L71" t="s">
        <v>162</v>
      </c>
      <c r="M71" s="19">
        <v>0.91388888888888886</v>
      </c>
      <c r="N71" s="20">
        <v>43525</v>
      </c>
      <c r="O71" s="20">
        <v>43525</v>
      </c>
      <c r="P71" s="20">
        <v>43525</v>
      </c>
      <c r="Q71" s="20">
        <v>43525</v>
      </c>
      <c r="R71" s="20">
        <v>43525</v>
      </c>
      <c r="S71" s="20">
        <v>43525</v>
      </c>
      <c r="V71">
        <v>918624</v>
      </c>
      <c r="W71">
        <v>354696</v>
      </c>
      <c r="X71" t="s">
        <v>220</v>
      </c>
      <c r="Y71" t="s">
        <v>222</v>
      </c>
      <c r="Z71" t="s">
        <v>223</v>
      </c>
      <c r="AA71" t="s">
        <v>224</v>
      </c>
      <c r="AD71" t="s">
        <v>88</v>
      </c>
      <c r="AE71">
        <v>0</v>
      </c>
      <c r="AF71">
        <v>0</v>
      </c>
      <c r="AG71">
        <v>1496</v>
      </c>
      <c r="AH71" t="s">
        <v>166</v>
      </c>
      <c r="AI71" t="s">
        <v>90</v>
      </c>
      <c r="AJ71" t="s">
        <v>88</v>
      </c>
      <c r="AK71" t="s">
        <v>167</v>
      </c>
      <c r="AL71" t="s">
        <v>91</v>
      </c>
      <c r="AM71">
        <v>5</v>
      </c>
      <c r="AN71" t="s">
        <v>101</v>
      </c>
      <c r="AO71" t="s">
        <v>93</v>
      </c>
      <c r="AP71" t="s">
        <v>88</v>
      </c>
      <c r="AQ71" t="s">
        <v>93</v>
      </c>
      <c r="AR71" t="s">
        <v>94</v>
      </c>
      <c r="AS71" t="s">
        <v>93</v>
      </c>
      <c r="AT71" t="s">
        <v>168</v>
      </c>
      <c r="AV71" s="18">
        <v>42318</v>
      </c>
      <c r="AW71">
        <v>3315324</v>
      </c>
      <c r="AX71">
        <v>60400</v>
      </c>
      <c r="AY71" t="s">
        <v>111</v>
      </c>
      <c r="AZ71">
        <v>1</v>
      </c>
      <c r="BA71" t="s">
        <v>169</v>
      </c>
      <c r="BB71" t="s">
        <v>170</v>
      </c>
      <c r="BC71" t="s">
        <v>171</v>
      </c>
      <c r="BD71" t="s">
        <v>172</v>
      </c>
      <c r="BE71" t="s">
        <v>173</v>
      </c>
      <c r="BF71">
        <v>8</v>
      </c>
      <c r="BG71" t="s">
        <v>181</v>
      </c>
      <c r="BH71" t="s">
        <v>96</v>
      </c>
      <c r="BI71" t="s">
        <v>174</v>
      </c>
      <c r="BJ71" t="s">
        <v>175</v>
      </c>
      <c r="BK71" t="s">
        <v>97</v>
      </c>
      <c r="BL71" t="s">
        <v>98</v>
      </c>
      <c r="BM71" t="str">
        <f>VLOOKUP(T_Tableau_export_BDN_calculs[[#This Row],[Taxon]],'4_Changement_de_nom'!$1:$5000,2,FALSE)</f>
        <v>Myotis emarginatus (É. Geoffroy Saint-Hilaire, 1806)</v>
      </c>
      <c r="BN71" t="str">
        <f>VLOOKUP(T_Tableau_export_BDN_calculs[[#This Row],[Taxon]],'4_Changement_de_nom'!$1:$5000,3,FALSE)</f>
        <v>Murin à oreilles échancrées</v>
      </c>
      <c r="BO71">
        <f>VLOOKUP(T_Tableau_export_BDN_calculs[[#This Row],[Taxon]],'4_Changement_de_nom'!$1:$5000,4,FALSE)</f>
        <v>3.13</v>
      </c>
      <c r="BP71" s="68">
        <f>VLOOKUP(T_Tableau_export_BDN_calculs[[#This Row],[Taxon]],'4_Changement_de_nom'!$1:$5000,5,FALSE)</f>
        <v>2.5</v>
      </c>
      <c r="BQ71" s="68" t="str">
        <f>IF(OR(SUM(T_Tableau_export_BDN_calculs[[#This Row],[Encombrement vertical 0 - 5m]:[Encombrement vertical 0 - &gt;25m]])=130575,T_Tableau_export_BDN_calculs[[#This Row],[Taxon]]="Tadarida teniotis (Rafinesque,1814)"),"ouvert","ferme")</f>
        <v>ouvert</v>
      </c>
      <c r="BR71" s="68">
        <f>T_Tableau_export_BDN_calculs[[#This Row],[Nombre de contacts]]/'2_Donnees_entree'!$B$20</f>
        <v>6.6666666666666666E-2</v>
      </c>
      <c r="BS71" s="68">
        <f>(IF(T_Tableau_export_BDN_calculs[[#This Row],[Milieu ouvert ferme]]="ferme",T_Tableau_export_BDN_calculs[[#This Row],[Indice DETECT milieu ferme]],T_Tableau_export_BDN_calculs[[#This Row],[Indice DETECT milieu ouvert]]))*T_Tableau_export_BDN_calculs[[#This Row],[Nb contacts/h]]</f>
        <v>0.16666666666666666</v>
      </c>
      <c r="BT71" s="68" t="str">
        <f>VLOOKUP(T_Tableau_export_BDN_calculs[[#This Row],[Numéro du point]],'4bis_Changement_de_nom_points'!A:B,2,FALSE)</f>
        <v>Point 3</v>
      </c>
    </row>
    <row r="72" spans="1:72" x14ac:dyDescent="0.25">
      <c r="A72" s="18">
        <v>41746</v>
      </c>
      <c r="B72">
        <v>939553</v>
      </c>
      <c r="C72" s="18">
        <v>41746</v>
      </c>
      <c r="D72" t="s">
        <v>88</v>
      </c>
      <c r="F72" t="s">
        <v>88</v>
      </c>
      <c r="G72" t="s">
        <v>220</v>
      </c>
      <c r="H72" t="s">
        <v>221</v>
      </c>
      <c r="I72" t="s">
        <v>127</v>
      </c>
      <c r="J72">
        <v>52</v>
      </c>
      <c r="L72" t="s">
        <v>162</v>
      </c>
      <c r="M72" s="19">
        <v>0.91388888888888886</v>
      </c>
      <c r="N72" s="20">
        <v>43525</v>
      </c>
      <c r="O72" s="20">
        <v>43525</v>
      </c>
      <c r="P72" s="20">
        <v>43525</v>
      </c>
      <c r="Q72" s="20">
        <v>43525</v>
      </c>
      <c r="R72" s="20">
        <v>43525</v>
      </c>
      <c r="S72" s="20">
        <v>43525</v>
      </c>
      <c r="V72">
        <v>918624</v>
      </c>
      <c r="W72">
        <v>354696</v>
      </c>
      <c r="X72" t="s">
        <v>220</v>
      </c>
      <c r="Y72" t="s">
        <v>222</v>
      </c>
      <c r="Z72" t="s">
        <v>223</v>
      </c>
      <c r="AA72" t="s">
        <v>224</v>
      </c>
      <c r="AD72" t="s">
        <v>88</v>
      </c>
      <c r="AE72">
        <v>0</v>
      </c>
      <c r="AF72">
        <v>0</v>
      </c>
      <c r="AG72">
        <v>1496</v>
      </c>
      <c r="AH72" t="s">
        <v>166</v>
      </c>
      <c r="AI72" t="s">
        <v>90</v>
      </c>
      <c r="AJ72" t="s">
        <v>88</v>
      </c>
      <c r="AK72" t="s">
        <v>167</v>
      </c>
      <c r="AL72" t="s">
        <v>91</v>
      </c>
      <c r="AM72">
        <v>5</v>
      </c>
      <c r="AN72" t="s">
        <v>92</v>
      </c>
      <c r="AO72" t="s">
        <v>93</v>
      </c>
      <c r="AP72" t="s">
        <v>88</v>
      </c>
      <c r="AQ72" t="s">
        <v>93</v>
      </c>
      <c r="AR72" t="s">
        <v>94</v>
      </c>
      <c r="AS72" t="s">
        <v>93</v>
      </c>
      <c r="AT72" t="s">
        <v>168</v>
      </c>
      <c r="AV72" s="18">
        <v>42318</v>
      </c>
      <c r="AW72">
        <v>3314476</v>
      </c>
      <c r="AX72">
        <v>60479</v>
      </c>
      <c r="AY72" t="s">
        <v>95</v>
      </c>
      <c r="AZ72">
        <v>1</v>
      </c>
      <c r="BA72" t="s">
        <v>169</v>
      </c>
      <c r="BB72" t="s">
        <v>170</v>
      </c>
      <c r="BC72" t="s">
        <v>171</v>
      </c>
      <c r="BD72" t="s">
        <v>172</v>
      </c>
      <c r="BE72" t="s">
        <v>173</v>
      </c>
      <c r="BF72">
        <v>8</v>
      </c>
      <c r="BG72" t="s">
        <v>181</v>
      </c>
      <c r="BH72" t="s">
        <v>96</v>
      </c>
      <c r="BI72" t="s">
        <v>174</v>
      </c>
      <c r="BJ72" t="s">
        <v>175</v>
      </c>
      <c r="BK72" t="s">
        <v>97</v>
      </c>
      <c r="BL72" t="s">
        <v>98</v>
      </c>
      <c r="BM72" t="str">
        <f>VLOOKUP(T_Tableau_export_BDN_calculs[[#This Row],[Taxon]],'4_Changement_de_nom'!$1:$5000,2,FALSE)</f>
        <v>Pipistrellus pipistrellus (Schreber, 1774)</v>
      </c>
      <c r="BN72" t="str">
        <f>VLOOKUP(T_Tableau_export_BDN_calculs[[#This Row],[Taxon]],'4_Changement_de_nom'!$1:$5000,3,FALSE)</f>
        <v>Pipistrelle commune</v>
      </c>
      <c r="BO72">
        <f>VLOOKUP(T_Tableau_export_BDN_calculs[[#This Row],[Taxon]],'4_Changement_de_nom'!$1:$5000,4,FALSE)</f>
        <v>1</v>
      </c>
      <c r="BP72" s="68">
        <f>VLOOKUP(T_Tableau_export_BDN_calculs[[#This Row],[Taxon]],'4_Changement_de_nom'!$1:$5000,5,FALSE)</f>
        <v>1</v>
      </c>
      <c r="BQ72" s="68" t="str">
        <f>IF(OR(SUM(T_Tableau_export_BDN_calculs[[#This Row],[Encombrement vertical 0 - 5m]:[Encombrement vertical 0 - &gt;25m]])=130575,T_Tableau_export_BDN_calculs[[#This Row],[Taxon]]="Tadarida teniotis (Rafinesque,1814)"),"ouvert","ferme")</f>
        <v>ouvert</v>
      </c>
      <c r="BR72" s="68">
        <f>T_Tableau_export_BDN_calculs[[#This Row],[Nombre de contacts]]/'2_Donnees_entree'!$B$20</f>
        <v>6.6666666666666666E-2</v>
      </c>
      <c r="BS72" s="68">
        <f>(IF(T_Tableau_export_BDN_calculs[[#This Row],[Milieu ouvert ferme]]="ferme",T_Tableau_export_BDN_calculs[[#This Row],[Indice DETECT milieu ferme]],T_Tableau_export_BDN_calculs[[#This Row],[Indice DETECT milieu ouvert]]))*T_Tableau_export_BDN_calculs[[#This Row],[Nb contacts/h]]</f>
        <v>6.6666666666666666E-2</v>
      </c>
      <c r="BT72" s="68" t="str">
        <f>VLOOKUP(T_Tableau_export_BDN_calculs[[#This Row],[Numéro du point]],'4bis_Changement_de_nom_points'!A:B,2,FALSE)</f>
        <v>Point 3</v>
      </c>
    </row>
    <row r="73" spans="1:72" x14ac:dyDescent="0.25">
      <c r="A73" s="18">
        <v>41746</v>
      </c>
      <c r="B73">
        <v>939553</v>
      </c>
      <c r="C73" s="18">
        <v>41746</v>
      </c>
      <c r="D73" t="s">
        <v>88</v>
      </c>
      <c r="F73" t="s">
        <v>88</v>
      </c>
      <c r="G73" t="s">
        <v>220</v>
      </c>
      <c r="H73" t="s">
        <v>221</v>
      </c>
      <c r="I73" t="s">
        <v>127</v>
      </c>
      <c r="J73">
        <v>52</v>
      </c>
      <c r="L73" t="s">
        <v>162</v>
      </c>
      <c r="M73" s="19">
        <v>0.91388888888888886</v>
      </c>
      <c r="N73" s="20">
        <v>43525</v>
      </c>
      <c r="O73" s="20">
        <v>43525</v>
      </c>
      <c r="P73" s="20">
        <v>43525</v>
      </c>
      <c r="Q73" s="20">
        <v>43525</v>
      </c>
      <c r="R73" s="20">
        <v>43525</v>
      </c>
      <c r="S73" s="20">
        <v>43525</v>
      </c>
      <c r="V73">
        <v>918667</v>
      </c>
      <c r="W73">
        <v>354696</v>
      </c>
      <c r="X73" t="s">
        <v>220</v>
      </c>
      <c r="Y73" t="s">
        <v>222</v>
      </c>
      <c r="Z73" t="s">
        <v>223</v>
      </c>
      <c r="AA73" t="s">
        <v>224</v>
      </c>
      <c r="AD73" t="s">
        <v>88</v>
      </c>
      <c r="AE73">
        <v>0</v>
      </c>
      <c r="AF73">
        <v>0</v>
      </c>
      <c r="AG73">
        <v>1496</v>
      </c>
      <c r="AH73" t="s">
        <v>166</v>
      </c>
      <c r="AI73" t="s">
        <v>90</v>
      </c>
      <c r="AJ73" t="s">
        <v>88</v>
      </c>
      <c r="AK73" t="s">
        <v>167</v>
      </c>
      <c r="AL73" t="s">
        <v>91</v>
      </c>
      <c r="AM73">
        <v>13</v>
      </c>
      <c r="AN73" t="s">
        <v>115</v>
      </c>
      <c r="AO73" t="s">
        <v>93</v>
      </c>
      <c r="AP73" t="s">
        <v>88</v>
      </c>
      <c r="AQ73" t="s">
        <v>93</v>
      </c>
      <c r="AR73" t="s">
        <v>94</v>
      </c>
      <c r="AS73" t="s">
        <v>93</v>
      </c>
      <c r="AT73" t="s">
        <v>168</v>
      </c>
      <c r="AV73" s="18">
        <v>42318</v>
      </c>
      <c r="AW73">
        <v>3312491</v>
      </c>
      <c r="AX73">
        <v>200118</v>
      </c>
      <c r="AY73" t="s">
        <v>228</v>
      </c>
      <c r="AZ73">
        <v>1</v>
      </c>
      <c r="BA73" t="s">
        <v>169</v>
      </c>
      <c r="BB73" t="s">
        <v>170</v>
      </c>
      <c r="BC73" t="s">
        <v>171</v>
      </c>
      <c r="BD73" t="s">
        <v>172</v>
      </c>
      <c r="BE73" t="s">
        <v>173</v>
      </c>
      <c r="BF73">
        <v>8</v>
      </c>
      <c r="BG73" t="s">
        <v>181</v>
      </c>
      <c r="BH73" t="s">
        <v>96</v>
      </c>
      <c r="BI73" t="s">
        <v>174</v>
      </c>
      <c r="BJ73" t="s">
        <v>175</v>
      </c>
      <c r="BK73" t="s">
        <v>97</v>
      </c>
      <c r="BL73" t="s">
        <v>98</v>
      </c>
      <c r="BM73" t="str">
        <f>VLOOKUP(T_Tableau_export_BDN_calculs[[#This Row],[Taxon]],'4_Changement_de_nom'!$1:$5000,2,FALSE)</f>
        <v>Myotis daubentonii (Kuhl, 1817)</v>
      </c>
      <c r="BN73" t="str">
        <f>VLOOKUP(T_Tableau_export_BDN_calculs[[#This Row],[Taxon]],'4_Changement_de_nom'!$1:$5000,3,FALSE)</f>
        <v>Murin de Daubenton</v>
      </c>
      <c r="BO73">
        <f>VLOOKUP(T_Tableau_export_BDN_calculs[[#This Row],[Taxon]],'4_Changement_de_nom'!$1:$5000,4,FALSE)</f>
        <v>2.5</v>
      </c>
      <c r="BP73" s="68">
        <f>VLOOKUP(T_Tableau_export_BDN_calculs[[#This Row],[Taxon]],'4_Changement_de_nom'!$1:$5000,5,FALSE)</f>
        <v>1.67</v>
      </c>
      <c r="BQ73" s="68" t="str">
        <f>IF(OR(SUM(T_Tableau_export_BDN_calculs[[#This Row],[Encombrement vertical 0 - 5m]:[Encombrement vertical 0 - &gt;25m]])=130575,T_Tableau_export_BDN_calculs[[#This Row],[Taxon]]="Tadarida teniotis (Rafinesque,1814)"),"ouvert","ferme")</f>
        <v>ouvert</v>
      </c>
      <c r="BR73" s="68">
        <f>T_Tableau_export_BDN_calculs[[#This Row],[Nombre de contacts]]/'2_Donnees_entree'!$B$20</f>
        <v>6.6666666666666666E-2</v>
      </c>
      <c r="BS73" s="68">
        <f>(IF(T_Tableau_export_BDN_calculs[[#This Row],[Milieu ouvert ferme]]="ferme",T_Tableau_export_BDN_calculs[[#This Row],[Indice DETECT milieu ferme]],T_Tableau_export_BDN_calculs[[#This Row],[Indice DETECT milieu ouvert]]))*T_Tableau_export_BDN_calculs[[#This Row],[Nb contacts/h]]</f>
        <v>0.11133333333333333</v>
      </c>
      <c r="BT73" s="68" t="str">
        <f>VLOOKUP(T_Tableau_export_BDN_calculs[[#This Row],[Numéro du point]],'4bis_Changement_de_nom_points'!A:B,2,FALSE)</f>
        <v>Point 3</v>
      </c>
    </row>
    <row r="74" spans="1:72" x14ac:dyDescent="0.25">
      <c r="A74" s="18">
        <v>41746</v>
      </c>
      <c r="B74">
        <v>939553</v>
      </c>
      <c r="C74" s="18">
        <v>41746</v>
      </c>
      <c r="D74" t="s">
        <v>88</v>
      </c>
      <c r="F74" t="s">
        <v>88</v>
      </c>
      <c r="G74" t="s">
        <v>220</v>
      </c>
      <c r="H74" t="s">
        <v>221</v>
      </c>
      <c r="I74" t="s">
        <v>127</v>
      </c>
      <c r="J74">
        <v>52</v>
      </c>
      <c r="L74" t="s">
        <v>162</v>
      </c>
      <c r="M74" s="19">
        <v>0.91388888888888886</v>
      </c>
      <c r="N74" s="20">
        <v>43525</v>
      </c>
      <c r="O74" s="20">
        <v>43525</v>
      </c>
      <c r="P74" s="20">
        <v>43525</v>
      </c>
      <c r="Q74" s="20">
        <v>43525</v>
      </c>
      <c r="R74" s="20">
        <v>43525</v>
      </c>
      <c r="S74" s="20">
        <v>43525</v>
      </c>
      <c r="V74">
        <v>918946</v>
      </c>
      <c r="W74">
        <v>354696</v>
      </c>
      <c r="X74" t="s">
        <v>220</v>
      </c>
      <c r="Y74" t="s">
        <v>222</v>
      </c>
      <c r="Z74" t="s">
        <v>223</v>
      </c>
      <c r="AA74" t="s">
        <v>224</v>
      </c>
      <c r="AD74" t="s">
        <v>88</v>
      </c>
      <c r="AE74">
        <v>0</v>
      </c>
      <c r="AF74">
        <v>0</v>
      </c>
      <c r="AG74">
        <v>1496</v>
      </c>
      <c r="AH74" t="s">
        <v>166</v>
      </c>
      <c r="AI74" t="s">
        <v>90</v>
      </c>
      <c r="AJ74" t="s">
        <v>88</v>
      </c>
      <c r="AK74" t="s">
        <v>167</v>
      </c>
      <c r="AL74" t="s">
        <v>91</v>
      </c>
      <c r="AM74">
        <v>11</v>
      </c>
      <c r="AN74" t="s">
        <v>112</v>
      </c>
      <c r="AO74" t="s">
        <v>93</v>
      </c>
      <c r="AP74" t="s">
        <v>88</v>
      </c>
      <c r="AQ74" t="s">
        <v>93</v>
      </c>
      <c r="AR74" t="s">
        <v>94</v>
      </c>
      <c r="AS74" t="s">
        <v>93</v>
      </c>
      <c r="AT74" t="s">
        <v>168</v>
      </c>
      <c r="AV74" s="18">
        <v>42318</v>
      </c>
      <c r="AW74">
        <v>3314288</v>
      </c>
      <c r="AX74">
        <v>60418</v>
      </c>
      <c r="AY74" t="s">
        <v>113</v>
      </c>
      <c r="AZ74">
        <v>1</v>
      </c>
      <c r="BA74" t="s">
        <v>169</v>
      </c>
      <c r="BB74" t="s">
        <v>170</v>
      </c>
      <c r="BC74" t="s">
        <v>171</v>
      </c>
      <c r="BD74" t="s">
        <v>172</v>
      </c>
      <c r="BE74" t="s">
        <v>173</v>
      </c>
      <c r="BF74">
        <v>8</v>
      </c>
      <c r="BG74" t="s">
        <v>181</v>
      </c>
      <c r="BH74" t="s">
        <v>96</v>
      </c>
      <c r="BI74" t="s">
        <v>174</v>
      </c>
      <c r="BJ74" t="s">
        <v>175</v>
      </c>
      <c r="BK74" t="s">
        <v>97</v>
      </c>
      <c r="BL74" t="s">
        <v>98</v>
      </c>
      <c r="BM74" t="str">
        <f>VLOOKUP(T_Tableau_export_BDN_calculs[[#This Row],[Taxon]],'4_Changement_de_nom'!$1:$5000,2,FALSE)</f>
        <v>Myotis myotis (Borkhausen, 1797)</v>
      </c>
      <c r="BN74" t="str">
        <f>VLOOKUP(T_Tableau_export_BDN_calculs[[#This Row],[Taxon]],'4_Changement_de_nom'!$1:$5000,3,FALSE)</f>
        <v>Grand Murin</v>
      </c>
      <c r="BO74">
        <f>VLOOKUP(T_Tableau_export_BDN_calculs[[#This Row],[Taxon]],'4_Changement_de_nom'!$1:$5000,4,FALSE)</f>
        <v>1.67</v>
      </c>
      <c r="BP74" s="68">
        <f>VLOOKUP(T_Tableau_export_BDN_calculs[[#This Row],[Taxon]],'4_Changement_de_nom'!$1:$5000,5,FALSE)</f>
        <v>1.25</v>
      </c>
      <c r="BQ74" s="68" t="str">
        <f>IF(OR(SUM(T_Tableau_export_BDN_calculs[[#This Row],[Encombrement vertical 0 - 5m]:[Encombrement vertical 0 - &gt;25m]])=130575,T_Tableau_export_BDN_calculs[[#This Row],[Taxon]]="Tadarida teniotis (Rafinesque,1814)"),"ouvert","ferme")</f>
        <v>ouvert</v>
      </c>
      <c r="BR74" s="68">
        <f>T_Tableau_export_BDN_calculs[[#This Row],[Nombre de contacts]]/'2_Donnees_entree'!$B$20</f>
        <v>6.6666666666666666E-2</v>
      </c>
      <c r="BS74" s="68">
        <f>(IF(T_Tableau_export_BDN_calculs[[#This Row],[Milieu ouvert ferme]]="ferme",T_Tableau_export_BDN_calculs[[#This Row],[Indice DETECT milieu ferme]],T_Tableau_export_BDN_calculs[[#This Row],[Indice DETECT milieu ouvert]]))*T_Tableau_export_BDN_calculs[[#This Row],[Nb contacts/h]]</f>
        <v>8.3333333333333329E-2</v>
      </c>
      <c r="BT74" s="68" t="str">
        <f>VLOOKUP(T_Tableau_export_BDN_calculs[[#This Row],[Numéro du point]],'4bis_Changement_de_nom_points'!A:B,2,FALSE)</f>
        <v>Point 3</v>
      </c>
    </row>
    <row r="75" spans="1:72" x14ac:dyDescent="0.25">
      <c r="A75" s="18">
        <v>41746</v>
      </c>
      <c r="B75">
        <v>939553</v>
      </c>
      <c r="C75" s="18">
        <v>41746</v>
      </c>
      <c r="D75" t="s">
        <v>88</v>
      </c>
      <c r="F75" t="s">
        <v>88</v>
      </c>
      <c r="G75" t="s">
        <v>220</v>
      </c>
      <c r="H75" t="s">
        <v>221</v>
      </c>
      <c r="I75" t="s">
        <v>127</v>
      </c>
      <c r="J75">
        <v>52</v>
      </c>
      <c r="L75" t="s">
        <v>162</v>
      </c>
      <c r="M75" s="19">
        <v>0.91388888888888886</v>
      </c>
      <c r="N75" s="20">
        <v>43525</v>
      </c>
      <c r="O75" s="20">
        <v>43525</v>
      </c>
      <c r="P75" s="20">
        <v>43525</v>
      </c>
      <c r="Q75" s="20">
        <v>43525</v>
      </c>
      <c r="R75" s="20">
        <v>43525</v>
      </c>
      <c r="S75" s="20">
        <v>43525</v>
      </c>
      <c r="V75">
        <v>918946</v>
      </c>
      <c r="W75">
        <v>354696</v>
      </c>
      <c r="X75" t="s">
        <v>220</v>
      </c>
      <c r="Y75" t="s">
        <v>222</v>
      </c>
      <c r="Z75" t="s">
        <v>223</v>
      </c>
      <c r="AA75" t="s">
        <v>224</v>
      </c>
      <c r="AD75" t="s">
        <v>88</v>
      </c>
      <c r="AE75">
        <v>0</v>
      </c>
      <c r="AF75">
        <v>0</v>
      </c>
      <c r="AG75">
        <v>1496</v>
      </c>
      <c r="AH75" t="s">
        <v>166</v>
      </c>
      <c r="AI75" t="s">
        <v>90</v>
      </c>
      <c r="AJ75" t="s">
        <v>88</v>
      </c>
      <c r="AK75" t="s">
        <v>167</v>
      </c>
      <c r="AL75" t="s">
        <v>91</v>
      </c>
      <c r="AM75">
        <v>11</v>
      </c>
      <c r="AN75" t="s">
        <v>92</v>
      </c>
      <c r="AO75" t="s">
        <v>93</v>
      </c>
      <c r="AP75" t="s">
        <v>88</v>
      </c>
      <c r="AQ75" t="s">
        <v>93</v>
      </c>
      <c r="AR75" t="s">
        <v>94</v>
      </c>
      <c r="AS75" t="s">
        <v>93</v>
      </c>
      <c r="AT75" t="s">
        <v>168</v>
      </c>
      <c r="AV75" s="18">
        <v>42318</v>
      </c>
      <c r="AW75">
        <v>3312789</v>
      </c>
      <c r="AX75">
        <v>60479</v>
      </c>
      <c r="AY75" t="s">
        <v>95</v>
      </c>
      <c r="AZ75">
        <v>1</v>
      </c>
      <c r="BA75" t="s">
        <v>169</v>
      </c>
      <c r="BB75" t="s">
        <v>170</v>
      </c>
      <c r="BC75" t="s">
        <v>171</v>
      </c>
      <c r="BD75" t="s">
        <v>172</v>
      </c>
      <c r="BE75" t="s">
        <v>173</v>
      </c>
      <c r="BF75">
        <v>8</v>
      </c>
      <c r="BG75" t="s">
        <v>181</v>
      </c>
      <c r="BH75" t="s">
        <v>96</v>
      </c>
      <c r="BI75" t="s">
        <v>174</v>
      </c>
      <c r="BJ75" t="s">
        <v>175</v>
      </c>
      <c r="BK75" t="s">
        <v>97</v>
      </c>
      <c r="BL75" t="s">
        <v>98</v>
      </c>
      <c r="BM75" t="str">
        <f>VLOOKUP(T_Tableau_export_BDN_calculs[[#This Row],[Taxon]],'4_Changement_de_nom'!$1:$5000,2,FALSE)</f>
        <v>Pipistrellus pipistrellus (Schreber, 1774)</v>
      </c>
      <c r="BN75" t="str">
        <f>VLOOKUP(T_Tableau_export_BDN_calculs[[#This Row],[Taxon]],'4_Changement_de_nom'!$1:$5000,3,FALSE)</f>
        <v>Pipistrelle commune</v>
      </c>
      <c r="BO75">
        <f>VLOOKUP(T_Tableau_export_BDN_calculs[[#This Row],[Taxon]],'4_Changement_de_nom'!$1:$5000,4,FALSE)</f>
        <v>1</v>
      </c>
      <c r="BP75" s="68">
        <f>VLOOKUP(T_Tableau_export_BDN_calculs[[#This Row],[Taxon]],'4_Changement_de_nom'!$1:$5000,5,FALSE)</f>
        <v>1</v>
      </c>
      <c r="BQ75" s="68" t="str">
        <f>IF(OR(SUM(T_Tableau_export_BDN_calculs[[#This Row],[Encombrement vertical 0 - 5m]:[Encombrement vertical 0 - &gt;25m]])=130575,T_Tableau_export_BDN_calculs[[#This Row],[Taxon]]="Tadarida teniotis (Rafinesque,1814)"),"ouvert","ferme")</f>
        <v>ouvert</v>
      </c>
      <c r="BR75" s="68">
        <f>T_Tableau_export_BDN_calculs[[#This Row],[Nombre de contacts]]/'2_Donnees_entree'!$B$20</f>
        <v>6.6666666666666666E-2</v>
      </c>
      <c r="BS75" s="68">
        <f>(IF(T_Tableau_export_BDN_calculs[[#This Row],[Milieu ouvert ferme]]="ferme",T_Tableau_export_BDN_calculs[[#This Row],[Indice DETECT milieu ferme]],T_Tableau_export_BDN_calculs[[#This Row],[Indice DETECT milieu ouvert]]))*T_Tableau_export_BDN_calculs[[#This Row],[Nb contacts/h]]</f>
        <v>6.6666666666666666E-2</v>
      </c>
      <c r="BT75" s="68" t="str">
        <f>VLOOKUP(T_Tableau_export_BDN_calculs[[#This Row],[Numéro du point]],'4bis_Changement_de_nom_points'!A:B,2,FALSE)</f>
        <v>Point 3</v>
      </c>
    </row>
    <row r="76" spans="1:72" x14ac:dyDescent="0.25">
      <c r="A76" s="18">
        <v>41746</v>
      </c>
      <c r="B76">
        <v>939553</v>
      </c>
      <c r="C76" s="18">
        <v>41746</v>
      </c>
      <c r="D76" t="s">
        <v>88</v>
      </c>
      <c r="F76" t="s">
        <v>88</v>
      </c>
      <c r="G76" t="s">
        <v>220</v>
      </c>
      <c r="H76" t="s">
        <v>221</v>
      </c>
      <c r="I76" t="s">
        <v>127</v>
      </c>
      <c r="J76">
        <v>52</v>
      </c>
      <c r="L76" t="s">
        <v>162</v>
      </c>
      <c r="M76" s="19">
        <v>0.91388888888888886</v>
      </c>
      <c r="N76" s="20">
        <v>43525</v>
      </c>
      <c r="O76" s="20">
        <v>43525</v>
      </c>
      <c r="P76" s="20">
        <v>43525</v>
      </c>
      <c r="Q76" s="20">
        <v>43525</v>
      </c>
      <c r="R76" s="20">
        <v>43525</v>
      </c>
      <c r="S76" s="20">
        <v>43525</v>
      </c>
      <c r="V76">
        <v>919061</v>
      </c>
      <c r="W76">
        <v>354696</v>
      </c>
      <c r="X76" t="s">
        <v>220</v>
      </c>
      <c r="Y76" t="s">
        <v>222</v>
      </c>
      <c r="Z76" t="s">
        <v>223</v>
      </c>
      <c r="AA76" t="s">
        <v>224</v>
      </c>
      <c r="AD76" t="s">
        <v>88</v>
      </c>
      <c r="AE76">
        <v>0</v>
      </c>
      <c r="AF76">
        <v>0</v>
      </c>
      <c r="AG76">
        <v>1496</v>
      </c>
      <c r="AH76" t="s">
        <v>166</v>
      </c>
      <c r="AI76" t="s">
        <v>90</v>
      </c>
      <c r="AJ76" t="s">
        <v>88</v>
      </c>
      <c r="AK76" t="s">
        <v>167</v>
      </c>
      <c r="AL76" t="s">
        <v>91</v>
      </c>
      <c r="AM76">
        <v>20</v>
      </c>
      <c r="AN76" t="s">
        <v>92</v>
      </c>
      <c r="AO76" t="s">
        <v>93</v>
      </c>
      <c r="AP76" t="s">
        <v>88</v>
      </c>
      <c r="AQ76" t="s">
        <v>93</v>
      </c>
      <c r="AR76" t="s">
        <v>94</v>
      </c>
      <c r="AS76" t="s">
        <v>93</v>
      </c>
      <c r="AT76" t="s">
        <v>168</v>
      </c>
      <c r="AV76" s="18">
        <v>42318</v>
      </c>
      <c r="AW76">
        <v>3314648</v>
      </c>
      <c r="AX76">
        <v>60479</v>
      </c>
      <c r="AY76" t="s">
        <v>95</v>
      </c>
      <c r="AZ76">
        <v>1</v>
      </c>
      <c r="BA76" t="s">
        <v>169</v>
      </c>
      <c r="BB76" t="s">
        <v>170</v>
      </c>
      <c r="BC76" t="s">
        <v>171</v>
      </c>
      <c r="BD76" t="s">
        <v>172</v>
      </c>
      <c r="BE76" t="s">
        <v>173</v>
      </c>
      <c r="BF76">
        <v>8</v>
      </c>
      <c r="BG76" t="s">
        <v>181</v>
      </c>
      <c r="BH76" t="s">
        <v>96</v>
      </c>
      <c r="BI76" t="s">
        <v>174</v>
      </c>
      <c r="BJ76" t="s">
        <v>175</v>
      </c>
      <c r="BK76" t="s">
        <v>97</v>
      </c>
      <c r="BL76" t="s">
        <v>98</v>
      </c>
      <c r="BM76" t="str">
        <f>VLOOKUP(T_Tableau_export_BDN_calculs[[#This Row],[Taxon]],'4_Changement_de_nom'!$1:$5000,2,FALSE)</f>
        <v>Pipistrellus pipistrellus (Schreber, 1774)</v>
      </c>
      <c r="BN76" t="str">
        <f>VLOOKUP(T_Tableau_export_BDN_calculs[[#This Row],[Taxon]],'4_Changement_de_nom'!$1:$5000,3,FALSE)</f>
        <v>Pipistrelle commune</v>
      </c>
      <c r="BO76">
        <f>VLOOKUP(T_Tableau_export_BDN_calculs[[#This Row],[Taxon]],'4_Changement_de_nom'!$1:$5000,4,FALSE)</f>
        <v>1</v>
      </c>
      <c r="BP76" s="68">
        <f>VLOOKUP(T_Tableau_export_BDN_calculs[[#This Row],[Taxon]],'4_Changement_de_nom'!$1:$5000,5,FALSE)</f>
        <v>1</v>
      </c>
      <c r="BQ76" s="68" t="str">
        <f>IF(OR(SUM(T_Tableau_export_BDN_calculs[[#This Row],[Encombrement vertical 0 - 5m]:[Encombrement vertical 0 - &gt;25m]])=130575,T_Tableau_export_BDN_calculs[[#This Row],[Taxon]]="Tadarida teniotis (Rafinesque,1814)"),"ouvert","ferme")</f>
        <v>ouvert</v>
      </c>
      <c r="BR76" s="68">
        <f>T_Tableau_export_BDN_calculs[[#This Row],[Nombre de contacts]]/'2_Donnees_entree'!$B$20</f>
        <v>6.6666666666666666E-2</v>
      </c>
      <c r="BS76" s="68">
        <f>(IF(T_Tableau_export_BDN_calculs[[#This Row],[Milieu ouvert ferme]]="ferme",T_Tableau_export_BDN_calculs[[#This Row],[Indice DETECT milieu ferme]],T_Tableau_export_BDN_calculs[[#This Row],[Indice DETECT milieu ouvert]]))*T_Tableau_export_BDN_calculs[[#This Row],[Nb contacts/h]]</f>
        <v>6.6666666666666666E-2</v>
      </c>
      <c r="BT76" s="68" t="str">
        <f>VLOOKUP(T_Tableau_export_BDN_calculs[[#This Row],[Numéro du point]],'4bis_Changement_de_nom_points'!A:B,2,FALSE)</f>
        <v>Point 3</v>
      </c>
    </row>
    <row r="77" spans="1:72" x14ac:dyDescent="0.25">
      <c r="A77" s="18">
        <v>41746</v>
      </c>
      <c r="B77">
        <v>939553</v>
      </c>
      <c r="C77" s="18">
        <v>41746</v>
      </c>
      <c r="D77" t="s">
        <v>88</v>
      </c>
      <c r="F77" t="s">
        <v>88</v>
      </c>
      <c r="G77" t="s">
        <v>220</v>
      </c>
      <c r="H77" t="s">
        <v>221</v>
      </c>
      <c r="I77" t="s">
        <v>127</v>
      </c>
      <c r="J77">
        <v>52</v>
      </c>
      <c r="L77" t="s">
        <v>162</v>
      </c>
      <c r="M77" s="19">
        <v>0.91388888888888886</v>
      </c>
      <c r="N77" s="20">
        <v>43525</v>
      </c>
      <c r="O77" s="20">
        <v>43525</v>
      </c>
      <c r="P77" s="20">
        <v>43525</v>
      </c>
      <c r="Q77" s="20">
        <v>43525</v>
      </c>
      <c r="R77" s="20">
        <v>43525</v>
      </c>
      <c r="S77" s="20">
        <v>43525</v>
      </c>
      <c r="V77">
        <v>919439</v>
      </c>
      <c r="W77">
        <v>354696</v>
      </c>
      <c r="X77" t="s">
        <v>220</v>
      </c>
      <c r="Y77" t="s">
        <v>222</v>
      </c>
      <c r="Z77" t="s">
        <v>223</v>
      </c>
      <c r="AA77" t="s">
        <v>224</v>
      </c>
      <c r="AD77" t="s">
        <v>88</v>
      </c>
      <c r="AE77">
        <v>0</v>
      </c>
      <c r="AF77">
        <v>0</v>
      </c>
      <c r="AG77">
        <v>1496</v>
      </c>
      <c r="AH77" t="s">
        <v>166</v>
      </c>
      <c r="AI77" t="s">
        <v>90</v>
      </c>
      <c r="AJ77" t="s">
        <v>88</v>
      </c>
      <c r="AK77" t="s">
        <v>167</v>
      </c>
      <c r="AL77" t="s">
        <v>91</v>
      </c>
      <c r="AM77">
        <v>4</v>
      </c>
      <c r="AN77" t="s">
        <v>134</v>
      </c>
      <c r="AO77" t="s">
        <v>93</v>
      </c>
      <c r="AP77" t="s">
        <v>88</v>
      </c>
      <c r="AQ77" t="s">
        <v>93</v>
      </c>
      <c r="AR77" t="s">
        <v>94</v>
      </c>
      <c r="AS77" t="s">
        <v>93</v>
      </c>
      <c r="AT77" t="s">
        <v>168</v>
      </c>
      <c r="AV77" s="18">
        <v>42318</v>
      </c>
      <c r="AW77">
        <v>3314427</v>
      </c>
      <c r="AX77" t="s">
        <v>135</v>
      </c>
      <c r="AY77" t="s">
        <v>136</v>
      </c>
      <c r="AZ77">
        <v>1</v>
      </c>
      <c r="BA77" t="s">
        <v>169</v>
      </c>
      <c r="BB77" t="s">
        <v>170</v>
      </c>
      <c r="BC77" t="s">
        <v>171</v>
      </c>
      <c r="BD77" t="s">
        <v>172</v>
      </c>
      <c r="BE77" t="s">
        <v>173</v>
      </c>
      <c r="BF77">
        <v>8</v>
      </c>
      <c r="BG77" t="s">
        <v>181</v>
      </c>
      <c r="BH77" t="s">
        <v>96</v>
      </c>
      <c r="BI77" t="s">
        <v>174</v>
      </c>
      <c r="BJ77" t="s">
        <v>175</v>
      </c>
      <c r="BK77" t="s">
        <v>97</v>
      </c>
      <c r="BL77" t="s">
        <v>98</v>
      </c>
      <c r="BM77" t="str">
        <f>VLOOKUP(T_Tableau_export_BDN_calculs[[#This Row],[Taxon]],'4_Changement_de_nom'!$1:$5000,2,FALSE)</f>
        <v>Nyctalus sp., Eptesicus sp.</v>
      </c>
      <c r="BN77" t="str">
        <f>VLOOKUP(T_Tableau_export_BDN_calculs[[#This Row],[Taxon]],'4_Changement_de_nom'!$1:$5000,3,FALSE)</f>
        <v>Noctule ou Sérotine (espèce indéterminée)</v>
      </c>
      <c r="BO77">
        <f>VLOOKUP(T_Tableau_export_BDN_calculs[[#This Row],[Taxon]],'4_Changement_de_nom'!$1:$5000,4,FALSE)</f>
        <v>0.41</v>
      </c>
      <c r="BP77" s="68">
        <f>VLOOKUP(T_Tableau_export_BDN_calculs[[#This Row],[Taxon]],'4_Changement_de_nom'!$1:$5000,5,FALSE)</f>
        <v>0.37</v>
      </c>
      <c r="BQ77" s="68" t="str">
        <f>IF(OR(SUM(T_Tableau_export_BDN_calculs[[#This Row],[Encombrement vertical 0 - 5m]:[Encombrement vertical 0 - &gt;25m]])=130575,T_Tableau_export_BDN_calculs[[#This Row],[Taxon]]="Tadarida teniotis (Rafinesque,1814)"),"ouvert","ferme")</f>
        <v>ouvert</v>
      </c>
      <c r="BR77" s="68">
        <f>T_Tableau_export_BDN_calculs[[#This Row],[Nombre de contacts]]/'2_Donnees_entree'!$B$20</f>
        <v>6.6666666666666666E-2</v>
      </c>
      <c r="BS77" s="68">
        <f>(IF(T_Tableau_export_BDN_calculs[[#This Row],[Milieu ouvert ferme]]="ferme",T_Tableau_export_BDN_calculs[[#This Row],[Indice DETECT milieu ferme]],T_Tableau_export_BDN_calculs[[#This Row],[Indice DETECT milieu ouvert]]))*T_Tableau_export_BDN_calculs[[#This Row],[Nb contacts/h]]</f>
        <v>2.4666666666666667E-2</v>
      </c>
      <c r="BT77" s="68" t="str">
        <f>VLOOKUP(T_Tableau_export_BDN_calculs[[#This Row],[Numéro du point]],'4bis_Changement_de_nom_points'!A:B,2,FALSE)</f>
        <v>Point 3</v>
      </c>
    </row>
    <row r="78" spans="1:72" x14ac:dyDescent="0.25">
      <c r="A78" s="18">
        <v>41746</v>
      </c>
      <c r="B78">
        <v>939553</v>
      </c>
      <c r="C78" s="18">
        <v>41746</v>
      </c>
      <c r="D78" t="s">
        <v>88</v>
      </c>
      <c r="F78" t="s">
        <v>88</v>
      </c>
      <c r="G78" t="s">
        <v>220</v>
      </c>
      <c r="H78" t="s">
        <v>221</v>
      </c>
      <c r="I78" t="s">
        <v>127</v>
      </c>
      <c r="J78">
        <v>52</v>
      </c>
      <c r="L78" t="s">
        <v>162</v>
      </c>
      <c r="M78" s="19">
        <v>0.91388888888888886</v>
      </c>
      <c r="N78" s="20">
        <v>43525</v>
      </c>
      <c r="O78" s="20">
        <v>43525</v>
      </c>
      <c r="P78" s="20">
        <v>43525</v>
      </c>
      <c r="Q78" s="20">
        <v>43525</v>
      </c>
      <c r="R78" s="20">
        <v>43525</v>
      </c>
      <c r="S78" s="20">
        <v>43525</v>
      </c>
      <c r="V78">
        <v>919863</v>
      </c>
      <c r="W78">
        <v>354696</v>
      </c>
      <c r="X78" t="s">
        <v>220</v>
      </c>
      <c r="Y78" t="s">
        <v>222</v>
      </c>
      <c r="Z78" t="s">
        <v>223</v>
      </c>
      <c r="AA78" t="s">
        <v>224</v>
      </c>
      <c r="AD78" t="s">
        <v>88</v>
      </c>
      <c r="AE78">
        <v>0</v>
      </c>
      <c r="AF78">
        <v>0</v>
      </c>
      <c r="AG78">
        <v>1496</v>
      </c>
      <c r="AH78" t="s">
        <v>166</v>
      </c>
      <c r="AI78" t="s">
        <v>90</v>
      </c>
      <c r="AJ78" t="s">
        <v>88</v>
      </c>
      <c r="AK78" t="s">
        <v>167</v>
      </c>
      <c r="AL78" t="s">
        <v>91</v>
      </c>
      <c r="AM78">
        <v>24</v>
      </c>
      <c r="AN78" t="s">
        <v>99</v>
      </c>
      <c r="AO78" t="s">
        <v>93</v>
      </c>
      <c r="AP78" t="s">
        <v>88</v>
      </c>
      <c r="AQ78" t="s">
        <v>88</v>
      </c>
      <c r="AR78" t="s">
        <v>94</v>
      </c>
      <c r="AS78" t="s">
        <v>93</v>
      </c>
      <c r="AT78" t="s">
        <v>168</v>
      </c>
      <c r="AV78" s="18">
        <v>42318</v>
      </c>
      <c r="AW78">
        <v>3312578</v>
      </c>
      <c r="AX78">
        <v>60408</v>
      </c>
      <c r="AY78" t="s">
        <v>100</v>
      </c>
      <c r="AZ78">
        <v>1</v>
      </c>
      <c r="BA78" t="s">
        <v>169</v>
      </c>
      <c r="BB78" t="s">
        <v>170</v>
      </c>
      <c r="BC78" t="s">
        <v>171</v>
      </c>
      <c r="BD78" t="s">
        <v>172</v>
      </c>
      <c r="BE78" t="s">
        <v>173</v>
      </c>
      <c r="BF78">
        <v>8</v>
      </c>
      <c r="BG78" t="s">
        <v>181</v>
      </c>
      <c r="BH78" t="s">
        <v>96</v>
      </c>
      <c r="BI78" t="s">
        <v>174</v>
      </c>
      <c r="BJ78" t="s">
        <v>175</v>
      </c>
      <c r="BK78" t="s">
        <v>97</v>
      </c>
      <c r="BL78" t="s">
        <v>98</v>
      </c>
      <c r="BM78" t="str">
        <f>VLOOKUP(T_Tableau_export_BDN_calculs[[#This Row],[Taxon]],'4_Changement_de_nom'!$1:$5000,2,FALSE)</f>
        <v>Myotis nattereri (Kuhl, 1817)</v>
      </c>
      <c r="BN78" t="str">
        <f>VLOOKUP(T_Tableau_export_BDN_calculs[[#This Row],[Taxon]],'4_Changement_de_nom'!$1:$5000,3,FALSE)</f>
        <v>Murin de Natterer</v>
      </c>
      <c r="BO78">
        <f>VLOOKUP(T_Tableau_export_BDN_calculs[[#This Row],[Taxon]],'4_Changement_de_nom'!$1:$5000,4,FALSE)</f>
        <v>3.13</v>
      </c>
      <c r="BP78" s="68">
        <f>VLOOKUP(T_Tableau_export_BDN_calculs[[#This Row],[Taxon]],'4_Changement_de_nom'!$1:$5000,5,FALSE)</f>
        <v>1.67</v>
      </c>
      <c r="BQ78" s="68" t="str">
        <f>IF(OR(SUM(T_Tableau_export_BDN_calculs[[#This Row],[Encombrement vertical 0 - 5m]:[Encombrement vertical 0 - &gt;25m]])=130575,T_Tableau_export_BDN_calculs[[#This Row],[Taxon]]="Tadarida teniotis (Rafinesque,1814)"),"ouvert","ferme")</f>
        <v>ouvert</v>
      </c>
      <c r="BR78" s="68">
        <f>T_Tableau_export_BDN_calculs[[#This Row],[Nombre de contacts]]/'2_Donnees_entree'!$B$20</f>
        <v>6.6666666666666666E-2</v>
      </c>
      <c r="BS78" s="68">
        <f>(IF(T_Tableau_export_BDN_calculs[[#This Row],[Milieu ouvert ferme]]="ferme",T_Tableau_export_BDN_calculs[[#This Row],[Indice DETECT milieu ferme]],T_Tableau_export_BDN_calculs[[#This Row],[Indice DETECT milieu ouvert]]))*T_Tableau_export_BDN_calculs[[#This Row],[Nb contacts/h]]</f>
        <v>0.11133333333333333</v>
      </c>
      <c r="BT78" s="68" t="str">
        <f>VLOOKUP(T_Tableau_export_BDN_calculs[[#This Row],[Numéro du point]],'4bis_Changement_de_nom_points'!A:B,2,FALSE)</f>
        <v>Point 3</v>
      </c>
    </row>
    <row r="79" spans="1:72" x14ac:dyDescent="0.25">
      <c r="A79" s="18">
        <v>41746</v>
      </c>
      <c r="B79">
        <v>939553</v>
      </c>
      <c r="C79" s="18">
        <v>41746</v>
      </c>
      <c r="D79" t="s">
        <v>88</v>
      </c>
      <c r="F79" t="s">
        <v>88</v>
      </c>
      <c r="G79" t="s">
        <v>220</v>
      </c>
      <c r="H79" t="s">
        <v>221</v>
      </c>
      <c r="I79" t="s">
        <v>127</v>
      </c>
      <c r="J79">
        <v>52</v>
      </c>
      <c r="L79" t="s">
        <v>162</v>
      </c>
      <c r="M79" s="19">
        <v>0.91388888888888886</v>
      </c>
      <c r="N79" s="20">
        <v>43525</v>
      </c>
      <c r="O79" s="20">
        <v>43525</v>
      </c>
      <c r="P79" s="20">
        <v>43525</v>
      </c>
      <c r="Q79" s="20">
        <v>43525</v>
      </c>
      <c r="R79" s="20">
        <v>43525</v>
      </c>
      <c r="S79" s="20">
        <v>43525</v>
      </c>
      <c r="V79">
        <v>919863</v>
      </c>
      <c r="W79">
        <v>354696</v>
      </c>
      <c r="X79" t="s">
        <v>220</v>
      </c>
      <c r="Y79" t="s">
        <v>222</v>
      </c>
      <c r="Z79" t="s">
        <v>223</v>
      </c>
      <c r="AA79" t="s">
        <v>224</v>
      </c>
      <c r="AD79" t="s">
        <v>88</v>
      </c>
      <c r="AE79">
        <v>0</v>
      </c>
      <c r="AF79">
        <v>0</v>
      </c>
      <c r="AG79">
        <v>1496</v>
      </c>
      <c r="AH79" t="s">
        <v>166</v>
      </c>
      <c r="AI79" t="s">
        <v>90</v>
      </c>
      <c r="AJ79" t="s">
        <v>88</v>
      </c>
      <c r="AK79" t="s">
        <v>167</v>
      </c>
      <c r="AL79" t="s">
        <v>91</v>
      </c>
      <c r="AM79">
        <v>24</v>
      </c>
      <c r="AN79" t="s">
        <v>92</v>
      </c>
      <c r="AO79" t="s">
        <v>93</v>
      </c>
      <c r="AP79" t="s">
        <v>88</v>
      </c>
      <c r="AQ79" t="s">
        <v>93</v>
      </c>
      <c r="AR79" t="s">
        <v>94</v>
      </c>
      <c r="AS79" t="s">
        <v>93</v>
      </c>
      <c r="AT79" t="s">
        <v>168</v>
      </c>
      <c r="AV79" s="18">
        <v>42318</v>
      </c>
      <c r="AW79">
        <v>3313171</v>
      </c>
      <c r="AX79">
        <v>60479</v>
      </c>
      <c r="AY79" t="s">
        <v>95</v>
      </c>
      <c r="AZ79">
        <v>1</v>
      </c>
      <c r="BA79" t="s">
        <v>169</v>
      </c>
      <c r="BB79" t="s">
        <v>170</v>
      </c>
      <c r="BC79" t="s">
        <v>171</v>
      </c>
      <c r="BD79" t="s">
        <v>172</v>
      </c>
      <c r="BE79" t="s">
        <v>173</v>
      </c>
      <c r="BF79">
        <v>8</v>
      </c>
      <c r="BG79" t="s">
        <v>181</v>
      </c>
      <c r="BH79" t="s">
        <v>96</v>
      </c>
      <c r="BI79" t="s">
        <v>174</v>
      </c>
      <c r="BJ79" t="s">
        <v>175</v>
      </c>
      <c r="BK79" t="s">
        <v>97</v>
      </c>
      <c r="BL79" t="s">
        <v>98</v>
      </c>
      <c r="BM79" t="str">
        <f>VLOOKUP(T_Tableau_export_BDN_calculs[[#This Row],[Taxon]],'4_Changement_de_nom'!$1:$5000,2,FALSE)</f>
        <v>Pipistrellus pipistrellus (Schreber, 1774)</v>
      </c>
      <c r="BN79" t="str">
        <f>VLOOKUP(T_Tableau_export_BDN_calculs[[#This Row],[Taxon]],'4_Changement_de_nom'!$1:$5000,3,FALSE)</f>
        <v>Pipistrelle commune</v>
      </c>
      <c r="BO79">
        <f>VLOOKUP(T_Tableau_export_BDN_calculs[[#This Row],[Taxon]],'4_Changement_de_nom'!$1:$5000,4,FALSE)</f>
        <v>1</v>
      </c>
      <c r="BP79" s="68">
        <f>VLOOKUP(T_Tableau_export_BDN_calculs[[#This Row],[Taxon]],'4_Changement_de_nom'!$1:$5000,5,FALSE)</f>
        <v>1</v>
      </c>
      <c r="BQ79" s="68" t="str">
        <f>IF(OR(SUM(T_Tableau_export_BDN_calculs[[#This Row],[Encombrement vertical 0 - 5m]:[Encombrement vertical 0 - &gt;25m]])=130575,T_Tableau_export_BDN_calculs[[#This Row],[Taxon]]="Tadarida teniotis (Rafinesque,1814)"),"ouvert","ferme")</f>
        <v>ouvert</v>
      </c>
      <c r="BR79" s="68">
        <f>T_Tableau_export_BDN_calculs[[#This Row],[Nombre de contacts]]/'2_Donnees_entree'!$B$20</f>
        <v>6.6666666666666666E-2</v>
      </c>
      <c r="BS79" s="68">
        <f>(IF(T_Tableau_export_BDN_calculs[[#This Row],[Milieu ouvert ferme]]="ferme",T_Tableau_export_BDN_calculs[[#This Row],[Indice DETECT milieu ferme]],T_Tableau_export_BDN_calculs[[#This Row],[Indice DETECT milieu ouvert]]))*T_Tableau_export_BDN_calculs[[#This Row],[Nb contacts/h]]</f>
        <v>6.6666666666666666E-2</v>
      </c>
      <c r="BT79" s="68" t="str">
        <f>VLOOKUP(T_Tableau_export_BDN_calculs[[#This Row],[Numéro du point]],'4bis_Changement_de_nom_points'!A:B,2,FALSE)</f>
        <v>Point 3</v>
      </c>
    </row>
    <row r="80" spans="1:72" x14ac:dyDescent="0.25">
      <c r="A80" s="18">
        <v>41746</v>
      </c>
      <c r="B80">
        <v>939553</v>
      </c>
      <c r="C80" s="18">
        <v>41746</v>
      </c>
      <c r="D80" t="s">
        <v>88</v>
      </c>
      <c r="F80" t="s">
        <v>88</v>
      </c>
      <c r="G80" t="s">
        <v>220</v>
      </c>
      <c r="H80" t="s">
        <v>221</v>
      </c>
      <c r="I80" t="s">
        <v>127</v>
      </c>
      <c r="J80">
        <v>52</v>
      </c>
      <c r="L80" t="s">
        <v>162</v>
      </c>
      <c r="M80" s="19">
        <v>0.91388888888888886</v>
      </c>
      <c r="N80" s="20">
        <v>43525</v>
      </c>
      <c r="O80" s="20">
        <v>43525</v>
      </c>
      <c r="P80" s="20">
        <v>43525</v>
      </c>
      <c r="Q80" s="20">
        <v>43525</v>
      </c>
      <c r="R80" s="20">
        <v>43525</v>
      </c>
      <c r="S80" s="20">
        <v>43525</v>
      </c>
      <c r="V80">
        <v>920321</v>
      </c>
      <c r="W80">
        <v>354696</v>
      </c>
      <c r="X80" t="s">
        <v>220</v>
      </c>
      <c r="Y80" t="s">
        <v>222</v>
      </c>
      <c r="Z80" t="s">
        <v>223</v>
      </c>
      <c r="AA80" t="s">
        <v>224</v>
      </c>
      <c r="AD80" t="s">
        <v>88</v>
      </c>
      <c r="AE80">
        <v>0</v>
      </c>
      <c r="AF80">
        <v>0</v>
      </c>
      <c r="AG80">
        <v>1496</v>
      </c>
      <c r="AH80" t="s">
        <v>166</v>
      </c>
      <c r="AI80" t="s">
        <v>90</v>
      </c>
      <c r="AJ80" t="s">
        <v>88</v>
      </c>
      <c r="AK80" t="s">
        <v>167</v>
      </c>
      <c r="AL80" t="s">
        <v>91</v>
      </c>
      <c r="AM80">
        <v>23</v>
      </c>
      <c r="AN80" t="s">
        <v>92</v>
      </c>
      <c r="AO80" t="s">
        <v>93</v>
      </c>
      <c r="AP80" t="s">
        <v>88</v>
      </c>
      <c r="AQ80" t="s">
        <v>93</v>
      </c>
      <c r="AR80" t="s">
        <v>94</v>
      </c>
      <c r="AS80" t="s">
        <v>93</v>
      </c>
      <c r="AT80" t="s">
        <v>168</v>
      </c>
      <c r="AV80" s="18">
        <v>42318</v>
      </c>
      <c r="AW80">
        <v>3313188</v>
      </c>
      <c r="AX80">
        <v>60479</v>
      </c>
      <c r="AY80" t="s">
        <v>95</v>
      </c>
      <c r="AZ80">
        <v>1</v>
      </c>
      <c r="BA80" t="s">
        <v>169</v>
      </c>
      <c r="BB80" t="s">
        <v>170</v>
      </c>
      <c r="BC80" t="s">
        <v>171</v>
      </c>
      <c r="BD80" t="s">
        <v>172</v>
      </c>
      <c r="BE80" t="s">
        <v>173</v>
      </c>
      <c r="BF80">
        <v>8</v>
      </c>
      <c r="BG80" t="s">
        <v>181</v>
      </c>
      <c r="BH80" t="s">
        <v>96</v>
      </c>
      <c r="BI80" t="s">
        <v>174</v>
      </c>
      <c r="BJ80" t="s">
        <v>175</v>
      </c>
      <c r="BK80" t="s">
        <v>97</v>
      </c>
      <c r="BL80" t="s">
        <v>98</v>
      </c>
      <c r="BM80" t="str">
        <f>VLOOKUP(T_Tableau_export_BDN_calculs[[#This Row],[Taxon]],'4_Changement_de_nom'!$1:$5000,2,FALSE)</f>
        <v>Pipistrellus pipistrellus (Schreber, 1774)</v>
      </c>
      <c r="BN80" t="str">
        <f>VLOOKUP(T_Tableau_export_BDN_calculs[[#This Row],[Taxon]],'4_Changement_de_nom'!$1:$5000,3,FALSE)</f>
        <v>Pipistrelle commune</v>
      </c>
      <c r="BO80">
        <f>VLOOKUP(T_Tableau_export_BDN_calculs[[#This Row],[Taxon]],'4_Changement_de_nom'!$1:$5000,4,FALSE)</f>
        <v>1</v>
      </c>
      <c r="BP80" s="68">
        <f>VLOOKUP(T_Tableau_export_BDN_calculs[[#This Row],[Taxon]],'4_Changement_de_nom'!$1:$5000,5,FALSE)</f>
        <v>1</v>
      </c>
      <c r="BQ80" s="68" t="str">
        <f>IF(OR(SUM(T_Tableau_export_BDN_calculs[[#This Row],[Encombrement vertical 0 - 5m]:[Encombrement vertical 0 - &gt;25m]])=130575,T_Tableau_export_BDN_calculs[[#This Row],[Taxon]]="Tadarida teniotis (Rafinesque,1814)"),"ouvert","ferme")</f>
        <v>ouvert</v>
      </c>
      <c r="BR80" s="68">
        <f>T_Tableau_export_BDN_calculs[[#This Row],[Nombre de contacts]]/'2_Donnees_entree'!$B$20</f>
        <v>6.6666666666666666E-2</v>
      </c>
      <c r="BS80" s="68">
        <f>(IF(T_Tableau_export_BDN_calculs[[#This Row],[Milieu ouvert ferme]]="ferme",T_Tableau_export_BDN_calculs[[#This Row],[Indice DETECT milieu ferme]],T_Tableau_export_BDN_calculs[[#This Row],[Indice DETECT milieu ouvert]]))*T_Tableau_export_BDN_calculs[[#This Row],[Nb contacts/h]]</f>
        <v>6.6666666666666666E-2</v>
      </c>
      <c r="BT80" s="68" t="str">
        <f>VLOOKUP(T_Tableau_export_BDN_calculs[[#This Row],[Numéro du point]],'4bis_Changement_de_nom_points'!A:B,2,FALSE)</f>
        <v>Point 3</v>
      </c>
    </row>
    <row r="81" spans="1:72" x14ac:dyDescent="0.25">
      <c r="A81" s="18">
        <v>41836</v>
      </c>
      <c r="B81">
        <v>939539</v>
      </c>
      <c r="C81" s="18">
        <v>41836</v>
      </c>
      <c r="D81" t="s">
        <v>88</v>
      </c>
      <c r="F81" t="s">
        <v>88</v>
      </c>
      <c r="G81" t="s">
        <v>160</v>
      </c>
      <c r="H81" t="s">
        <v>137</v>
      </c>
      <c r="I81" t="s">
        <v>89</v>
      </c>
      <c r="J81">
        <v>83</v>
      </c>
      <c r="L81" t="s">
        <v>162</v>
      </c>
      <c r="M81" s="19">
        <v>6.5277777777777782E-2</v>
      </c>
      <c r="N81" s="20">
        <v>43525</v>
      </c>
      <c r="O81" s="20">
        <v>43526</v>
      </c>
      <c r="P81" s="20">
        <v>43527</v>
      </c>
      <c r="Q81" s="20">
        <v>43525</v>
      </c>
      <c r="R81" s="20">
        <v>43526</v>
      </c>
      <c r="S81" s="20">
        <v>43526</v>
      </c>
      <c r="V81">
        <v>917790</v>
      </c>
      <c r="W81">
        <v>354691</v>
      </c>
      <c r="X81" t="s">
        <v>160</v>
      </c>
      <c r="Y81" t="s">
        <v>163</v>
      </c>
      <c r="Z81" t="s">
        <v>164</v>
      </c>
      <c r="AA81" t="s">
        <v>165</v>
      </c>
      <c r="AD81" t="s">
        <v>88</v>
      </c>
      <c r="AE81">
        <v>0</v>
      </c>
      <c r="AF81">
        <v>0</v>
      </c>
      <c r="AG81">
        <v>1496</v>
      </c>
      <c r="AH81" t="s">
        <v>166</v>
      </c>
      <c r="AI81" t="s">
        <v>90</v>
      </c>
      <c r="AJ81" t="s">
        <v>88</v>
      </c>
      <c r="AK81" t="s">
        <v>167</v>
      </c>
      <c r="AL81" t="s">
        <v>91</v>
      </c>
      <c r="AM81">
        <v>27</v>
      </c>
      <c r="AN81" t="s">
        <v>92</v>
      </c>
      <c r="AO81" t="s">
        <v>93</v>
      </c>
      <c r="AP81" t="s">
        <v>88</v>
      </c>
      <c r="AQ81" t="s">
        <v>93</v>
      </c>
      <c r="AR81" t="s">
        <v>94</v>
      </c>
      <c r="AS81" t="s">
        <v>93</v>
      </c>
      <c r="AT81" t="s">
        <v>168</v>
      </c>
      <c r="AV81" s="18">
        <v>42318</v>
      </c>
      <c r="AW81">
        <v>3312952</v>
      </c>
      <c r="AX81">
        <v>60479</v>
      </c>
      <c r="AY81" t="s">
        <v>95</v>
      </c>
      <c r="AZ81">
        <v>1</v>
      </c>
      <c r="BA81" t="s">
        <v>169</v>
      </c>
      <c r="BB81" t="s">
        <v>170</v>
      </c>
      <c r="BC81" t="s">
        <v>171</v>
      </c>
      <c r="BD81" t="s">
        <v>172</v>
      </c>
      <c r="BE81" t="s">
        <v>173</v>
      </c>
      <c r="BF81">
        <v>9</v>
      </c>
      <c r="BH81" t="s">
        <v>96</v>
      </c>
      <c r="BI81" t="s">
        <v>174</v>
      </c>
      <c r="BJ81" t="s">
        <v>175</v>
      </c>
      <c r="BK81" t="s">
        <v>97</v>
      </c>
      <c r="BL81" t="s">
        <v>98</v>
      </c>
      <c r="BM81" t="str">
        <f>VLOOKUP(T_Tableau_export_BDN_calculs[[#This Row],[Taxon]],'4_Changement_de_nom'!$1:$5000,2,FALSE)</f>
        <v>Pipistrellus pipistrellus (Schreber, 1774)</v>
      </c>
      <c r="BN81" t="str">
        <f>VLOOKUP(T_Tableau_export_BDN_calculs[[#This Row],[Taxon]],'4_Changement_de_nom'!$1:$5000,3,FALSE)</f>
        <v>Pipistrelle commune</v>
      </c>
      <c r="BO81">
        <f>VLOOKUP(T_Tableau_export_BDN_calculs[[#This Row],[Taxon]],'4_Changement_de_nom'!$1:$5000,4,FALSE)</f>
        <v>1</v>
      </c>
      <c r="BP81" s="68">
        <f>VLOOKUP(T_Tableau_export_BDN_calculs[[#This Row],[Taxon]],'4_Changement_de_nom'!$1:$5000,5,FALSE)</f>
        <v>1</v>
      </c>
      <c r="BQ81" s="68" t="str">
        <f>IF(OR(SUM(T_Tableau_export_BDN_calculs[[#This Row],[Encombrement vertical 0 - 5m]:[Encombrement vertical 0 - &gt;25m]])=130575,T_Tableau_export_BDN_calculs[[#This Row],[Taxon]]="Tadarida teniotis (Rafinesque,1814)"),"ouvert","ferme")</f>
        <v>ferme</v>
      </c>
      <c r="BR81" s="68">
        <f>T_Tableau_export_BDN_calculs[[#This Row],[Nombre de contacts]]/'2_Donnees_entree'!$B$20</f>
        <v>6.6666666666666666E-2</v>
      </c>
      <c r="BS81" s="68">
        <f>(IF(T_Tableau_export_BDN_calculs[[#This Row],[Milieu ouvert ferme]]="ferme",T_Tableau_export_BDN_calculs[[#This Row],[Indice DETECT milieu ferme]],T_Tableau_export_BDN_calculs[[#This Row],[Indice DETECT milieu ouvert]]))*T_Tableau_export_BDN_calculs[[#This Row],[Nb contacts/h]]</f>
        <v>6.6666666666666666E-2</v>
      </c>
      <c r="BT81" s="68" t="str">
        <f>VLOOKUP(T_Tableau_export_BDN_calculs[[#This Row],[Numéro du point]],'4bis_Changement_de_nom_points'!A:B,2,FALSE)</f>
        <v>Point 10</v>
      </c>
    </row>
    <row r="82" spans="1:72" x14ac:dyDescent="0.25">
      <c r="A82" s="18">
        <v>41836</v>
      </c>
      <c r="B82">
        <v>939539</v>
      </c>
      <c r="C82" s="18">
        <v>41836</v>
      </c>
      <c r="D82" t="s">
        <v>88</v>
      </c>
      <c r="F82" t="s">
        <v>88</v>
      </c>
      <c r="G82" t="s">
        <v>160</v>
      </c>
      <c r="H82" t="s">
        <v>137</v>
      </c>
      <c r="I82" t="s">
        <v>89</v>
      </c>
      <c r="J82">
        <v>83</v>
      </c>
      <c r="L82" t="s">
        <v>162</v>
      </c>
      <c r="M82" s="19">
        <v>6.5277777777777782E-2</v>
      </c>
      <c r="N82" s="20">
        <v>43525</v>
      </c>
      <c r="O82" s="20">
        <v>43526</v>
      </c>
      <c r="P82" s="20">
        <v>43527</v>
      </c>
      <c r="Q82" s="20">
        <v>43525</v>
      </c>
      <c r="R82" s="20">
        <v>43526</v>
      </c>
      <c r="S82" s="20">
        <v>43526</v>
      </c>
      <c r="V82">
        <v>919819</v>
      </c>
      <c r="W82">
        <v>354691</v>
      </c>
      <c r="X82" t="s">
        <v>160</v>
      </c>
      <c r="Y82" t="s">
        <v>163</v>
      </c>
      <c r="Z82" t="s">
        <v>164</v>
      </c>
      <c r="AA82" t="s">
        <v>165</v>
      </c>
      <c r="AD82" t="s">
        <v>88</v>
      </c>
      <c r="AE82">
        <v>0</v>
      </c>
      <c r="AF82">
        <v>0</v>
      </c>
      <c r="AG82">
        <v>1496</v>
      </c>
      <c r="AH82" t="s">
        <v>166</v>
      </c>
      <c r="AI82" t="s">
        <v>90</v>
      </c>
      <c r="AJ82" t="s">
        <v>88</v>
      </c>
      <c r="AK82" t="s">
        <v>167</v>
      </c>
      <c r="AL82" t="s">
        <v>91</v>
      </c>
      <c r="AM82">
        <v>29</v>
      </c>
      <c r="AN82" t="s">
        <v>92</v>
      </c>
      <c r="AO82" t="s">
        <v>93</v>
      </c>
      <c r="AP82" t="s">
        <v>88</v>
      </c>
      <c r="AQ82" t="s">
        <v>93</v>
      </c>
      <c r="AR82" t="s">
        <v>94</v>
      </c>
      <c r="AS82" t="s">
        <v>93</v>
      </c>
      <c r="AT82" t="s">
        <v>168</v>
      </c>
      <c r="AV82" s="18">
        <v>42318</v>
      </c>
      <c r="AW82">
        <v>3314056</v>
      </c>
      <c r="AX82">
        <v>60479</v>
      </c>
      <c r="AY82" t="s">
        <v>95</v>
      </c>
      <c r="AZ82">
        <v>1</v>
      </c>
      <c r="BA82" t="s">
        <v>169</v>
      </c>
      <c r="BB82" t="s">
        <v>170</v>
      </c>
      <c r="BC82" t="s">
        <v>171</v>
      </c>
      <c r="BD82" t="s">
        <v>172</v>
      </c>
      <c r="BE82" t="s">
        <v>173</v>
      </c>
      <c r="BF82">
        <v>9</v>
      </c>
      <c r="BH82" t="s">
        <v>96</v>
      </c>
      <c r="BI82" t="s">
        <v>174</v>
      </c>
      <c r="BJ82" t="s">
        <v>175</v>
      </c>
      <c r="BK82" t="s">
        <v>97</v>
      </c>
      <c r="BL82" t="s">
        <v>98</v>
      </c>
      <c r="BM82" t="str">
        <f>VLOOKUP(T_Tableau_export_BDN_calculs[[#This Row],[Taxon]],'4_Changement_de_nom'!$1:$5000,2,FALSE)</f>
        <v>Pipistrellus pipistrellus (Schreber, 1774)</v>
      </c>
      <c r="BN82" t="str">
        <f>VLOOKUP(T_Tableau_export_BDN_calculs[[#This Row],[Taxon]],'4_Changement_de_nom'!$1:$5000,3,FALSE)</f>
        <v>Pipistrelle commune</v>
      </c>
      <c r="BO82">
        <f>VLOOKUP(T_Tableau_export_BDN_calculs[[#This Row],[Taxon]],'4_Changement_de_nom'!$1:$5000,4,FALSE)</f>
        <v>1</v>
      </c>
      <c r="BP82" s="68">
        <f>VLOOKUP(T_Tableau_export_BDN_calculs[[#This Row],[Taxon]],'4_Changement_de_nom'!$1:$5000,5,FALSE)</f>
        <v>1</v>
      </c>
      <c r="BQ82" s="68" t="str">
        <f>IF(OR(SUM(T_Tableau_export_BDN_calculs[[#This Row],[Encombrement vertical 0 - 5m]:[Encombrement vertical 0 - &gt;25m]])=130575,T_Tableau_export_BDN_calculs[[#This Row],[Taxon]]="Tadarida teniotis (Rafinesque,1814)"),"ouvert","ferme")</f>
        <v>ferme</v>
      </c>
      <c r="BR82" s="68">
        <f>T_Tableau_export_BDN_calculs[[#This Row],[Nombre de contacts]]/'2_Donnees_entree'!$B$20</f>
        <v>6.6666666666666666E-2</v>
      </c>
      <c r="BS82" s="68">
        <f>(IF(T_Tableau_export_BDN_calculs[[#This Row],[Milieu ouvert ferme]]="ferme",T_Tableau_export_BDN_calculs[[#This Row],[Indice DETECT milieu ferme]],T_Tableau_export_BDN_calculs[[#This Row],[Indice DETECT milieu ouvert]]))*T_Tableau_export_BDN_calculs[[#This Row],[Nb contacts/h]]</f>
        <v>6.6666666666666666E-2</v>
      </c>
      <c r="BT82" s="68" t="str">
        <f>VLOOKUP(T_Tableau_export_BDN_calculs[[#This Row],[Numéro du point]],'4bis_Changement_de_nom_points'!A:B,2,FALSE)</f>
        <v>Point 10</v>
      </c>
    </row>
    <row r="83" spans="1:72" x14ac:dyDescent="0.25">
      <c r="A83" s="18">
        <v>41836</v>
      </c>
      <c r="B83">
        <v>939539</v>
      </c>
      <c r="C83" s="18">
        <v>41836</v>
      </c>
      <c r="D83" t="s">
        <v>88</v>
      </c>
      <c r="F83" t="s">
        <v>88</v>
      </c>
      <c r="G83" t="s">
        <v>160</v>
      </c>
      <c r="H83" t="s">
        <v>137</v>
      </c>
      <c r="I83" t="s">
        <v>89</v>
      </c>
      <c r="J83">
        <v>83</v>
      </c>
      <c r="L83" t="s">
        <v>162</v>
      </c>
      <c r="M83" s="19">
        <v>6.5277777777777782E-2</v>
      </c>
      <c r="N83" s="20">
        <v>43525</v>
      </c>
      <c r="O83" s="20">
        <v>43526</v>
      </c>
      <c r="P83" s="20">
        <v>43527</v>
      </c>
      <c r="Q83" s="20">
        <v>43525</v>
      </c>
      <c r="R83" s="20">
        <v>43526</v>
      </c>
      <c r="S83" s="20">
        <v>43526</v>
      </c>
      <c r="V83">
        <v>920185</v>
      </c>
      <c r="W83">
        <v>354691</v>
      </c>
      <c r="X83" t="s">
        <v>160</v>
      </c>
      <c r="Y83" t="s">
        <v>163</v>
      </c>
      <c r="Z83" t="s">
        <v>164</v>
      </c>
      <c r="AA83" t="s">
        <v>165</v>
      </c>
      <c r="AD83" t="s">
        <v>88</v>
      </c>
      <c r="AE83">
        <v>0</v>
      </c>
      <c r="AF83">
        <v>0</v>
      </c>
      <c r="AG83">
        <v>1496</v>
      </c>
      <c r="AH83" t="s">
        <v>166</v>
      </c>
      <c r="AI83" t="s">
        <v>90</v>
      </c>
      <c r="AJ83" t="s">
        <v>88</v>
      </c>
      <c r="AK83" t="s">
        <v>167</v>
      </c>
      <c r="AL83" t="s">
        <v>91</v>
      </c>
      <c r="AM83">
        <v>16</v>
      </c>
      <c r="AN83" t="s">
        <v>105</v>
      </c>
      <c r="AO83" t="s">
        <v>93</v>
      </c>
      <c r="AP83" t="s">
        <v>88</v>
      </c>
      <c r="AQ83" t="s">
        <v>93</v>
      </c>
      <c r="AR83" t="s">
        <v>94</v>
      </c>
      <c r="AS83" t="s">
        <v>93</v>
      </c>
      <c r="AT83" t="s">
        <v>168</v>
      </c>
      <c r="AV83" s="18">
        <v>42318</v>
      </c>
      <c r="AW83">
        <v>3313958</v>
      </c>
      <c r="AX83">
        <v>60461</v>
      </c>
      <c r="AY83" t="s">
        <v>126</v>
      </c>
      <c r="AZ83">
        <v>1</v>
      </c>
      <c r="BA83" t="s">
        <v>169</v>
      </c>
      <c r="BB83" t="s">
        <v>170</v>
      </c>
      <c r="BC83" t="s">
        <v>171</v>
      </c>
      <c r="BD83" t="s">
        <v>172</v>
      </c>
      <c r="BE83" t="s">
        <v>173</v>
      </c>
      <c r="BF83">
        <v>9</v>
      </c>
      <c r="BH83" t="s">
        <v>96</v>
      </c>
      <c r="BI83" t="s">
        <v>174</v>
      </c>
      <c r="BJ83" t="s">
        <v>175</v>
      </c>
      <c r="BK83" t="s">
        <v>97</v>
      </c>
      <c r="BL83" t="s">
        <v>98</v>
      </c>
      <c r="BM83" t="str">
        <f>VLOOKUP(T_Tableau_export_BDN_calculs[[#This Row],[Taxon]],'4_Changement_de_nom'!$1:$5000,2,FALSE)</f>
        <v>Nyctalus leisleri (Kuhl, 1817)</v>
      </c>
      <c r="BN83" t="str">
        <f>VLOOKUP(T_Tableau_export_BDN_calculs[[#This Row],[Taxon]],'4_Changement_de_nom'!$1:$5000,3,FALSE)</f>
        <v>Noctule de Leisler</v>
      </c>
      <c r="BO83">
        <f>VLOOKUP(T_Tableau_export_BDN_calculs[[#This Row],[Taxon]],'4_Changement_de_nom'!$1:$5000,4,FALSE)</f>
        <v>0.31</v>
      </c>
      <c r="BP83" s="68">
        <f>VLOOKUP(T_Tableau_export_BDN_calculs[[#This Row],[Taxon]],'4_Changement_de_nom'!$1:$5000,5,FALSE)</f>
        <v>0.31</v>
      </c>
      <c r="BQ83" s="68" t="str">
        <f>IF(OR(SUM(T_Tableau_export_BDN_calculs[[#This Row],[Encombrement vertical 0 - 5m]:[Encombrement vertical 0 - &gt;25m]])=130575,T_Tableau_export_BDN_calculs[[#This Row],[Taxon]]="Tadarida teniotis (Rafinesque,1814)"),"ouvert","ferme")</f>
        <v>ferme</v>
      </c>
      <c r="BR83" s="68">
        <f>T_Tableau_export_BDN_calculs[[#This Row],[Nombre de contacts]]/'2_Donnees_entree'!$B$20</f>
        <v>6.6666666666666666E-2</v>
      </c>
      <c r="BS83" s="68">
        <f>(IF(T_Tableau_export_BDN_calculs[[#This Row],[Milieu ouvert ferme]]="ferme",T_Tableau_export_BDN_calculs[[#This Row],[Indice DETECT milieu ferme]],T_Tableau_export_BDN_calculs[[#This Row],[Indice DETECT milieu ouvert]]))*T_Tableau_export_BDN_calculs[[#This Row],[Nb contacts/h]]</f>
        <v>2.0666666666666667E-2</v>
      </c>
      <c r="BT83" s="68" t="str">
        <f>VLOOKUP(T_Tableau_export_BDN_calculs[[#This Row],[Numéro du point]],'4bis_Changement_de_nom_points'!A:B,2,FALSE)</f>
        <v>Point 10</v>
      </c>
    </row>
    <row r="84" spans="1:72" x14ac:dyDescent="0.25">
      <c r="A84" s="18">
        <v>41836</v>
      </c>
      <c r="B84">
        <v>939557</v>
      </c>
      <c r="C84" s="18">
        <v>41836</v>
      </c>
      <c r="D84" t="s">
        <v>88</v>
      </c>
      <c r="F84" t="s">
        <v>88</v>
      </c>
      <c r="G84" t="s">
        <v>176</v>
      </c>
      <c r="H84">
        <v>20</v>
      </c>
      <c r="I84" t="s">
        <v>89</v>
      </c>
      <c r="J84">
        <v>81</v>
      </c>
      <c r="L84" t="s">
        <v>162</v>
      </c>
      <c r="M84" s="19">
        <v>0.99097222222222225</v>
      </c>
      <c r="N84" s="20">
        <v>43525</v>
      </c>
      <c r="O84" s="20">
        <v>43527</v>
      </c>
      <c r="P84" s="20">
        <v>43527</v>
      </c>
      <c r="Q84" s="20">
        <v>43525</v>
      </c>
      <c r="R84" s="20">
        <v>43525</v>
      </c>
      <c r="S84" s="20">
        <v>43525</v>
      </c>
      <c r="V84">
        <v>917663</v>
      </c>
      <c r="W84">
        <v>354697</v>
      </c>
      <c r="X84" t="s">
        <v>176</v>
      </c>
      <c r="Y84" t="s">
        <v>178</v>
      </c>
      <c r="Z84" t="s">
        <v>179</v>
      </c>
      <c r="AA84" t="s">
        <v>180</v>
      </c>
      <c r="AD84" t="s">
        <v>88</v>
      </c>
      <c r="AE84">
        <v>0</v>
      </c>
      <c r="AF84">
        <v>0</v>
      </c>
      <c r="AG84">
        <v>1496</v>
      </c>
      <c r="AH84" t="s">
        <v>166</v>
      </c>
      <c r="AI84" t="s">
        <v>90</v>
      </c>
      <c r="AJ84" t="s">
        <v>88</v>
      </c>
      <c r="AK84" t="s">
        <v>167</v>
      </c>
      <c r="AL84" t="s">
        <v>91</v>
      </c>
      <c r="AM84">
        <v>24</v>
      </c>
      <c r="AN84" t="s">
        <v>92</v>
      </c>
      <c r="AO84" t="s">
        <v>93</v>
      </c>
      <c r="AP84" t="s">
        <v>88</v>
      </c>
      <c r="AQ84" t="s">
        <v>93</v>
      </c>
      <c r="AR84" t="s">
        <v>94</v>
      </c>
      <c r="AS84" t="s">
        <v>93</v>
      </c>
      <c r="AT84" t="s">
        <v>168</v>
      </c>
      <c r="AV84" s="18">
        <v>42318</v>
      </c>
      <c r="AW84">
        <v>3314229</v>
      </c>
      <c r="AX84">
        <v>60479</v>
      </c>
      <c r="AY84" t="s">
        <v>95</v>
      </c>
      <c r="AZ84">
        <v>2</v>
      </c>
      <c r="BA84" t="s">
        <v>169</v>
      </c>
      <c r="BB84" t="s">
        <v>170</v>
      </c>
      <c r="BC84" t="s">
        <v>171</v>
      </c>
      <c r="BD84" t="s">
        <v>172</v>
      </c>
      <c r="BE84" t="s">
        <v>173</v>
      </c>
      <c r="BF84">
        <v>7</v>
      </c>
      <c r="BG84" t="s">
        <v>181</v>
      </c>
      <c r="BH84" t="s">
        <v>96</v>
      </c>
      <c r="BI84" t="s">
        <v>174</v>
      </c>
      <c r="BJ84" t="s">
        <v>175</v>
      </c>
      <c r="BK84" t="s">
        <v>97</v>
      </c>
      <c r="BL84" t="s">
        <v>98</v>
      </c>
      <c r="BM84" t="str">
        <f>VLOOKUP(T_Tableau_export_BDN_calculs[[#This Row],[Taxon]],'4_Changement_de_nom'!$1:$5000,2,FALSE)</f>
        <v>Pipistrellus pipistrellus (Schreber, 1774)</v>
      </c>
      <c r="BN84" t="str">
        <f>VLOOKUP(T_Tableau_export_BDN_calculs[[#This Row],[Taxon]],'4_Changement_de_nom'!$1:$5000,3,FALSE)</f>
        <v>Pipistrelle commune</v>
      </c>
      <c r="BO84">
        <f>VLOOKUP(T_Tableau_export_BDN_calculs[[#This Row],[Taxon]],'4_Changement_de_nom'!$1:$5000,4,FALSE)</f>
        <v>1</v>
      </c>
      <c r="BP84" s="68">
        <f>VLOOKUP(T_Tableau_export_BDN_calculs[[#This Row],[Taxon]],'4_Changement_de_nom'!$1:$5000,5,FALSE)</f>
        <v>1</v>
      </c>
      <c r="BQ84" s="68" t="str">
        <f>IF(OR(SUM(T_Tableau_export_BDN_calculs[[#This Row],[Encombrement vertical 0 - 5m]:[Encombrement vertical 0 - &gt;25m]])=130575,T_Tableau_export_BDN_calculs[[#This Row],[Taxon]]="Tadarida teniotis (Rafinesque,1814)"),"ouvert","ferme")</f>
        <v>ouvert</v>
      </c>
      <c r="BR84" s="68">
        <f>T_Tableau_export_BDN_calculs[[#This Row],[Nombre de contacts]]/'2_Donnees_entree'!$B$20</f>
        <v>0.13333333333333333</v>
      </c>
      <c r="BS84" s="68">
        <f>(IF(T_Tableau_export_BDN_calculs[[#This Row],[Milieu ouvert ferme]]="ferme",T_Tableau_export_BDN_calculs[[#This Row],[Indice DETECT milieu ferme]],T_Tableau_export_BDN_calculs[[#This Row],[Indice DETECT milieu ouvert]]))*T_Tableau_export_BDN_calculs[[#This Row],[Nb contacts/h]]</f>
        <v>0.13333333333333333</v>
      </c>
      <c r="BT84" s="68" t="str">
        <f>VLOOKUP(T_Tableau_export_BDN_calculs[[#This Row],[Numéro du point]],'4bis_Changement_de_nom_points'!A:B,2,FALSE)</f>
        <v>Point 1</v>
      </c>
    </row>
    <row r="85" spans="1:72" x14ac:dyDescent="0.25">
      <c r="A85" s="18">
        <v>41836</v>
      </c>
      <c r="B85">
        <v>939557</v>
      </c>
      <c r="C85" s="18">
        <v>41836</v>
      </c>
      <c r="D85" t="s">
        <v>88</v>
      </c>
      <c r="F85" t="s">
        <v>88</v>
      </c>
      <c r="G85" t="s">
        <v>176</v>
      </c>
      <c r="H85">
        <v>20</v>
      </c>
      <c r="I85" t="s">
        <v>89</v>
      </c>
      <c r="J85">
        <v>81</v>
      </c>
      <c r="L85" t="s">
        <v>162</v>
      </c>
      <c r="M85" s="19">
        <v>0.99097222222222225</v>
      </c>
      <c r="N85" s="20">
        <v>43525</v>
      </c>
      <c r="O85" s="20">
        <v>43527</v>
      </c>
      <c r="P85" s="20">
        <v>43527</v>
      </c>
      <c r="Q85" s="20">
        <v>43525</v>
      </c>
      <c r="R85" s="20">
        <v>43525</v>
      </c>
      <c r="S85" s="20">
        <v>43525</v>
      </c>
      <c r="V85">
        <v>917939</v>
      </c>
      <c r="W85">
        <v>354697</v>
      </c>
      <c r="X85" t="s">
        <v>176</v>
      </c>
      <c r="Y85" t="s">
        <v>178</v>
      </c>
      <c r="Z85" t="s">
        <v>179</v>
      </c>
      <c r="AA85" t="s">
        <v>180</v>
      </c>
      <c r="AD85" t="s">
        <v>88</v>
      </c>
      <c r="AE85">
        <v>0</v>
      </c>
      <c r="AF85">
        <v>0</v>
      </c>
      <c r="AG85">
        <v>1496</v>
      </c>
      <c r="AH85" t="s">
        <v>166</v>
      </c>
      <c r="AI85" t="s">
        <v>90</v>
      </c>
      <c r="AJ85" t="s">
        <v>88</v>
      </c>
      <c r="AK85" t="s">
        <v>167</v>
      </c>
      <c r="AL85" t="s">
        <v>91</v>
      </c>
      <c r="AM85">
        <v>23</v>
      </c>
      <c r="AN85" t="s">
        <v>229</v>
      </c>
      <c r="AO85" t="s">
        <v>93</v>
      </c>
      <c r="AP85" t="s">
        <v>88</v>
      </c>
      <c r="AQ85" t="s">
        <v>88</v>
      </c>
      <c r="AR85" t="s">
        <v>94</v>
      </c>
      <c r="AS85" t="s">
        <v>93</v>
      </c>
      <c r="AT85" t="s">
        <v>168</v>
      </c>
      <c r="AV85" s="18">
        <v>42318</v>
      </c>
      <c r="AW85">
        <v>3313173</v>
      </c>
      <c r="AX85" t="s">
        <v>230</v>
      </c>
      <c r="AY85" t="s">
        <v>231</v>
      </c>
      <c r="AZ85">
        <v>2</v>
      </c>
      <c r="BA85" t="s">
        <v>169</v>
      </c>
      <c r="BB85" t="s">
        <v>170</v>
      </c>
      <c r="BC85" t="s">
        <v>171</v>
      </c>
      <c r="BD85" t="s">
        <v>172</v>
      </c>
      <c r="BE85" t="s">
        <v>173</v>
      </c>
      <c r="BF85">
        <v>7</v>
      </c>
      <c r="BG85" t="s">
        <v>181</v>
      </c>
      <c r="BH85" t="s">
        <v>96</v>
      </c>
      <c r="BI85" t="s">
        <v>174</v>
      </c>
      <c r="BJ85" t="s">
        <v>175</v>
      </c>
      <c r="BK85" t="s">
        <v>97</v>
      </c>
      <c r="BL85" t="s">
        <v>98</v>
      </c>
      <c r="BM85" t="str">
        <f>VLOOKUP(T_Tableau_export_BDN_calculs[[#This Row],[Taxon]],'4_Changement_de_nom'!$1:$5000,2,FALSE)</f>
        <v>Plecotus (É. Geoffroy Saint-Hilaire, 1818)</v>
      </c>
      <c r="BN85" t="str">
        <f>VLOOKUP(T_Tableau_export_BDN_calculs[[#This Row],[Taxon]],'4_Changement_de_nom'!$1:$5000,3,FALSE)</f>
        <v>Oreillard (espèce indéterminée)</v>
      </c>
      <c r="BO85">
        <f>VLOOKUP(T_Tableau_export_BDN_calculs[[#This Row],[Taxon]],'4_Changement_de_nom'!$1:$5000,4,FALSE)</f>
        <v>5</v>
      </c>
      <c r="BP85" s="68">
        <f>VLOOKUP(T_Tableau_export_BDN_calculs[[#This Row],[Taxon]],'4_Changement_de_nom'!$1:$5000,5,FALSE)</f>
        <v>1.25</v>
      </c>
      <c r="BQ85" s="68" t="str">
        <f>IF(OR(SUM(T_Tableau_export_BDN_calculs[[#This Row],[Encombrement vertical 0 - 5m]:[Encombrement vertical 0 - &gt;25m]])=130575,T_Tableau_export_BDN_calculs[[#This Row],[Taxon]]="Tadarida teniotis (Rafinesque,1814)"),"ouvert","ferme")</f>
        <v>ouvert</v>
      </c>
      <c r="BR85" s="68">
        <f>T_Tableau_export_BDN_calculs[[#This Row],[Nombre de contacts]]/'2_Donnees_entree'!$B$20</f>
        <v>0.13333333333333333</v>
      </c>
      <c r="BS85" s="68">
        <f>(IF(T_Tableau_export_BDN_calculs[[#This Row],[Milieu ouvert ferme]]="ferme",T_Tableau_export_BDN_calculs[[#This Row],[Indice DETECT milieu ferme]],T_Tableau_export_BDN_calculs[[#This Row],[Indice DETECT milieu ouvert]]))*T_Tableau_export_BDN_calculs[[#This Row],[Nb contacts/h]]</f>
        <v>0.16666666666666666</v>
      </c>
      <c r="BT85" s="68" t="str">
        <f>VLOOKUP(T_Tableau_export_BDN_calculs[[#This Row],[Numéro du point]],'4bis_Changement_de_nom_points'!A:B,2,FALSE)</f>
        <v>Point 1</v>
      </c>
    </row>
    <row r="86" spans="1:72" x14ac:dyDescent="0.25">
      <c r="A86" s="18">
        <v>41836</v>
      </c>
      <c r="B86">
        <v>939557</v>
      </c>
      <c r="C86" s="18">
        <v>41836</v>
      </c>
      <c r="D86" t="s">
        <v>88</v>
      </c>
      <c r="F86" t="s">
        <v>88</v>
      </c>
      <c r="G86" t="s">
        <v>176</v>
      </c>
      <c r="H86">
        <v>20</v>
      </c>
      <c r="I86" t="s">
        <v>89</v>
      </c>
      <c r="J86">
        <v>81</v>
      </c>
      <c r="L86" t="s">
        <v>162</v>
      </c>
      <c r="M86" s="19">
        <v>0.99097222222222225</v>
      </c>
      <c r="N86" s="20">
        <v>43525</v>
      </c>
      <c r="O86" s="20">
        <v>43527</v>
      </c>
      <c r="P86" s="20">
        <v>43527</v>
      </c>
      <c r="Q86" s="20">
        <v>43525</v>
      </c>
      <c r="R86" s="20">
        <v>43525</v>
      </c>
      <c r="S86" s="20">
        <v>43525</v>
      </c>
      <c r="V86">
        <v>917939</v>
      </c>
      <c r="W86">
        <v>354697</v>
      </c>
      <c r="X86" t="s">
        <v>176</v>
      </c>
      <c r="Y86" t="s">
        <v>178</v>
      </c>
      <c r="Z86" t="s">
        <v>179</v>
      </c>
      <c r="AA86" t="s">
        <v>180</v>
      </c>
      <c r="AD86" t="s">
        <v>88</v>
      </c>
      <c r="AE86">
        <v>0</v>
      </c>
      <c r="AF86">
        <v>0</v>
      </c>
      <c r="AG86">
        <v>1496</v>
      </c>
      <c r="AH86" t="s">
        <v>166</v>
      </c>
      <c r="AI86" t="s">
        <v>90</v>
      </c>
      <c r="AJ86" t="s">
        <v>88</v>
      </c>
      <c r="AK86" t="s">
        <v>167</v>
      </c>
      <c r="AL86" t="s">
        <v>91</v>
      </c>
      <c r="AM86">
        <v>23</v>
      </c>
      <c r="AN86" t="s">
        <v>92</v>
      </c>
      <c r="AO86" t="s">
        <v>93</v>
      </c>
      <c r="AP86" t="s">
        <v>88</v>
      </c>
      <c r="AQ86" t="s">
        <v>93</v>
      </c>
      <c r="AR86" t="s">
        <v>94</v>
      </c>
      <c r="AS86" t="s">
        <v>93</v>
      </c>
      <c r="AT86" t="s">
        <v>168</v>
      </c>
      <c r="AV86" s="18">
        <v>42318</v>
      </c>
      <c r="AW86">
        <v>3312589</v>
      </c>
      <c r="AX86">
        <v>60479</v>
      </c>
      <c r="AY86" t="s">
        <v>95</v>
      </c>
      <c r="AZ86">
        <v>3</v>
      </c>
      <c r="BA86" t="s">
        <v>169</v>
      </c>
      <c r="BB86" t="s">
        <v>170</v>
      </c>
      <c r="BC86" t="s">
        <v>171</v>
      </c>
      <c r="BD86" t="s">
        <v>172</v>
      </c>
      <c r="BE86" t="s">
        <v>173</v>
      </c>
      <c r="BF86">
        <v>7</v>
      </c>
      <c r="BG86" t="s">
        <v>181</v>
      </c>
      <c r="BH86" t="s">
        <v>96</v>
      </c>
      <c r="BI86" t="s">
        <v>174</v>
      </c>
      <c r="BJ86" t="s">
        <v>175</v>
      </c>
      <c r="BK86" t="s">
        <v>97</v>
      </c>
      <c r="BL86" t="s">
        <v>98</v>
      </c>
      <c r="BM86" t="str">
        <f>VLOOKUP(T_Tableau_export_BDN_calculs[[#This Row],[Taxon]],'4_Changement_de_nom'!$1:$5000,2,FALSE)</f>
        <v>Pipistrellus pipistrellus (Schreber, 1774)</v>
      </c>
      <c r="BN86" t="str">
        <f>VLOOKUP(T_Tableau_export_BDN_calculs[[#This Row],[Taxon]],'4_Changement_de_nom'!$1:$5000,3,FALSE)</f>
        <v>Pipistrelle commune</v>
      </c>
      <c r="BO86">
        <f>VLOOKUP(T_Tableau_export_BDN_calculs[[#This Row],[Taxon]],'4_Changement_de_nom'!$1:$5000,4,FALSE)</f>
        <v>1</v>
      </c>
      <c r="BP86" s="68">
        <f>VLOOKUP(T_Tableau_export_BDN_calculs[[#This Row],[Taxon]],'4_Changement_de_nom'!$1:$5000,5,FALSE)</f>
        <v>1</v>
      </c>
      <c r="BQ86" s="68" t="str">
        <f>IF(OR(SUM(T_Tableau_export_BDN_calculs[[#This Row],[Encombrement vertical 0 - 5m]:[Encombrement vertical 0 - &gt;25m]])=130575,T_Tableau_export_BDN_calculs[[#This Row],[Taxon]]="Tadarida teniotis (Rafinesque,1814)"),"ouvert","ferme")</f>
        <v>ouvert</v>
      </c>
      <c r="BR86" s="68">
        <f>T_Tableau_export_BDN_calculs[[#This Row],[Nombre de contacts]]/'2_Donnees_entree'!$B$20</f>
        <v>0.2</v>
      </c>
      <c r="BS86" s="68">
        <f>(IF(T_Tableau_export_BDN_calculs[[#This Row],[Milieu ouvert ferme]]="ferme",T_Tableau_export_BDN_calculs[[#This Row],[Indice DETECT milieu ferme]],T_Tableau_export_BDN_calculs[[#This Row],[Indice DETECT milieu ouvert]]))*T_Tableau_export_BDN_calculs[[#This Row],[Nb contacts/h]]</f>
        <v>0.2</v>
      </c>
      <c r="BT86" s="68" t="str">
        <f>VLOOKUP(T_Tableau_export_BDN_calculs[[#This Row],[Numéro du point]],'4bis_Changement_de_nom_points'!A:B,2,FALSE)</f>
        <v>Point 1</v>
      </c>
    </row>
    <row r="87" spans="1:72" x14ac:dyDescent="0.25">
      <c r="A87" s="18">
        <v>41836</v>
      </c>
      <c r="B87">
        <v>939557</v>
      </c>
      <c r="C87" s="18">
        <v>41836</v>
      </c>
      <c r="D87" t="s">
        <v>88</v>
      </c>
      <c r="F87" t="s">
        <v>88</v>
      </c>
      <c r="G87" t="s">
        <v>176</v>
      </c>
      <c r="H87">
        <v>20</v>
      </c>
      <c r="I87" t="s">
        <v>89</v>
      </c>
      <c r="J87">
        <v>81</v>
      </c>
      <c r="L87" t="s">
        <v>162</v>
      </c>
      <c r="M87" s="19">
        <v>0.99097222222222225</v>
      </c>
      <c r="N87" s="20">
        <v>43525</v>
      </c>
      <c r="O87" s="20">
        <v>43527</v>
      </c>
      <c r="P87" s="20">
        <v>43527</v>
      </c>
      <c r="Q87" s="20">
        <v>43525</v>
      </c>
      <c r="R87" s="20">
        <v>43525</v>
      </c>
      <c r="S87" s="20">
        <v>43525</v>
      </c>
      <c r="V87">
        <v>917980</v>
      </c>
      <c r="W87">
        <v>354697</v>
      </c>
      <c r="X87" t="s">
        <v>176</v>
      </c>
      <c r="Y87" t="s">
        <v>178</v>
      </c>
      <c r="Z87" t="s">
        <v>179</v>
      </c>
      <c r="AA87" t="s">
        <v>180</v>
      </c>
      <c r="AD87" t="s">
        <v>88</v>
      </c>
      <c r="AE87">
        <v>0</v>
      </c>
      <c r="AF87">
        <v>0</v>
      </c>
      <c r="AG87">
        <v>1496</v>
      </c>
      <c r="AH87" t="s">
        <v>166</v>
      </c>
      <c r="AI87" t="s">
        <v>90</v>
      </c>
      <c r="AJ87" t="s">
        <v>88</v>
      </c>
      <c r="AK87" t="s">
        <v>167</v>
      </c>
      <c r="AL87" t="s">
        <v>91</v>
      </c>
      <c r="AM87">
        <v>7</v>
      </c>
      <c r="AN87" t="s">
        <v>92</v>
      </c>
      <c r="AO87" t="s">
        <v>93</v>
      </c>
      <c r="AP87" t="s">
        <v>88</v>
      </c>
      <c r="AQ87" t="s">
        <v>93</v>
      </c>
      <c r="AR87" t="s">
        <v>94</v>
      </c>
      <c r="AS87" t="s">
        <v>93</v>
      </c>
      <c r="AT87" t="s">
        <v>168</v>
      </c>
      <c r="AV87" s="18">
        <v>42318</v>
      </c>
      <c r="AW87">
        <v>3313988</v>
      </c>
      <c r="AX87">
        <v>60479</v>
      </c>
      <c r="AY87" t="s">
        <v>95</v>
      </c>
      <c r="AZ87">
        <v>3</v>
      </c>
      <c r="BA87" t="s">
        <v>169</v>
      </c>
      <c r="BB87" t="s">
        <v>170</v>
      </c>
      <c r="BC87" t="s">
        <v>171</v>
      </c>
      <c r="BD87" t="s">
        <v>172</v>
      </c>
      <c r="BE87" t="s">
        <v>173</v>
      </c>
      <c r="BF87">
        <v>7</v>
      </c>
      <c r="BG87" t="s">
        <v>181</v>
      </c>
      <c r="BH87" t="s">
        <v>96</v>
      </c>
      <c r="BI87" t="s">
        <v>174</v>
      </c>
      <c r="BJ87" t="s">
        <v>175</v>
      </c>
      <c r="BK87" t="s">
        <v>97</v>
      </c>
      <c r="BL87" t="s">
        <v>98</v>
      </c>
      <c r="BM87" t="str">
        <f>VLOOKUP(T_Tableau_export_BDN_calculs[[#This Row],[Taxon]],'4_Changement_de_nom'!$1:$5000,2,FALSE)</f>
        <v>Pipistrellus pipistrellus (Schreber, 1774)</v>
      </c>
      <c r="BN87" t="str">
        <f>VLOOKUP(T_Tableau_export_BDN_calculs[[#This Row],[Taxon]],'4_Changement_de_nom'!$1:$5000,3,FALSE)</f>
        <v>Pipistrelle commune</v>
      </c>
      <c r="BO87">
        <f>VLOOKUP(T_Tableau_export_BDN_calculs[[#This Row],[Taxon]],'4_Changement_de_nom'!$1:$5000,4,FALSE)</f>
        <v>1</v>
      </c>
      <c r="BP87" s="68">
        <f>VLOOKUP(T_Tableau_export_BDN_calculs[[#This Row],[Taxon]],'4_Changement_de_nom'!$1:$5000,5,FALSE)</f>
        <v>1</v>
      </c>
      <c r="BQ87" s="68" t="str">
        <f>IF(OR(SUM(T_Tableau_export_BDN_calculs[[#This Row],[Encombrement vertical 0 - 5m]:[Encombrement vertical 0 - &gt;25m]])=130575,T_Tableau_export_BDN_calculs[[#This Row],[Taxon]]="Tadarida teniotis (Rafinesque,1814)"),"ouvert","ferme")</f>
        <v>ouvert</v>
      </c>
      <c r="BR87" s="68">
        <f>T_Tableau_export_BDN_calculs[[#This Row],[Nombre de contacts]]/'2_Donnees_entree'!$B$20</f>
        <v>0.2</v>
      </c>
      <c r="BS87" s="68">
        <f>(IF(T_Tableau_export_BDN_calculs[[#This Row],[Milieu ouvert ferme]]="ferme",T_Tableau_export_BDN_calculs[[#This Row],[Indice DETECT milieu ferme]],T_Tableau_export_BDN_calculs[[#This Row],[Indice DETECT milieu ouvert]]))*T_Tableau_export_BDN_calculs[[#This Row],[Nb contacts/h]]</f>
        <v>0.2</v>
      </c>
      <c r="BT87" s="68" t="str">
        <f>VLOOKUP(T_Tableau_export_BDN_calculs[[#This Row],[Numéro du point]],'4bis_Changement_de_nom_points'!A:B,2,FALSE)</f>
        <v>Point 1</v>
      </c>
    </row>
    <row r="88" spans="1:72" x14ac:dyDescent="0.25">
      <c r="A88" s="18">
        <v>41836</v>
      </c>
      <c r="B88">
        <v>939557</v>
      </c>
      <c r="C88" s="18">
        <v>41836</v>
      </c>
      <c r="D88" t="s">
        <v>88</v>
      </c>
      <c r="F88" t="s">
        <v>88</v>
      </c>
      <c r="G88" t="s">
        <v>176</v>
      </c>
      <c r="H88">
        <v>20</v>
      </c>
      <c r="I88" t="s">
        <v>89</v>
      </c>
      <c r="J88">
        <v>81</v>
      </c>
      <c r="L88" t="s">
        <v>162</v>
      </c>
      <c r="M88" s="19">
        <v>0.99097222222222225</v>
      </c>
      <c r="N88" s="20">
        <v>43525</v>
      </c>
      <c r="O88" s="20">
        <v>43527</v>
      </c>
      <c r="P88" s="20">
        <v>43527</v>
      </c>
      <c r="Q88" s="20">
        <v>43525</v>
      </c>
      <c r="R88" s="20">
        <v>43525</v>
      </c>
      <c r="S88" s="20">
        <v>43525</v>
      </c>
      <c r="V88">
        <v>918193</v>
      </c>
      <c r="W88">
        <v>354697</v>
      </c>
      <c r="X88" t="s">
        <v>176</v>
      </c>
      <c r="Y88" t="s">
        <v>178</v>
      </c>
      <c r="Z88" t="s">
        <v>179</v>
      </c>
      <c r="AA88" t="s">
        <v>180</v>
      </c>
      <c r="AD88" t="s">
        <v>88</v>
      </c>
      <c r="AE88">
        <v>0</v>
      </c>
      <c r="AF88">
        <v>0</v>
      </c>
      <c r="AG88">
        <v>1496</v>
      </c>
      <c r="AH88" t="s">
        <v>166</v>
      </c>
      <c r="AI88" t="s">
        <v>90</v>
      </c>
      <c r="AJ88" t="s">
        <v>88</v>
      </c>
      <c r="AK88" t="s">
        <v>167</v>
      </c>
      <c r="AL88" t="s">
        <v>91</v>
      </c>
      <c r="AM88">
        <v>30</v>
      </c>
      <c r="AN88" t="s">
        <v>92</v>
      </c>
      <c r="AO88" t="s">
        <v>93</v>
      </c>
      <c r="AP88" t="s">
        <v>88</v>
      </c>
      <c r="AQ88" t="s">
        <v>93</v>
      </c>
      <c r="AR88" t="s">
        <v>94</v>
      </c>
      <c r="AS88" t="s">
        <v>93</v>
      </c>
      <c r="AT88" t="s">
        <v>168</v>
      </c>
      <c r="AV88" s="18">
        <v>42318</v>
      </c>
      <c r="AW88">
        <v>3313957</v>
      </c>
      <c r="AX88">
        <v>60479</v>
      </c>
      <c r="AY88" t="s">
        <v>95</v>
      </c>
      <c r="AZ88">
        <v>1</v>
      </c>
      <c r="BA88" t="s">
        <v>169</v>
      </c>
      <c r="BB88" t="s">
        <v>170</v>
      </c>
      <c r="BC88" t="s">
        <v>171</v>
      </c>
      <c r="BD88" t="s">
        <v>172</v>
      </c>
      <c r="BE88" t="s">
        <v>173</v>
      </c>
      <c r="BF88">
        <v>7</v>
      </c>
      <c r="BG88" t="s">
        <v>181</v>
      </c>
      <c r="BH88" t="s">
        <v>96</v>
      </c>
      <c r="BI88" t="s">
        <v>174</v>
      </c>
      <c r="BJ88" t="s">
        <v>175</v>
      </c>
      <c r="BK88" t="s">
        <v>97</v>
      </c>
      <c r="BL88" t="s">
        <v>98</v>
      </c>
      <c r="BM88" t="str">
        <f>VLOOKUP(T_Tableau_export_BDN_calculs[[#This Row],[Taxon]],'4_Changement_de_nom'!$1:$5000,2,FALSE)</f>
        <v>Pipistrellus pipistrellus (Schreber, 1774)</v>
      </c>
      <c r="BN88" t="str">
        <f>VLOOKUP(T_Tableau_export_BDN_calculs[[#This Row],[Taxon]],'4_Changement_de_nom'!$1:$5000,3,FALSE)</f>
        <v>Pipistrelle commune</v>
      </c>
      <c r="BO88">
        <f>VLOOKUP(T_Tableau_export_BDN_calculs[[#This Row],[Taxon]],'4_Changement_de_nom'!$1:$5000,4,FALSE)</f>
        <v>1</v>
      </c>
      <c r="BP88" s="68">
        <f>VLOOKUP(T_Tableau_export_BDN_calculs[[#This Row],[Taxon]],'4_Changement_de_nom'!$1:$5000,5,FALSE)</f>
        <v>1</v>
      </c>
      <c r="BQ88" s="68" t="str">
        <f>IF(OR(SUM(T_Tableau_export_BDN_calculs[[#This Row],[Encombrement vertical 0 - 5m]:[Encombrement vertical 0 - &gt;25m]])=130575,T_Tableau_export_BDN_calculs[[#This Row],[Taxon]]="Tadarida teniotis (Rafinesque,1814)"),"ouvert","ferme")</f>
        <v>ouvert</v>
      </c>
      <c r="BR88" s="68">
        <f>T_Tableau_export_BDN_calculs[[#This Row],[Nombre de contacts]]/'2_Donnees_entree'!$B$20</f>
        <v>6.6666666666666666E-2</v>
      </c>
      <c r="BS88" s="68">
        <f>(IF(T_Tableau_export_BDN_calculs[[#This Row],[Milieu ouvert ferme]]="ferme",T_Tableau_export_BDN_calculs[[#This Row],[Indice DETECT milieu ferme]],T_Tableau_export_BDN_calculs[[#This Row],[Indice DETECT milieu ouvert]]))*T_Tableau_export_BDN_calculs[[#This Row],[Nb contacts/h]]</f>
        <v>6.6666666666666666E-2</v>
      </c>
      <c r="BT88" s="68" t="str">
        <f>VLOOKUP(T_Tableau_export_BDN_calculs[[#This Row],[Numéro du point]],'4bis_Changement_de_nom_points'!A:B,2,FALSE)</f>
        <v>Point 1</v>
      </c>
    </row>
    <row r="89" spans="1:72" x14ac:dyDescent="0.25">
      <c r="A89" s="18">
        <v>41836</v>
      </c>
      <c r="B89">
        <v>939557</v>
      </c>
      <c r="C89" s="18">
        <v>41836</v>
      </c>
      <c r="D89" t="s">
        <v>88</v>
      </c>
      <c r="F89" t="s">
        <v>88</v>
      </c>
      <c r="G89" t="s">
        <v>176</v>
      </c>
      <c r="H89">
        <v>20</v>
      </c>
      <c r="I89" t="s">
        <v>89</v>
      </c>
      <c r="J89">
        <v>81</v>
      </c>
      <c r="L89" t="s">
        <v>162</v>
      </c>
      <c r="M89" s="19">
        <v>0.99097222222222225</v>
      </c>
      <c r="N89" s="20">
        <v>43525</v>
      </c>
      <c r="O89" s="20">
        <v>43527</v>
      </c>
      <c r="P89" s="20">
        <v>43527</v>
      </c>
      <c r="Q89" s="20">
        <v>43525</v>
      </c>
      <c r="R89" s="20">
        <v>43525</v>
      </c>
      <c r="S89" s="20">
        <v>43525</v>
      </c>
      <c r="V89">
        <v>918221</v>
      </c>
      <c r="W89">
        <v>354697</v>
      </c>
      <c r="X89" t="s">
        <v>176</v>
      </c>
      <c r="Y89" t="s">
        <v>178</v>
      </c>
      <c r="Z89" t="s">
        <v>179</v>
      </c>
      <c r="AA89" t="s">
        <v>180</v>
      </c>
      <c r="AD89" t="s">
        <v>88</v>
      </c>
      <c r="AE89">
        <v>0</v>
      </c>
      <c r="AF89">
        <v>0</v>
      </c>
      <c r="AG89">
        <v>1496</v>
      </c>
      <c r="AH89" t="s">
        <v>166</v>
      </c>
      <c r="AI89" t="s">
        <v>90</v>
      </c>
      <c r="AJ89" t="s">
        <v>88</v>
      </c>
      <c r="AK89" t="s">
        <v>167</v>
      </c>
      <c r="AL89" t="s">
        <v>91</v>
      </c>
      <c r="AM89">
        <v>28</v>
      </c>
      <c r="AO89" t="s">
        <v>93</v>
      </c>
      <c r="AP89" t="s">
        <v>88</v>
      </c>
      <c r="AQ89" t="s">
        <v>88</v>
      </c>
      <c r="AR89" t="s">
        <v>108</v>
      </c>
      <c r="AS89" t="s">
        <v>88</v>
      </c>
      <c r="AT89" t="s">
        <v>168</v>
      </c>
      <c r="AV89" s="18">
        <v>42318</v>
      </c>
      <c r="AW89">
        <v>3314480</v>
      </c>
      <c r="AX89" t="s">
        <v>124</v>
      </c>
      <c r="AY89" t="s">
        <v>125</v>
      </c>
      <c r="AZ89">
        <v>3</v>
      </c>
      <c r="BA89" t="s">
        <v>169</v>
      </c>
      <c r="BB89" t="s">
        <v>170</v>
      </c>
      <c r="BC89" t="s">
        <v>171</v>
      </c>
      <c r="BD89" t="s">
        <v>172</v>
      </c>
      <c r="BE89" t="s">
        <v>173</v>
      </c>
      <c r="BF89">
        <v>7</v>
      </c>
      <c r="BG89" t="s">
        <v>181</v>
      </c>
      <c r="BH89" t="s">
        <v>96</v>
      </c>
      <c r="BI89" t="s">
        <v>174</v>
      </c>
      <c r="BJ89" t="s">
        <v>175</v>
      </c>
      <c r="BK89" t="s">
        <v>97</v>
      </c>
      <c r="BL89" t="s">
        <v>98</v>
      </c>
      <c r="BM89" t="str">
        <f>VLOOKUP(T_Tableau_export_BDN_calculs[[#This Row],[Taxon]],'4_Changement_de_nom'!$1:$5000,2,FALSE)</f>
        <v>Nyctalus sp., Eptesicus sp.</v>
      </c>
      <c r="BN89" t="str">
        <f>VLOOKUP(T_Tableau_export_BDN_calculs[[#This Row],[Taxon]],'4_Changement_de_nom'!$1:$5000,3,FALSE)</f>
        <v>Noctule ou Sérotine (espèce indéterminée)</v>
      </c>
      <c r="BO89">
        <f>VLOOKUP(T_Tableau_export_BDN_calculs[[#This Row],[Taxon]],'4_Changement_de_nom'!$1:$5000,4,FALSE)</f>
        <v>0.41</v>
      </c>
      <c r="BP89" s="68">
        <f>VLOOKUP(T_Tableau_export_BDN_calculs[[#This Row],[Taxon]],'4_Changement_de_nom'!$1:$5000,5,FALSE)</f>
        <v>0.37</v>
      </c>
      <c r="BQ89" s="68" t="str">
        <f>IF(OR(SUM(T_Tableau_export_BDN_calculs[[#This Row],[Encombrement vertical 0 - 5m]:[Encombrement vertical 0 - &gt;25m]])=130575,T_Tableau_export_BDN_calculs[[#This Row],[Taxon]]="Tadarida teniotis (Rafinesque,1814)"),"ouvert","ferme")</f>
        <v>ouvert</v>
      </c>
      <c r="BR89" s="68">
        <f>T_Tableau_export_BDN_calculs[[#This Row],[Nombre de contacts]]/'2_Donnees_entree'!$B$20</f>
        <v>0.2</v>
      </c>
      <c r="BS89" s="68">
        <f>(IF(T_Tableau_export_BDN_calculs[[#This Row],[Milieu ouvert ferme]]="ferme",T_Tableau_export_BDN_calculs[[#This Row],[Indice DETECT milieu ferme]],T_Tableau_export_BDN_calculs[[#This Row],[Indice DETECT milieu ouvert]]))*T_Tableau_export_BDN_calculs[[#This Row],[Nb contacts/h]]</f>
        <v>7.3999999999999996E-2</v>
      </c>
      <c r="BT89" s="68" t="str">
        <f>VLOOKUP(T_Tableau_export_BDN_calculs[[#This Row],[Numéro du point]],'4bis_Changement_de_nom_points'!A:B,2,FALSE)</f>
        <v>Point 1</v>
      </c>
    </row>
    <row r="90" spans="1:72" x14ac:dyDescent="0.25">
      <c r="A90" s="18">
        <v>41836</v>
      </c>
      <c r="B90">
        <v>939557</v>
      </c>
      <c r="C90" s="18">
        <v>41836</v>
      </c>
      <c r="D90" t="s">
        <v>88</v>
      </c>
      <c r="F90" t="s">
        <v>88</v>
      </c>
      <c r="G90" t="s">
        <v>176</v>
      </c>
      <c r="H90">
        <v>20</v>
      </c>
      <c r="I90" t="s">
        <v>89</v>
      </c>
      <c r="J90">
        <v>81</v>
      </c>
      <c r="L90" t="s">
        <v>162</v>
      </c>
      <c r="M90" s="19">
        <v>0.99097222222222225</v>
      </c>
      <c r="N90" s="20">
        <v>43525</v>
      </c>
      <c r="O90" s="20">
        <v>43527</v>
      </c>
      <c r="P90" s="20">
        <v>43527</v>
      </c>
      <c r="Q90" s="20">
        <v>43525</v>
      </c>
      <c r="R90" s="20">
        <v>43525</v>
      </c>
      <c r="S90" s="20">
        <v>43525</v>
      </c>
      <c r="V90">
        <v>918221</v>
      </c>
      <c r="W90">
        <v>354697</v>
      </c>
      <c r="X90" t="s">
        <v>176</v>
      </c>
      <c r="Y90" t="s">
        <v>178</v>
      </c>
      <c r="Z90" t="s">
        <v>179</v>
      </c>
      <c r="AA90" t="s">
        <v>180</v>
      </c>
      <c r="AD90" t="s">
        <v>88</v>
      </c>
      <c r="AE90">
        <v>0</v>
      </c>
      <c r="AF90">
        <v>0</v>
      </c>
      <c r="AG90">
        <v>1496</v>
      </c>
      <c r="AH90" t="s">
        <v>166</v>
      </c>
      <c r="AI90" t="s">
        <v>90</v>
      </c>
      <c r="AJ90" t="s">
        <v>88</v>
      </c>
      <c r="AK90" t="s">
        <v>167</v>
      </c>
      <c r="AL90" t="s">
        <v>91</v>
      </c>
      <c r="AM90">
        <v>28</v>
      </c>
      <c r="AN90" t="s">
        <v>92</v>
      </c>
      <c r="AO90" t="s">
        <v>93</v>
      </c>
      <c r="AP90" t="s">
        <v>88</v>
      </c>
      <c r="AQ90" t="s">
        <v>93</v>
      </c>
      <c r="AR90" t="s">
        <v>94</v>
      </c>
      <c r="AS90" t="s">
        <v>93</v>
      </c>
      <c r="AT90" t="s">
        <v>168</v>
      </c>
      <c r="AV90" s="18">
        <v>42318</v>
      </c>
      <c r="AW90">
        <v>3313387</v>
      </c>
      <c r="AX90">
        <v>60479</v>
      </c>
      <c r="AY90" t="s">
        <v>95</v>
      </c>
      <c r="AZ90">
        <v>1</v>
      </c>
      <c r="BA90" t="s">
        <v>169</v>
      </c>
      <c r="BB90" t="s">
        <v>170</v>
      </c>
      <c r="BC90" t="s">
        <v>171</v>
      </c>
      <c r="BD90" t="s">
        <v>172</v>
      </c>
      <c r="BE90" t="s">
        <v>173</v>
      </c>
      <c r="BF90">
        <v>7</v>
      </c>
      <c r="BG90" t="s">
        <v>181</v>
      </c>
      <c r="BH90" t="s">
        <v>96</v>
      </c>
      <c r="BI90" t="s">
        <v>174</v>
      </c>
      <c r="BJ90" t="s">
        <v>175</v>
      </c>
      <c r="BK90" t="s">
        <v>97</v>
      </c>
      <c r="BL90" t="s">
        <v>98</v>
      </c>
      <c r="BM90" t="str">
        <f>VLOOKUP(T_Tableau_export_BDN_calculs[[#This Row],[Taxon]],'4_Changement_de_nom'!$1:$5000,2,FALSE)</f>
        <v>Pipistrellus pipistrellus (Schreber, 1774)</v>
      </c>
      <c r="BN90" t="str">
        <f>VLOOKUP(T_Tableau_export_BDN_calculs[[#This Row],[Taxon]],'4_Changement_de_nom'!$1:$5000,3,FALSE)</f>
        <v>Pipistrelle commune</v>
      </c>
      <c r="BO90">
        <f>VLOOKUP(T_Tableau_export_BDN_calculs[[#This Row],[Taxon]],'4_Changement_de_nom'!$1:$5000,4,FALSE)</f>
        <v>1</v>
      </c>
      <c r="BP90" s="68">
        <f>VLOOKUP(T_Tableau_export_BDN_calculs[[#This Row],[Taxon]],'4_Changement_de_nom'!$1:$5000,5,FALSE)</f>
        <v>1</v>
      </c>
      <c r="BQ90" s="68" t="str">
        <f>IF(OR(SUM(T_Tableau_export_BDN_calculs[[#This Row],[Encombrement vertical 0 - 5m]:[Encombrement vertical 0 - &gt;25m]])=130575,T_Tableau_export_BDN_calculs[[#This Row],[Taxon]]="Tadarida teniotis (Rafinesque,1814)"),"ouvert","ferme")</f>
        <v>ouvert</v>
      </c>
      <c r="BR90" s="68">
        <f>T_Tableau_export_BDN_calculs[[#This Row],[Nombre de contacts]]/'2_Donnees_entree'!$B$20</f>
        <v>6.6666666666666666E-2</v>
      </c>
      <c r="BS90" s="68">
        <f>(IF(T_Tableau_export_BDN_calculs[[#This Row],[Milieu ouvert ferme]]="ferme",T_Tableau_export_BDN_calculs[[#This Row],[Indice DETECT milieu ferme]],T_Tableau_export_BDN_calculs[[#This Row],[Indice DETECT milieu ouvert]]))*T_Tableau_export_BDN_calculs[[#This Row],[Nb contacts/h]]</f>
        <v>6.6666666666666666E-2</v>
      </c>
      <c r="BT90" s="68" t="str">
        <f>VLOOKUP(T_Tableau_export_BDN_calculs[[#This Row],[Numéro du point]],'4bis_Changement_de_nom_points'!A:B,2,FALSE)</f>
        <v>Point 1</v>
      </c>
    </row>
    <row r="91" spans="1:72" x14ac:dyDescent="0.25">
      <c r="A91" s="18">
        <v>41836</v>
      </c>
      <c r="B91">
        <v>939557</v>
      </c>
      <c r="C91" s="18">
        <v>41836</v>
      </c>
      <c r="D91" t="s">
        <v>88</v>
      </c>
      <c r="F91" t="s">
        <v>88</v>
      </c>
      <c r="G91" t="s">
        <v>176</v>
      </c>
      <c r="H91">
        <v>20</v>
      </c>
      <c r="I91" t="s">
        <v>89</v>
      </c>
      <c r="J91">
        <v>81</v>
      </c>
      <c r="L91" t="s">
        <v>162</v>
      </c>
      <c r="M91" s="19">
        <v>0.99097222222222225</v>
      </c>
      <c r="N91" s="20">
        <v>43525</v>
      </c>
      <c r="O91" s="20">
        <v>43527</v>
      </c>
      <c r="P91" s="20">
        <v>43527</v>
      </c>
      <c r="Q91" s="20">
        <v>43525</v>
      </c>
      <c r="R91" s="20">
        <v>43525</v>
      </c>
      <c r="S91" s="20">
        <v>43525</v>
      </c>
      <c r="V91">
        <v>918264</v>
      </c>
      <c r="W91">
        <v>354697</v>
      </c>
      <c r="X91" t="s">
        <v>176</v>
      </c>
      <c r="Y91" t="s">
        <v>178</v>
      </c>
      <c r="Z91" t="s">
        <v>179</v>
      </c>
      <c r="AA91" t="s">
        <v>180</v>
      </c>
      <c r="AD91" t="s">
        <v>88</v>
      </c>
      <c r="AE91">
        <v>0</v>
      </c>
      <c r="AF91">
        <v>0</v>
      </c>
      <c r="AG91">
        <v>1496</v>
      </c>
      <c r="AH91" t="s">
        <v>166</v>
      </c>
      <c r="AI91" t="s">
        <v>90</v>
      </c>
      <c r="AJ91" t="s">
        <v>88</v>
      </c>
      <c r="AK91" t="s">
        <v>167</v>
      </c>
      <c r="AL91" t="s">
        <v>91</v>
      </c>
      <c r="AM91">
        <v>8</v>
      </c>
      <c r="AN91" t="s">
        <v>232</v>
      </c>
      <c r="AO91" t="s">
        <v>93</v>
      </c>
      <c r="AP91" t="s">
        <v>88</v>
      </c>
      <c r="AQ91" t="s">
        <v>93</v>
      </c>
      <c r="AR91" t="s">
        <v>94</v>
      </c>
      <c r="AS91" t="s">
        <v>93</v>
      </c>
      <c r="AT91" t="s">
        <v>168</v>
      </c>
      <c r="AV91" s="18">
        <v>42318</v>
      </c>
      <c r="AW91">
        <v>3314194</v>
      </c>
      <c r="AX91" t="s">
        <v>233</v>
      </c>
      <c r="AY91" t="s">
        <v>234</v>
      </c>
      <c r="AZ91">
        <v>1</v>
      </c>
      <c r="BA91" t="s">
        <v>169</v>
      </c>
      <c r="BB91" t="s">
        <v>170</v>
      </c>
      <c r="BC91" t="s">
        <v>171</v>
      </c>
      <c r="BD91" t="s">
        <v>172</v>
      </c>
      <c r="BE91" t="s">
        <v>173</v>
      </c>
      <c r="BF91">
        <v>7</v>
      </c>
      <c r="BG91" t="s">
        <v>181</v>
      </c>
      <c r="BH91" t="s">
        <v>96</v>
      </c>
      <c r="BI91" t="s">
        <v>174</v>
      </c>
      <c r="BJ91" t="s">
        <v>175</v>
      </c>
      <c r="BK91" t="s">
        <v>97</v>
      </c>
      <c r="BL91" t="s">
        <v>98</v>
      </c>
      <c r="BM91" t="str">
        <f>VLOOKUP(T_Tableau_export_BDN_calculs[[#This Row],[Taxon]],'4_Changement_de_nom'!$1:$5000,2,FALSE)</f>
        <v>Myotis Kaup, 1829</v>
      </c>
      <c r="BN91" t="str">
        <f>VLOOKUP(T_Tableau_export_BDN_calculs[[#This Row],[Taxon]],'4_Changement_de_nom'!$1:$5000,3,FALSE)</f>
        <v>Murin (espèce indéterminée)</v>
      </c>
      <c r="BO91">
        <f>VLOOKUP(T_Tableau_export_BDN_calculs[[#This Row],[Taxon]],'4_Changement_de_nom'!$1:$5000,4,FALSE)</f>
        <v>2.38</v>
      </c>
      <c r="BP91" s="68">
        <f>VLOOKUP(T_Tableau_export_BDN_calculs[[#This Row],[Taxon]],'4_Changement_de_nom'!$1:$5000,5,FALSE)</f>
        <v>1.87</v>
      </c>
      <c r="BQ91" s="68" t="str">
        <f>IF(OR(SUM(T_Tableau_export_BDN_calculs[[#This Row],[Encombrement vertical 0 - 5m]:[Encombrement vertical 0 - &gt;25m]])=130575,T_Tableau_export_BDN_calculs[[#This Row],[Taxon]]="Tadarida teniotis (Rafinesque,1814)"),"ouvert","ferme")</f>
        <v>ouvert</v>
      </c>
      <c r="BR91" s="68">
        <f>T_Tableau_export_BDN_calculs[[#This Row],[Nombre de contacts]]/'2_Donnees_entree'!$B$20</f>
        <v>6.6666666666666666E-2</v>
      </c>
      <c r="BS91" s="68">
        <f>(IF(T_Tableau_export_BDN_calculs[[#This Row],[Milieu ouvert ferme]]="ferme",T_Tableau_export_BDN_calculs[[#This Row],[Indice DETECT milieu ferme]],T_Tableau_export_BDN_calculs[[#This Row],[Indice DETECT milieu ouvert]]))*T_Tableau_export_BDN_calculs[[#This Row],[Nb contacts/h]]</f>
        <v>0.12466666666666668</v>
      </c>
      <c r="BT91" s="68" t="str">
        <f>VLOOKUP(T_Tableau_export_BDN_calculs[[#This Row],[Numéro du point]],'4bis_Changement_de_nom_points'!A:B,2,FALSE)</f>
        <v>Point 1</v>
      </c>
    </row>
    <row r="92" spans="1:72" x14ac:dyDescent="0.25">
      <c r="A92" s="18">
        <v>41836</v>
      </c>
      <c r="B92">
        <v>939557</v>
      </c>
      <c r="C92" s="18">
        <v>41836</v>
      </c>
      <c r="D92" t="s">
        <v>88</v>
      </c>
      <c r="F92" t="s">
        <v>88</v>
      </c>
      <c r="G92" t="s">
        <v>176</v>
      </c>
      <c r="H92">
        <v>20</v>
      </c>
      <c r="I92" t="s">
        <v>89</v>
      </c>
      <c r="J92">
        <v>81</v>
      </c>
      <c r="L92" t="s">
        <v>162</v>
      </c>
      <c r="M92" s="19">
        <v>0.99097222222222225</v>
      </c>
      <c r="N92" s="20">
        <v>43525</v>
      </c>
      <c r="O92" s="20">
        <v>43527</v>
      </c>
      <c r="P92" s="20">
        <v>43527</v>
      </c>
      <c r="Q92" s="20">
        <v>43525</v>
      </c>
      <c r="R92" s="20">
        <v>43525</v>
      </c>
      <c r="S92" s="20">
        <v>43525</v>
      </c>
      <c r="V92">
        <v>918264</v>
      </c>
      <c r="W92">
        <v>354697</v>
      </c>
      <c r="X92" t="s">
        <v>176</v>
      </c>
      <c r="Y92" t="s">
        <v>178</v>
      </c>
      <c r="Z92" t="s">
        <v>179</v>
      </c>
      <c r="AA92" t="s">
        <v>180</v>
      </c>
      <c r="AD92" t="s">
        <v>88</v>
      </c>
      <c r="AE92">
        <v>0</v>
      </c>
      <c r="AF92">
        <v>0</v>
      </c>
      <c r="AG92">
        <v>1496</v>
      </c>
      <c r="AH92" t="s">
        <v>166</v>
      </c>
      <c r="AI92" t="s">
        <v>90</v>
      </c>
      <c r="AJ92" t="s">
        <v>88</v>
      </c>
      <c r="AK92" t="s">
        <v>167</v>
      </c>
      <c r="AL92" t="s">
        <v>91</v>
      </c>
      <c r="AM92">
        <v>8</v>
      </c>
      <c r="AN92" t="s">
        <v>92</v>
      </c>
      <c r="AO92" t="s">
        <v>93</v>
      </c>
      <c r="AP92" t="s">
        <v>88</v>
      </c>
      <c r="AQ92" t="s">
        <v>93</v>
      </c>
      <c r="AR92" t="s">
        <v>94</v>
      </c>
      <c r="AS92" t="s">
        <v>93</v>
      </c>
      <c r="AT92" t="s">
        <v>168</v>
      </c>
      <c r="AV92" s="18">
        <v>42318</v>
      </c>
      <c r="AW92">
        <v>3315152</v>
      </c>
      <c r="AX92">
        <v>60479</v>
      </c>
      <c r="AY92" t="s">
        <v>95</v>
      </c>
      <c r="AZ92">
        <v>1</v>
      </c>
      <c r="BA92" t="s">
        <v>169</v>
      </c>
      <c r="BB92" t="s">
        <v>170</v>
      </c>
      <c r="BC92" t="s">
        <v>171</v>
      </c>
      <c r="BD92" t="s">
        <v>172</v>
      </c>
      <c r="BE92" t="s">
        <v>173</v>
      </c>
      <c r="BF92">
        <v>7</v>
      </c>
      <c r="BG92" t="s">
        <v>181</v>
      </c>
      <c r="BH92" t="s">
        <v>96</v>
      </c>
      <c r="BI92" t="s">
        <v>174</v>
      </c>
      <c r="BJ92" t="s">
        <v>175</v>
      </c>
      <c r="BK92" t="s">
        <v>97</v>
      </c>
      <c r="BL92" t="s">
        <v>98</v>
      </c>
      <c r="BM92" t="str">
        <f>VLOOKUP(T_Tableau_export_BDN_calculs[[#This Row],[Taxon]],'4_Changement_de_nom'!$1:$5000,2,FALSE)</f>
        <v>Pipistrellus pipistrellus (Schreber, 1774)</v>
      </c>
      <c r="BN92" t="str">
        <f>VLOOKUP(T_Tableau_export_BDN_calculs[[#This Row],[Taxon]],'4_Changement_de_nom'!$1:$5000,3,FALSE)</f>
        <v>Pipistrelle commune</v>
      </c>
      <c r="BO92">
        <f>VLOOKUP(T_Tableau_export_BDN_calculs[[#This Row],[Taxon]],'4_Changement_de_nom'!$1:$5000,4,FALSE)</f>
        <v>1</v>
      </c>
      <c r="BP92" s="68">
        <f>VLOOKUP(T_Tableau_export_BDN_calculs[[#This Row],[Taxon]],'4_Changement_de_nom'!$1:$5000,5,FALSE)</f>
        <v>1</v>
      </c>
      <c r="BQ92" s="68" t="str">
        <f>IF(OR(SUM(T_Tableau_export_BDN_calculs[[#This Row],[Encombrement vertical 0 - 5m]:[Encombrement vertical 0 - &gt;25m]])=130575,T_Tableau_export_BDN_calculs[[#This Row],[Taxon]]="Tadarida teniotis (Rafinesque,1814)"),"ouvert","ferme")</f>
        <v>ouvert</v>
      </c>
      <c r="BR92" s="68">
        <f>T_Tableau_export_BDN_calculs[[#This Row],[Nombre de contacts]]/'2_Donnees_entree'!$B$20</f>
        <v>6.6666666666666666E-2</v>
      </c>
      <c r="BS92" s="68">
        <f>(IF(T_Tableau_export_BDN_calculs[[#This Row],[Milieu ouvert ferme]]="ferme",T_Tableau_export_BDN_calculs[[#This Row],[Indice DETECT milieu ferme]],T_Tableau_export_BDN_calculs[[#This Row],[Indice DETECT milieu ouvert]]))*T_Tableau_export_BDN_calculs[[#This Row],[Nb contacts/h]]</f>
        <v>6.6666666666666666E-2</v>
      </c>
      <c r="BT92" s="68" t="str">
        <f>VLOOKUP(T_Tableau_export_BDN_calculs[[#This Row],[Numéro du point]],'4bis_Changement_de_nom_points'!A:B,2,FALSE)</f>
        <v>Point 1</v>
      </c>
    </row>
    <row r="93" spans="1:72" x14ac:dyDescent="0.25">
      <c r="A93" s="18">
        <v>41836</v>
      </c>
      <c r="B93">
        <v>939557</v>
      </c>
      <c r="C93" s="18">
        <v>41836</v>
      </c>
      <c r="D93" t="s">
        <v>88</v>
      </c>
      <c r="F93" t="s">
        <v>88</v>
      </c>
      <c r="G93" t="s">
        <v>176</v>
      </c>
      <c r="H93">
        <v>20</v>
      </c>
      <c r="I93" t="s">
        <v>89</v>
      </c>
      <c r="J93">
        <v>81</v>
      </c>
      <c r="L93" t="s">
        <v>162</v>
      </c>
      <c r="M93" s="19">
        <v>0.99097222222222225</v>
      </c>
      <c r="N93" s="20">
        <v>43525</v>
      </c>
      <c r="O93" s="20">
        <v>43527</v>
      </c>
      <c r="P93" s="20">
        <v>43527</v>
      </c>
      <c r="Q93" s="20">
        <v>43525</v>
      </c>
      <c r="R93" s="20">
        <v>43525</v>
      </c>
      <c r="S93" s="20">
        <v>43525</v>
      </c>
      <c r="V93">
        <v>918264</v>
      </c>
      <c r="W93">
        <v>354697</v>
      </c>
      <c r="X93" t="s">
        <v>176</v>
      </c>
      <c r="Y93" t="s">
        <v>178</v>
      </c>
      <c r="Z93" t="s">
        <v>179</v>
      </c>
      <c r="AA93" t="s">
        <v>180</v>
      </c>
      <c r="AD93" t="s">
        <v>88</v>
      </c>
      <c r="AE93">
        <v>0</v>
      </c>
      <c r="AF93">
        <v>0</v>
      </c>
      <c r="AG93">
        <v>1496</v>
      </c>
      <c r="AH93" t="s">
        <v>166</v>
      </c>
      <c r="AI93" t="s">
        <v>90</v>
      </c>
      <c r="AJ93" t="s">
        <v>88</v>
      </c>
      <c r="AK93" t="s">
        <v>167</v>
      </c>
      <c r="AL93" t="s">
        <v>91</v>
      </c>
      <c r="AM93">
        <v>8</v>
      </c>
      <c r="AN93" t="s">
        <v>133</v>
      </c>
      <c r="AO93" t="s">
        <v>93</v>
      </c>
      <c r="AP93" t="s">
        <v>88</v>
      </c>
      <c r="AQ93" t="s">
        <v>93</v>
      </c>
      <c r="AR93" t="s">
        <v>94</v>
      </c>
      <c r="AS93" t="s">
        <v>93</v>
      </c>
      <c r="AT93" t="s">
        <v>168</v>
      </c>
      <c r="AV93" s="18">
        <v>42318</v>
      </c>
      <c r="AW93">
        <v>3314884</v>
      </c>
      <c r="AX93">
        <v>60360</v>
      </c>
      <c r="AY93" t="s">
        <v>155</v>
      </c>
      <c r="AZ93">
        <v>1</v>
      </c>
      <c r="BA93" t="s">
        <v>169</v>
      </c>
      <c r="BB93" t="s">
        <v>170</v>
      </c>
      <c r="BC93" t="s">
        <v>171</v>
      </c>
      <c r="BD93" t="s">
        <v>172</v>
      </c>
      <c r="BE93" t="s">
        <v>173</v>
      </c>
      <c r="BF93">
        <v>7</v>
      </c>
      <c r="BG93" t="s">
        <v>181</v>
      </c>
      <c r="BH93" t="s">
        <v>96</v>
      </c>
      <c r="BI93" t="s">
        <v>174</v>
      </c>
      <c r="BJ93" t="s">
        <v>175</v>
      </c>
      <c r="BK93" t="s">
        <v>97</v>
      </c>
      <c r="BL93" t="s">
        <v>98</v>
      </c>
      <c r="BM93" t="str">
        <f>VLOOKUP(T_Tableau_export_BDN_calculs[[#This Row],[Taxon]],'4_Changement_de_nom'!$1:$5000,2,FALSE)</f>
        <v>Eptesicus serotinus (Schreber, 1774)</v>
      </c>
      <c r="BN93" t="str">
        <f>VLOOKUP(T_Tableau_export_BDN_calculs[[#This Row],[Taxon]],'4_Changement_de_nom'!$1:$5000,3,FALSE)</f>
        <v>Sérotine commune</v>
      </c>
      <c r="BO93">
        <f>VLOOKUP(T_Tableau_export_BDN_calculs[[#This Row],[Taxon]],'4_Changement_de_nom'!$1:$5000,4,FALSE)</f>
        <v>0.83</v>
      </c>
      <c r="BP93" s="68">
        <f>VLOOKUP(T_Tableau_export_BDN_calculs[[#This Row],[Taxon]],'4_Changement_de_nom'!$1:$5000,5,FALSE)</f>
        <v>0.63</v>
      </c>
      <c r="BQ93" s="68" t="str">
        <f>IF(OR(SUM(T_Tableau_export_BDN_calculs[[#This Row],[Encombrement vertical 0 - 5m]:[Encombrement vertical 0 - &gt;25m]])=130575,T_Tableau_export_BDN_calculs[[#This Row],[Taxon]]="Tadarida teniotis (Rafinesque,1814)"),"ouvert","ferme")</f>
        <v>ouvert</v>
      </c>
      <c r="BR93" s="68">
        <f>T_Tableau_export_BDN_calculs[[#This Row],[Nombre de contacts]]/'2_Donnees_entree'!$B$20</f>
        <v>6.6666666666666666E-2</v>
      </c>
      <c r="BS93" s="68">
        <f>(IF(T_Tableau_export_BDN_calculs[[#This Row],[Milieu ouvert ferme]]="ferme",T_Tableau_export_BDN_calculs[[#This Row],[Indice DETECT milieu ferme]],T_Tableau_export_BDN_calculs[[#This Row],[Indice DETECT milieu ouvert]]))*T_Tableau_export_BDN_calculs[[#This Row],[Nb contacts/h]]</f>
        <v>4.2000000000000003E-2</v>
      </c>
      <c r="BT93" s="68" t="str">
        <f>VLOOKUP(T_Tableau_export_BDN_calculs[[#This Row],[Numéro du point]],'4bis_Changement_de_nom_points'!A:B,2,FALSE)</f>
        <v>Point 1</v>
      </c>
    </row>
    <row r="94" spans="1:72" x14ac:dyDescent="0.25">
      <c r="A94" s="18">
        <v>41836</v>
      </c>
      <c r="B94">
        <v>939557</v>
      </c>
      <c r="C94" s="18">
        <v>41836</v>
      </c>
      <c r="D94" t="s">
        <v>88</v>
      </c>
      <c r="F94" t="s">
        <v>88</v>
      </c>
      <c r="G94" t="s">
        <v>176</v>
      </c>
      <c r="H94">
        <v>20</v>
      </c>
      <c r="I94" t="s">
        <v>89</v>
      </c>
      <c r="J94">
        <v>81</v>
      </c>
      <c r="L94" t="s">
        <v>162</v>
      </c>
      <c r="M94" s="19">
        <v>0.99097222222222225</v>
      </c>
      <c r="N94" s="20">
        <v>43525</v>
      </c>
      <c r="O94" s="20">
        <v>43527</v>
      </c>
      <c r="P94" s="20">
        <v>43527</v>
      </c>
      <c r="Q94" s="20">
        <v>43525</v>
      </c>
      <c r="R94" s="20">
        <v>43525</v>
      </c>
      <c r="S94" s="20">
        <v>43525</v>
      </c>
      <c r="V94">
        <v>918281</v>
      </c>
      <c r="W94">
        <v>354697</v>
      </c>
      <c r="X94" t="s">
        <v>176</v>
      </c>
      <c r="Y94" t="s">
        <v>178</v>
      </c>
      <c r="Z94" t="s">
        <v>179</v>
      </c>
      <c r="AA94" t="s">
        <v>180</v>
      </c>
      <c r="AD94" t="s">
        <v>88</v>
      </c>
      <c r="AE94">
        <v>0</v>
      </c>
      <c r="AF94">
        <v>0</v>
      </c>
      <c r="AG94">
        <v>1496</v>
      </c>
      <c r="AH94" t="s">
        <v>166</v>
      </c>
      <c r="AI94" t="s">
        <v>90</v>
      </c>
      <c r="AJ94" t="s">
        <v>88</v>
      </c>
      <c r="AK94" t="s">
        <v>167</v>
      </c>
      <c r="AL94" t="s">
        <v>91</v>
      </c>
      <c r="AM94">
        <v>6</v>
      </c>
      <c r="AN94" t="s">
        <v>92</v>
      </c>
      <c r="AO94" t="s">
        <v>93</v>
      </c>
      <c r="AP94" t="s">
        <v>88</v>
      </c>
      <c r="AQ94" t="s">
        <v>93</v>
      </c>
      <c r="AR94" t="s">
        <v>94</v>
      </c>
      <c r="AS94" t="s">
        <v>93</v>
      </c>
      <c r="AT94" t="s">
        <v>168</v>
      </c>
      <c r="AV94" s="18">
        <v>42318</v>
      </c>
      <c r="AW94">
        <v>3314094</v>
      </c>
      <c r="AX94">
        <v>60479</v>
      </c>
      <c r="AY94" t="s">
        <v>95</v>
      </c>
      <c r="AZ94">
        <v>1</v>
      </c>
      <c r="BA94" t="s">
        <v>169</v>
      </c>
      <c r="BB94" t="s">
        <v>170</v>
      </c>
      <c r="BC94" t="s">
        <v>171</v>
      </c>
      <c r="BD94" t="s">
        <v>172</v>
      </c>
      <c r="BE94" t="s">
        <v>173</v>
      </c>
      <c r="BF94">
        <v>7</v>
      </c>
      <c r="BG94" t="s">
        <v>181</v>
      </c>
      <c r="BH94" t="s">
        <v>96</v>
      </c>
      <c r="BI94" t="s">
        <v>174</v>
      </c>
      <c r="BJ94" t="s">
        <v>175</v>
      </c>
      <c r="BK94" t="s">
        <v>97</v>
      </c>
      <c r="BL94" t="s">
        <v>98</v>
      </c>
      <c r="BM94" t="str">
        <f>VLOOKUP(T_Tableau_export_BDN_calculs[[#This Row],[Taxon]],'4_Changement_de_nom'!$1:$5000,2,FALSE)</f>
        <v>Pipistrellus pipistrellus (Schreber, 1774)</v>
      </c>
      <c r="BN94" t="str">
        <f>VLOOKUP(T_Tableau_export_BDN_calculs[[#This Row],[Taxon]],'4_Changement_de_nom'!$1:$5000,3,FALSE)</f>
        <v>Pipistrelle commune</v>
      </c>
      <c r="BO94">
        <f>VLOOKUP(T_Tableau_export_BDN_calculs[[#This Row],[Taxon]],'4_Changement_de_nom'!$1:$5000,4,FALSE)</f>
        <v>1</v>
      </c>
      <c r="BP94" s="68">
        <f>VLOOKUP(T_Tableau_export_BDN_calculs[[#This Row],[Taxon]],'4_Changement_de_nom'!$1:$5000,5,FALSE)</f>
        <v>1</v>
      </c>
      <c r="BQ94" s="68" t="str">
        <f>IF(OR(SUM(T_Tableau_export_BDN_calculs[[#This Row],[Encombrement vertical 0 - 5m]:[Encombrement vertical 0 - &gt;25m]])=130575,T_Tableau_export_BDN_calculs[[#This Row],[Taxon]]="Tadarida teniotis (Rafinesque,1814)"),"ouvert","ferme")</f>
        <v>ouvert</v>
      </c>
      <c r="BR94" s="68">
        <f>T_Tableau_export_BDN_calculs[[#This Row],[Nombre de contacts]]/'2_Donnees_entree'!$B$20</f>
        <v>6.6666666666666666E-2</v>
      </c>
      <c r="BS94" s="68">
        <f>(IF(T_Tableau_export_BDN_calculs[[#This Row],[Milieu ouvert ferme]]="ferme",T_Tableau_export_BDN_calculs[[#This Row],[Indice DETECT milieu ferme]],T_Tableau_export_BDN_calculs[[#This Row],[Indice DETECT milieu ouvert]]))*T_Tableau_export_BDN_calculs[[#This Row],[Nb contacts/h]]</f>
        <v>6.6666666666666666E-2</v>
      </c>
      <c r="BT94" s="68" t="str">
        <f>VLOOKUP(T_Tableau_export_BDN_calculs[[#This Row],[Numéro du point]],'4bis_Changement_de_nom_points'!A:B,2,FALSE)</f>
        <v>Point 1</v>
      </c>
    </row>
    <row r="95" spans="1:72" x14ac:dyDescent="0.25">
      <c r="A95" s="18">
        <v>41836</v>
      </c>
      <c r="B95">
        <v>939557</v>
      </c>
      <c r="C95" s="18">
        <v>41836</v>
      </c>
      <c r="D95" t="s">
        <v>88</v>
      </c>
      <c r="F95" t="s">
        <v>88</v>
      </c>
      <c r="G95" t="s">
        <v>176</v>
      </c>
      <c r="H95">
        <v>20</v>
      </c>
      <c r="I95" t="s">
        <v>89</v>
      </c>
      <c r="J95">
        <v>81</v>
      </c>
      <c r="L95" t="s">
        <v>162</v>
      </c>
      <c r="M95" s="19">
        <v>0.99097222222222225</v>
      </c>
      <c r="N95" s="20">
        <v>43525</v>
      </c>
      <c r="O95" s="20">
        <v>43527</v>
      </c>
      <c r="P95" s="20">
        <v>43527</v>
      </c>
      <c r="Q95" s="20">
        <v>43525</v>
      </c>
      <c r="R95" s="20">
        <v>43525</v>
      </c>
      <c r="S95" s="20">
        <v>43525</v>
      </c>
      <c r="V95">
        <v>918288</v>
      </c>
      <c r="W95">
        <v>354697</v>
      </c>
      <c r="X95" t="s">
        <v>176</v>
      </c>
      <c r="Y95" t="s">
        <v>178</v>
      </c>
      <c r="Z95" t="s">
        <v>179</v>
      </c>
      <c r="AA95" t="s">
        <v>180</v>
      </c>
      <c r="AD95" t="s">
        <v>88</v>
      </c>
      <c r="AE95">
        <v>0</v>
      </c>
      <c r="AF95">
        <v>0</v>
      </c>
      <c r="AG95">
        <v>1496</v>
      </c>
      <c r="AH95" t="s">
        <v>166</v>
      </c>
      <c r="AI95" t="s">
        <v>90</v>
      </c>
      <c r="AJ95" t="s">
        <v>88</v>
      </c>
      <c r="AK95" t="s">
        <v>167</v>
      </c>
      <c r="AL95" t="s">
        <v>91</v>
      </c>
      <c r="AM95">
        <v>29</v>
      </c>
      <c r="AN95" t="s">
        <v>92</v>
      </c>
      <c r="AO95" t="s">
        <v>93</v>
      </c>
      <c r="AP95" t="s">
        <v>88</v>
      </c>
      <c r="AQ95" t="s">
        <v>93</v>
      </c>
      <c r="AR95" t="s">
        <v>94</v>
      </c>
      <c r="AS95" t="s">
        <v>93</v>
      </c>
      <c r="AT95" t="s">
        <v>168</v>
      </c>
      <c r="AV95" s="18">
        <v>42318</v>
      </c>
      <c r="AW95">
        <v>3313407</v>
      </c>
      <c r="AX95">
        <v>60479</v>
      </c>
      <c r="AY95" t="s">
        <v>95</v>
      </c>
      <c r="AZ95">
        <v>1</v>
      </c>
      <c r="BA95" t="s">
        <v>169</v>
      </c>
      <c r="BB95" t="s">
        <v>170</v>
      </c>
      <c r="BC95" t="s">
        <v>171</v>
      </c>
      <c r="BD95" t="s">
        <v>172</v>
      </c>
      <c r="BE95" t="s">
        <v>173</v>
      </c>
      <c r="BF95">
        <v>7</v>
      </c>
      <c r="BG95" t="s">
        <v>181</v>
      </c>
      <c r="BH95" t="s">
        <v>96</v>
      </c>
      <c r="BI95" t="s">
        <v>174</v>
      </c>
      <c r="BJ95" t="s">
        <v>175</v>
      </c>
      <c r="BK95" t="s">
        <v>97</v>
      </c>
      <c r="BL95" t="s">
        <v>98</v>
      </c>
      <c r="BM95" t="str">
        <f>VLOOKUP(T_Tableau_export_BDN_calculs[[#This Row],[Taxon]],'4_Changement_de_nom'!$1:$5000,2,FALSE)</f>
        <v>Pipistrellus pipistrellus (Schreber, 1774)</v>
      </c>
      <c r="BN95" t="str">
        <f>VLOOKUP(T_Tableau_export_BDN_calculs[[#This Row],[Taxon]],'4_Changement_de_nom'!$1:$5000,3,FALSE)</f>
        <v>Pipistrelle commune</v>
      </c>
      <c r="BO95">
        <f>VLOOKUP(T_Tableau_export_BDN_calculs[[#This Row],[Taxon]],'4_Changement_de_nom'!$1:$5000,4,FALSE)</f>
        <v>1</v>
      </c>
      <c r="BP95" s="68">
        <f>VLOOKUP(T_Tableau_export_BDN_calculs[[#This Row],[Taxon]],'4_Changement_de_nom'!$1:$5000,5,FALSE)</f>
        <v>1</v>
      </c>
      <c r="BQ95" s="68" t="str">
        <f>IF(OR(SUM(T_Tableau_export_BDN_calculs[[#This Row],[Encombrement vertical 0 - 5m]:[Encombrement vertical 0 - &gt;25m]])=130575,T_Tableau_export_BDN_calculs[[#This Row],[Taxon]]="Tadarida teniotis (Rafinesque,1814)"),"ouvert","ferme")</f>
        <v>ouvert</v>
      </c>
      <c r="BR95" s="68">
        <f>T_Tableau_export_BDN_calculs[[#This Row],[Nombre de contacts]]/'2_Donnees_entree'!$B$20</f>
        <v>6.6666666666666666E-2</v>
      </c>
      <c r="BS95" s="68">
        <f>(IF(T_Tableau_export_BDN_calculs[[#This Row],[Milieu ouvert ferme]]="ferme",T_Tableau_export_BDN_calculs[[#This Row],[Indice DETECT milieu ferme]],T_Tableau_export_BDN_calculs[[#This Row],[Indice DETECT milieu ouvert]]))*T_Tableau_export_BDN_calculs[[#This Row],[Nb contacts/h]]</f>
        <v>6.6666666666666666E-2</v>
      </c>
      <c r="BT95" s="68" t="str">
        <f>VLOOKUP(T_Tableau_export_BDN_calculs[[#This Row],[Numéro du point]],'4bis_Changement_de_nom_points'!A:B,2,FALSE)</f>
        <v>Point 1</v>
      </c>
    </row>
    <row r="96" spans="1:72" x14ac:dyDescent="0.25">
      <c r="A96" s="18">
        <v>41836</v>
      </c>
      <c r="B96">
        <v>939557</v>
      </c>
      <c r="C96" s="18">
        <v>41836</v>
      </c>
      <c r="D96" t="s">
        <v>88</v>
      </c>
      <c r="F96" t="s">
        <v>88</v>
      </c>
      <c r="G96" t="s">
        <v>176</v>
      </c>
      <c r="H96">
        <v>20</v>
      </c>
      <c r="I96" t="s">
        <v>89</v>
      </c>
      <c r="J96">
        <v>81</v>
      </c>
      <c r="L96" t="s">
        <v>162</v>
      </c>
      <c r="M96" s="19">
        <v>0.99097222222222225</v>
      </c>
      <c r="N96" s="20">
        <v>43525</v>
      </c>
      <c r="O96" s="20">
        <v>43527</v>
      </c>
      <c r="P96" s="20">
        <v>43527</v>
      </c>
      <c r="Q96" s="20">
        <v>43525</v>
      </c>
      <c r="R96" s="20">
        <v>43525</v>
      </c>
      <c r="S96" s="20">
        <v>43525</v>
      </c>
      <c r="V96">
        <v>918288</v>
      </c>
      <c r="W96">
        <v>354697</v>
      </c>
      <c r="X96" t="s">
        <v>176</v>
      </c>
      <c r="Y96" t="s">
        <v>178</v>
      </c>
      <c r="Z96" t="s">
        <v>179</v>
      </c>
      <c r="AA96" t="s">
        <v>180</v>
      </c>
      <c r="AD96" t="s">
        <v>88</v>
      </c>
      <c r="AE96">
        <v>0</v>
      </c>
      <c r="AF96">
        <v>0</v>
      </c>
      <c r="AG96">
        <v>1496</v>
      </c>
      <c r="AH96" t="s">
        <v>166</v>
      </c>
      <c r="AI96" t="s">
        <v>90</v>
      </c>
      <c r="AJ96" t="s">
        <v>88</v>
      </c>
      <c r="AK96" t="s">
        <v>167</v>
      </c>
      <c r="AL96" t="s">
        <v>91</v>
      </c>
      <c r="AM96">
        <v>29</v>
      </c>
      <c r="AN96" t="s">
        <v>134</v>
      </c>
      <c r="AO96" t="s">
        <v>93</v>
      </c>
      <c r="AP96" t="s">
        <v>88</v>
      </c>
      <c r="AQ96" t="s">
        <v>93</v>
      </c>
      <c r="AR96" t="s">
        <v>94</v>
      </c>
      <c r="AS96" t="s">
        <v>93</v>
      </c>
      <c r="AT96" t="s">
        <v>168</v>
      </c>
      <c r="AV96" s="18">
        <v>42318</v>
      </c>
      <c r="AW96">
        <v>3315299</v>
      </c>
      <c r="AX96" t="s">
        <v>135</v>
      </c>
      <c r="AY96" t="s">
        <v>136</v>
      </c>
      <c r="AZ96">
        <v>1</v>
      </c>
      <c r="BA96" t="s">
        <v>169</v>
      </c>
      <c r="BB96" t="s">
        <v>170</v>
      </c>
      <c r="BC96" t="s">
        <v>171</v>
      </c>
      <c r="BD96" t="s">
        <v>172</v>
      </c>
      <c r="BE96" t="s">
        <v>173</v>
      </c>
      <c r="BF96">
        <v>7</v>
      </c>
      <c r="BG96" t="s">
        <v>181</v>
      </c>
      <c r="BH96" t="s">
        <v>96</v>
      </c>
      <c r="BI96" t="s">
        <v>174</v>
      </c>
      <c r="BJ96" t="s">
        <v>175</v>
      </c>
      <c r="BK96" t="s">
        <v>97</v>
      </c>
      <c r="BL96" t="s">
        <v>98</v>
      </c>
      <c r="BM96" t="str">
        <f>VLOOKUP(T_Tableau_export_BDN_calculs[[#This Row],[Taxon]],'4_Changement_de_nom'!$1:$5000,2,FALSE)</f>
        <v>Nyctalus sp., Eptesicus sp.</v>
      </c>
      <c r="BN96" t="str">
        <f>VLOOKUP(T_Tableau_export_BDN_calculs[[#This Row],[Taxon]],'4_Changement_de_nom'!$1:$5000,3,FALSE)</f>
        <v>Noctule ou Sérotine (espèce indéterminée)</v>
      </c>
      <c r="BO96">
        <f>VLOOKUP(T_Tableau_export_BDN_calculs[[#This Row],[Taxon]],'4_Changement_de_nom'!$1:$5000,4,FALSE)</f>
        <v>0.41</v>
      </c>
      <c r="BP96" s="68">
        <f>VLOOKUP(T_Tableau_export_BDN_calculs[[#This Row],[Taxon]],'4_Changement_de_nom'!$1:$5000,5,FALSE)</f>
        <v>0.37</v>
      </c>
      <c r="BQ96" s="68" t="str">
        <f>IF(OR(SUM(T_Tableau_export_BDN_calculs[[#This Row],[Encombrement vertical 0 - 5m]:[Encombrement vertical 0 - &gt;25m]])=130575,T_Tableau_export_BDN_calculs[[#This Row],[Taxon]]="Tadarida teniotis (Rafinesque,1814)"),"ouvert","ferme")</f>
        <v>ouvert</v>
      </c>
      <c r="BR96" s="68">
        <f>T_Tableau_export_BDN_calculs[[#This Row],[Nombre de contacts]]/'2_Donnees_entree'!$B$20</f>
        <v>6.6666666666666666E-2</v>
      </c>
      <c r="BS96" s="68">
        <f>(IF(T_Tableau_export_BDN_calculs[[#This Row],[Milieu ouvert ferme]]="ferme",T_Tableau_export_BDN_calculs[[#This Row],[Indice DETECT milieu ferme]],T_Tableau_export_BDN_calculs[[#This Row],[Indice DETECT milieu ouvert]]))*T_Tableau_export_BDN_calculs[[#This Row],[Nb contacts/h]]</f>
        <v>2.4666666666666667E-2</v>
      </c>
      <c r="BT96" s="68" t="str">
        <f>VLOOKUP(T_Tableau_export_BDN_calculs[[#This Row],[Numéro du point]],'4bis_Changement_de_nom_points'!A:B,2,FALSE)</f>
        <v>Point 1</v>
      </c>
    </row>
    <row r="97" spans="1:72" x14ac:dyDescent="0.25">
      <c r="A97" s="18">
        <v>41836</v>
      </c>
      <c r="B97">
        <v>939557</v>
      </c>
      <c r="C97" s="18">
        <v>41836</v>
      </c>
      <c r="D97" t="s">
        <v>88</v>
      </c>
      <c r="F97" t="s">
        <v>88</v>
      </c>
      <c r="G97" t="s">
        <v>176</v>
      </c>
      <c r="H97">
        <v>20</v>
      </c>
      <c r="I97" t="s">
        <v>89</v>
      </c>
      <c r="J97">
        <v>81</v>
      </c>
      <c r="L97" t="s">
        <v>162</v>
      </c>
      <c r="M97" s="19">
        <v>0.99097222222222225</v>
      </c>
      <c r="N97" s="20">
        <v>43525</v>
      </c>
      <c r="O97" s="20">
        <v>43527</v>
      </c>
      <c r="P97" s="20">
        <v>43527</v>
      </c>
      <c r="Q97" s="20">
        <v>43525</v>
      </c>
      <c r="R97" s="20">
        <v>43525</v>
      </c>
      <c r="S97" s="20">
        <v>43525</v>
      </c>
      <c r="V97">
        <v>918447</v>
      </c>
      <c r="W97">
        <v>354697</v>
      </c>
      <c r="X97" t="s">
        <v>176</v>
      </c>
      <c r="Y97" t="s">
        <v>178</v>
      </c>
      <c r="Z97" t="s">
        <v>179</v>
      </c>
      <c r="AA97" t="s">
        <v>180</v>
      </c>
      <c r="AD97" t="s">
        <v>88</v>
      </c>
      <c r="AE97">
        <v>0</v>
      </c>
      <c r="AF97">
        <v>0</v>
      </c>
      <c r="AG97">
        <v>1496</v>
      </c>
      <c r="AH97" t="s">
        <v>166</v>
      </c>
      <c r="AI97" t="s">
        <v>90</v>
      </c>
      <c r="AJ97" t="s">
        <v>88</v>
      </c>
      <c r="AK97" t="s">
        <v>167</v>
      </c>
      <c r="AL97" t="s">
        <v>91</v>
      </c>
      <c r="AM97">
        <v>5</v>
      </c>
      <c r="AN97" t="s">
        <v>134</v>
      </c>
      <c r="AO97" t="s">
        <v>93</v>
      </c>
      <c r="AP97" t="s">
        <v>88</v>
      </c>
      <c r="AQ97" t="s">
        <v>93</v>
      </c>
      <c r="AR97" t="s">
        <v>94</v>
      </c>
      <c r="AS97" t="s">
        <v>93</v>
      </c>
      <c r="AT97" t="s">
        <v>168</v>
      </c>
      <c r="AV97" s="18">
        <v>42318</v>
      </c>
      <c r="AW97">
        <v>3314897</v>
      </c>
      <c r="AX97" t="s">
        <v>135</v>
      </c>
      <c r="AY97" t="s">
        <v>136</v>
      </c>
      <c r="AZ97">
        <v>2</v>
      </c>
      <c r="BA97" t="s">
        <v>169</v>
      </c>
      <c r="BB97" t="s">
        <v>170</v>
      </c>
      <c r="BC97" t="s">
        <v>171</v>
      </c>
      <c r="BD97" t="s">
        <v>172</v>
      </c>
      <c r="BE97" t="s">
        <v>173</v>
      </c>
      <c r="BF97">
        <v>7</v>
      </c>
      <c r="BG97" t="s">
        <v>181</v>
      </c>
      <c r="BH97" t="s">
        <v>96</v>
      </c>
      <c r="BI97" t="s">
        <v>174</v>
      </c>
      <c r="BJ97" t="s">
        <v>175</v>
      </c>
      <c r="BK97" t="s">
        <v>97</v>
      </c>
      <c r="BL97" t="s">
        <v>98</v>
      </c>
      <c r="BM97" t="str">
        <f>VLOOKUP(T_Tableau_export_BDN_calculs[[#This Row],[Taxon]],'4_Changement_de_nom'!$1:$5000,2,FALSE)</f>
        <v>Nyctalus sp., Eptesicus sp.</v>
      </c>
      <c r="BN97" t="str">
        <f>VLOOKUP(T_Tableau_export_BDN_calculs[[#This Row],[Taxon]],'4_Changement_de_nom'!$1:$5000,3,FALSE)</f>
        <v>Noctule ou Sérotine (espèce indéterminée)</v>
      </c>
      <c r="BO97">
        <f>VLOOKUP(T_Tableau_export_BDN_calculs[[#This Row],[Taxon]],'4_Changement_de_nom'!$1:$5000,4,FALSE)</f>
        <v>0.41</v>
      </c>
      <c r="BP97" s="68">
        <f>VLOOKUP(T_Tableau_export_BDN_calculs[[#This Row],[Taxon]],'4_Changement_de_nom'!$1:$5000,5,FALSE)</f>
        <v>0.37</v>
      </c>
      <c r="BQ97" s="68" t="str">
        <f>IF(OR(SUM(T_Tableau_export_BDN_calculs[[#This Row],[Encombrement vertical 0 - 5m]:[Encombrement vertical 0 - &gt;25m]])=130575,T_Tableau_export_BDN_calculs[[#This Row],[Taxon]]="Tadarida teniotis (Rafinesque,1814)"),"ouvert","ferme")</f>
        <v>ouvert</v>
      </c>
      <c r="BR97" s="68">
        <f>T_Tableau_export_BDN_calculs[[#This Row],[Nombre de contacts]]/'2_Donnees_entree'!$B$20</f>
        <v>0.13333333333333333</v>
      </c>
      <c r="BS97" s="68">
        <f>(IF(T_Tableau_export_BDN_calculs[[#This Row],[Milieu ouvert ferme]]="ferme",T_Tableau_export_BDN_calculs[[#This Row],[Indice DETECT milieu ferme]],T_Tableau_export_BDN_calculs[[#This Row],[Indice DETECT milieu ouvert]]))*T_Tableau_export_BDN_calculs[[#This Row],[Nb contacts/h]]</f>
        <v>4.9333333333333333E-2</v>
      </c>
      <c r="BT97" s="68" t="str">
        <f>VLOOKUP(T_Tableau_export_BDN_calculs[[#This Row],[Numéro du point]],'4bis_Changement_de_nom_points'!A:B,2,FALSE)</f>
        <v>Point 1</v>
      </c>
    </row>
    <row r="98" spans="1:72" x14ac:dyDescent="0.25">
      <c r="A98" s="18">
        <v>41836</v>
      </c>
      <c r="B98">
        <v>939557</v>
      </c>
      <c r="C98" s="18">
        <v>41836</v>
      </c>
      <c r="D98" t="s">
        <v>88</v>
      </c>
      <c r="F98" t="s">
        <v>88</v>
      </c>
      <c r="G98" t="s">
        <v>176</v>
      </c>
      <c r="H98">
        <v>20</v>
      </c>
      <c r="I98" t="s">
        <v>89</v>
      </c>
      <c r="J98">
        <v>81</v>
      </c>
      <c r="L98" t="s">
        <v>162</v>
      </c>
      <c r="M98" s="19">
        <v>0.99097222222222225</v>
      </c>
      <c r="N98" s="20">
        <v>43525</v>
      </c>
      <c r="O98" s="20">
        <v>43527</v>
      </c>
      <c r="P98" s="20">
        <v>43527</v>
      </c>
      <c r="Q98" s="20">
        <v>43525</v>
      </c>
      <c r="R98" s="20">
        <v>43525</v>
      </c>
      <c r="S98" s="20">
        <v>43525</v>
      </c>
      <c r="V98">
        <v>918488</v>
      </c>
      <c r="W98">
        <v>354697</v>
      </c>
      <c r="X98" t="s">
        <v>176</v>
      </c>
      <c r="Y98" t="s">
        <v>178</v>
      </c>
      <c r="Z98" t="s">
        <v>179</v>
      </c>
      <c r="AA98" t="s">
        <v>180</v>
      </c>
      <c r="AD98" t="s">
        <v>88</v>
      </c>
      <c r="AE98">
        <v>0</v>
      </c>
      <c r="AF98">
        <v>0</v>
      </c>
      <c r="AG98">
        <v>1496</v>
      </c>
      <c r="AH98" t="s">
        <v>166</v>
      </c>
      <c r="AI98" t="s">
        <v>90</v>
      </c>
      <c r="AJ98" t="s">
        <v>88</v>
      </c>
      <c r="AK98" t="s">
        <v>167</v>
      </c>
      <c r="AL98" t="s">
        <v>91</v>
      </c>
      <c r="AM98">
        <v>13</v>
      </c>
      <c r="AN98" t="s">
        <v>152</v>
      </c>
      <c r="AO98" t="s">
        <v>93</v>
      </c>
      <c r="AP98" t="s">
        <v>88</v>
      </c>
      <c r="AQ98" t="s">
        <v>93</v>
      </c>
      <c r="AR98" t="s">
        <v>94</v>
      </c>
      <c r="AS98" t="s">
        <v>93</v>
      </c>
      <c r="AT98" t="s">
        <v>168</v>
      </c>
      <c r="AV98" s="18">
        <v>42318</v>
      </c>
      <c r="AW98">
        <v>3312966</v>
      </c>
      <c r="AX98" t="s">
        <v>153</v>
      </c>
      <c r="AY98" t="s">
        <v>154</v>
      </c>
      <c r="AZ98">
        <v>1</v>
      </c>
      <c r="BA98" t="s">
        <v>169</v>
      </c>
      <c r="BB98" t="s">
        <v>170</v>
      </c>
      <c r="BC98" t="s">
        <v>171</v>
      </c>
      <c r="BD98" t="s">
        <v>172</v>
      </c>
      <c r="BE98" t="s">
        <v>173</v>
      </c>
      <c r="BF98">
        <v>7</v>
      </c>
      <c r="BG98" t="s">
        <v>181</v>
      </c>
      <c r="BH98" t="s">
        <v>96</v>
      </c>
      <c r="BI98" t="s">
        <v>174</v>
      </c>
      <c r="BJ98" t="s">
        <v>175</v>
      </c>
      <c r="BK98" t="s">
        <v>97</v>
      </c>
      <c r="BL98" t="s">
        <v>98</v>
      </c>
      <c r="BM98" t="str">
        <f>VLOOKUP(T_Tableau_export_BDN_calculs[[#This Row],[Taxon]],'4_Changement_de_nom'!$1:$5000,2,FALSE)</f>
        <v>Nyctalus sp., Eptesicus sp.</v>
      </c>
      <c r="BN98" t="str">
        <f>VLOOKUP(T_Tableau_export_BDN_calculs[[#This Row],[Taxon]],'4_Changement_de_nom'!$1:$5000,3,FALSE)</f>
        <v>Noctule ou Sérotine (espèce indéterminée)</v>
      </c>
      <c r="BO98">
        <f>VLOOKUP(T_Tableau_export_BDN_calculs[[#This Row],[Taxon]],'4_Changement_de_nom'!$1:$5000,4,FALSE)</f>
        <v>0.41</v>
      </c>
      <c r="BP98" s="68">
        <f>VLOOKUP(T_Tableau_export_BDN_calculs[[#This Row],[Taxon]],'4_Changement_de_nom'!$1:$5000,5,FALSE)</f>
        <v>0.37</v>
      </c>
      <c r="BQ98" s="68" t="str">
        <f>IF(OR(SUM(T_Tableau_export_BDN_calculs[[#This Row],[Encombrement vertical 0 - 5m]:[Encombrement vertical 0 - &gt;25m]])=130575,T_Tableau_export_BDN_calculs[[#This Row],[Taxon]]="Tadarida teniotis (Rafinesque,1814)"),"ouvert","ferme")</f>
        <v>ouvert</v>
      </c>
      <c r="BR98" s="68">
        <f>T_Tableau_export_BDN_calculs[[#This Row],[Nombre de contacts]]/'2_Donnees_entree'!$B$20</f>
        <v>6.6666666666666666E-2</v>
      </c>
      <c r="BS98" s="68">
        <f>(IF(T_Tableau_export_BDN_calculs[[#This Row],[Milieu ouvert ferme]]="ferme",T_Tableau_export_BDN_calculs[[#This Row],[Indice DETECT milieu ferme]],T_Tableau_export_BDN_calculs[[#This Row],[Indice DETECT milieu ouvert]]))*T_Tableau_export_BDN_calculs[[#This Row],[Nb contacts/h]]</f>
        <v>2.4666666666666667E-2</v>
      </c>
      <c r="BT98" s="68" t="str">
        <f>VLOOKUP(T_Tableau_export_BDN_calculs[[#This Row],[Numéro du point]],'4bis_Changement_de_nom_points'!A:B,2,FALSE)</f>
        <v>Point 1</v>
      </c>
    </row>
    <row r="99" spans="1:72" x14ac:dyDescent="0.25">
      <c r="A99" s="18">
        <v>41836</v>
      </c>
      <c r="B99">
        <v>939557</v>
      </c>
      <c r="C99" s="18">
        <v>41836</v>
      </c>
      <c r="D99" t="s">
        <v>88</v>
      </c>
      <c r="F99" t="s">
        <v>88</v>
      </c>
      <c r="G99" t="s">
        <v>176</v>
      </c>
      <c r="H99">
        <v>20</v>
      </c>
      <c r="I99" t="s">
        <v>89</v>
      </c>
      <c r="J99">
        <v>81</v>
      </c>
      <c r="L99" t="s">
        <v>162</v>
      </c>
      <c r="M99" s="19">
        <v>0.99097222222222225</v>
      </c>
      <c r="N99" s="20">
        <v>43525</v>
      </c>
      <c r="O99" s="20">
        <v>43527</v>
      </c>
      <c r="P99" s="20">
        <v>43527</v>
      </c>
      <c r="Q99" s="20">
        <v>43525</v>
      </c>
      <c r="R99" s="20">
        <v>43525</v>
      </c>
      <c r="S99" s="20">
        <v>43525</v>
      </c>
      <c r="V99">
        <v>918724</v>
      </c>
      <c r="W99">
        <v>354697</v>
      </c>
      <c r="X99" t="s">
        <v>176</v>
      </c>
      <c r="Y99" t="s">
        <v>178</v>
      </c>
      <c r="Z99" t="s">
        <v>179</v>
      </c>
      <c r="AA99" t="s">
        <v>180</v>
      </c>
      <c r="AD99" t="s">
        <v>88</v>
      </c>
      <c r="AE99">
        <v>0</v>
      </c>
      <c r="AF99">
        <v>0</v>
      </c>
      <c r="AG99">
        <v>1496</v>
      </c>
      <c r="AH99" t="s">
        <v>166</v>
      </c>
      <c r="AI99" t="s">
        <v>90</v>
      </c>
      <c r="AJ99" t="s">
        <v>88</v>
      </c>
      <c r="AK99" t="s">
        <v>167</v>
      </c>
      <c r="AL99" t="s">
        <v>91</v>
      </c>
      <c r="AM99">
        <v>19</v>
      </c>
      <c r="AN99" t="s">
        <v>92</v>
      </c>
      <c r="AO99" t="s">
        <v>93</v>
      </c>
      <c r="AP99" t="s">
        <v>88</v>
      </c>
      <c r="AQ99" t="s">
        <v>93</v>
      </c>
      <c r="AR99" t="s">
        <v>94</v>
      </c>
      <c r="AS99" t="s">
        <v>93</v>
      </c>
      <c r="AT99" t="s">
        <v>168</v>
      </c>
      <c r="AV99" s="18">
        <v>42318</v>
      </c>
      <c r="AW99">
        <v>3312361</v>
      </c>
      <c r="AX99">
        <v>60479</v>
      </c>
      <c r="AY99" t="s">
        <v>95</v>
      </c>
      <c r="AZ99">
        <v>1</v>
      </c>
      <c r="BA99" t="s">
        <v>169</v>
      </c>
      <c r="BB99" t="s">
        <v>170</v>
      </c>
      <c r="BC99" t="s">
        <v>171</v>
      </c>
      <c r="BD99" t="s">
        <v>172</v>
      </c>
      <c r="BE99" t="s">
        <v>173</v>
      </c>
      <c r="BF99">
        <v>7</v>
      </c>
      <c r="BG99" t="s">
        <v>181</v>
      </c>
      <c r="BH99" t="s">
        <v>96</v>
      </c>
      <c r="BI99" t="s">
        <v>174</v>
      </c>
      <c r="BJ99" t="s">
        <v>175</v>
      </c>
      <c r="BK99" t="s">
        <v>97</v>
      </c>
      <c r="BL99" t="s">
        <v>98</v>
      </c>
      <c r="BM99" t="str">
        <f>VLOOKUP(T_Tableau_export_BDN_calculs[[#This Row],[Taxon]],'4_Changement_de_nom'!$1:$5000,2,FALSE)</f>
        <v>Pipistrellus pipistrellus (Schreber, 1774)</v>
      </c>
      <c r="BN99" t="str">
        <f>VLOOKUP(T_Tableau_export_BDN_calculs[[#This Row],[Taxon]],'4_Changement_de_nom'!$1:$5000,3,FALSE)</f>
        <v>Pipistrelle commune</v>
      </c>
      <c r="BO99">
        <f>VLOOKUP(T_Tableau_export_BDN_calculs[[#This Row],[Taxon]],'4_Changement_de_nom'!$1:$5000,4,FALSE)</f>
        <v>1</v>
      </c>
      <c r="BP99" s="68">
        <f>VLOOKUP(T_Tableau_export_BDN_calculs[[#This Row],[Taxon]],'4_Changement_de_nom'!$1:$5000,5,FALSE)</f>
        <v>1</v>
      </c>
      <c r="BQ99" s="68" t="str">
        <f>IF(OR(SUM(T_Tableau_export_BDN_calculs[[#This Row],[Encombrement vertical 0 - 5m]:[Encombrement vertical 0 - &gt;25m]])=130575,T_Tableau_export_BDN_calculs[[#This Row],[Taxon]]="Tadarida teniotis (Rafinesque,1814)"),"ouvert","ferme")</f>
        <v>ouvert</v>
      </c>
      <c r="BR99" s="68">
        <f>T_Tableau_export_BDN_calculs[[#This Row],[Nombre de contacts]]/'2_Donnees_entree'!$B$20</f>
        <v>6.6666666666666666E-2</v>
      </c>
      <c r="BS99" s="68">
        <f>(IF(T_Tableau_export_BDN_calculs[[#This Row],[Milieu ouvert ferme]]="ferme",T_Tableau_export_BDN_calculs[[#This Row],[Indice DETECT milieu ferme]],T_Tableau_export_BDN_calculs[[#This Row],[Indice DETECT milieu ouvert]]))*T_Tableau_export_BDN_calculs[[#This Row],[Nb contacts/h]]</f>
        <v>6.6666666666666666E-2</v>
      </c>
      <c r="BT99" s="68" t="str">
        <f>VLOOKUP(T_Tableau_export_BDN_calculs[[#This Row],[Numéro du point]],'4bis_Changement_de_nom_points'!A:B,2,FALSE)</f>
        <v>Point 1</v>
      </c>
    </row>
    <row r="100" spans="1:72" x14ac:dyDescent="0.25">
      <c r="A100" s="18">
        <v>41836</v>
      </c>
      <c r="B100">
        <v>939557</v>
      </c>
      <c r="C100" s="18">
        <v>41836</v>
      </c>
      <c r="D100" t="s">
        <v>88</v>
      </c>
      <c r="F100" t="s">
        <v>88</v>
      </c>
      <c r="G100" t="s">
        <v>176</v>
      </c>
      <c r="H100">
        <v>20</v>
      </c>
      <c r="I100" t="s">
        <v>89</v>
      </c>
      <c r="J100">
        <v>81</v>
      </c>
      <c r="L100" t="s">
        <v>162</v>
      </c>
      <c r="M100" s="19">
        <v>0.99097222222222225</v>
      </c>
      <c r="N100" s="20">
        <v>43525</v>
      </c>
      <c r="O100" s="20">
        <v>43527</v>
      </c>
      <c r="P100" s="20">
        <v>43527</v>
      </c>
      <c r="Q100" s="20">
        <v>43525</v>
      </c>
      <c r="R100" s="20">
        <v>43525</v>
      </c>
      <c r="S100" s="20">
        <v>43525</v>
      </c>
      <c r="V100">
        <v>918838</v>
      </c>
      <c r="W100">
        <v>354697</v>
      </c>
      <c r="X100" t="s">
        <v>176</v>
      </c>
      <c r="Y100" t="s">
        <v>178</v>
      </c>
      <c r="Z100" t="s">
        <v>179</v>
      </c>
      <c r="AA100" t="s">
        <v>180</v>
      </c>
      <c r="AD100" t="s">
        <v>88</v>
      </c>
      <c r="AE100">
        <v>0</v>
      </c>
      <c r="AF100">
        <v>0</v>
      </c>
      <c r="AG100">
        <v>1496</v>
      </c>
      <c r="AH100" t="s">
        <v>166</v>
      </c>
      <c r="AI100" t="s">
        <v>90</v>
      </c>
      <c r="AJ100" t="s">
        <v>88</v>
      </c>
      <c r="AK100" t="s">
        <v>167</v>
      </c>
      <c r="AL100" t="s">
        <v>91</v>
      </c>
      <c r="AM100">
        <v>27</v>
      </c>
      <c r="AN100" t="s">
        <v>92</v>
      </c>
      <c r="AO100" t="s">
        <v>93</v>
      </c>
      <c r="AP100" t="s">
        <v>88</v>
      </c>
      <c r="AQ100" t="s">
        <v>93</v>
      </c>
      <c r="AR100" t="s">
        <v>94</v>
      </c>
      <c r="AS100" t="s">
        <v>93</v>
      </c>
      <c r="AT100" t="s">
        <v>168</v>
      </c>
      <c r="AV100" s="18">
        <v>42318</v>
      </c>
      <c r="AW100">
        <v>3314046</v>
      </c>
      <c r="AX100">
        <v>60479</v>
      </c>
      <c r="AY100" t="s">
        <v>95</v>
      </c>
      <c r="AZ100">
        <v>2</v>
      </c>
      <c r="BA100" t="s">
        <v>169</v>
      </c>
      <c r="BB100" t="s">
        <v>170</v>
      </c>
      <c r="BC100" t="s">
        <v>171</v>
      </c>
      <c r="BD100" t="s">
        <v>172</v>
      </c>
      <c r="BE100" t="s">
        <v>173</v>
      </c>
      <c r="BF100">
        <v>7</v>
      </c>
      <c r="BG100" t="s">
        <v>181</v>
      </c>
      <c r="BH100" t="s">
        <v>96</v>
      </c>
      <c r="BI100" t="s">
        <v>174</v>
      </c>
      <c r="BJ100" t="s">
        <v>175</v>
      </c>
      <c r="BK100" t="s">
        <v>97</v>
      </c>
      <c r="BL100" t="s">
        <v>98</v>
      </c>
      <c r="BM100" t="str">
        <f>VLOOKUP(T_Tableau_export_BDN_calculs[[#This Row],[Taxon]],'4_Changement_de_nom'!$1:$5000,2,FALSE)</f>
        <v>Pipistrellus pipistrellus (Schreber, 1774)</v>
      </c>
      <c r="BN100" t="str">
        <f>VLOOKUP(T_Tableau_export_BDN_calculs[[#This Row],[Taxon]],'4_Changement_de_nom'!$1:$5000,3,FALSE)</f>
        <v>Pipistrelle commune</v>
      </c>
      <c r="BO100">
        <f>VLOOKUP(T_Tableau_export_BDN_calculs[[#This Row],[Taxon]],'4_Changement_de_nom'!$1:$5000,4,FALSE)</f>
        <v>1</v>
      </c>
      <c r="BP100" s="68">
        <f>VLOOKUP(T_Tableau_export_BDN_calculs[[#This Row],[Taxon]],'4_Changement_de_nom'!$1:$5000,5,FALSE)</f>
        <v>1</v>
      </c>
      <c r="BQ100" s="68" t="str">
        <f>IF(OR(SUM(T_Tableau_export_BDN_calculs[[#This Row],[Encombrement vertical 0 - 5m]:[Encombrement vertical 0 - &gt;25m]])=130575,T_Tableau_export_BDN_calculs[[#This Row],[Taxon]]="Tadarida teniotis (Rafinesque,1814)"),"ouvert","ferme")</f>
        <v>ouvert</v>
      </c>
      <c r="BR100" s="68">
        <f>T_Tableau_export_BDN_calculs[[#This Row],[Nombre de contacts]]/'2_Donnees_entree'!$B$20</f>
        <v>0.13333333333333333</v>
      </c>
      <c r="BS100" s="68">
        <f>(IF(T_Tableau_export_BDN_calculs[[#This Row],[Milieu ouvert ferme]]="ferme",T_Tableau_export_BDN_calculs[[#This Row],[Indice DETECT milieu ferme]],T_Tableau_export_BDN_calculs[[#This Row],[Indice DETECT milieu ouvert]]))*T_Tableau_export_BDN_calculs[[#This Row],[Nb contacts/h]]</f>
        <v>0.13333333333333333</v>
      </c>
      <c r="BT100" s="68" t="str">
        <f>VLOOKUP(T_Tableau_export_BDN_calculs[[#This Row],[Numéro du point]],'4bis_Changement_de_nom_points'!A:B,2,FALSE)</f>
        <v>Point 1</v>
      </c>
    </row>
    <row r="101" spans="1:72" x14ac:dyDescent="0.25">
      <c r="A101" s="18">
        <v>41836</v>
      </c>
      <c r="B101">
        <v>939557</v>
      </c>
      <c r="C101" s="18">
        <v>41836</v>
      </c>
      <c r="D101" t="s">
        <v>88</v>
      </c>
      <c r="F101" t="s">
        <v>88</v>
      </c>
      <c r="G101" t="s">
        <v>176</v>
      </c>
      <c r="H101">
        <v>20</v>
      </c>
      <c r="I101" t="s">
        <v>89</v>
      </c>
      <c r="J101">
        <v>81</v>
      </c>
      <c r="L101" t="s">
        <v>162</v>
      </c>
      <c r="M101" s="19">
        <v>0.99097222222222225</v>
      </c>
      <c r="N101" s="20">
        <v>43525</v>
      </c>
      <c r="O101" s="20">
        <v>43527</v>
      </c>
      <c r="P101" s="20">
        <v>43527</v>
      </c>
      <c r="Q101" s="20">
        <v>43525</v>
      </c>
      <c r="R101" s="20">
        <v>43525</v>
      </c>
      <c r="S101" s="20">
        <v>43525</v>
      </c>
      <c r="V101">
        <v>918884</v>
      </c>
      <c r="W101">
        <v>354697</v>
      </c>
      <c r="X101" t="s">
        <v>176</v>
      </c>
      <c r="Y101" t="s">
        <v>178</v>
      </c>
      <c r="Z101" t="s">
        <v>179</v>
      </c>
      <c r="AA101" t="s">
        <v>180</v>
      </c>
      <c r="AD101" t="s">
        <v>88</v>
      </c>
      <c r="AE101">
        <v>0</v>
      </c>
      <c r="AF101">
        <v>0</v>
      </c>
      <c r="AG101">
        <v>1496</v>
      </c>
      <c r="AH101" t="s">
        <v>166</v>
      </c>
      <c r="AI101" t="s">
        <v>90</v>
      </c>
      <c r="AJ101" t="s">
        <v>88</v>
      </c>
      <c r="AK101" t="s">
        <v>167</v>
      </c>
      <c r="AL101" t="s">
        <v>91</v>
      </c>
      <c r="AM101">
        <v>20</v>
      </c>
      <c r="AN101" t="s">
        <v>92</v>
      </c>
      <c r="AO101" t="s">
        <v>93</v>
      </c>
      <c r="AP101" t="s">
        <v>88</v>
      </c>
      <c r="AQ101" t="s">
        <v>93</v>
      </c>
      <c r="AR101" t="s">
        <v>94</v>
      </c>
      <c r="AS101" t="s">
        <v>93</v>
      </c>
      <c r="AT101" t="s">
        <v>168</v>
      </c>
      <c r="AV101" s="18">
        <v>42318</v>
      </c>
      <c r="AW101">
        <v>3312354</v>
      </c>
      <c r="AX101">
        <v>60479</v>
      </c>
      <c r="AY101" t="s">
        <v>95</v>
      </c>
      <c r="AZ101">
        <v>4</v>
      </c>
      <c r="BA101" t="s">
        <v>169</v>
      </c>
      <c r="BB101" t="s">
        <v>170</v>
      </c>
      <c r="BC101" t="s">
        <v>171</v>
      </c>
      <c r="BD101" t="s">
        <v>172</v>
      </c>
      <c r="BE101" t="s">
        <v>173</v>
      </c>
      <c r="BF101">
        <v>7</v>
      </c>
      <c r="BG101" t="s">
        <v>181</v>
      </c>
      <c r="BH101" t="s">
        <v>96</v>
      </c>
      <c r="BI101" t="s">
        <v>174</v>
      </c>
      <c r="BJ101" t="s">
        <v>175</v>
      </c>
      <c r="BK101" t="s">
        <v>97</v>
      </c>
      <c r="BL101" t="s">
        <v>98</v>
      </c>
      <c r="BM101" t="str">
        <f>VLOOKUP(T_Tableau_export_BDN_calculs[[#This Row],[Taxon]],'4_Changement_de_nom'!$1:$5000,2,FALSE)</f>
        <v>Pipistrellus pipistrellus (Schreber, 1774)</v>
      </c>
      <c r="BN101" t="str">
        <f>VLOOKUP(T_Tableau_export_BDN_calculs[[#This Row],[Taxon]],'4_Changement_de_nom'!$1:$5000,3,FALSE)</f>
        <v>Pipistrelle commune</v>
      </c>
      <c r="BO101">
        <f>VLOOKUP(T_Tableau_export_BDN_calculs[[#This Row],[Taxon]],'4_Changement_de_nom'!$1:$5000,4,FALSE)</f>
        <v>1</v>
      </c>
      <c r="BP101" s="68">
        <f>VLOOKUP(T_Tableau_export_BDN_calculs[[#This Row],[Taxon]],'4_Changement_de_nom'!$1:$5000,5,FALSE)</f>
        <v>1</v>
      </c>
      <c r="BQ101" s="68" t="str">
        <f>IF(OR(SUM(T_Tableau_export_BDN_calculs[[#This Row],[Encombrement vertical 0 - 5m]:[Encombrement vertical 0 - &gt;25m]])=130575,T_Tableau_export_BDN_calculs[[#This Row],[Taxon]]="Tadarida teniotis (Rafinesque,1814)"),"ouvert","ferme")</f>
        <v>ouvert</v>
      </c>
      <c r="BR101" s="68">
        <f>T_Tableau_export_BDN_calculs[[#This Row],[Nombre de contacts]]/'2_Donnees_entree'!$B$20</f>
        <v>0.26666666666666666</v>
      </c>
      <c r="BS101" s="68">
        <f>(IF(T_Tableau_export_BDN_calculs[[#This Row],[Milieu ouvert ferme]]="ferme",T_Tableau_export_BDN_calculs[[#This Row],[Indice DETECT milieu ferme]],T_Tableau_export_BDN_calculs[[#This Row],[Indice DETECT milieu ouvert]]))*T_Tableau_export_BDN_calculs[[#This Row],[Nb contacts/h]]</f>
        <v>0.26666666666666666</v>
      </c>
      <c r="BT101" s="68" t="str">
        <f>VLOOKUP(T_Tableau_export_BDN_calculs[[#This Row],[Numéro du point]],'4bis_Changement_de_nom_points'!A:B,2,FALSE)</f>
        <v>Point 1</v>
      </c>
    </row>
    <row r="102" spans="1:72" x14ac:dyDescent="0.25">
      <c r="A102" s="18">
        <v>41836</v>
      </c>
      <c r="B102">
        <v>939557</v>
      </c>
      <c r="C102" s="18">
        <v>41836</v>
      </c>
      <c r="D102" t="s">
        <v>88</v>
      </c>
      <c r="F102" t="s">
        <v>88</v>
      </c>
      <c r="G102" t="s">
        <v>176</v>
      </c>
      <c r="H102">
        <v>20</v>
      </c>
      <c r="I102" t="s">
        <v>89</v>
      </c>
      <c r="J102">
        <v>81</v>
      </c>
      <c r="L102" t="s">
        <v>162</v>
      </c>
      <c r="M102" s="19">
        <v>0.99097222222222225</v>
      </c>
      <c r="N102" s="20">
        <v>43525</v>
      </c>
      <c r="O102" s="20">
        <v>43527</v>
      </c>
      <c r="P102" s="20">
        <v>43527</v>
      </c>
      <c r="Q102" s="20">
        <v>43525</v>
      </c>
      <c r="R102" s="20">
        <v>43525</v>
      </c>
      <c r="S102" s="20">
        <v>43525</v>
      </c>
      <c r="V102">
        <v>918972</v>
      </c>
      <c r="W102">
        <v>354697</v>
      </c>
      <c r="X102" t="s">
        <v>176</v>
      </c>
      <c r="Y102" t="s">
        <v>178</v>
      </c>
      <c r="Z102" t="s">
        <v>179</v>
      </c>
      <c r="AA102" t="s">
        <v>180</v>
      </c>
      <c r="AD102" t="s">
        <v>88</v>
      </c>
      <c r="AE102">
        <v>0</v>
      </c>
      <c r="AF102">
        <v>0</v>
      </c>
      <c r="AG102">
        <v>1496</v>
      </c>
      <c r="AH102" t="s">
        <v>166</v>
      </c>
      <c r="AI102" t="s">
        <v>90</v>
      </c>
      <c r="AJ102" t="s">
        <v>88</v>
      </c>
      <c r="AK102" t="s">
        <v>167</v>
      </c>
      <c r="AL102" t="s">
        <v>91</v>
      </c>
      <c r="AM102">
        <v>2</v>
      </c>
      <c r="AN102" t="s">
        <v>134</v>
      </c>
      <c r="AO102" t="s">
        <v>93</v>
      </c>
      <c r="AP102" t="s">
        <v>88</v>
      </c>
      <c r="AQ102" t="s">
        <v>93</v>
      </c>
      <c r="AR102" t="s">
        <v>94</v>
      </c>
      <c r="AS102" t="s">
        <v>93</v>
      </c>
      <c r="AT102" t="s">
        <v>168</v>
      </c>
      <c r="AV102" s="18">
        <v>42318</v>
      </c>
      <c r="AW102">
        <v>3312801</v>
      </c>
      <c r="AX102" t="s">
        <v>135</v>
      </c>
      <c r="AY102" t="s">
        <v>136</v>
      </c>
      <c r="AZ102">
        <v>1</v>
      </c>
      <c r="BA102" t="s">
        <v>169</v>
      </c>
      <c r="BB102" t="s">
        <v>170</v>
      </c>
      <c r="BC102" t="s">
        <v>171</v>
      </c>
      <c r="BD102" t="s">
        <v>172</v>
      </c>
      <c r="BE102" t="s">
        <v>173</v>
      </c>
      <c r="BF102">
        <v>7</v>
      </c>
      <c r="BG102" t="s">
        <v>181</v>
      </c>
      <c r="BH102" t="s">
        <v>96</v>
      </c>
      <c r="BI102" t="s">
        <v>174</v>
      </c>
      <c r="BJ102" t="s">
        <v>175</v>
      </c>
      <c r="BK102" t="s">
        <v>97</v>
      </c>
      <c r="BL102" t="s">
        <v>98</v>
      </c>
      <c r="BM102" t="str">
        <f>VLOOKUP(T_Tableau_export_BDN_calculs[[#This Row],[Taxon]],'4_Changement_de_nom'!$1:$5000,2,FALSE)</f>
        <v>Nyctalus sp., Eptesicus sp.</v>
      </c>
      <c r="BN102" t="str">
        <f>VLOOKUP(T_Tableau_export_BDN_calculs[[#This Row],[Taxon]],'4_Changement_de_nom'!$1:$5000,3,FALSE)</f>
        <v>Noctule ou Sérotine (espèce indéterminée)</v>
      </c>
      <c r="BO102">
        <f>VLOOKUP(T_Tableau_export_BDN_calculs[[#This Row],[Taxon]],'4_Changement_de_nom'!$1:$5000,4,FALSE)</f>
        <v>0.41</v>
      </c>
      <c r="BP102" s="68">
        <f>VLOOKUP(T_Tableau_export_BDN_calculs[[#This Row],[Taxon]],'4_Changement_de_nom'!$1:$5000,5,FALSE)</f>
        <v>0.37</v>
      </c>
      <c r="BQ102" s="68" t="str">
        <f>IF(OR(SUM(T_Tableau_export_BDN_calculs[[#This Row],[Encombrement vertical 0 - 5m]:[Encombrement vertical 0 - &gt;25m]])=130575,T_Tableau_export_BDN_calculs[[#This Row],[Taxon]]="Tadarida teniotis (Rafinesque,1814)"),"ouvert","ferme")</f>
        <v>ouvert</v>
      </c>
      <c r="BR102" s="68">
        <f>T_Tableau_export_BDN_calculs[[#This Row],[Nombre de contacts]]/'2_Donnees_entree'!$B$20</f>
        <v>6.6666666666666666E-2</v>
      </c>
      <c r="BS102" s="68">
        <f>(IF(T_Tableau_export_BDN_calculs[[#This Row],[Milieu ouvert ferme]]="ferme",T_Tableau_export_BDN_calculs[[#This Row],[Indice DETECT milieu ferme]],T_Tableau_export_BDN_calculs[[#This Row],[Indice DETECT milieu ouvert]]))*T_Tableau_export_BDN_calculs[[#This Row],[Nb contacts/h]]</f>
        <v>2.4666666666666667E-2</v>
      </c>
      <c r="BT102" s="68" t="str">
        <f>VLOOKUP(T_Tableau_export_BDN_calculs[[#This Row],[Numéro du point]],'4bis_Changement_de_nom_points'!A:B,2,FALSE)</f>
        <v>Point 1</v>
      </c>
    </row>
    <row r="103" spans="1:72" x14ac:dyDescent="0.25">
      <c r="A103" s="18">
        <v>41836</v>
      </c>
      <c r="B103">
        <v>939557</v>
      </c>
      <c r="C103" s="18">
        <v>41836</v>
      </c>
      <c r="D103" t="s">
        <v>88</v>
      </c>
      <c r="F103" t="s">
        <v>88</v>
      </c>
      <c r="G103" t="s">
        <v>176</v>
      </c>
      <c r="H103">
        <v>20</v>
      </c>
      <c r="I103" t="s">
        <v>89</v>
      </c>
      <c r="J103">
        <v>81</v>
      </c>
      <c r="L103" t="s">
        <v>162</v>
      </c>
      <c r="M103" s="19">
        <v>0.99097222222222225</v>
      </c>
      <c r="N103" s="20">
        <v>43525</v>
      </c>
      <c r="O103" s="20">
        <v>43527</v>
      </c>
      <c r="P103" s="20">
        <v>43527</v>
      </c>
      <c r="Q103" s="20">
        <v>43525</v>
      </c>
      <c r="R103" s="20">
        <v>43525</v>
      </c>
      <c r="S103" s="20">
        <v>43525</v>
      </c>
      <c r="V103">
        <v>919031</v>
      </c>
      <c r="W103">
        <v>354697</v>
      </c>
      <c r="X103" t="s">
        <v>176</v>
      </c>
      <c r="Y103" t="s">
        <v>178</v>
      </c>
      <c r="Z103" t="s">
        <v>179</v>
      </c>
      <c r="AA103" t="s">
        <v>180</v>
      </c>
      <c r="AD103" t="s">
        <v>88</v>
      </c>
      <c r="AE103">
        <v>0</v>
      </c>
      <c r="AF103">
        <v>0</v>
      </c>
      <c r="AG103">
        <v>1496</v>
      </c>
      <c r="AH103" t="s">
        <v>166</v>
      </c>
      <c r="AI103" t="s">
        <v>90</v>
      </c>
      <c r="AJ103" t="s">
        <v>88</v>
      </c>
      <c r="AK103" t="s">
        <v>167</v>
      </c>
      <c r="AL103" t="s">
        <v>91</v>
      </c>
      <c r="AM103">
        <v>18</v>
      </c>
      <c r="AN103" t="s">
        <v>92</v>
      </c>
      <c r="AO103" t="s">
        <v>93</v>
      </c>
      <c r="AP103" t="s">
        <v>88</v>
      </c>
      <c r="AQ103" t="s">
        <v>93</v>
      </c>
      <c r="AR103" t="s">
        <v>94</v>
      </c>
      <c r="AS103" t="s">
        <v>93</v>
      </c>
      <c r="AT103" t="s">
        <v>168</v>
      </c>
      <c r="AV103" s="18">
        <v>42318</v>
      </c>
      <c r="AW103">
        <v>3314050</v>
      </c>
      <c r="AX103">
        <v>60479</v>
      </c>
      <c r="AY103" t="s">
        <v>95</v>
      </c>
      <c r="AZ103">
        <v>1</v>
      </c>
      <c r="BA103" t="s">
        <v>169</v>
      </c>
      <c r="BB103" t="s">
        <v>170</v>
      </c>
      <c r="BC103" t="s">
        <v>171</v>
      </c>
      <c r="BD103" t="s">
        <v>172</v>
      </c>
      <c r="BE103" t="s">
        <v>173</v>
      </c>
      <c r="BF103">
        <v>7</v>
      </c>
      <c r="BG103" t="s">
        <v>181</v>
      </c>
      <c r="BH103" t="s">
        <v>96</v>
      </c>
      <c r="BI103" t="s">
        <v>174</v>
      </c>
      <c r="BJ103" t="s">
        <v>175</v>
      </c>
      <c r="BK103" t="s">
        <v>97</v>
      </c>
      <c r="BL103" t="s">
        <v>98</v>
      </c>
      <c r="BM103" t="str">
        <f>VLOOKUP(T_Tableau_export_BDN_calculs[[#This Row],[Taxon]],'4_Changement_de_nom'!$1:$5000,2,FALSE)</f>
        <v>Pipistrellus pipistrellus (Schreber, 1774)</v>
      </c>
      <c r="BN103" t="str">
        <f>VLOOKUP(T_Tableau_export_BDN_calculs[[#This Row],[Taxon]],'4_Changement_de_nom'!$1:$5000,3,FALSE)</f>
        <v>Pipistrelle commune</v>
      </c>
      <c r="BO103">
        <f>VLOOKUP(T_Tableau_export_BDN_calculs[[#This Row],[Taxon]],'4_Changement_de_nom'!$1:$5000,4,FALSE)</f>
        <v>1</v>
      </c>
      <c r="BP103" s="68">
        <f>VLOOKUP(T_Tableau_export_BDN_calculs[[#This Row],[Taxon]],'4_Changement_de_nom'!$1:$5000,5,FALSE)</f>
        <v>1</v>
      </c>
      <c r="BQ103" s="68" t="str">
        <f>IF(OR(SUM(T_Tableau_export_BDN_calculs[[#This Row],[Encombrement vertical 0 - 5m]:[Encombrement vertical 0 - &gt;25m]])=130575,T_Tableau_export_BDN_calculs[[#This Row],[Taxon]]="Tadarida teniotis (Rafinesque,1814)"),"ouvert","ferme")</f>
        <v>ouvert</v>
      </c>
      <c r="BR103" s="68">
        <f>T_Tableau_export_BDN_calculs[[#This Row],[Nombre de contacts]]/'2_Donnees_entree'!$B$20</f>
        <v>6.6666666666666666E-2</v>
      </c>
      <c r="BS103" s="68">
        <f>(IF(T_Tableau_export_BDN_calculs[[#This Row],[Milieu ouvert ferme]]="ferme",T_Tableau_export_BDN_calculs[[#This Row],[Indice DETECT milieu ferme]],T_Tableau_export_BDN_calculs[[#This Row],[Indice DETECT milieu ouvert]]))*T_Tableau_export_BDN_calculs[[#This Row],[Nb contacts/h]]</f>
        <v>6.6666666666666666E-2</v>
      </c>
      <c r="BT103" s="68" t="str">
        <f>VLOOKUP(T_Tableau_export_BDN_calculs[[#This Row],[Numéro du point]],'4bis_Changement_de_nom_points'!A:B,2,FALSE)</f>
        <v>Point 1</v>
      </c>
    </row>
    <row r="104" spans="1:72" x14ac:dyDescent="0.25">
      <c r="A104" s="18">
        <v>41836</v>
      </c>
      <c r="B104">
        <v>939557</v>
      </c>
      <c r="C104" s="18">
        <v>41836</v>
      </c>
      <c r="D104" t="s">
        <v>88</v>
      </c>
      <c r="F104" t="s">
        <v>88</v>
      </c>
      <c r="G104" t="s">
        <v>176</v>
      </c>
      <c r="H104">
        <v>20</v>
      </c>
      <c r="I104" t="s">
        <v>89</v>
      </c>
      <c r="J104">
        <v>81</v>
      </c>
      <c r="L104" t="s">
        <v>162</v>
      </c>
      <c r="M104" s="19">
        <v>0.99097222222222225</v>
      </c>
      <c r="N104" s="20">
        <v>43525</v>
      </c>
      <c r="O104" s="20">
        <v>43527</v>
      </c>
      <c r="P104" s="20">
        <v>43527</v>
      </c>
      <c r="Q104" s="20">
        <v>43525</v>
      </c>
      <c r="R104" s="20">
        <v>43525</v>
      </c>
      <c r="S104" s="20">
        <v>43525</v>
      </c>
      <c r="V104">
        <v>919031</v>
      </c>
      <c r="W104">
        <v>354697</v>
      </c>
      <c r="X104" t="s">
        <v>176</v>
      </c>
      <c r="Y104" t="s">
        <v>178</v>
      </c>
      <c r="Z104" t="s">
        <v>179</v>
      </c>
      <c r="AA104" t="s">
        <v>180</v>
      </c>
      <c r="AD104" t="s">
        <v>88</v>
      </c>
      <c r="AE104">
        <v>0</v>
      </c>
      <c r="AF104">
        <v>0</v>
      </c>
      <c r="AG104">
        <v>1496</v>
      </c>
      <c r="AH104" t="s">
        <v>166</v>
      </c>
      <c r="AI104" t="s">
        <v>90</v>
      </c>
      <c r="AJ104" t="s">
        <v>88</v>
      </c>
      <c r="AK104" t="s">
        <v>167</v>
      </c>
      <c r="AL104" t="s">
        <v>91</v>
      </c>
      <c r="AM104">
        <v>18</v>
      </c>
      <c r="AN104" t="s">
        <v>134</v>
      </c>
      <c r="AO104" t="s">
        <v>93</v>
      </c>
      <c r="AP104" t="s">
        <v>88</v>
      </c>
      <c r="AQ104" t="s">
        <v>93</v>
      </c>
      <c r="AR104" t="s">
        <v>94</v>
      </c>
      <c r="AS104" t="s">
        <v>93</v>
      </c>
      <c r="AT104" t="s">
        <v>168</v>
      </c>
      <c r="AV104" s="18">
        <v>42318</v>
      </c>
      <c r="AW104">
        <v>3313948</v>
      </c>
      <c r="AX104" t="s">
        <v>135</v>
      </c>
      <c r="AY104" t="s">
        <v>136</v>
      </c>
      <c r="AZ104">
        <v>1</v>
      </c>
      <c r="BA104" t="s">
        <v>169</v>
      </c>
      <c r="BB104" t="s">
        <v>170</v>
      </c>
      <c r="BC104" t="s">
        <v>171</v>
      </c>
      <c r="BD104" t="s">
        <v>172</v>
      </c>
      <c r="BE104" t="s">
        <v>173</v>
      </c>
      <c r="BF104">
        <v>7</v>
      </c>
      <c r="BG104" t="s">
        <v>181</v>
      </c>
      <c r="BH104" t="s">
        <v>96</v>
      </c>
      <c r="BI104" t="s">
        <v>174</v>
      </c>
      <c r="BJ104" t="s">
        <v>175</v>
      </c>
      <c r="BK104" t="s">
        <v>97</v>
      </c>
      <c r="BL104" t="s">
        <v>98</v>
      </c>
      <c r="BM104" t="str">
        <f>VLOOKUP(T_Tableau_export_BDN_calculs[[#This Row],[Taxon]],'4_Changement_de_nom'!$1:$5000,2,FALSE)</f>
        <v>Nyctalus sp., Eptesicus sp.</v>
      </c>
      <c r="BN104" t="str">
        <f>VLOOKUP(T_Tableau_export_BDN_calculs[[#This Row],[Taxon]],'4_Changement_de_nom'!$1:$5000,3,FALSE)</f>
        <v>Noctule ou Sérotine (espèce indéterminée)</v>
      </c>
      <c r="BO104">
        <f>VLOOKUP(T_Tableau_export_BDN_calculs[[#This Row],[Taxon]],'4_Changement_de_nom'!$1:$5000,4,FALSE)</f>
        <v>0.41</v>
      </c>
      <c r="BP104" s="68">
        <f>VLOOKUP(T_Tableau_export_BDN_calculs[[#This Row],[Taxon]],'4_Changement_de_nom'!$1:$5000,5,FALSE)</f>
        <v>0.37</v>
      </c>
      <c r="BQ104" s="68" t="str">
        <f>IF(OR(SUM(T_Tableau_export_BDN_calculs[[#This Row],[Encombrement vertical 0 - 5m]:[Encombrement vertical 0 - &gt;25m]])=130575,T_Tableau_export_BDN_calculs[[#This Row],[Taxon]]="Tadarida teniotis (Rafinesque,1814)"),"ouvert","ferme")</f>
        <v>ouvert</v>
      </c>
      <c r="BR104" s="68">
        <f>T_Tableau_export_BDN_calculs[[#This Row],[Nombre de contacts]]/'2_Donnees_entree'!$B$20</f>
        <v>6.6666666666666666E-2</v>
      </c>
      <c r="BS104" s="68">
        <f>(IF(T_Tableau_export_BDN_calculs[[#This Row],[Milieu ouvert ferme]]="ferme",T_Tableau_export_BDN_calculs[[#This Row],[Indice DETECT milieu ferme]],T_Tableau_export_BDN_calculs[[#This Row],[Indice DETECT milieu ouvert]]))*T_Tableau_export_BDN_calculs[[#This Row],[Nb contacts/h]]</f>
        <v>2.4666666666666667E-2</v>
      </c>
      <c r="BT104" s="68" t="str">
        <f>VLOOKUP(T_Tableau_export_BDN_calculs[[#This Row],[Numéro du point]],'4bis_Changement_de_nom_points'!A:B,2,FALSE)</f>
        <v>Point 1</v>
      </c>
    </row>
    <row r="105" spans="1:72" x14ac:dyDescent="0.25">
      <c r="A105" s="18">
        <v>41836</v>
      </c>
      <c r="B105">
        <v>939557</v>
      </c>
      <c r="C105" s="18">
        <v>41836</v>
      </c>
      <c r="D105" t="s">
        <v>88</v>
      </c>
      <c r="F105" t="s">
        <v>88</v>
      </c>
      <c r="G105" t="s">
        <v>176</v>
      </c>
      <c r="H105">
        <v>20</v>
      </c>
      <c r="I105" t="s">
        <v>89</v>
      </c>
      <c r="J105">
        <v>81</v>
      </c>
      <c r="L105" t="s">
        <v>162</v>
      </c>
      <c r="M105" s="19">
        <v>0.99097222222222225</v>
      </c>
      <c r="N105" s="20">
        <v>43525</v>
      </c>
      <c r="O105" s="20">
        <v>43527</v>
      </c>
      <c r="P105" s="20">
        <v>43527</v>
      </c>
      <c r="Q105" s="20">
        <v>43525</v>
      </c>
      <c r="R105" s="20">
        <v>43525</v>
      </c>
      <c r="S105" s="20">
        <v>43525</v>
      </c>
      <c r="V105">
        <v>919050</v>
      </c>
      <c r="W105">
        <v>354697</v>
      </c>
      <c r="X105" t="s">
        <v>176</v>
      </c>
      <c r="Y105" t="s">
        <v>178</v>
      </c>
      <c r="Z105" t="s">
        <v>179</v>
      </c>
      <c r="AA105" t="s">
        <v>180</v>
      </c>
      <c r="AD105" t="s">
        <v>88</v>
      </c>
      <c r="AE105">
        <v>0</v>
      </c>
      <c r="AF105">
        <v>0</v>
      </c>
      <c r="AG105">
        <v>1496</v>
      </c>
      <c r="AH105" t="s">
        <v>166</v>
      </c>
      <c r="AI105" t="s">
        <v>90</v>
      </c>
      <c r="AJ105" t="s">
        <v>88</v>
      </c>
      <c r="AK105" t="s">
        <v>167</v>
      </c>
      <c r="AL105" t="s">
        <v>91</v>
      </c>
      <c r="AM105">
        <v>12</v>
      </c>
      <c r="AN105" t="s">
        <v>92</v>
      </c>
      <c r="AO105" t="s">
        <v>93</v>
      </c>
      <c r="AP105" t="s">
        <v>88</v>
      </c>
      <c r="AQ105" t="s">
        <v>93</v>
      </c>
      <c r="AR105" t="s">
        <v>94</v>
      </c>
      <c r="AS105" t="s">
        <v>93</v>
      </c>
      <c r="AT105" t="s">
        <v>168</v>
      </c>
      <c r="AV105" s="18">
        <v>42318</v>
      </c>
      <c r="AW105">
        <v>3313635</v>
      </c>
      <c r="AX105">
        <v>60479</v>
      </c>
      <c r="AY105" t="s">
        <v>95</v>
      </c>
      <c r="AZ105">
        <v>3</v>
      </c>
      <c r="BA105" t="s">
        <v>169</v>
      </c>
      <c r="BB105" t="s">
        <v>170</v>
      </c>
      <c r="BC105" t="s">
        <v>171</v>
      </c>
      <c r="BD105" t="s">
        <v>172</v>
      </c>
      <c r="BE105" t="s">
        <v>173</v>
      </c>
      <c r="BF105">
        <v>7</v>
      </c>
      <c r="BG105" t="s">
        <v>181</v>
      </c>
      <c r="BH105" t="s">
        <v>96</v>
      </c>
      <c r="BI105" t="s">
        <v>174</v>
      </c>
      <c r="BJ105" t="s">
        <v>175</v>
      </c>
      <c r="BK105" t="s">
        <v>97</v>
      </c>
      <c r="BL105" t="s">
        <v>98</v>
      </c>
      <c r="BM105" t="str">
        <f>VLOOKUP(T_Tableau_export_BDN_calculs[[#This Row],[Taxon]],'4_Changement_de_nom'!$1:$5000,2,FALSE)</f>
        <v>Pipistrellus pipistrellus (Schreber, 1774)</v>
      </c>
      <c r="BN105" t="str">
        <f>VLOOKUP(T_Tableau_export_BDN_calculs[[#This Row],[Taxon]],'4_Changement_de_nom'!$1:$5000,3,FALSE)</f>
        <v>Pipistrelle commune</v>
      </c>
      <c r="BO105">
        <f>VLOOKUP(T_Tableau_export_BDN_calculs[[#This Row],[Taxon]],'4_Changement_de_nom'!$1:$5000,4,FALSE)</f>
        <v>1</v>
      </c>
      <c r="BP105" s="68">
        <f>VLOOKUP(T_Tableau_export_BDN_calculs[[#This Row],[Taxon]],'4_Changement_de_nom'!$1:$5000,5,FALSE)</f>
        <v>1</v>
      </c>
      <c r="BQ105" s="68" t="str">
        <f>IF(OR(SUM(T_Tableau_export_BDN_calculs[[#This Row],[Encombrement vertical 0 - 5m]:[Encombrement vertical 0 - &gt;25m]])=130575,T_Tableau_export_BDN_calculs[[#This Row],[Taxon]]="Tadarida teniotis (Rafinesque,1814)"),"ouvert","ferme")</f>
        <v>ouvert</v>
      </c>
      <c r="BR105" s="68">
        <f>T_Tableau_export_BDN_calculs[[#This Row],[Nombre de contacts]]/'2_Donnees_entree'!$B$20</f>
        <v>0.2</v>
      </c>
      <c r="BS105" s="68">
        <f>(IF(T_Tableau_export_BDN_calculs[[#This Row],[Milieu ouvert ferme]]="ferme",T_Tableau_export_BDN_calculs[[#This Row],[Indice DETECT milieu ferme]],T_Tableau_export_BDN_calculs[[#This Row],[Indice DETECT milieu ouvert]]))*T_Tableau_export_BDN_calculs[[#This Row],[Nb contacts/h]]</f>
        <v>0.2</v>
      </c>
      <c r="BT105" s="68" t="str">
        <f>VLOOKUP(T_Tableau_export_BDN_calculs[[#This Row],[Numéro du point]],'4bis_Changement_de_nom_points'!A:B,2,FALSE)</f>
        <v>Point 1</v>
      </c>
    </row>
    <row r="106" spans="1:72" x14ac:dyDescent="0.25">
      <c r="A106" s="18">
        <v>41836</v>
      </c>
      <c r="B106">
        <v>939557</v>
      </c>
      <c r="C106" s="18">
        <v>41836</v>
      </c>
      <c r="D106" t="s">
        <v>88</v>
      </c>
      <c r="F106" t="s">
        <v>88</v>
      </c>
      <c r="G106" t="s">
        <v>176</v>
      </c>
      <c r="H106">
        <v>20</v>
      </c>
      <c r="I106" t="s">
        <v>89</v>
      </c>
      <c r="J106">
        <v>81</v>
      </c>
      <c r="L106" t="s">
        <v>162</v>
      </c>
      <c r="M106" s="19">
        <v>0.99097222222222225</v>
      </c>
      <c r="N106" s="20">
        <v>43525</v>
      </c>
      <c r="O106" s="20">
        <v>43527</v>
      </c>
      <c r="P106" s="20">
        <v>43527</v>
      </c>
      <c r="Q106" s="20">
        <v>43525</v>
      </c>
      <c r="R106" s="20">
        <v>43525</v>
      </c>
      <c r="S106" s="20">
        <v>43525</v>
      </c>
      <c r="V106">
        <v>919127</v>
      </c>
      <c r="W106">
        <v>354697</v>
      </c>
      <c r="X106" t="s">
        <v>176</v>
      </c>
      <c r="Y106" t="s">
        <v>178</v>
      </c>
      <c r="Z106" t="s">
        <v>179</v>
      </c>
      <c r="AA106" t="s">
        <v>180</v>
      </c>
      <c r="AD106" t="s">
        <v>88</v>
      </c>
      <c r="AE106">
        <v>0</v>
      </c>
      <c r="AF106">
        <v>0</v>
      </c>
      <c r="AG106">
        <v>1496</v>
      </c>
      <c r="AH106" t="s">
        <v>166</v>
      </c>
      <c r="AI106" t="s">
        <v>90</v>
      </c>
      <c r="AJ106" t="s">
        <v>88</v>
      </c>
      <c r="AK106" t="s">
        <v>167</v>
      </c>
      <c r="AL106" t="s">
        <v>91</v>
      </c>
      <c r="AM106">
        <v>11</v>
      </c>
      <c r="AN106" t="s">
        <v>92</v>
      </c>
      <c r="AO106" t="s">
        <v>93</v>
      </c>
      <c r="AP106" t="s">
        <v>88</v>
      </c>
      <c r="AQ106" t="s">
        <v>93</v>
      </c>
      <c r="AR106" t="s">
        <v>94</v>
      </c>
      <c r="AS106" t="s">
        <v>93</v>
      </c>
      <c r="AT106" t="s">
        <v>168</v>
      </c>
      <c r="AV106" s="18">
        <v>42318</v>
      </c>
      <c r="AW106">
        <v>3312905</v>
      </c>
      <c r="AX106">
        <v>60479</v>
      </c>
      <c r="AY106" t="s">
        <v>95</v>
      </c>
      <c r="AZ106">
        <v>2</v>
      </c>
      <c r="BA106" t="s">
        <v>169</v>
      </c>
      <c r="BB106" t="s">
        <v>170</v>
      </c>
      <c r="BC106" t="s">
        <v>171</v>
      </c>
      <c r="BD106" t="s">
        <v>172</v>
      </c>
      <c r="BE106" t="s">
        <v>173</v>
      </c>
      <c r="BF106">
        <v>7</v>
      </c>
      <c r="BG106" t="s">
        <v>181</v>
      </c>
      <c r="BH106" t="s">
        <v>96</v>
      </c>
      <c r="BI106" t="s">
        <v>174</v>
      </c>
      <c r="BJ106" t="s">
        <v>175</v>
      </c>
      <c r="BK106" t="s">
        <v>97</v>
      </c>
      <c r="BL106" t="s">
        <v>98</v>
      </c>
      <c r="BM106" t="str">
        <f>VLOOKUP(T_Tableau_export_BDN_calculs[[#This Row],[Taxon]],'4_Changement_de_nom'!$1:$5000,2,FALSE)</f>
        <v>Pipistrellus pipistrellus (Schreber, 1774)</v>
      </c>
      <c r="BN106" t="str">
        <f>VLOOKUP(T_Tableau_export_BDN_calculs[[#This Row],[Taxon]],'4_Changement_de_nom'!$1:$5000,3,FALSE)</f>
        <v>Pipistrelle commune</v>
      </c>
      <c r="BO106">
        <f>VLOOKUP(T_Tableau_export_BDN_calculs[[#This Row],[Taxon]],'4_Changement_de_nom'!$1:$5000,4,FALSE)</f>
        <v>1</v>
      </c>
      <c r="BP106" s="68">
        <f>VLOOKUP(T_Tableau_export_BDN_calculs[[#This Row],[Taxon]],'4_Changement_de_nom'!$1:$5000,5,FALSE)</f>
        <v>1</v>
      </c>
      <c r="BQ106" s="68" t="str">
        <f>IF(OR(SUM(T_Tableau_export_BDN_calculs[[#This Row],[Encombrement vertical 0 - 5m]:[Encombrement vertical 0 - &gt;25m]])=130575,T_Tableau_export_BDN_calculs[[#This Row],[Taxon]]="Tadarida teniotis (Rafinesque,1814)"),"ouvert","ferme")</f>
        <v>ouvert</v>
      </c>
      <c r="BR106" s="68">
        <f>T_Tableau_export_BDN_calculs[[#This Row],[Nombre de contacts]]/'2_Donnees_entree'!$B$20</f>
        <v>0.13333333333333333</v>
      </c>
      <c r="BS106" s="68">
        <f>(IF(T_Tableau_export_BDN_calculs[[#This Row],[Milieu ouvert ferme]]="ferme",T_Tableau_export_BDN_calculs[[#This Row],[Indice DETECT milieu ferme]],T_Tableau_export_BDN_calculs[[#This Row],[Indice DETECT milieu ouvert]]))*T_Tableau_export_BDN_calculs[[#This Row],[Nb contacts/h]]</f>
        <v>0.13333333333333333</v>
      </c>
      <c r="BT106" s="68" t="str">
        <f>VLOOKUP(T_Tableau_export_BDN_calculs[[#This Row],[Numéro du point]],'4bis_Changement_de_nom_points'!A:B,2,FALSE)</f>
        <v>Point 1</v>
      </c>
    </row>
    <row r="107" spans="1:72" x14ac:dyDescent="0.25">
      <c r="A107" s="18">
        <v>41836</v>
      </c>
      <c r="B107">
        <v>939557</v>
      </c>
      <c r="C107" s="18">
        <v>41836</v>
      </c>
      <c r="D107" t="s">
        <v>88</v>
      </c>
      <c r="F107" t="s">
        <v>88</v>
      </c>
      <c r="G107" t="s">
        <v>176</v>
      </c>
      <c r="H107">
        <v>20</v>
      </c>
      <c r="I107" t="s">
        <v>89</v>
      </c>
      <c r="J107">
        <v>81</v>
      </c>
      <c r="L107" t="s">
        <v>162</v>
      </c>
      <c r="M107" s="19">
        <v>0.99097222222222225</v>
      </c>
      <c r="N107" s="20">
        <v>43525</v>
      </c>
      <c r="O107" s="20">
        <v>43527</v>
      </c>
      <c r="P107" s="20">
        <v>43527</v>
      </c>
      <c r="Q107" s="20">
        <v>43525</v>
      </c>
      <c r="R107" s="20">
        <v>43525</v>
      </c>
      <c r="S107" s="20">
        <v>43525</v>
      </c>
      <c r="V107">
        <v>919196</v>
      </c>
      <c r="W107">
        <v>354697</v>
      </c>
      <c r="X107" t="s">
        <v>176</v>
      </c>
      <c r="Y107" t="s">
        <v>178</v>
      </c>
      <c r="Z107" t="s">
        <v>179</v>
      </c>
      <c r="AA107" t="s">
        <v>180</v>
      </c>
      <c r="AD107" t="s">
        <v>88</v>
      </c>
      <c r="AE107">
        <v>0</v>
      </c>
      <c r="AF107">
        <v>0</v>
      </c>
      <c r="AG107">
        <v>1496</v>
      </c>
      <c r="AH107" t="s">
        <v>166</v>
      </c>
      <c r="AI107" t="s">
        <v>90</v>
      </c>
      <c r="AJ107" t="s">
        <v>88</v>
      </c>
      <c r="AK107" t="s">
        <v>167</v>
      </c>
      <c r="AL107" t="s">
        <v>91</v>
      </c>
      <c r="AM107">
        <v>22</v>
      </c>
      <c r="AN107" t="s">
        <v>92</v>
      </c>
      <c r="AO107" t="s">
        <v>93</v>
      </c>
      <c r="AP107" t="s">
        <v>88</v>
      </c>
      <c r="AQ107" t="s">
        <v>93</v>
      </c>
      <c r="AR107" t="s">
        <v>94</v>
      </c>
      <c r="AS107" t="s">
        <v>93</v>
      </c>
      <c r="AT107" t="s">
        <v>168</v>
      </c>
      <c r="AV107" s="18">
        <v>42318</v>
      </c>
      <c r="AW107">
        <v>3312938</v>
      </c>
      <c r="AX107">
        <v>60479</v>
      </c>
      <c r="AY107" t="s">
        <v>95</v>
      </c>
      <c r="AZ107">
        <v>1</v>
      </c>
      <c r="BA107" t="s">
        <v>169</v>
      </c>
      <c r="BB107" t="s">
        <v>170</v>
      </c>
      <c r="BC107" t="s">
        <v>171</v>
      </c>
      <c r="BD107" t="s">
        <v>172</v>
      </c>
      <c r="BE107" t="s">
        <v>173</v>
      </c>
      <c r="BF107">
        <v>7</v>
      </c>
      <c r="BG107" t="s">
        <v>181</v>
      </c>
      <c r="BH107" t="s">
        <v>96</v>
      </c>
      <c r="BI107" t="s">
        <v>174</v>
      </c>
      <c r="BJ107" t="s">
        <v>175</v>
      </c>
      <c r="BK107" t="s">
        <v>97</v>
      </c>
      <c r="BL107" t="s">
        <v>98</v>
      </c>
      <c r="BM107" t="str">
        <f>VLOOKUP(T_Tableau_export_BDN_calculs[[#This Row],[Taxon]],'4_Changement_de_nom'!$1:$5000,2,FALSE)</f>
        <v>Pipistrellus pipistrellus (Schreber, 1774)</v>
      </c>
      <c r="BN107" t="str">
        <f>VLOOKUP(T_Tableau_export_BDN_calculs[[#This Row],[Taxon]],'4_Changement_de_nom'!$1:$5000,3,FALSE)</f>
        <v>Pipistrelle commune</v>
      </c>
      <c r="BO107">
        <f>VLOOKUP(T_Tableau_export_BDN_calculs[[#This Row],[Taxon]],'4_Changement_de_nom'!$1:$5000,4,FALSE)</f>
        <v>1</v>
      </c>
      <c r="BP107" s="68">
        <f>VLOOKUP(T_Tableau_export_BDN_calculs[[#This Row],[Taxon]],'4_Changement_de_nom'!$1:$5000,5,FALSE)</f>
        <v>1</v>
      </c>
      <c r="BQ107" s="68" t="str">
        <f>IF(OR(SUM(T_Tableau_export_BDN_calculs[[#This Row],[Encombrement vertical 0 - 5m]:[Encombrement vertical 0 - &gt;25m]])=130575,T_Tableau_export_BDN_calculs[[#This Row],[Taxon]]="Tadarida teniotis (Rafinesque,1814)"),"ouvert","ferme")</f>
        <v>ouvert</v>
      </c>
      <c r="BR107" s="68">
        <f>T_Tableau_export_BDN_calculs[[#This Row],[Nombre de contacts]]/'2_Donnees_entree'!$B$20</f>
        <v>6.6666666666666666E-2</v>
      </c>
      <c r="BS107" s="68">
        <f>(IF(T_Tableau_export_BDN_calculs[[#This Row],[Milieu ouvert ferme]]="ferme",T_Tableau_export_BDN_calculs[[#This Row],[Indice DETECT milieu ferme]],T_Tableau_export_BDN_calculs[[#This Row],[Indice DETECT milieu ouvert]]))*T_Tableau_export_BDN_calculs[[#This Row],[Nb contacts/h]]</f>
        <v>6.6666666666666666E-2</v>
      </c>
      <c r="BT107" s="68" t="str">
        <f>VLOOKUP(T_Tableau_export_BDN_calculs[[#This Row],[Numéro du point]],'4bis_Changement_de_nom_points'!A:B,2,FALSE)</f>
        <v>Point 1</v>
      </c>
    </row>
    <row r="108" spans="1:72" x14ac:dyDescent="0.25">
      <c r="A108" s="18">
        <v>41836</v>
      </c>
      <c r="B108">
        <v>939557</v>
      </c>
      <c r="C108" s="18">
        <v>41836</v>
      </c>
      <c r="D108" t="s">
        <v>88</v>
      </c>
      <c r="F108" t="s">
        <v>88</v>
      </c>
      <c r="G108" t="s">
        <v>176</v>
      </c>
      <c r="H108">
        <v>20</v>
      </c>
      <c r="I108" t="s">
        <v>89</v>
      </c>
      <c r="J108">
        <v>81</v>
      </c>
      <c r="L108" t="s">
        <v>162</v>
      </c>
      <c r="M108" s="19">
        <v>0.99097222222222225</v>
      </c>
      <c r="N108" s="20">
        <v>43525</v>
      </c>
      <c r="O108" s="20">
        <v>43527</v>
      </c>
      <c r="P108" s="20">
        <v>43527</v>
      </c>
      <c r="Q108" s="20">
        <v>43525</v>
      </c>
      <c r="R108" s="20">
        <v>43525</v>
      </c>
      <c r="S108" s="20">
        <v>43525</v>
      </c>
      <c r="V108">
        <v>919255</v>
      </c>
      <c r="W108">
        <v>354697</v>
      </c>
      <c r="X108" t="s">
        <v>176</v>
      </c>
      <c r="Y108" t="s">
        <v>178</v>
      </c>
      <c r="Z108" t="s">
        <v>179</v>
      </c>
      <c r="AA108" t="s">
        <v>180</v>
      </c>
      <c r="AD108" t="s">
        <v>88</v>
      </c>
      <c r="AE108">
        <v>0</v>
      </c>
      <c r="AF108">
        <v>0</v>
      </c>
      <c r="AG108">
        <v>1496</v>
      </c>
      <c r="AH108" t="s">
        <v>166</v>
      </c>
      <c r="AI108" t="s">
        <v>90</v>
      </c>
      <c r="AJ108" t="s">
        <v>88</v>
      </c>
      <c r="AK108" t="s">
        <v>167</v>
      </c>
      <c r="AL108" t="s">
        <v>91</v>
      </c>
      <c r="AM108">
        <v>4</v>
      </c>
      <c r="AN108" t="s">
        <v>92</v>
      </c>
      <c r="AO108" t="s">
        <v>93</v>
      </c>
      <c r="AP108" t="s">
        <v>88</v>
      </c>
      <c r="AQ108" t="s">
        <v>93</v>
      </c>
      <c r="AR108" t="s">
        <v>94</v>
      </c>
      <c r="AS108" t="s">
        <v>93</v>
      </c>
      <c r="AT108" t="s">
        <v>168</v>
      </c>
      <c r="AV108" s="18">
        <v>42318</v>
      </c>
      <c r="AW108">
        <v>3314367</v>
      </c>
      <c r="AX108">
        <v>60479</v>
      </c>
      <c r="AY108" t="s">
        <v>95</v>
      </c>
      <c r="AZ108">
        <v>3</v>
      </c>
      <c r="BA108" t="s">
        <v>169</v>
      </c>
      <c r="BB108" t="s">
        <v>170</v>
      </c>
      <c r="BC108" t="s">
        <v>171</v>
      </c>
      <c r="BD108" t="s">
        <v>172</v>
      </c>
      <c r="BE108" t="s">
        <v>173</v>
      </c>
      <c r="BF108">
        <v>7</v>
      </c>
      <c r="BG108" t="s">
        <v>181</v>
      </c>
      <c r="BH108" t="s">
        <v>96</v>
      </c>
      <c r="BI108" t="s">
        <v>174</v>
      </c>
      <c r="BJ108" t="s">
        <v>175</v>
      </c>
      <c r="BK108" t="s">
        <v>97</v>
      </c>
      <c r="BL108" t="s">
        <v>98</v>
      </c>
      <c r="BM108" t="str">
        <f>VLOOKUP(T_Tableau_export_BDN_calculs[[#This Row],[Taxon]],'4_Changement_de_nom'!$1:$5000,2,FALSE)</f>
        <v>Pipistrellus pipistrellus (Schreber, 1774)</v>
      </c>
      <c r="BN108" t="str">
        <f>VLOOKUP(T_Tableau_export_BDN_calculs[[#This Row],[Taxon]],'4_Changement_de_nom'!$1:$5000,3,FALSE)</f>
        <v>Pipistrelle commune</v>
      </c>
      <c r="BO108">
        <f>VLOOKUP(T_Tableau_export_BDN_calculs[[#This Row],[Taxon]],'4_Changement_de_nom'!$1:$5000,4,FALSE)</f>
        <v>1</v>
      </c>
      <c r="BP108" s="68">
        <f>VLOOKUP(T_Tableau_export_BDN_calculs[[#This Row],[Taxon]],'4_Changement_de_nom'!$1:$5000,5,FALSE)</f>
        <v>1</v>
      </c>
      <c r="BQ108" s="68" t="str">
        <f>IF(OR(SUM(T_Tableau_export_BDN_calculs[[#This Row],[Encombrement vertical 0 - 5m]:[Encombrement vertical 0 - &gt;25m]])=130575,T_Tableau_export_BDN_calculs[[#This Row],[Taxon]]="Tadarida teniotis (Rafinesque,1814)"),"ouvert","ferme")</f>
        <v>ouvert</v>
      </c>
      <c r="BR108" s="68">
        <f>T_Tableau_export_BDN_calculs[[#This Row],[Nombre de contacts]]/'2_Donnees_entree'!$B$20</f>
        <v>0.2</v>
      </c>
      <c r="BS108" s="68">
        <f>(IF(T_Tableau_export_BDN_calculs[[#This Row],[Milieu ouvert ferme]]="ferme",T_Tableau_export_BDN_calculs[[#This Row],[Indice DETECT milieu ferme]],T_Tableau_export_BDN_calculs[[#This Row],[Indice DETECT milieu ouvert]]))*T_Tableau_export_BDN_calculs[[#This Row],[Nb contacts/h]]</f>
        <v>0.2</v>
      </c>
      <c r="BT108" s="68" t="str">
        <f>VLOOKUP(T_Tableau_export_BDN_calculs[[#This Row],[Numéro du point]],'4bis_Changement_de_nom_points'!A:B,2,FALSE)</f>
        <v>Point 1</v>
      </c>
    </row>
    <row r="109" spans="1:72" x14ac:dyDescent="0.25">
      <c r="A109" s="18">
        <v>41836</v>
      </c>
      <c r="B109">
        <v>939557</v>
      </c>
      <c r="C109" s="18">
        <v>41836</v>
      </c>
      <c r="D109" t="s">
        <v>88</v>
      </c>
      <c r="F109" t="s">
        <v>88</v>
      </c>
      <c r="G109" t="s">
        <v>176</v>
      </c>
      <c r="H109">
        <v>20</v>
      </c>
      <c r="I109" t="s">
        <v>89</v>
      </c>
      <c r="J109">
        <v>81</v>
      </c>
      <c r="L109" t="s">
        <v>162</v>
      </c>
      <c r="M109" s="19">
        <v>0.99097222222222225</v>
      </c>
      <c r="N109" s="20">
        <v>43525</v>
      </c>
      <c r="O109" s="20">
        <v>43527</v>
      </c>
      <c r="P109" s="20">
        <v>43527</v>
      </c>
      <c r="Q109" s="20">
        <v>43525</v>
      </c>
      <c r="R109" s="20">
        <v>43525</v>
      </c>
      <c r="S109" s="20">
        <v>43525</v>
      </c>
      <c r="V109">
        <v>919304</v>
      </c>
      <c r="W109">
        <v>354697</v>
      </c>
      <c r="X109" t="s">
        <v>176</v>
      </c>
      <c r="Y109" t="s">
        <v>178</v>
      </c>
      <c r="Z109" t="s">
        <v>179</v>
      </c>
      <c r="AA109" t="s">
        <v>180</v>
      </c>
      <c r="AD109" t="s">
        <v>88</v>
      </c>
      <c r="AE109">
        <v>0</v>
      </c>
      <c r="AF109">
        <v>0</v>
      </c>
      <c r="AG109">
        <v>1496</v>
      </c>
      <c r="AH109" t="s">
        <v>166</v>
      </c>
      <c r="AI109" t="s">
        <v>90</v>
      </c>
      <c r="AJ109" t="s">
        <v>88</v>
      </c>
      <c r="AK109" t="s">
        <v>167</v>
      </c>
      <c r="AL109" t="s">
        <v>91</v>
      </c>
      <c r="AM109">
        <v>16</v>
      </c>
      <c r="AN109" t="s">
        <v>92</v>
      </c>
      <c r="AO109" t="s">
        <v>93</v>
      </c>
      <c r="AP109" t="s">
        <v>88</v>
      </c>
      <c r="AQ109" t="s">
        <v>93</v>
      </c>
      <c r="AR109" t="s">
        <v>94</v>
      </c>
      <c r="AS109" t="s">
        <v>93</v>
      </c>
      <c r="AT109" t="s">
        <v>168</v>
      </c>
      <c r="AV109" s="18">
        <v>42318</v>
      </c>
      <c r="AW109">
        <v>3315073</v>
      </c>
      <c r="AX109">
        <v>60479</v>
      </c>
      <c r="AY109" t="s">
        <v>95</v>
      </c>
      <c r="AZ109">
        <v>1</v>
      </c>
      <c r="BA109" t="s">
        <v>169</v>
      </c>
      <c r="BB109" t="s">
        <v>170</v>
      </c>
      <c r="BC109" t="s">
        <v>171</v>
      </c>
      <c r="BD109" t="s">
        <v>172</v>
      </c>
      <c r="BE109" t="s">
        <v>173</v>
      </c>
      <c r="BF109">
        <v>7</v>
      </c>
      <c r="BG109" t="s">
        <v>181</v>
      </c>
      <c r="BH109" t="s">
        <v>96</v>
      </c>
      <c r="BI109" t="s">
        <v>174</v>
      </c>
      <c r="BJ109" t="s">
        <v>175</v>
      </c>
      <c r="BK109" t="s">
        <v>97</v>
      </c>
      <c r="BL109" t="s">
        <v>98</v>
      </c>
      <c r="BM109" t="str">
        <f>VLOOKUP(T_Tableau_export_BDN_calculs[[#This Row],[Taxon]],'4_Changement_de_nom'!$1:$5000,2,FALSE)</f>
        <v>Pipistrellus pipistrellus (Schreber, 1774)</v>
      </c>
      <c r="BN109" t="str">
        <f>VLOOKUP(T_Tableau_export_BDN_calculs[[#This Row],[Taxon]],'4_Changement_de_nom'!$1:$5000,3,FALSE)</f>
        <v>Pipistrelle commune</v>
      </c>
      <c r="BO109">
        <f>VLOOKUP(T_Tableau_export_BDN_calculs[[#This Row],[Taxon]],'4_Changement_de_nom'!$1:$5000,4,FALSE)</f>
        <v>1</v>
      </c>
      <c r="BP109" s="68">
        <f>VLOOKUP(T_Tableau_export_BDN_calculs[[#This Row],[Taxon]],'4_Changement_de_nom'!$1:$5000,5,FALSE)</f>
        <v>1</v>
      </c>
      <c r="BQ109" s="68" t="str">
        <f>IF(OR(SUM(T_Tableau_export_BDN_calculs[[#This Row],[Encombrement vertical 0 - 5m]:[Encombrement vertical 0 - &gt;25m]])=130575,T_Tableau_export_BDN_calculs[[#This Row],[Taxon]]="Tadarida teniotis (Rafinesque,1814)"),"ouvert","ferme")</f>
        <v>ouvert</v>
      </c>
      <c r="BR109" s="68">
        <f>T_Tableau_export_BDN_calculs[[#This Row],[Nombre de contacts]]/'2_Donnees_entree'!$B$20</f>
        <v>6.6666666666666666E-2</v>
      </c>
      <c r="BS109" s="68">
        <f>(IF(T_Tableau_export_BDN_calculs[[#This Row],[Milieu ouvert ferme]]="ferme",T_Tableau_export_BDN_calculs[[#This Row],[Indice DETECT milieu ferme]],T_Tableau_export_BDN_calculs[[#This Row],[Indice DETECT milieu ouvert]]))*T_Tableau_export_BDN_calculs[[#This Row],[Nb contacts/h]]</f>
        <v>6.6666666666666666E-2</v>
      </c>
      <c r="BT109" s="68" t="str">
        <f>VLOOKUP(T_Tableau_export_BDN_calculs[[#This Row],[Numéro du point]],'4bis_Changement_de_nom_points'!A:B,2,FALSE)</f>
        <v>Point 1</v>
      </c>
    </row>
    <row r="110" spans="1:72" x14ac:dyDescent="0.25">
      <c r="A110" s="18">
        <v>41836</v>
      </c>
      <c r="B110">
        <v>939557</v>
      </c>
      <c r="C110" s="18">
        <v>41836</v>
      </c>
      <c r="D110" t="s">
        <v>88</v>
      </c>
      <c r="F110" t="s">
        <v>88</v>
      </c>
      <c r="G110" t="s">
        <v>176</v>
      </c>
      <c r="H110">
        <v>20</v>
      </c>
      <c r="I110" t="s">
        <v>89</v>
      </c>
      <c r="J110">
        <v>81</v>
      </c>
      <c r="L110" t="s">
        <v>162</v>
      </c>
      <c r="M110" s="19">
        <v>0.99097222222222225</v>
      </c>
      <c r="N110" s="20">
        <v>43525</v>
      </c>
      <c r="O110" s="20">
        <v>43527</v>
      </c>
      <c r="P110" s="20">
        <v>43527</v>
      </c>
      <c r="Q110" s="20">
        <v>43525</v>
      </c>
      <c r="R110" s="20">
        <v>43525</v>
      </c>
      <c r="S110" s="20">
        <v>43525</v>
      </c>
      <c r="V110">
        <v>919365</v>
      </c>
      <c r="W110">
        <v>354697</v>
      </c>
      <c r="X110" t="s">
        <v>176</v>
      </c>
      <c r="Y110" t="s">
        <v>178</v>
      </c>
      <c r="Z110" t="s">
        <v>179</v>
      </c>
      <c r="AA110" t="s">
        <v>180</v>
      </c>
      <c r="AD110" t="s">
        <v>88</v>
      </c>
      <c r="AE110">
        <v>0</v>
      </c>
      <c r="AF110">
        <v>0</v>
      </c>
      <c r="AG110">
        <v>1496</v>
      </c>
      <c r="AH110" t="s">
        <v>166</v>
      </c>
      <c r="AI110" t="s">
        <v>90</v>
      </c>
      <c r="AJ110" t="s">
        <v>88</v>
      </c>
      <c r="AK110" t="s">
        <v>167</v>
      </c>
      <c r="AL110" t="s">
        <v>91</v>
      </c>
      <c r="AM110">
        <v>9</v>
      </c>
      <c r="AN110" t="s">
        <v>92</v>
      </c>
      <c r="AO110" t="s">
        <v>93</v>
      </c>
      <c r="AP110" t="s">
        <v>88</v>
      </c>
      <c r="AQ110" t="s">
        <v>93</v>
      </c>
      <c r="AR110" t="s">
        <v>94</v>
      </c>
      <c r="AS110" t="s">
        <v>93</v>
      </c>
      <c r="AT110" t="s">
        <v>168</v>
      </c>
      <c r="AV110" s="18">
        <v>42318</v>
      </c>
      <c r="AW110">
        <v>3312701</v>
      </c>
      <c r="AX110">
        <v>60479</v>
      </c>
      <c r="AY110" t="s">
        <v>95</v>
      </c>
      <c r="AZ110">
        <v>2</v>
      </c>
      <c r="BA110" t="s">
        <v>169</v>
      </c>
      <c r="BB110" t="s">
        <v>170</v>
      </c>
      <c r="BC110" t="s">
        <v>171</v>
      </c>
      <c r="BD110" t="s">
        <v>172</v>
      </c>
      <c r="BE110" t="s">
        <v>173</v>
      </c>
      <c r="BF110">
        <v>7</v>
      </c>
      <c r="BG110" t="s">
        <v>181</v>
      </c>
      <c r="BH110" t="s">
        <v>96</v>
      </c>
      <c r="BI110" t="s">
        <v>174</v>
      </c>
      <c r="BJ110" t="s">
        <v>175</v>
      </c>
      <c r="BK110" t="s">
        <v>97</v>
      </c>
      <c r="BL110" t="s">
        <v>98</v>
      </c>
      <c r="BM110" t="str">
        <f>VLOOKUP(T_Tableau_export_BDN_calculs[[#This Row],[Taxon]],'4_Changement_de_nom'!$1:$5000,2,FALSE)</f>
        <v>Pipistrellus pipistrellus (Schreber, 1774)</v>
      </c>
      <c r="BN110" t="str">
        <f>VLOOKUP(T_Tableau_export_BDN_calculs[[#This Row],[Taxon]],'4_Changement_de_nom'!$1:$5000,3,FALSE)</f>
        <v>Pipistrelle commune</v>
      </c>
      <c r="BO110">
        <f>VLOOKUP(T_Tableau_export_BDN_calculs[[#This Row],[Taxon]],'4_Changement_de_nom'!$1:$5000,4,FALSE)</f>
        <v>1</v>
      </c>
      <c r="BP110" s="68">
        <f>VLOOKUP(T_Tableau_export_BDN_calculs[[#This Row],[Taxon]],'4_Changement_de_nom'!$1:$5000,5,FALSE)</f>
        <v>1</v>
      </c>
      <c r="BQ110" s="68" t="str">
        <f>IF(OR(SUM(T_Tableau_export_BDN_calculs[[#This Row],[Encombrement vertical 0 - 5m]:[Encombrement vertical 0 - &gt;25m]])=130575,T_Tableau_export_BDN_calculs[[#This Row],[Taxon]]="Tadarida teniotis (Rafinesque,1814)"),"ouvert","ferme")</f>
        <v>ouvert</v>
      </c>
      <c r="BR110" s="68">
        <f>T_Tableau_export_BDN_calculs[[#This Row],[Nombre de contacts]]/'2_Donnees_entree'!$B$20</f>
        <v>0.13333333333333333</v>
      </c>
      <c r="BS110" s="68">
        <f>(IF(T_Tableau_export_BDN_calculs[[#This Row],[Milieu ouvert ferme]]="ferme",T_Tableau_export_BDN_calculs[[#This Row],[Indice DETECT milieu ferme]],T_Tableau_export_BDN_calculs[[#This Row],[Indice DETECT milieu ouvert]]))*T_Tableau_export_BDN_calculs[[#This Row],[Nb contacts/h]]</f>
        <v>0.13333333333333333</v>
      </c>
      <c r="BT110" s="68" t="str">
        <f>VLOOKUP(T_Tableau_export_BDN_calculs[[#This Row],[Numéro du point]],'4bis_Changement_de_nom_points'!A:B,2,FALSE)</f>
        <v>Point 1</v>
      </c>
    </row>
    <row r="111" spans="1:72" x14ac:dyDescent="0.25">
      <c r="A111" s="18">
        <v>41836</v>
      </c>
      <c r="B111">
        <v>939557</v>
      </c>
      <c r="C111" s="18">
        <v>41836</v>
      </c>
      <c r="D111" t="s">
        <v>88</v>
      </c>
      <c r="F111" t="s">
        <v>88</v>
      </c>
      <c r="G111" t="s">
        <v>176</v>
      </c>
      <c r="H111">
        <v>20</v>
      </c>
      <c r="I111" t="s">
        <v>89</v>
      </c>
      <c r="J111">
        <v>81</v>
      </c>
      <c r="L111" t="s">
        <v>162</v>
      </c>
      <c r="M111" s="19">
        <v>0.99097222222222225</v>
      </c>
      <c r="N111" s="20">
        <v>43525</v>
      </c>
      <c r="O111" s="20">
        <v>43527</v>
      </c>
      <c r="P111" s="20">
        <v>43527</v>
      </c>
      <c r="Q111" s="20">
        <v>43525</v>
      </c>
      <c r="R111" s="20">
        <v>43525</v>
      </c>
      <c r="S111" s="20">
        <v>43525</v>
      </c>
      <c r="V111">
        <v>919475</v>
      </c>
      <c r="W111">
        <v>354697</v>
      </c>
      <c r="X111" t="s">
        <v>176</v>
      </c>
      <c r="Y111" t="s">
        <v>178</v>
      </c>
      <c r="Z111" t="s">
        <v>179</v>
      </c>
      <c r="AA111" t="s">
        <v>180</v>
      </c>
      <c r="AD111" t="s">
        <v>88</v>
      </c>
      <c r="AE111">
        <v>0</v>
      </c>
      <c r="AF111">
        <v>0</v>
      </c>
      <c r="AG111">
        <v>1496</v>
      </c>
      <c r="AH111" t="s">
        <v>166</v>
      </c>
      <c r="AI111" t="s">
        <v>90</v>
      </c>
      <c r="AJ111" t="s">
        <v>88</v>
      </c>
      <c r="AK111" t="s">
        <v>167</v>
      </c>
      <c r="AL111" t="s">
        <v>91</v>
      </c>
      <c r="AM111">
        <v>3</v>
      </c>
      <c r="AN111" t="s">
        <v>92</v>
      </c>
      <c r="AO111" t="s">
        <v>93</v>
      </c>
      <c r="AP111" t="s">
        <v>88</v>
      </c>
      <c r="AQ111" t="s">
        <v>93</v>
      </c>
      <c r="AR111" t="s">
        <v>94</v>
      </c>
      <c r="AS111" t="s">
        <v>93</v>
      </c>
      <c r="AT111" t="s">
        <v>168</v>
      </c>
      <c r="AV111" s="18">
        <v>42318</v>
      </c>
      <c r="AW111">
        <v>3313415</v>
      </c>
      <c r="AX111">
        <v>60479</v>
      </c>
      <c r="AY111" t="s">
        <v>95</v>
      </c>
      <c r="AZ111">
        <v>3</v>
      </c>
      <c r="BA111" t="s">
        <v>169</v>
      </c>
      <c r="BB111" t="s">
        <v>170</v>
      </c>
      <c r="BC111" t="s">
        <v>171</v>
      </c>
      <c r="BD111" t="s">
        <v>172</v>
      </c>
      <c r="BE111" t="s">
        <v>173</v>
      </c>
      <c r="BF111">
        <v>7</v>
      </c>
      <c r="BG111" t="s">
        <v>181</v>
      </c>
      <c r="BH111" t="s">
        <v>96</v>
      </c>
      <c r="BI111" t="s">
        <v>174</v>
      </c>
      <c r="BJ111" t="s">
        <v>175</v>
      </c>
      <c r="BK111" t="s">
        <v>97</v>
      </c>
      <c r="BL111" t="s">
        <v>98</v>
      </c>
      <c r="BM111" t="str">
        <f>VLOOKUP(T_Tableau_export_BDN_calculs[[#This Row],[Taxon]],'4_Changement_de_nom'!$1:$5000,2,FALSE)</f>
        <v>Pipistrellus pipistrellus (Schreber, 1774)</v>
      </c>
      <c r="BN111" t="str">
        <f>VLOOKUP(T_Tableau_export_BDN_calculs[[#This Row],[Taxon]],'4_Changement_de_nom'!$1:$5000,3,FALSE)</f>
        <v>Pipistrelle commune</v>
      </c>
      <c r="BO111">
        <f>VLOOKUP(T_Tableau_export_BDN_calculs[[#This Row],[Taxon]],'4_Changement_de_nom'!$1:$5000,4,FALSE)</f>
        <v>1</v>
      </c>
      <c r="BP111" s="68">
        <f>VLOOKUP(T_Tableau_export_BDN_calculs[[#This Row],[Taxon]],'4_Changement_de_nom'!$1:$5000,5,FALSE)</f>
        <v>1</v>
      </c>
      <c r="BQ111" s="68" t="str">
        <f>IF(OR(SUM(T_Tableau_export_BDN_calculs[[#This Row],[Encombrement vertical 0 - 5m]:[Encombrement vertical 0 - &gt;25m]])=130575,T_Tableau_export_BDN_calculs[[#This Row],[Taxon]]="Tadarida teniotis (Rafinesque,1814)"),"ouvert","ferme")</f>
        <v>ouvert</v>
      </c>
      <c r="BR111" s="68">
        <f>T_Tableau_export_BDN_calculs[[#This Row],[Nombre de contacts]]/'2_Donnees_entree'!$B$20</f>
        <v>0.2</v>
      </c>
      <c r="BS111" s="68">
        <f>(IF(T_Tableau_export_BDN_calculs[[#This Row],[Milieu ouvert ferme]]="ferme",T_Tableau_export_BDN_calculs[[#This Row],[Indice DETECT milieu ferme]],T_Tableau_export_BDN_calculs[[#This Row],[Indice DETECT milieu ouvert]]))*T_Tableau_export_BDN_calculs[[#This Row],[Nb contacts/h]]</f>
        <v>0.2</v>
      </c>
      <c r="BT111" s="68" t="str">
        <f>VLOOKUP(T_Tableau_export_BDN_calculs[[#This Row],[Numéro du point]],'4bis_Changement_de_nom_points'!A:B,2,FALSE)</f>
        <v>Point 1</v>
      </c>
    </row>
    <row r="112" spans="1:72" x14ac:dyDescent="0.25">
      <c r="A112" s="18">
        <v>41836</v>
      </c>
      <c r="B112">
        <v>939557</v>
      </c>
      <c r="C112" s="18">
        <v>41836</v>
      </c>
      <c r="D112" t="s">
        <v>88</v>
      </c>
      <c r="F112" t="s">
        <v>88</v>
      </c>
      <c r="G112" t="s">
        <v>176</v>
      </c>
      <c r="H112">
        <v>20</v>
      </c>
      <c r="I112" t="s">
        <v>89</v>
      </c>
      <c r="J112">
        <v>81</v>
      </c>
      <c r="L112" t="s">
        <v>162</v>
      </c>
      <c r="M112" s="19">
        <v>0.99097222222222225</v>
      </c>
      <c r="N112" s="20">
        <v>43525</v>
      </c>
      <c r="O112" s="20">
        <v>43527</v>
      </c>
      <c r="P112" s="20">
        <v>43527</v>
      </c>
      <c r="Q112" s="20">
        <v>43525</v>
      </c>
      <c r="R112" s="20">
        <v>43525</v>
      </c>
      <c r="S112" s="20">
        <v>43525</v>
      </c>
      <c r="V112">
        <v>919908</v>
      </c>
      <c r="W112">
        <v>354697</v>
      </c>
      <c r="X112" t="s">
        <v>176</v>
      </c>
      <c r="Y112" t="s">
        <v>178</v>
      </c>
      <c r="Z112" t="s">
        <v>179</v>
      </c>
      <c r="AA112" t="s">
        <v>180</v>
      </c>
      <c r="AD112" t="s">
        <v>88</v>
      </c>
      <c r="AE112">
        <v>0</v>
      </c>
      <c r="AF112">
        <v>0</v>
      </c>
      <c r="AG112">
        <v>1496</v>
      </c>
      <c r="AH112" t="s">
        <v>166</v>
      </c>
      <c r="AI112" t="s">
        <v>90</v>
      </c>
      <c r="AJ112" t="s">
        <v>88</v>
      </c>
      <c r="AK112" t="s">
        <v>167</v>
      </c>
      <c r="AL112" t="s">
        <v>91</v>
      </c>
      <c r="AM112">
        <v>15</v>
      </c>
      <c r="AN112" t="s">
        <v>92</v>
      </c>
      <c r="AO112" t="s">
        <v>93</v>
      </c>
      <c r="AP112" t="s">
        <v>88</v>
      </c>
      <c r="AQ112" t="s">
        <v>93</v>
      </c>
      <c r="AR112" t="s">
        <v>94</v>
      </c>
      <c r="AS112" t="s">
        <v>93</v>
      </c>
      <c r="AT112" t="s">
        <v>168</v>
      </c>
      <c r="AV112" s="18">
        <v>42318</v>
      </c>
      <c r="AW112">
        <v>3312605</v>
      </c>
      <c r="AX112">
        <v>60479</v>
      </c>
      <c r="AY112" t="s">
        <v>95</v>
      </c>
      <c r="AZ112">
        <v>2</v>
      </c>
      <c r="BA112" t="s">
        <v>169</v>
      </c>
      <c r="BB112" t="s">
        <v>170</v>
      </c>
      <c r="BC112" t="s">
        <v>171</v>
      </c>
      <c r="BD112" t="s">
        <v>172</v>
      </c>
      <c r="BE112" t="s">
        <v>173</v>
      </c>
      <c r="BF112">
        <v>7</v>
      </c>
      <c r="BG112" t="s">
        <v>181</v>
      </c>
      <c r="BH112" t="s">
        <v>96</v>
      </c>
      <c r="BI112" t="s">
        <v>174</v>
      </c>
      <c r="BJ112" t="s">
        <v>175</v>
      </c>
      <c r="BK112" t="s">
        <v>97</v>
      </c>
      <c r="BL112" t="s">
        <v>98</v>
      </c>
      <c r="BM112" t="str">
        <f>VLOOKUP(T_Tableau_export_BDN_calculs[[#This Row],[Taxon]],'4_Changement_de_nom'!$1:$5000,2,FALSE)</f>
        <v>Pipistrellus pipistrellus (Schreber, 1774)</v>
      </c>
      <c r="BN112" t="str">
        <f>VLOOKUP(T_Tableau_export_BDN_calculs[[#This Row],[Taxon]],'4_Changement_de_nom'!$1:$5000,3,FALSE)</f>
        <v>Pipistrelle commune</v>
      </c>
      <c r="BO112">
        <f>VLOOKUP(T_Tableau_export_BDN_calculs[[#This Row],[Taxon]],'4_Changement_de_nom'!$1:$5000,4,FALSE)</f>
        <v>1</v>
      </c>
      <c r="BP112" s="68">
        <f>VLOOKUP(T_Tableau_export_BDN_calculs[[#This Row],[Taxon]],'4_Changement_de_nom'!$1:$5000,5,FALSE)</f>
        <v>1</v>
      </c>
      <c r="BQ112" s="68" t="str">
        <f>IF(OR(SUM(T_Tableau_export_BDN_calculs[[#This Row],[Encombrement vertical 0 - 5m]:[Encombrement vertical 0 - &gt;25m]])=130575,T_Tableau_export_BDN_calculs[[#This Row],[Taxon]]="Tadarida teniotis (Rafinesque,1814)"),"ouvert","ferme")</f>
        <v>ouvert</v>
      </c>
      <c r="BR112" s="68">
        <f>T_Tableau_export_BDN_calculs[[#This Row],[Nombre de contacts]]/'2_Donnees_entree'!$B$20</f>
        <v>0.13333333333333333</v>
      </c>
      <c r="BS112" s="68">
        <f>(IF(T_Tableau_export_BDN_calculs[[#This Row],[Milieu ouvert ferme]]="ferme",T_Tableau_export_BDN_calculs[[#This Row],[Indice DETECT milieu ferme]],T_Tableau_export_BDN_calculs[[#This Row],[Indice DETECT milieu ouvert]]))*T_Tableau_export_BDN_calculs[[#This Row],[Nb contacts/h]]</f>
        <v>0.13333333333333333</v>
      </c>
      <c r="BT112" s="68" t="str">
        <f>VLOOKUP(T_Tableau_export_BDN_calculs[[#This Row],[Numéro du point]],'4bis_Changement_de_nom_points'!A:B,2,FALSE)</f>
        <v>Point 1</v>
      </c>
    </row>
    <row r="113" spans="1:72" x14ac:dyDescent="0.25">
      <c r="A113" s="18">
        <v>41836</v>
      </c>
      <c r="B113">
        <v>939557</v>
      </c>
      <c r="C113" s="18">
        <v>41836</v>
      </c>
      <c r="D113" t="s">
        <v>88</v>
      </c>
      <c r="F113" t="s">
        <v>88</v>
      </c>
      <c r="G113" t="s">
        <v>176</v>
      </c>
      <c r="H113">
        <v>20</v>
      </c>
      <c r="I113" t="s">
        <v>89</v>
      </c>
      <c r="J113">
        <v>81</v>
      </c>
      <c r="L113" t="s">
        <v>162</v>
      </c>
      <c r="M113" s="19">
        <v>0.99097222222222225</v>
      </c>
      <c r="N113" s="20">
        <v>43525</v>
      </c>
      <c r="O113" s="20">
        <v>43527</v>
      </c>
      <c r="P113" s="20">
        <v>43527</v>
      </c>
      <c r="Q113" s="20">
        <v>43525</v>
      </c>
      <c r="R113" s="20">
        <v>43525</v>
      </c>
      <c r="S113" s="20">
        <v>43525</v>
      </c>
      <c r="V113">
        <v>920043</v>
      </c>
      <c r="W113">
        <v>354697</v>
      </c>
      <c r="X113" t="s">
        <v>176</v>
      </c>
      <c r="Y113" t="s">
        <v>178</v>
      </c>
      <c r="Z113" t="s">
        <v>179</v>
      </c>
      <c r="AA113" t="s">
        <v>180</v>
      </c>
      <c r="AD113" t="s">
        <v>88</v>
      </c>
      <c r="AE113">
        <v>0</v>
      </c>
      <c r="AF113">
        <v>0</v>
      </c>
      <c r="AG113">
        <v>1496</v>
      </c>
      <c r="AH113" t="s">
        <v>166</v>
      </c>
      <c r="AI113" t="s">
        <v>90</v>
      </c>
      <c r="AJ113" t="s">
        <v>88</v>
      </c>
      <c r="AK113" t="s">
        <v>167</v>
      </c>
      <c r="AL113" t="s">
        <v>91</v>
      </c>
      <c r="AM113">
        <v>25</v>
      </c>
      <c r="AN113" t="s">
        <v>115</v>
      </c>
      <c r="AO113" t="s">
        <v>93</v>
      </c>
      <c r="AP113" t="s">
        <v>88</v>
      </c>
      <c r="AQ113" t="s">
        <v>93</v>
      </c>
      <c r="AR113" t="s">
        <v>94</v>
      </c>
      <c r="AS113" t="s">
        <v>93</v>
      </c>
      <c r="AT113" t="s">
        <v>168</v>
      </c>
      <c r="AV113" s="18">
        <v>42318</v>
      </c>
      <c r="AW113">
        <v>3312443</v>
      </c>
      <c r="AX113" t="s">
        <v>116</v>
      </c>
      <c r="AY113" t="s">
        <v>117</v>
      </c>
      <c r="AZ113">
        <v>1</v>
      </c>
      <c r="BA113" t="s">
        <v>169</v>
      </c>
      <c r="BB113" t="s">
        <v>170</v>
      </c>
      <c r="BC113" t="s">
        <v>171</v>
      </c>
      <c r="BD113" t="s">
        <v>172</v>
      </c>
      <c r="BE113" t="s">
        <v>173</v>
      </c>
      <c r="BF113">
        <v>7</v>
      </c>
      <c r="BG113" t="s">
        <v>181</v>
      </c>
      <c r="BH113" t="s">
        <v>96</v>
      </c>
      <c r="BI113" t="s">
        <v>174</v>
      </c>
      <c r="BJ113" t="s">
        <v>175</v>
      </c>
      <c r="BK113" t="s">
        <v>97</v>
      </c>
      <c r="BL113" t="s">
        <v>98</v>
      </c>
      <c r="BM113" t="str">
        <f>VLOOKUP(T_Tableau_export_BDN_calculs[[#This Row],[Taxon]],'4_Changement_de_nom'!$1:$5000,2,FALSE)</f>
        <v>Myotis Kaup, 1829</v>
      </c>
      <c r="BN113" t="str">
        <f>VLOOKUP(T_Tableau_export_BDN_calculs[[#This Row],[Taxon]],'4_Changement_de_nom'!$1:$5000,3,FALSE)</f>
        <v>Murin (espèce indéterminée)</v>
      </c>
      <c r="BO113">
        <f>VLOOKUP(T_Tableau_export_BDN_calculs[[#This Row],[Taxon]],'4_Changement_de_nom'!$1:$5000,4,FALSE)</f>
        <v>2.38</v>
      </c>
      <c r="BP113" s="68">
        <f>VLOOKUP(T_Tableau_export_BDN_calculs[[#This Row],[Taxon]],'4_Changement_de_nom'!$1:$5000,5,FALSE)</f>
        <v>1.87</v>
      </c>
      <c r="BQ113" s="68" t="str">
        <f>IF(OR(SUM(T_Tableau_export_BDN_calculs[[#This Row],[Encombrement vertical 0 - 5m]:[Encombrement vertical 0 - &gt;25m]])=130575,T_Tableau_export_BDN_calculs[[#This Row],[Taxon]]="Tadarida teniotis (Rafinesque,1814)"),"ouvert","ferme")</f>
        <v>ouvert</v>
      </c>
      <c r="BR113" s="68">
        <f>T_Tableau_export_BDN_calculs[[#This Row],[Nombre de contacts]]/'2_Donnees_entree'!$B$20</f>
        <v>6.6666666666666666E-2</v>
      </c>
      <c r="BS113" s="68">
        <f>(IF(T_Tableau_export_BDN_calculs[[#This Row],[Milieu ouvert ferme]]="ferme",T_Tableau_export_BDN_calculs[[#This Row],[Indice DETECT milieu ferme]],T_Tableau_export_BDN_calculs[[#This Row],[Indice DETECT milieu ouvert]]))*T_Tableau_export_BDN_calculs[[#This Row],[Nb contacts/h]]</f>
        <v>0.12466666666666668</v>
      </c>
      <c r="BT113" s="68" t="str">
        <f>VLOOKUP(T_Tableau_export_BDN_calculs[[#This Row],[Numéro du point]],'4bis_Changement_de_nom_points'!A:B,2,FALSE)</f>
        <v>Point 1</v>
      </c>
    </row>
    <row r="114" spans="1:72" x14ac:dyDescent="0.25">
      <c r="A114" s="18">
        <v>41836</v>
      </c>
      <c r="B114">
        <v>939557</v>
      </c>
      <c r="C114" s="18">
        <v>41836</v>
      </c>
      <c r="D114" t="s">
        <v>88</v>
      </c>
      <c r="F114" t="s">
        <v>88</v>
      </c>
      <c r="G114" t="s">
        <v>176</v>
      </c>
      <c r="H114">
        <v>20</v>
      </c>
      <c r="I114" t="s">
        <v>89</v>
      </c>
      <c r="J114">
        <v>81</v>
      </c>
      <c r="L114" t="s">
        <v>162</v>
      </c>
      <c r="M114" s="19">
        <v>0.99097222222222225</v>
      </c>
      <c r="N114" s="20">
        <v>43525</v>
      </c>
      <c r="O114" s="20">
        <v>43527</v>
      </c>
      <c r="P114" s="20">
        <v>43527</v>
      </c>
      <c r="Q114" s="20">
        <v>43525</v>
      </c>
      <c r="R114" s="20">
        <v>43525</v>
      </c>
      <c r="S114" s="20">
        <v>43525</v>
      </c>
      <c r="V114">
        <v>920043</v>
      </c>
      <c r="W114">
        <v>354697</v>
      </c>
      <c r="X114" t="s">
        <v>176</v>
      </c>
      <c r="Y114" t="s">
        <v>178</v>
      </c>
      <c r="Z114" t="s">
        <v>179</v>
      </c>
      <c r="AA114" t="s">
        <v>180</v>
      </c>
      <c r="AD114" t="s">
        <v>88</v>
      </c>
      <c r="AE114">
        <v>0</v>
      </c>
      <c r="AF114">
        <v>0</v>
      </c>
      <c r="AG114">
        <v>1496</v>
      </c>
      <c r="AH114" t="s">
        <v>166</v>
      </c>
      <c r="AI114" t="s">
        <v>90</v>
      </c>
      <c r="AJ114" t="s">
        <v>88</v>
      </c>
      <c r="AK114" t="s">
        <v>167</v>
      </c>
      <c r="AL114" t="s">
        <v>91</v>
      </c>
      <c r="AM114">
        <v>25</v>
      </c>
      <c r="AN114" t="s">
        <v>92</v>
      </c>
      <c r="AO114" t="s">
        <v>93</v>
      </c>
      <c r="AP114" t="s">
        <v>88</v>
      </c>
      <c r="AQ114" t="s">
        <v>93</v>
      </c>
      <c r="AR114" t="s">
        <v>94</v>
      </c>
      <c r="AS114" t="s">
        <v>93</v>
      </c>
      <c r="AT114" t="s">
        <v>168</v>
      </c>
      <c r="AV114" s="18">
        <v>42318</v>
      </c>
      <c r="AW114">
        <v>3314269</v>
      </c>
      <c r="AX114">
        <v>60479</v>
      </c>
      <c r="AY114" t="s">
        <v>95</v>
      </c>
      <c r="AZ114">
        <v>1</v>
      </c>
      <c r="BA114" t="s">
        <v>169</v>
      </c>
      <c r="BB114" t="s">
        <v>170</v>
      </c>
      <c r="BC114" t="s">
        <v>171</v>
      </c>
      <c r="BD114" t="s">
        <v>172</v>
      </c>
      <c r="BE114" t="s">
        <v>173</v>
      </c>
      <c r="BF114">
        <v>7</v>
      </c>
      <c r="BG114" t="s">
        <v>181</v>
      </c>
      <c r="BH114" t="s">
        <v>96</v>
      </c>
      <c r="BI114" t="s">
        <v>174</v>
      </c>
      <c r="BJ114" t="s">
        <v>175</v>
      </c>
      <c r="BK114" t="s">
        <v>97</v>
      </c>
      <c r="BL114" t="s">
        <v>98</v>
      </c>
      <c r="BM114" t="str">
        <f>VLOOKUP(T_Tableau_export_BDN_calculs[[#This Row],[Taxon]],'4_Changement_de_nom'!$1:$5000,2,FALSE)</f>
        <v>Pipistrellus pipistrellus (Schreber, 1774)</v>
      </c>
      <c r="BN114" t="str">
        <f>VLOOKUP(T_Tableau_export_BDN_calculs[[#This Row],[Taxon]],'4_Changement_de_nom'!$1:$5000,3,FALSE)</f>
        <v>Pipistrelle commune</v>
      </c>
      <c r="BO114">
        <f>VLOOKUP(T_Tableau_export_BDN_calculs[[#This Row],[Taxon]],'4_Changement_de_nom'!$1:$5000,4,FALSE)</f>
        <v>1</v>
      </c>
      <c r="BP114" s="68">
        <f>VLOOKUP(T_Tableau_export_BDN_calculs[[#This Row],[Taxon]],'4_Changement_de_nom'!$1:$5000,5,FALSE)</f>
        <v>1</v>
      </c>
      <c r="BQ114" s="68" t="str">
        <f>IF(OR(SUM(T_Tableau_export_BDN_calculs[[#This Row],[Encombrement vertical 0 - 5m]:[Encombrement vertical 0 - &gt;25m]])=130575,T_Tableau_export_BDN_calculs[[#This Row],[Taxon]]="Tadarida teniotis (Rafinesque,1814)"),"ouvert","ferme")</f>
        <v>ouvert</v>
      </c>
      <c r="BR114" s="68">
        <f>T_Tableau_export_BDN_calculs[[#This Row],[Nombre de contacts]]/'2_Donnees_entree'!$B$20</f>
        <v>6.6666666666666666E-2</v>
      </c>
      <c r="BS114" s="68">
        <f>(IF(T_Tableau_export_BDN_calculs[[#This Row],[Milieu ouvert ferme]]="ferme",T_Tableau_export_BDN_calculs[[#This Row],[Indice DETECT milieu ferme]],T_Tableau_export_BDN_calculs[[#This Row],[Indice DETECT milieu ouvert]]))*T_Tableau_export_BDN_calculs[[#This Row],[Nb contacts/h]]</f>
        <v>6.6666666666666666E-2</v>
      </c>
      <c r="BT114" s="68" t="str">
        <f>VLOOKUP(T_Tableau_export_BDN_calculs[[#This Row],[Numéro du point]],'4bis_Changement_de_nom_points'!A:B,2,FALSE)</f>
        <v>Point 1</v>
      </c>
    </row>
    <row r="115" spans="1:72" x14ac:dyDescent="0.25">
      <c r="A115" s="18">
        <v>41836</v>
      </c>
      <c r="B115">
        <v>939557</v>
      </c>
      <c r="C115" s="18">
        <v>41836</v>
      </c>
      <c r="D115" t="s">
        <v>88</v>
      </c>
      <c r="F115" t="s">
        <v>88</v>
      </c>
      <c r="G115" t="s">
        <v>176</v>
      </c>
      <c r="H115">
        <v>20</v>
      </c>
      <c r="I115" t="s">
        <v>89</v>
      </c>
      <c r="J115">
        <v>81</v>
      </c>
      <c r="L115" t="s">
        <v>162</v>
      </c>
      <c r="M115" s="19">
        <v>0.99097222222222225</v>
      </c>
      <c r="N115" s="20">
        <v>43525</v>
      </c>
      <c r="O115" s="20">
        <v>43527</v>
      </c>
      <c r="P115" s="20">
        <v>43527</v>
      </c>
      <c r="Q115" s="20">
        <v>43525</v>
      </c>
      <c r="R115" s="20">
        <v>43525</v>
      </c>
      <c r="S115" s="20">
        <v>43525</v>
      </c>
      <c r="V115">
        <v>920159</v>
      </c>
      <c r="W115">
        <v>354697</v>
      </c>
      <c r="X115" t="s">
        <v>176</v>
      </c>
      <c r="Y115" t="s">
        <v>178</v>
      </c>
      <c r="Z115" t="s">
        <v>179</v>
      </c>
      <c r="AA115" t="s">
        <v>180</v>
      </c>
      <c r="AD115" t="s">
        <v>88</v>
      </c>
      <c r="AE115">
        <v>0</v>
      </c>
      <c r="AF115">
        <v>0</v>
      </c>
      <c r="AG115">
        <v>1496</v>
      </c>
      <c r="AH115" t="s">
        <v>166</v>
      </c>
      <c r="AI115" t="s">
        <v>90</v>
      </c>
      <c r="AJ115" t="s">
        <v>88</v>
      </c>
      <c r="AK115" t="s">
        <v>167</v>
      </c>
      <c r="AL115" t="s">
        <v>91</v>
      </c>
      <c r="AM115">
        <v>17</v>
      </c>
      <c r="AN115" t="s">
        <v>92</v>
      </c>
      <c r="AO115" t="s">
        <v>93</v>
      </c>
      <c r="AP115" t="s">
        <v>88</v>
      </c>
      <c r="AQ115" t="s">
        <v>93</v>
      </c>
      <c r="AR115" t="s">
        <v>94</v>
      </c>
      <c r="AS115" t="s">
        <v>93</v>
      </c>
      <c r="AT115" t="s">
        <v>168</v>
      </c>
      <c r="AV115" s="18">
        <v>42318</v>
      </c>
      <c r="AW115">
        <v>3312838</v>
      </c>
      <c r="AX115">
        <v>60479</v>
      </c>
      <c r="AY115" t="s">
        <v>95</v>
      </c>
      <c r="AZ115">
        <v>1</v>
      </c>
      <c r="BA115" t="s">
        <v>169</v>
      </c>
      <c r="BB115" t="s">
        <v>170</v>
      </c>
      <c r="BC115" t="s">
        <v>171</v>
      </c>
      <c r="BD115" t="s">
        <v>172</v>
      </c>
      <c r="BE115" t="s">
        <v>173</v>
      </c>
      <c r="BF115">
        <v>7</v>
      </c>
      <c r="BG115" t="s">
        <v>181</v>
      </c>
      <c r="BH115" t="s">
        <v>96</v>
      </c>
      <c r="BI115" t="s">
        <v>174</v>
      </c>
      <c r="BJ115" t="s">
        <v>175</v>
      </c>
      <c r="BK115" t="s">
        <v>97</v>
      </c>
      <c r="BL115" t="s">
        <v>98</v>
      </c>
      <c r="BM115" t="str">
        <f>VLOOKUP(T_Tableau_export_BDN_calculs[[#This Row],[Taxon]],'4_Changement_de_nom'!$1:$5000,2,FALSE)</f>
        <v>Pipistrellus pipistrellus (Schreber, 1774)</v>
      </c>
      <c r="BN115" t="str">
        <f>VLOOKUP(T_Tableau_export_BDN_calculs[[#This Row],[Taxon]],'4_Changement_de_nom'!$1:$5000,3,FALSE)</f>
        <v>Pipistrelle commune</v>
      </c>
      <c r="BO115">
        <f>VLOOKUP(T_Tableau_export_BDN_calculs[[#This Row],[Taxon]],'4_Changement_de_nom'!$1:$5000,4,FALSE)</f>
        <v>1</v>
      </c>
      <c r="BP115" s="68">
        <f>VLOOKUP(T_Tableau_export_BDN_calculs[[#This Row],[Taxon]],'4_Changement_de_nom'!$1:$5000,5,FALSE)</f>
        <v>1</v>
      </c>
      <c r="BQ115" s="68" t="str">
        <f>IF(OR(SUM(T_Tableau_export_BDN_calculs[[#This Row],[Encombrement vertical 0 - 5m]:[Encombrement vertical 0 - &gt;25m]])=130575,T_Tableau_export_BDN_calculs[[#This Row],[Taxon]]="Tadarida teniotis (Rafinesque,1814)"),"ouvert","ferme")</f>
        <v>ouvert</v>
      </c>
      <c r="BR115" s="68">
        <f>T_Tableau_export_BDN_calculs[[#This Row],[Nombre de contacts]]/'2_Donnees_entree'!$B$20</f>
        <v>6.6666666666666666E-2</v>
      </c>
      <c r="BS115" s="68">
        <f>(IF(T_Tableau_export_BDN_calculs[[#This Row],[Milieu ouvert ferme]]="ferme",T_Tableau_export_BDN_calculs[[#This Row],[Indice DETECT milieu ferme]],T_Tableau_export_BDN_calculs[[#This Row],[Indice DETECT milieu ouvert]]))*T_Tableau_export_BDN_calculs[[#This Row],[Nb contacts/h]]</f>
        <v>6.6666666666666666E-2</v>
      </c>
      <c r="BT115" s="68" t="str">
        <f>VLOOKUP(T_Tableau_export_BDN_calculs[[#This Row],[Numéro du point]],'4bis_Changement_de_nom_points'!A:B,2,FALSE)</f>
        <v>Point 1</v>
      </c>
    </row>
    <row r="116" spans="1:72" x14ac:dyDescent="0.25">
      <c r="A116" s="18">
        <v>41836</v>
      </c>
      <c r="B116">
        <v>939560</v>
      </c>
      <c r="C116" s="18">
        <v>41836</v>
      </c>
      <c r="D116" t="s">
        <v>88</v>
      </c>
      <c r="F116" t="s">
        <v>88</v>
      </c>
      <c r="G116" t="s">
        <v>182</v>
      </c>
      <c r="H116" t="s">
        <v>235</v>
      </c>
      <c r="I116" t="s">
        <v>89</v>
      </c>
      <c r="J116">
        <v>0</v>
      </c>
      <c r="L116" t="s">
        <v>162</v>
      </c>
      <c r="M116" s="19">
        <v>2.2916666666666669E-2</v>
      </c>
      <c r="N116" s="20">
        <v>43526</v>
      </c>
      <c r="O116" s="20">
        <v>43527</v>
      </c>
      <c r="P116" s="20">
        <v>43527</v>
      </c>
      <c r="Q116" s="20">
        <v>43526</v>
      </c>
      <c r="R116" s="20">
        <v>43527</v>
      </c>
      <c r="S116" s="20">
        <v>43527</v>
      </c>
      <c r="V116">
        <v>917913</v>
      </c>
      <c r="W116">
        <v>354698</v>
      </c>
      <c r="X116" t="s">
        <v>182</v>
      </c>
      <c r="Y116" t="s">
        <v>184</v>
      </c>
      <c r="Z116" t="s">
        <v>185</v>
      </c>
      <c r="AA116" t="s">
        <v>186</v>
      </c>
      <c r="AD116" t="s">
        <v>88</v>
      </c>
      <c r="AE116">
        <v>0</v>
      </c>
      <c r="AF116">
        <v>0</v>
      </c>
      <c r="AG116">
        <v>1496</v>
      </c>
      <c r="AH116" t="s">
        <v>166</v>
      </c>
      <c r="AI116" t="s">
        <v>90</v>
      </c>
      <c r="AJ116" t="s">
        <v>88</v>
      </c>
      <c r="AK116" t="s">
        <v>167</v>
      </c>
      <c r="AL116" t="s">
        <v>91</v>
      </c>
      <c r="AM116">
        <v>21</v>
      </c>
      <c r="AN116" t="s">
        <v>152</v>
      </c>
      <c r="AO116" t="s">
        <v>93</v>
      </c>
      <c r="AP116" t="s">
        <v>88</v>
      </c>
      <c r="AQ116" t="s">
        <v>93</v>
      </c>
      <c r="AR116" t="s">
        <v>94</v>
      </c>
      <c r="AS116" t="s">
        <v>93</v>
      </c>
      <c r="AT116" t="s">
        <v>168</v>
      </c>
      <c r="AV116" s="18">
        <v>42318</v>
      </c>
      <c r="AW116">
        <v>3313033</v>
      </c>
      <c r="AX116" t="s">
        <v>153</v>
      </c>
      <c r="AY116" t="s">
        <v>154</v>
      </c>
      <c r="AZ116">
        <v>1</v>
      </c>
      <c r="BA116" t="s">
        <v>169</v>
      </c>
      <c r="BB116" t="s">
        <v>170</v>
      </c>
      <c r="BC116" t="s">
        <v>171</v>
      </c>
      <c r="BD116" t="s">
        <v>172</v>
      </c>
      <c r="BE116" t="s">
        <v>173</v>
      </c>
      <c r="BF116">
        <v>7</v>
      </c>
      <c r="BG116" t="s">
        <v>181</v>
      </c>
      <c r="BH116" t="s">
        <v>96</v>
      </c>
      <c r="BI116" t="s">
        <v>174</v>
      </c>
      <c r="BJ116" t="s">
        <v>175</v>
      </c>
      <c r="BK116" t="s">
        <v>97</v>
      </c>
      <c r="BL116" t="s">
        <v>98</v>
      </c>
      <c r="BM116" t="str">
        <f>VLOOKUP(T_Tableau_export_BDN_calculs[[#This Row],[Taxon]],'4_Changement_de_nom'!$1:$5000,2,FALSE)</f>
        <v>Nyctalus sp., Eptesicus sp.</v>
      </c>
      <c r="BN116" t="str">
        <f>VLOOKUP(T_Tableau_export_BDN_calculs[[#This Row],[Taxon]],'4_Changement_de_nom'!$1:$5000,3,FALSE)</f>
        <v>Noctule ou Sérotine (espèce indéterminée)</v>
      </c>
      <c r="BO116">
        <f>VLOOKUP(T_Tableau_export_BDN_calculs[[#This Row],[Taxon]],'4_Changement_de_nom'!$1:$5000,4,FALSE)</f>
        <v>0.41</v>
      </c>
      <c r="BP116" s="68">
        <f>VLOOKUP(T_Tableau_export_BDN_calculs[[#This Row],[Taxon]],'4_Changement_de_nom'!$1:$5000,5,FALSE)</f>
        <v>0.37</v>
      </c>
      <c r="BQ116" s="68" t="str">
        <f>IF(OR(SUM(T_Tableau_export_BDN_calculs[[#This Row],[Encombrement vertical 0 - 5m]:[Encombrement vertical 0 - &gt;25m]])=130575,T_Tableau_export_BDN_calculs[[#This Row],[Taxon]]="Tadarida teniotis (Rafinesque,1814)"),"ouvert","ferme")</f>
        <v>ferme</v>
      </c>
      <c r="BR116" s="68">
        <f>T_Tableau_export_BDN_calculs[[#This Row],[Nombre de contacts]]/'2_Donnees_entree'!$B$20</f>
        <v>6.6666666666666666E-2</v>
      </c>
      <c r="BS116" s="68">
        <f>(IF(T_Tableau_export_BDN_calculs[[#This Row],[Milieu ouvert ferme]]="ferme",T_Tableau_export_BDN_calculs[[#This Row],[Indice DETECT milieu ferme]],T_Tableau_export_BDN_calculs[[#This Row],[Indice DETECT milieu ouvert]]))*T_Tableau_export_BDN_calculs[[#This Row],[Nb contacts/h]]</f>
        <v>2.7333333333333331E-2</v>
      </c>
      <c r="BT116" s="68" t="str">
        <f>VLOOKUP(T_Tableau_export_BDN_calculs[[#This Row],[Numéro du point]],'4bis_Changement_de_nom_points'!A:B,2,FALSE)</f>
        <v>Point 2</v>
      </c>
    </row>
    <row r="117" spans="1:72" x14ac:dyDescent="0.25">
      <c r="A117" s="18">
        <v>41836</v>
      </c>
      <c r="B117">
        <v>939560</v>
      </c>
      <c r="C117" s="18">
        <v>41836</v>
      </c>
      <c r="D117" t="s">
        <v>88</v>
      </c>
      <c r="F117" t="s">
        <v>88</v>
      </c>
      <c r="G117" t="s">
        <v>182</v>
      </c>
      <c r="H117" t="s">
        <v>235</v>
      </c>
      <c r="I117" t="s">
        <v>89</v>
      </c>
      <c r="J117">
        <v>0</v>
      </c>
      <c r="L117" t="s">
        <v>162</v>
      </c>
      <c r="M117" s="19">
        <v>2.2916666666666669E-2</v>
      </c>
      <c r="N117" s="20">
        <v>43526</v>
      </c>
      <c r="O117" s="20">
        <v>43527</v>
      </c>
      <c r="P117" s="20">
        <v>43527</v>
      </c>
      <c r="Q117" s="20">
        <v>43526</v>
      </c>
      <c r="R117" s="20">
        <v>43527</v>
      </c>
      <c r="S117" s="20">
        <v>43527</v>
      </c>
      <c r="V117">
        <v>918513</v>
      </c>
      <c r="W117">
        <v>354698</v>
      </c>
      <c r="X117" t="s">
        <v>182</v>
      </c>
      <c r="Y117" t="s">
        <v>184</v>
      </c>
      <c r="Z117" t="s">
        <v>185</v>
      </c>
      <c r="AA117" t="s">
        <v>186</v>
      </c>
      <c r="AD117" t="s">
        <v>88</v>
      </c>
      <c r="AE117">
        <v>0</v>
      </c>
      <c r="AF117">
        <v>0</v>
      </c>
      <c r="AG117">
        <v>1496</v>
      </c>
      <c r="AH117" t="s">
        <v>166</v>
      </c>
      <c r="AI117" t="s">
        <v>90</v>
      </c>
      <c r="AJ117" t="s">
        <v>88</v>
      </c>
      <c r="AK117" t="s">
        <v>167</v>
      </c>
      <c r="AL117" t="s">
        <v>91</v>
      </c>
      <c r="AM117">
        <v>22</v>
      </c>
      <c r="AN117" t="s">
        <v>152</v>
      </c>
      <c r="AO117" t="s">
        <v>93</v>
      </c>
      <c r="AP117" t="s">
        <v>88</v>
      </c>
      <c r="AQ117" t="s">
        <v>93</v>
      </c>
      <c r="AR117" t="s">
        <v>94</v>
      </c>
      <c r="AS117" t="s">
        <v>93</v>
      </c>
      <c r="AT117" t="s">
        <v>168</v>
      </c>
      <c r="AV117" s="18">
        <v>42318</v>
      </c>
      <c r="AW117">
        <v>3314471</v>
      </c>
      <c r="AX117" t="s">
        <v>153</v>
      </c>
      <c r="AY117" t="s">
        <v>154</v>
      </c>
      <c r="AZ117">
        <v>2</v>
      </c>
      <c r="BA117" t="s">
        <v>169</v>
      </c>
      <c r="BB117" t="s">
        <v>170</v>
      </c>
      <c r="BC117" t="s">
        <v>171</v>
      </c>
      <c r="BD117" t="s">
        <v>172</v>
      </c>
      <c r="BE117" t="s">
        <v>173</v>
      </c>
      <c r="BF117">
        <v>7</v>
      </c>
      <c r="BG117" t="s">
        <v>181</v>
      </c>
      <c r="BH117" t="s">
        <v>96</v>
      </c>
      <c r="BI117" t="s">
        <v>174</v>
      </c>
      <c r="BJ117" t="s">
        <v>175</v>
      </c>
      <c r="BK117" t="s">
        <v>97</v>
      </c>
      <c r="BL117" t="s">
        <v>98</v>
      </c>
      <c r="BM117" t="str">
        <f>VLOOKUP(T_Tableau_export_BDN_calculs[[#This Row],[Taxon]],'4_Changement_de_nom'!$1:$5000,2,FALSE)</f>
        <v>Nyctalus sp., Eptesicus sp.</v>
      </c>
      <c r="BN117" t="str">
        <f>VLOOKUP(T_Tableau_export_BDN_calculs[[#This Row],[Taxon]],'4_Changement_de_nom'!$1:$5000,3,FALSE)</f>
        <v>Noctule ou Sérotine (espèce indéterminée)</v>
      </c>
      <c r="BO117">
        <f>VLOOKUP(T_Tableau_export_BDN_calculs[[#This Row],[Taxon]],'4_Changement_de_nom'!$1:$5000,4,FALSE)</f>
        <v>0.41</v>
      </c>
      <c r="BP117" s="68">
        <f>VLOOKUP(T_Tableau_export_BDN_calculs[[#This Row],[Taxon]],'4_Changement_de_nom'!$1:$5000,5,FALSE)</f>
        <v>0.37</v>
      </c>
      <c r="BQ117" s="68" t="str">
        <f>IF(OR(SUM(T_Tableau_export_BDN_calculs[[#This Row],[Encombrement vertical 0 - 5m]:[Encombrement vertical 0 - &gt;25m]])=130575,T_Tableau_export_BDN_calculs[[#This Row],[Taxon]]="Tadarida teniotis (Rafinesque,1814)"),"ouvert","ferme")</f>
        <v>ferme</v>
      </c>
      <c r="BR117" s="68">
        <f>T_Tableau_export_BDN_calculs[[#This Row],[Nombre de contacts]]/'2_Donnees_entree'!$B$20</f>
        <v>0.13333333333333333</v>
      </c>
      <c r="BS117" s="68">
        <f>(IF(T_Tableau_export_BDN_calculs[[#This Row],[Milieu ouvert ferme]]="ferme",T_Tableau_export_BDN_calculs[[#This Row],[Indice DETECT milieu ferme]],T_Tableau_export_BDN_calculs[[#This Row],[Indice DETECT milieu ouvert]]))*T_Tableau_export_BDN_calculs[[#This Row],[Nb contacts/h]]</f>
        <v>5.4666666666666662E-2</v>
      </c>
      <c r="BT117" s="68" t="str">
        <f>VLOOKUP(T_Tableau_export_BDN_calculs[[#This Row],[Numéro du point]],'4bis_Changement_de_nom_points'!A:B,2,FALSE)</f>
        <v>Point 2</v>
      </c>
    </row>
    <row r="118" spans="1:72" x14ac:dyDescent="0.25">
      <c r="A118" s="18">
        <v>41836</v>
      </c>
      <c r="B118">
        <v>939560</v>
      </c>
      <c r="C118" s="18">
        <v>41836</v>
      </c>
      <c r="D118" t="s">
        <v>88</v>
      </c>
      <c r="F118" t="s">
        <v>88</v>
      </c>
      <c r="G118" t="s">
        <v>182</v>
      </c>
      <c r="H118" t="s">
        <v>235</v>
      </c>
      <c r="I118" t="s">
        <v>89</v>
      </c>
      <c r="J118">
        <v>0</v>
      </c>
      <c r="L118" t="s">
        <v>162</v>
      </c>
      <c r="M118" s="19">
        <v>2.2916666666666669E-2</v>
      </c>
      <c r="N118" s="20">
        <v>43526</v>
      </c>
      <c r="O118" s="20">
        <v>43527</v>
      </c>
      <c r="P118" s="20">
        <v>43527</v>
      </c>
      <c r="Q118" s="20">
        <v>43526</v>
      </c>
      <c r="R118" s="20">
        <v>43527</v>
      </c>
      <c r="S118" s="20">
        <v>43527</v>
      </c>
      <c r="V118">
        <v>918538</v>
      </c>
      <c r="W118">
        <v>354698</v>
      </c>
      <c r="X118" t="s">
        <v>182</v>
      </c>
      <c r="Y118" t="s">
        <v>184</v>
      </c>
      <c r="Z118" t="s">
        <v>185</v>
      </c>
      <c r="AA118" t="s">
        <v>186</v>
      </c>
      <c r="AD118" t="s">
        <v>88</v>
      </c>
      <c r="AE118">
        <v>0</v>
      </c>
      <c r="AF118">
        <v>0</v>
      </c>
      <c r="AG118">
        <v>1496</v>
      </c>
      <c r="AH118" t="s">
        <v>166</v>
      </c>
      <c r="AI118" t="s">
        <v>90</v>
      </c>
      <c r="AJ118" t="s">
        <v>88</v>
      </c>
      <c r="AK118" t="s">
        <v>167</v>
      </c>
      <c r="AL118" t="s">
        <v>91</v>
      </c>
      <c r="AM118">
        <v>4</v>
      </c>
      <c r="AN118" t="s">
        <v>92</v>
      </c>
      <c r="AO118" t="s">
        <v>93</v>
      </c>
      <c r="AP118" t="s">
        <v>88</v>
      </c>
      <c r="AQ118" t="s">
        <v>93</v>
      </c>
      <c r="AR118" t="s">
        <v>94</v>
      </c>
      <c r="AS118" t="s">
        <v>93</v>
      </c>
      <c r="AT118" t="s">
        <v>168</v>
      </c>
      <c r="AV118" s="18">
        <v>42318</v>
      </c>
      <c r="AW118">
        <v>3314641</v>
      </c>
      <c r="AX118">
        <v>60479</v>
      </c>
      <c r="AY118" t="s">
        <v>95</v>
      </c>
      <c r="AZ118">
        <v>1</v>
      </c>
      <c r="BA118" t="s">
        <v>169</v>
      </c>
      <c r="BB118" t="s">
        <v>170</v>
      </c>
      <c r="BC118" t="s">
        <v>171</v>
      </c>
      <c r="BD118" t="s">
        <v>172</v>
      </c>
      <c r="BE118" t="s">
        <v>173</v>
      </c>
      <c r="BF118">
        <v>7</v>
      </c>
      <c r="BG118" t="s">
        <v>181</v>
      </c>
      <c r="BH118" t="s">
        <v>96</v>
      </c>
      <c r="BI118" t="s">
        <v>174</v>
      </c>
      <c r="BJ118" t="s">
        <v>175</v>
      </c>
      <c r="BK118" t="s">
        <v>97</v>
      </c>
      <c r="BL118" t="s">
        <v>98</v>
      </c>
      <c r="BM118" t="str">
        <f>VLOOKUP(T_Tableau_export_BDN_calculs[[#This Row],[Taxon]],'4_Changement_de_nom'!$1:$5000,2,FALSE)</f>
        <v>Pipistrellus pipistrellus (Schreber, 1774)</v>
      </c>
      <c r="BN118" t="str">
        <f>VLOOKUP(T_Tableau_export_BDN_calculs[[#This Row],[Taxon]],'4_Changement_de_nom'!$1:$5000,3,FALSE)</f>
        <v>Pipistrelle commune</v>
      </c>
      <c r="BO118">
        <f>VLOOKUP(T_Tableau_export_BDN_calculs[[#This Row],[Taxon]],'4_Changement_de_nom'!$1:$5000,4,FALSE)</f>
        <v>1</v>
      </c>
      <c r="BP118" s="68">
        <f>VLOOKUP(T_Tableau_export_BDN_calculs[[#This Row],[Taxon]],'4_Changement_de_nom'!$1:$5000,5,FALSE)</f>
        <v>1</v>
      </c>
      <c r="BQ118" s="68" t="str">
        <f>IF(OR(SUM(T_Tableau_export_BDN_calculs[[#This Row],[Encombrement vertical 0 - 5m]:[Encombrement vertical 0 - &gt;25m]])=130575,T_Tableau_export_BDN_calculs[[#This Row],[Taxon]]="Tadarida teniotis (Rafinesque,1814)"),"ouvert","ferme")</f>
        <v>ferme</v>
      </c>
      <c r="BR118" s="68">
        <f>T_Tableau_export_BDN_calculs[[#This Row],[Nombre de contacts]]/'2_Donnees_entree'!$B$20</f>
        <v>6.6666666666666666E-2</v>
      </c>
      <c r="BS118" s="68">
        <f>(IF(T_Tableau_export_BDN_calculs[[#This Row],[Milieu ouvert ferme]]="ferme",T_Tableau_export_BDN_calculs[[#This Row],[Indice DETECT milieu ferme]],T_Tableau_export_BDN_calculs[[#This Row],[Indice DETECT milieu ouvert]]))*T_Tableau_export_BDN_calculs[[#This Row],[Nb contacts/h]]</f>
        <v>6.6666666666666666E-2</v>
      </c>
      <c r="BT118" s="68" t="str">
        <f>VLOOKUP(T_Tableau_export_BDN_calculs[[#This Row],[Numéro du point]],'4bis_Changement_de_nom_points'!A:B,2,FALSE)</f>
        <v>Point 2</v>
      </c>
    </row>
    <row r="119" spans="1:72" x14ac:dyDescent="0.25">
      <c r="A119" s="18">
        <v>41836</v>
      </c>
      <c r="B119">
        <v>939560</v>
      </c>
      <c r="C119" s="18">
        <v>41836</v>
      </c>
      <c r="D119" t="s">
        <v>88</v>
      </c>
      <c r="F119" t="s">
        <v>88</v>
      </c>
      <c r="G119" t="s">
        <v>182</v>
      </c>
      <c r="H119" t="s">
        <v>235</v>
      </c>
      <c r="I119" t="s">
        <v>89</v>
      </c>
      <c r="J119">
        <v>0</v>
      </c>
      <c r="L119" t="s">
        <v>162</v>
      </c>
      <c r="M119" s="19">
        <v>2.2916666666666669E-2</v>
      </c>
      <c r="N119" s="20">
        <v>43526</v>
      </c>
      <c r="O119" s="20">
        <v>43527</v>
      </c>
      <c r="P119" s="20">
        <v>43527</v>
      </c>
      <c r="Q119" s="20">
        <v>43526</v>
      </c>
      <c r="R119" s="20">
        <v>43527</v>
      </c>
      <c r="S119" s="20">
        <v>43527</v>
      </c>
      <c r="V119">
        <v>918719</v>
      </c>
      <c r="W119">
        <v>354698</v>
      </c>
      <c r="X119" t="s">
        <v>182</v>
      </c>
      <c r="Y119" t="s">
        <v>184</v>
      </c>
      <c r="Z119" t="s">
        <v>185</v>
      </c>
      <c r="AA119" t="s">
        <v>186</v>
      </c>
      <c r="AD119" t="s">
        <v>88</v>
      </c>
      <c r="AE119">
        <v>0</v>
      </c>
      <c r="AF119">
        <v>0</v>
      </c>
      <c r="AG119">
        <v>1496</v>
      </c>
      <c r="AH119" t="s">
        <v>166</v>
      </c>
      <c r="AI119" t="s">
        <v>90</v>
      </c>
      <c r="AJ119" t="s">
        <v>88</v>
      </c>
      <c r="AK119" t="s">
        <v>167</v>
      </c>
      <c r="AL119" t="s">
        <v>91</v>
      </c>
      <c r="AM119">
        <v>14</v>
      </c>
      <c r="AN119" t="s">
        <v>112</v>
      </c>
      <c r="AO119" t="s">
        <v>93</v>
      </c>
      <c r="AP119" t="s">
        <v>88</v>
      </c>
      <c r="AQ119" t="s">
        <v>93</v>
      </c>
      <c r="AR119" t="s">
        <v>94</v>
      </c>
      <c r="AS119" t="s">
        <v>93</v>
      </c>
      <c r="AT119" t="s">
        <v>168</v>
      </c>
      <c r="AV119" s="18">
        <v>42318</v>
      </c>
      <c r="AW119">
        <v>3312594</v>
      </c>
      <c r="AX119">
        <v>60418</v>
      </c>
      <c r="AY119" t="s">
        <v>113</v>
      </c>
      <c r="AZ119">
        <v>1</v>
      </c>
      <c r="BA119" t="s">
        <v>169</v>
      </c>
      <c r="BB119" t="s">
        <v>170</v>
      </c>
      <c r="BC119" t="s">
        <v>171</v>
      </c>
      <c r="BD119" t="s">
        <v>172</v>
      </c>
      <c r="BE119" t="s">
        <v>173</v>
      </c>
      <c r="BF119">
        <v>7</v>
      </c>
      <c r="BG119" t="s">
        <v>181</v>
      </c>
      <c r="BH119" t="s">
        <v>96</v>
      </c>
      <c r="BI119" t="s">
        <v>174</v>
      </c>
      <c r="BJ119" t="s">
        <v>175</v>
      </c>
      <c r="BK119" t="s">
        <v>97</v>
      </c>
      <c r="BL119" t="s">
        <v>98</v>
      </c>
      <c r="BM119" t="str">
        <f>VLOOKUP(T_Tableau_export_BDN_calculs[[#This Row],[Taxon]],'4_Changement_de_nom'!$1:$5000,2,FALSE)</f>
        <v>Myotis myotis (Borkhausen, 1797)</v>
      </c>
      <c r="BN119" t="str">
        <f>VLOOKUP(T_Tableau_export_BDN_calculs[[#This Row],[Taxon]],'4_Changement_de_nom'!$1:$5000,3,FALSE)</f>
        <v>Grand Murin</v>
      </c>
      <c r="BO119">
        <f>VLOOKUP(T_Tableau_export_BDN_calculs[[#This Row],[Taxon]],'4_Changement_de_nom'!$1:$5000,4,FALSE)</f>
        <v>1.67</v>
      </c>
      <c r="BP119" s="68">
        <f>VLOOKUP(T_Tableau_export_BDN_calculs[[#This Row],[Taxon]],'4_Changement_de_nom'!$1:$5000,5,FALSE)</f>
        <v>1.25</v>
      </c>
      <c r="BQ119" s="68" t="str">
        <f>IF(OR(SUM(T_Tableau_export_BDN_calculs[[#This Row],[Encombrement vertical 0 - 5m]:[Encombrement vertical 0 - &gt;25m]])=130575,T_Tableau_export_BDN_calculs[[#This Row],[Taxon]]="Tadarida teniotis (Rafinesque,1814)"),"ouvert","ferme")</f>
        <v>ferme</v>
      </c>
      <c r="BR119" s="68">
        <f>T_Tableau_export_BDN_calculs[[#This Row],[Nombre de contacts]]/'2_Donnees_entree'!$B$20</f>
        <v>6.6666666666666666E-2</v>
      </c>
      <c r="BS119" s="68">
        <f>(IF(T_Tableau_export_BDN_calculs[[#This Row],[Milieu ouvert ferme]]="ferme",T_Tableau_export_BDN_calculs[[#This Row],[Indice DETECT milieu ferme]],T_Tableau_export_BDN_calculs[[#This Row],[Indice DETECT milieu ouvert]]))*T_Tableau_export_BDN_calculs[[#This Row],[Nb contacts/h]]</f>
        <v>0.11133333333333333</v>
      </c>
      <c r="BT119" s="68" t="str">
        <f>VLOOKUP(T_Tableau_export_BDN_calculs[[#This Row],[Numéro du point]],'4bis_Changement_de_nom_points'!A:B,2,FALSE)</f>
        <v>Point 2</v>
      </c>
    </row>
    <row r="120" spans="1:72" x14ac:dyDescent="0.25">
      <c r="A120" s="18">
        <v>41836</v>
      </c>
      <c r="B120">
        <v>939560</v>
      </c>
      <c r="C120" s="18">
        <v>41836</v>
      </c>
      <c r="D120" t="s">
        <v>88</v>
      </c>
      <c r="F120" t="s">
        <v>88</v>
      </c>
      <c r="G120" t="s">
        <v>182</v>
      </c>
      <c r="H120" t="s">
        <v>235</v>
      </c>
      <c r="I120" t="s">
        <v>89</v>
      </c>
      <c r="J120">
        <v>0</v>
      </c>
      <c r="L120" t="s">
        <v>162</v>
      </c>
      <c r="M120" s="19">
        <v>2.2916666666666669E-2</v>
      </c>
      <c r="N120" s="20">
        <v>43526</v>
      </c>
      <c r="O120" s="20">
        <v>43527</v>
      </c>
      <c r="P120" s="20">
        <v>43527</v>
      </c>
      <c r="Q120" s="20">
        <v>43526</v>
      </c>
      <c r="R120" s="20">
        <v>43527</v>
      </c>
      <c r="S120" s="20">
        <v>43527</v>
      </c>
      <c r="V120">
        <v>919162</v>
      </c>
      <c r="W120">
        <v>354698</v>
      </c>
      <c r="X120" t="s">
        <v>182</v>
      </c>
      <c r="Y120" t="s">
        <v>184</v>
      </c>
      <c r="Z120" t="s">
        <v>185</v>
      </c>
      <c r="AA120" t="s">
        <v>186</v>
      </c>
      <c r="AD120" t="s">
        <v>88</v>
      </c>
      <c r="AE120">
        <v>0</v>
      </c>
      <c r="AF120">
        <v>0</v>
      </c>
      <c r="AG120">
        <v>1496</v>
      </c>
      <c r="AH120" t="s">
        <v>166</v>
      </c>
      <c r="AI120" t="s">
        <v>90</v>
      </c>
      <c r="AJ120" t="s">
        <v>88</v>
      </c>
      <c r="AK120" t="s">
        <v>167</v>
      </c>
      <c r="AL120" t="s">
        <v>91</v>
      </c>
      <c r="AM120">
        <v>5</v>
      </c>
      <c r="AO120" t="s">
        <v>93</v>
      </c>
      <c r="AP120" t="s">
        <v>88</v>
      </c>
      <c r="AQ120" t="s">
        <v>88</v>
      </c>
      <c r="AR120" t="s">
        <v>108</v>
      </c>
      <c r="AS120" t="s">
        <v>88</v>
      </c>
      <c r="AT120" t="s">
        <v>168</v>
      </c>
      <c r="AV120" s="18">
        <v>42318</v>
      </c>
      <c r="AW120">
        <v>3315196</v>
      </c>
      <c r="AX120" t="s">
        <v>124</v>
      </c>
      <c r="AY120" t="s">
        <v>125</v>
      </c>
      <c r="AZ120">
        <v>1</v>
      </c>
      <c r="BA120" t="s">
        <v>169</v>
      </c>
      <c r="BB120" t="s">
        <v>170</v>
      </c>
      <c r="BC120" t="s">
        <v>171</v>
      </c>
      <c r="BD120" t="s">
        <v>172</v>
      </c>
      <c r="BE120" t="s">
        <v>173</v>
      </c>
      <c r="BF120">
        <v>7</v>
      </c>
      <c r="BG120" t="s">
        <v>181</v>
      </c>
      <c r="BH120" t="s">
        <v>96</v>
      </c>
      <c r="BI120" t="s">
        <v>174</v>
      </c>
      <c r="BJ120" t="s">
        <v>175</v>
      </c>
      <c r="BK120" t="s">
        <v>97</v>
      </c>
      <c r="BL120" t="s">
        <v>98</v>
      </c>
      <c r="BM120" t="str">
        <f>VLOOKUP(T_Tableau_export_BDN_calculs[[#This Row],[Taxon]],'4_Changement_de_nom'!$1:$5000,2,FALSE)</f>
        <v>Nyctalus sp., Eptesicus sp.</v>
      </c>
      <c r="BN120" t="str">
        <f>VLOOKUP(T_Tableau_export_BDN_calculs[[#This Row],[Taxon]],'4_Changement_de_nom'!$1:$5000,3,FALSE)</f>
        <v>Noctule ou Sérotine (espèce indéterminée)</v>
      </c>
      <c r="BO120">
        <f>VLOOKUP(T_Tableau_export_BDN_calculs[[#This Row],[Taxon]],'4_Changement_de_nom'!$1:$5000,4,FALSE)</f>
        <v>0.41</v>
      </c>
      <c r="BP120" s="68">
        <f>VLOOKUP(T_Tableau_export_BDN_calculs[[#This Row],[Taxon]],'4_Changement_de_nom'!$1:$5000,5,FALSE)</f>
        <v>0.37</v>
      </c>
      <c r="BQ120" s="68" t="str">
        <f>IF(OR(SUM(T_Tableau_export_BDN_calculs[[#This Row],[Encombrement vertical 0 - 5m]:[Encombrement vertical 0 - &gt;25m]])=130575,T_Tableau_export_BDN_calculs[[#This Row],[Taxon]]="Tadarida teniotis (Rafinesque,1814)"),"ouvert","ferme")</f>
        <v>ferme</v>
      </c>
      <c r="BR120" s="68">
        <f>T_Tableau_export_BDN_calculs[[#This Row],[Nombre de contacts]]/'2_Donnees_entree'!$B$20</f>
        <v>6.6666666666666666E-2</v>
      </c>
      <c r="BS120" s="68">
        <f>(IF(T_Tableau_export_BDN_calculs[[#This Row],[Milieu ouvert ferme]]="ferme",T_Tableau_export_BDN_calculs[[#This Row],[Indice DETECT milieu ferme]],T_Tableau_export_BDN_calculs[[#This Row],[Indice DETECT milieu ouvert]]))*T_Tableau_export_BDN_calculs[[#This Row],[Nb contacts/h]]</f>
        <v>2.7333333333333331E-2</v>
      </c>
      <c r="BT120" s="68" t="str">
        <f>VLOOKUP(T_Tableau_export_BDN_calculs[[#This Row],[Numéro du point]],'4bis_Changement_de_nom_points'!A:B,2,FALSE)</f>
        <v>Point 2</v>
      </c>
    </row>
    <row r="121" spans="1:72" x14ac:dyDescent="0.25">
      <c r="A121" s="18">
        <v>41836</v>
      </c>
      <c r="B121">
        <v>939560</v>
      </c>
      <c r="C121" s="18">
        <v>41836</v>
      </c>
      <c r="D121" t="s">
        <v>88</v>
      </c>
      <c r="F121" t="s">
        <v>88</v>
      </c>
      <c r="G121" t="s">
        <v>182</v>
      </c>
      <c r="H121" t="s">
        <v>235</v>
      </c>
      <c r="I121" t="s">
        <v>89</v>
      </c>
      <c r="J121">
        <v>0</v>
      </c>
      <c r="L121" t="s">
        <v>162</v>
      </c>
      <c r="M121" s="19">
        <v>2.2916666666666669E-2</v>
      </c>
      <c r="N121" s="20">
        <v>43526</v>
      </c>
      <c r="O121" s="20">
        <v>43527</v>
      </c>
      <c r="P121" s="20">
        <v>43527</v>
      </c>
      <c r="Q121" s="20">
        <v>43526</v>
      </c>
      <c r="R121" s="20">
        <v>43527</v>
      </c>
      <c r="S121" s="20">
        <v>43527</v>
      </c>
      <c r="V121">
        <v>919162</v>
      </c>
      <c r="W121">
        <v>354698</v>
      </c>
      <c r="X121" t="s">
        <v>182</v>
      </c>
      <c r="Y121" t="s">
        <v>184</v>
      </c>
      <c r="Z121" t="s">
        <v>185</v>
      </c>
      <c r="AA121" t="s">
        <v>186</v>
      </c>
      <c r="AD121" t="s">
        <v>88</v>
      </c>
      <c r="AE121">
        <v>0</v>
      </c>
      <c r="AF121">
        <v>0</v>
      </c>
      <c r="AG121">
        <v>1496</v>
      </c>
      <c r="AH121" t="s">
        <v>166</v>
      </c>
      <c r="AI121" t="s">
        <v>90</v>
      </c>
      <c r="AJ121" t="s">
        <v>88</v>
      </c>
      <c r="AK121" t="s">
        <v>167</v>
      </c>
      <c r="AL121" t="s">
        <v>91</v>
      </c>
      <c r="AM121">
        <v>5</v>
      </c>
      <c r="AN121" t="s">
        <v>92</v>
      </c>
      <c r="AO121" t="s">
        <v>93</v>
      </c>
      <c r="AP121" t="s">
        <v>88</v>
      </c>
      <c r="AQ121" t="s">
        <v>93</v>
      </c>
      <c r="AR121" t="s">
        <v>94</v>
      </c>
      <c r="AS121" t="s">
        <v>93</v>
      </c>
      <c r="AT121" t="s">
        <v>168</v>
      </c>
      <c r="AV121" s="18">
        <v>42318</v>
      </c>
      <c r="AW121">
        <v>3314485</v>
      </c>
      <c r="AX121">
        <v>60479</v>
      </c>
      <c r="AY121" t="s">
        <v>95</v>
      </c>
      <c r="AZ121">
        <v>1</v>
      </c>
      <c r="BA121" t="s">
        <v>169</v>
      </c>
      <c r="BB121" t="s">
        <v>170</v>
      </c>
      <c r="BC121" t="s">
        <v>171</v>
      </c>
      <c r="BD121" t="s">
        <v>172</v>
      </c>
      <c r="BE121" t="s">
        <v>173</v>
      </c>
      <c r="BF121">
        <v>7</v>
      </c>
      <c r="BG121" t="s">
        <v>181</v>
      </c>
      <c r="BH121" t="s">
        <v>96</v>
      </c>
      <c r="BI121" t="s">
        <v>174</v>
      </c>
      <c r="BJ121" t="s">
        <v>175</v>
      </c>
      <c r="BK121" t="s">
        <v>97</v>
      </c>
      <c r="BL121" t="s">
        <v>98</v>
      </c>
      <c r="BM121" t="str">
        <f>VLOOKUP(T_Tableau_export_BDN_calculs[[#This Row],[Taxon]],'4_Changement_de_nom'!$1:$5000,2,FALSE)</f>
        <v>Pipistrellus pipistrellus (Schreber, 1774)</v>
      </c>
      <c r="BN121" t="str">
        <f>VLOOKUP(T_Tableau_export_BDN_calculs[[#This Row],[Taxon]],'4_Changement_de_nom'!$1:$5000,3,FALSE)</f>
        <v>Pipistrelle commune</v>
      </c>
      <c r="BO121">
        <f>VLOOKUP(T_Tableau_export_BDN_calculs[[#This Row],[Taxon]],'4_Changement_de_nom'!$1:$5000,4,FALSE)</f>
        <v>1</v>
      </c>
      <c r="BP121" s="68">
        <f>VLOOKUP(T_Tableau_export_BDN_calculs[[#This Row],[Taxon]],'4_Changement_de_nom'!$1:$5000,5,FALSE)</f>
        <v>1</v>
      </c>
      <c r="BQ121" s="68" t="str">
        <f>IF(OR(SUM(T_Tableau_export_BDN_calculs[[#This Row],[Encombrement vertical 0 - 5m]:[Encombrement vertical 0 - &gt;25m]])=130575,T_Tableau_export_BDN_calculs[[#This Row],[Taxon]]="Tadarida teniotis (Rafinesque,1814)"),"ouvert","ferme")</f>
        <v>ferme</v>
      </c>
      <c r="BR121" s="68">
        <f>T_Tableau_export_BDN_calculs[[#This Row],[Nombre de contacts]]/'2_Donnees_entree'!$B$20</f>
        <v>6.6666666666666666E-2</v>
      </c>
      <c r="BS121" s="68">
        <f>(IF(T_Tableau_export_BDN_calculs[[#This Row],[Milieu ouvert ferme]]="ferme",T_Tableau_export_BDN_calculs[[#This Row],[Indice DETECT milieu ferme]],T_Tableau_export_BDN_calculs[[#This Row],[Indice DETECT milieu ouvert]]))*T_Tableau_export_BDN_calculs[[#This Row],[Nb contacts/h]]</f>
        <v>6.6666666666666666E-2</v>
      </c>
      <c r="BT121" s="68" t="str">
        <f>VLOOKUP(T_Tableau_export_BDN_calculs[[#This Row],[Numéro du point]],'4bis_Changement_de_nom_points'!A:B,2,FALSE)</f>
        <v>Point 2</v>
      </c>
    </row>
    <row r="122" spans="1:72" x14ac:dyDescent="0.25">
      <c r="A122" s="18">
        <v>41836</v>
      </c>
      <c r="B122">
        <v>939560</v>
      </c>
      <c r="C122" s="18">
        <v>41836</v>
      </c>
      <c r="D122" t="s">
        <v>88</v>
      </c>
      <c r="F122" t="s">
        <v>88</v>
      </c>
      <c r="G122" t="s">
        <v>182</v>
      </c>
      <c r="H122" t="s">
        <v>235</v>
      </c>
      <c r="I122" t="s">
        <v>89</v>
      </c>
      <c r="J122">
        <v>0</v>
      </c>
      <c r="L122" t="s">
        <v>162</v>
      </c>
      <c r="M122" s="19">
        <v>2.2916666666666669E-2</v>
      </c>
      <c r="N122" s="20">
        <v>43526</v>
      </c>
      <c r="O122" s="20">
        <v>43527</v>
      </c>
      <c r="P122" s="20">
        <v>43527</v>
      </c>
      <c r="Q122" s="20">
        <v>43526</v>
      </c>
      <c r="R122" s="20">
        <v>43527</v>
      </c>
      <c r="S122" s="20">
        <v>43527</v>
      </c>
      <c r="V122">
        <v>919210</v>
      </c>
      <c r="W122">
        <v>354698</v>
      </c>
      <c r="X122" t="s">
        <v>182</v>
      </c>
      <c r="Y122" t="s">
        <v>184</v>
      </c>
      <c r="Z122" t="s">
        <v>185</v>
      </c>
      <c r="AA122" t="s">
        <v>186</v>
      </c>
      <c r="AD122" t="s">
        <v>88</v>
      </c>
      <c r="AE122">
        <v>0</v>
      </c>
      <c r="AF122">
        <v>0</v>
      </c>
      <c r="AG122">
        <v>1496</v>
      </c>
      <c r="AH122" t="s">
        <v>166</v>
      </c>
      <c r="AI122" t="s">
        <v>90</v>
      </c>
      <c r="AJ122" t="s">
        <v>88</v>
      </c>
      <c r="AK122" t="s">
        <v>167</v>
      </c>
      <c r="AL122" t="s">
        <v>91</v>
      </c>
      <c r="AM122">
        <v>13</v>
      </c>
      <c r="AN122" t="s">
        <v>134</v>
      </c>
      <c r="AO122" t="s">
        <v>93</v>
      </c>
      <c r="AP122" t="s">
        <v>88</v>
      </c>
      <c r="AQ122" t="s">
        <v>93</v>
      </c>
      <c r="AR122" t="s">
        <v>94</v>
      </c>
      <c r="AS122" t="s">
        <v>93</v>
      </c>
      <c r="AT122" t="s">
        <v>168</v>
      </c>
      <c r="AV122" s="18">
        <v>42318</v>
      </c>
      <c r="AW122">
        <v>3313194</v>
      </c>
      <c r="AX122" t="s">
        <v>135</v>
      </c>
      <c r="AY122" t="s">
        <v>136</v>
      </c>
      <c r="AZ122">
        <v>1</v>
      </c>
      <c r="BA122" t="s">
        <v>169</v>
      </c>
      <c r="BB122" t="s">
        <v>170</v>
      </c>
      <c r="BC122" t="s">
        <v>171</v>
      </c>
      <c r="BD122" t="s">
        <v>172</v>
      </c>
      <c r="BE122" t="s">
        <v>173</v>
      </c>
      <c r="BF122">
        <v>7</v>
      </c>
      <c r="BG122" t="s">
        <v>181</v>
      </c>
      <c r="BH122" t="s">
        <v>96</v>
      </c>
      <c r="BI122" t="s">
        <v>174</v>
      </c>
      <c r="BJ122" t="s">
        <v>175</v>
      </c>
      <c r="BK122" t="s">
        <v>97</v>
      </c>
      <c r="BL122" t="s">
        <v>98</v>
      </c>
      <c r="BM122" t="str">
        <f>VLOOKUP(T_Tableau_export_BDN_calculs[[#This Row],[Taxon]],'4_Changement_de_nom'!$1:$5000,2,FALSE)</f>
        <v>Nyctalus sp., Eptesicus sp.</v>
      </c>
      <c r="BN122" t="str">
        <f>VLOOKUP(T_Tableau_export_BDN_calculs[[#This Row],[Taxon]],'4_Changement_de_nom'!$1:$5000,3,FALSE)</f>
        <v>Noctule ou Sérotine (espèce indéterminée)</v>
      </c>
      <c r="BO122">
        <f>VLOOKUP(T_Tableau_export_BDN_calculs[[#This Row],[Taxon]],'4_Changement_de_nom'!$1:$5000,4,FALSE)</f>
        <v>0.41</v>
      </c>
      <c r="BP122" s="68">
        <f>VLOOKUP(T_Tableau_export_BDN_calculs[[#This Row],[Taxon]],'4_Changement_de_nom'!$1:$5000,5,FALSE)</f>
        <v>0.37</v>
      </c>
      <c r="BQ122" s="68" t="str">
        <f>IF(OR(SUM(T_Tableau_export_BDN_calculs[[#This Row],[Encombrement vertical 0 - 5m]:[Encombrement vertical 0 - &gt;25m]])=130575,T_Tableau_export_BDN_calculs[[#This Row],[Taxon]]="Tadarida teniotis (Rafinesque,1814)"),"ouvert","ferme")</f>
        <v>ferme</v>
      </c>
      <c r="BR122" s="68">
        <f>T_Tableau_export_BDN_calculs[[#This Row],[Nombre de contacts]]/'2_Donnees_entree'!$B$20</f>
        <v>6.6666666666666666E-2</v>
      </c>
      <c r="BS122" s="68">
        <f>(IF(T_Tableau_export_BDN_calculs[[#This Row],[Milieu ouvert ferme]]="ferme",T_Tableau_export_BDN_calculs[[#This Row],[Indice DETECT milieu ferme]],T_Tableau_export_BDN_calculs[[#This Row],[Indice DETECT milieu ouvert]]))*T_Tableau_export_BDN_calculs[[#This Row],[Nb contacts/h]]</f>
        <v>2.7333333333333331E-2</v>
      </c>
      <c r="BT122" s="68" t="str">
        <f>VLOOKUP(T_Tableau_export_BDN_calculs[[#This Row],[Numéro du point]],'4bis_Changement_de_nom_points'!A:B,2,FALSE)</f>
        <v>Point 2</v>
      </c>
    </row>
    <row r="123" spans="1:72" x14ac:dyDescent="0.25">
      <c r="A123" s="18">
        <v>41836</v>
      </c>
      <c r="B123">
        <v>939560</v>
      </c>
      <c r="C123" s="18">
        <v>41836</v>
      </c>
      <c r="D123" t="s">
        <v>88</v>
      </c>
      <c r="F123" t="s">
        <v>88</v>
      </c>
      <c r="G123" t="s">
        <v>182</v>
      </c>
      <c r="H123" t="s">
        <v>235</v>
      </c>
      <c r="I123" t="s">
        <v>89</v>
      </c>
      <c r="J123">
        <v>0</v>
      </c>
      <c r="L123" t="s">
        <v>162</v>
      </c>
      <c r="M123" s="19">
        <v>2.2916666666666669E-2</v>
      </c>
      <c r="N123" s="20">
        <v>43526</v>
      </c>
      <c r="O123" s="20">
        <v>43527</v>
      </c>
      <c r="P123" s="20">
        <v>43527</v>
      </c>
      <c r="Q123" s="20">
        <v>43526</v>
      </c>
      <c r="R123" s="20">
        <v>43527</v>
      </c>
      <c r="S123" s="20">
        <v>43527</v>
      </c>
      <c r="V123">
        <v>919709</v>
      </c>
      <c r="W123">
        <v>354698</v>
      </c>
      <c r="X123" t="s">
        <v>182</v>
      </c>
      <c r="Y123" t="s">
        <v>184</v>
      </c>
      <c r="Z123" t="s">
        <v>185</v>
      </c>
      <c r="AA123" t="s">
        <v>186</v>
      </c>
      <c r="AD123" t="s">
        <v>88</v>
      </c>
      <c r="AE123">
        <v>0</v>
      </c>
      <c r="AF123">
        <v>0</v>
      </c>
      <c r="AG123">
        <v>1496</v>
      </c>
      <c r="AH123" t="s">
        <v>166</v>
      </c>
      <c r="AI123" t="s">
        <v>90</v>
      </c>
      <c r="AJ123" t="s">
        <v>88</v>
      </c>
      <c r="AK123" t="s">
        <v>167</v>
      </c>
      <c r="AL123" t="s">
        <v>91</v>
      </c>
      <c r="AM123">
        <v>2</v>
      </c>
      <c r="AO123" t="s">
        <v>93</v>
      </c>
      <c r="AP123" t="s">
        <v>88</v>
      </c>
      <c r="AQ123" t="s">
        <v>88</v>
      </c>
      <c r="AR123" t="s">
        <v>108</v>
      </c>
      <c r="AS123" t="s">
        <v>88</v>
      </c>
      <c r="AT123" t="s">
        <v>168</v>
      </c>
      <c r="AV123" s="18">
        <v>42318</v>
      </c>
      <c r="AW123">
        <v>3313100</v>
      </c>
      <c r="AX123" t="s">
        <v>124</v>
      </c>
      <c r="AY123" t="s">
        <v>125</v>
      </c>
      <c r="AZ123">
        <v>1</v>
      </c>
      <c r="BA123" t="s">
        <v>169</v>
      </c>
      <c r="BB123" t="s">
        <v>170</v>
      </c>
      <c r="BC123" t="s">
        <v>171</v>
      </c>
      <c r="BD123" t="s">
        <v>172</v>
      </c>
      <c r="BE123" t="s">
        <v>173</v>
      </c>
      <c r="BF123">
        <v>7</v>
      </c>
      <c r="BG123" t="s">
        <v>181</v>
      </c>
      <c r="BH123" t="s">
        <v>96</v>
      </c>
      <c r="BI123" t="s">
        <v>174</v>
      </c>
      <c r="BJ123" t="s">
        <v>175</v>
      </c>
      <c r="BK123" t="s">
        <v>97</v>
      </c>
      <c r="BL123" t="s">
        <v>98</v>
      </c>
      <c r="BM123" t="str">
        <f>VLOOKUP(T_Tableau_export_BDN_calculs[[#This Row],[Taxon]],'4_Changement_de_nom'!$1:$5000,2,FALSE)</f>
        <v>Nyctalus sp., Eptesicus sp.</v>
      </c>
      <c r="BN123" t="str">
        <f>VLOOKUP(T_Tableau_export_BDN_calculs[[#This Row],[Taxon]],'4_Changement_de_nom'!$1:$5000,3,FALSE)</f>
        <v>Noctule ou Sérotine (espèce indéterminée)</v>
      </c>
      <c r="BO123">
        <f>VLOOKUP(T_Tableau_export_BDN_calculs[[#This Row],[Taxon]],'4_Changement_de_nom'!$1:$5000,4,FALSE)</f>
        <v>0.41</v>
      </c>
      <c r="BP123" s="68">
        <f>VLOOKUP(T_Tableau_export_BDN_calculs[[#This Row],[Taxon]],'4_Changement_de_nom'!$1:$5000,5,FALSE)</f>
        <v>0.37</v>
      </c>
      <c r="BQ123" s="68" t="str">
        <f>IF(OR(SUM(T_Tableau_export_BDN_calculs[[#This Row],[Encombrement vertical 0 - 5m]:[Encombrement vertical 0 - &gt;25m]])=130575,T_Tableau_export_BDN_calculs[[#This Row],[Taxon]]="Tadarida teniotis (Rafinesque,1814)"),"ouvert","ferme")</f>
        <v>ferme</v>
      </c>
      <c r="BR123" s="68">
        <f>T_Tableau_export_BDN_calculs[[#This Row],[Nombre de contacts]]/'2_Donnees_entree'!$B$20</f>
        <v>6.6666666666666666E-2</v>
      </c>
      <c r="BS123" s="68">
        <f>(IF(T_Tableau_export_BDN_calculs[[#This Row],[Milieu ouvert ferme]]="ferme",T_Tableau_export_BDN_calculs[[#This Row],[Indice DETECT milieu ferme]],T_Tableau_export_BDN_calculs[[#This Row],[Indice DETECT milieu ouvert]]))*T_Tableau_export_BDN_calculs[[#This Row],[Nb contacts/h]]</f>
        <v>2.7333333333333331E-2</v>
      </c>
      <c r="BT123" s="68" t="str">
        <f>VLOOKUP(T_Tableau_export_BDN_calculs[[#This Row],[Numéro du point]],'4bis_Changement_de_nom_points'!A:B,2,FALSE)</f>
        <v>Point 2</v>
      </c>
    </row>
    <row r="124" spans="1:72" x14ac:dyDescent="0.25">
      <c r="A124" s="18">
        <v>41836</v>
      </c>
      <c r="B124">
        <v>939560</v>
      </c>
      <c r="C124" s="18">
        <v>41836</v>
      </c>
      <c r="D124" t="s">
        <v>88</v>
      </c>
      <c r="F124" t="s">
        <v>88</v>
      </c>
      <c r="G124" t="s">
        <v>182</v>
      </c>
      <c r="H124" t="s">
        <v>235</v>
      </c>
      <c r="I124" t="s">
        <v>89</v>
      </c>
      <c r="J124">
        <v>0</v>
      </c>
      <c r="L124" t="s">
        <v>162</v>
      </c>
      <c r="M124" s="19">
        <v>2.2916666666666669E-2</v>
      </c>
      <c r="N124" s="20">
        <v>43526</v>
      </c>
      <c r="O124" s="20">
        <v>43527</v>
      </c>
      <c r="P124" s="20">
        <v>43527</v>
      </c>
      <c r="Q124" s="20">
        <v>43526</v>
      </c>
      <c r="R124" s="20">
        <v>43527</v>
      </c>
      <c r="S124" s="20">
        <v>43527</v>
      </c>
      <c r="V124">
        <v>919943</v>
      </c>
      <c r="W124">
        <v>354698</v>
      </c>
      <c r="X124" t="s">
        <v>182</v>
      </c>
      <c r="Y124" t="s">
        <v>184</v>
      </c>
      <c r="Z124" t="s">
        <v>185</v>
      </c>
      <c r="AA124" t="s">
        <v>186</v>
      </c>
      <c r="AD124" t="s">
        <v>88</v>
      </c>
      <c r="AE124">
        <v>0</v>
      </c>
      <c r="AF124">
        <v>0</v>
      </c>
      <c r="AG124">
        <v>1496</v>
      </c>
      <c r="AH124" t="s">
        <v>166</v>
      </c>
      <c r="AI124" t="s">
        <v>90</v>
      </c>
      <c r="AJ124" t="s">
        <v>88</v>
      </c>
      <c r="AK124" t="s">
        <v>167</v>
      </c>
      <c r="AL124" t="s">
        <v>91</v>
      </c>
      <c r="AM124">
        <v>7</v>
      </c>
      <c r="AN124" t="s">
        <v>99</v>
      </c>
      <c r="AO124" t="s">
        <v>93</v>
      </c>
      <c r="AP124" t="s">
        <v>88</v>
      </c>
      <c r="AQ124" t="s">
        <v>88</v>
      </c>
      <c r="AR124" t="s">
        <v>94</v>
      </c>
      <c r="AS124" t="s">
        <v>93</v>
      </c>
      <c r="AT124" t="s">
        <v>168</v>
      </c>
      <c r="AV124" s="18">
        <v>42318</v>
      </c>
      <c r="AW124">
        <v>3313639</v>
      </c>
      <c r="AX124">
        <v>60408</v>
      </c>
      <c r="AY124" t="s">
        <v>100</v>
      </c>
      <c r="AZ124">
        <v>1</v>
      </c>
      <c r="BA124" t="s">
        <v>169</v>
      </c>
      <c r="BB124" t="s">
        <v>170</v>
      </c>
      <c r="BC124" t="s">
        <v>171</v>
      </c>
      <c r="BD124" t="s">
        <v>172</v>
      </c>
      <c r="BE124" t="s">
        <v>173</v>
      </c>
      <c r="BF124">
        <v>7</v>
      </c>
      <c r="BG124" t="s">
        <v>181</v>
      </c>
      <c r="BH124" t="s">
        <v>96</v>
      </c>
      <c r="BI124" t="s">
        <v>174</v>
      </c>
      <c r="BJ124" t="s">
        <v>175</v>
      </c>
      <c r="BK124" t="s">
        <v>97</v>
      </c>
      <c r="BL124" t="s">
        <v>98</v>
      </c>
      <c r="BM124" t="str">
        <f>VLOOKUP(T_Tableau_export_BDN_calculs[[#This Row],[Taxon]],'4_Changement_de_nom'!$1:$5000,2,FALSE)</f>
        <v>Myotis nattereri (Kuhl, 1817)</v>
      </c>
      <c r="BN124" t="str">
        <f>VLOOKUP(T_Tableau_export_BDN_calculs[[#This Row],[Taxon]],'4_Changement_de_nom'!$1:$5000,3,FALSE)</f>
        <v>Murin de Natterer</v>
      </c>
      <c r="BO124">
        <f>VLOOKUP(T_Tableau_export_BDN_calculs[[#This Row],[Taxon]],'4_Changement_de_nom'!$1:$5000,4,FALSE)</f>
        <v>3.13</v>
      </c>
      <c r="BP124" s="68">
        <f>VLOOKUP(T_Tableau_export_BDN_calculs[[#This Row],[Taxon]],'4_Changement_de_nom'!$1:$5000,5,FALSE)</f>
        <v>1.67</v>
      </c>
      <c r="BQ124" s="68" t="str">
        <f>IF(OR(SUM(T_Tableau_export_BDN_calculs[[#This Row],[Encombrement vertical 0 - 5m]:[Encombrement vertical 0 - &gt;25m]])=130575,T_Tableau_export_BDN_calculs[[#This Row],[Taxon]]="Tadarida teniotis (Rafinesque,1814)"),"ouvert","ferme")</f>
        <v>ferme</v>
      </c>
      <c r="BR124" s="68">
        <f>T_Tableau_export_BDN_calculs[[#This Row],[Nombre de contacts]]/'2_Donnees_entree'!$B$20</f>
        <v>6.6666666666666666E-2</v>
      </c>
      <c r="BS124" s="68">
        <f>(IF(T_Tableau_export_BDN_calculs[[#This Row],[Milieu ouvert ferme]]="ferme",T_Tableau_export_BDN_calculs[[#This Row],[Indice DETECT milieu ferme]],T_Tableau_export_BDN_calculs[[#This Row],[Indice DETECT milieu ouvert]]))*T_Tableau_export_BDN_calculs[[#This Row],[Nb contacts/h]]</f>
        <v>0.20866666666666667</v>
      </c>
      <c r="BT124" s="68" t="str">
        <f>VLOOKUP(T_Tableau_export_BDN_calculs[[#This Row],[Numéro du point]],'4bis_Changement_de_nom_points'!A:B,2,FALSE)</f>
        <v>Point 2</v>
      </c>
    </row>
    <row r="125" spans="1:72" x14ac:dyDescent="0.25">
      <c r="A125" s="18">
        <v>41836</v>
      </c>
      <c r="B125">
        <v>939563</v>
      </c>
      <c r="C125" s="18">
        <v>41836</v>
      </c>
      <c r="D125" t="s">
        <v>88</v>
      </c>
      <c r="F125" t="s">
        <v>88</v>
      </c>
      <c r="G125" t="s">
        <v>187</v>
      </c>
      <c r="H125" t="s">
        <v>236</v>
      </c>
      <c r="I125" t="s">
        <v>89</v>
      </c>
      <c r="J125">
        <v>82</v>
      </c>
      <c r="L125" t="s">
        <v>162</v>
      </c>
      <c r="M125" s="19">
        <v>0.92361111111111116</v>
      </c>
      <c r="N125" s="20">
        <v>43525</v>
      </c>
      <c r="O125" s="20">
        <v>43526</v>
      </c>
      <c r="P125" s="20">
        <v>43527</v>
      </c>
      <c r="Q125" s="20">
        <v>43525</v>
      </c>
      <c r="R125" s="20">
        <v>43525</v>
      </c>
      <c r="S125" s="20">
        <v>43525</v>
      </c>
      <c r="V125">
        <v>917954</v>
      </c>
      <c r="W125">
        <v>354699</v>
      </c>
      <c r="X125" t="s">
        <v>187</v>
      </c>
      <c r="Y125" t="s">
        <v>189</v>
      </c>
      <c r="Z125" t="s">
        <v>190</v>
      </c>
      <c r="AA125" t="s">
        <v>191</v>
      </c>
      <c r="AD125" t="s">
        <v>88</v>
      </c>
      <c r="AE125">
        <v>0</v>
      </c>
      <c r="AF125">
        <v>0</v>
      </c>
      <c r="AG125">
        <v>1496</v>
      </c>
      <c r="AH125" t="s">
        <v>166</v>
      </c>
      <c r="AI125" t="s">
        <v>90</v>
      </c>
      <c r="AJ125" t="s">
        <v>88</v>
      </c>
      <c r="AK125" t="s">
        <v>167</v>
      </c>
      <c r="AL125" t="s">
        <v>91</v>
      </c>
      <c r="AM125">
        <v>25</v>
      </c>
      <c r="AN125" t="s">
        <v>92</v>
      </c>
      <c r="AO125" t="s">
        <v>93</v>
      </c>
      <c r="AP125" t="s">
        <v>88</v>
      </c>
      <c r="AQ125" t="s">
        <v>93</v>
      </c>
      <c r="AR125" t="s">
        <v>94</v>
      </c>
      <c r="AS125" t="s">
        <v>93</v>
      </c>
      <c r="AT125" t="s">
        <v>168</v>
      </c>
      <c r="AV125" s="18">
        <v>42318</v>
      </c>
      <c r="AW125">
        <v>3314888</v>
      </c>
      <c r="AX125">
        <v>60479</v>
      </c>
      <c r="AY125" t="s">
        <v>95</v>
      </c>
      <c r="AZ125">
        <v>1</v>
      </c>
      <c r="BA125" t="s">
        <v>169</v>
      </c>
      <c r="BB125" t="s">
        <v>170</v>
      </c>
      <c r="BC125" t="s">
        <v>171</v>
      </c>
      <c r="BD125" t="s">
        <v>172</v>
      </c>
      <c r="BE125" t="s">
        <v>173</v>
      </c>
      <c r="BF125" t="s">
        <v>192</v>
      </c>
      <c r="BH125" t="s">
        <v>96</v>
      </c>
      <c r="BI125" t="s">
        <v>174</v>
      </c>
      <c r="BJ125" t="s">
        <v>175</v>
      </c>
      <c r="BK125" t="s">
        <v>97</v>
      </c>
      <c r="BL125" t="s">
        <v>98</v>
      </c>
      <c r="BM125" t="str">
        <f>VLOOKUP(T_Tableau_export_BDN_calculs[[#This Row],[Taxon]],'4_Changement_de_nom'!$1:$5000,2,FALSE)</f>
        <v>Pipistrellus pipistrellus (Schreber, 1774)</v>
      </c>
      <c r="BN125" t="str">
        <f>VLOOKUP(T_Tableau_export_BDN_calculs[[#This Row],[Taxon]],'4_Changement_de_nom'!$1:$5000,3,FALSE)</f>
        <v>Pipistrelle commune</v>
      </c>
      <c r="BO125">
        <f>VLOOKUP(T_Tableau_export_BDN_calculs[[#This Row],[Taxon]],'4_Changement_de_nom'!$1:$5000,4,FALSE)</f>
        <v>1</v>
      </c>
      <c r="BP125" s="68">
        <f>VLOOKUP(T_Tableau_export_BDN_calculs[[#This Row],[Taxon]],'4_Changement_de_nom'!$1:$5000,5,FALSE)</f>
        <v>1</v>
      </c>
      <c r="BQ125" s="68" t="str">
        <f>IF(OR(SUM(T_Tableau_export_BDN_calculs[[#This Row],[Encombrement vertical 0 - 5m]:[Encombrement vertical 0 - &gt;25m]])=130575,T_Tableau_export_BDN_calculs[[#This Row],[Taxon]]="Tadarida teniotis (Rafinesque,1814)"),"ouvert","ferme")</f>
        <v>ouvert</v>
      </c>
      <c r="BR125" s="68">
        <f>T_Tableau_export_BDN_calculs[[#This Row],[Nombre de contacts]]/'2_Donnees_entree'!$B$20</f>
        <v>6.6666666666666666E-2</v>
      </c>
      <c r="BS125" s="68">
        <f>(IF(T_Tableau_export_BDN_calculs[[#This Row],[Milieu ouvert ferme]]="ferme",T_Tableau_export_BDN_calculs[[#This Row],[Indice DETECT milieu ferme]],T_Tableau_export_BDN_calculs[[#This Row],[Indice DETECT milieu ouvert]]))*T_Tableau_export_BDN_calculs[[#This Row],[Nb contacts/h]]</f>
        <v>6.6666666666666666E-2</v>
      </c>
      <c r="BT125" s="68" t="str">
        <f>VLOOKUP(T_Tableau_export_BDN_calculs[[#This Row],[Numéro du point]],'4bis_Changement_de_nom_points'!A:B,2,FALSE)</f>
        <v>Point 6</v>
      </c>
    </row>
    <row r="126" spans="1:72" x14ac:dyDescent="0.25">
      <c r="A126" s="18">
        <v>41836</v>
      </c>
      <c r="B126">
        <v>939563</v>
      </c>
      <c r="C126" s="18">
        <v>41836</v>
      </c>
      <c r="D126" t="s">
        <v>88</v>
      </c>
      <c r="F126" t="s">
        <v>88</v>
      </c>
      <c r="G126" t="s">
        <v>187</v>
      </c>
      <c r="H126" t="s">
        <v>236</v>
      </c>
      <c r="I126" t="s">
        <v>89</v>
      </c>
      <c r="J126">
        <v>82</v>
      </c>
      <c r="L126" t="s">
        <v>162</v>
      </c>
      <c r="M126" s="19">
        <v>0.92361111111111116</v>
      </c>
      <c r="N126" s="20">
        <v>43525</v>
      </c>
      <c r="O126" s="20">
        <v>43526</v>
      </c>
      <c r="P126" s="20">
        <v>43527</v>
      </c>
      <c r="Q126" s="20">
        <v>43525</v>
      </c>
      <c r="R126" s="20">
        <v>43525</v>
      </c>
      <c r="S126" s="20">
        <v>43525</v>
      </c>
      <c r="V126">
        <v>918023</v>
      </c>
      <c r="W126">
        <v>354699</v>
      </c>
      <c r="X126" t="s">
        <v>187</v>
      </c>
      <c r="Y126" t="s">
        <v>189</v>
      </c>
      <c r="Z126" t="s">
        <v>190</v>
      </c>
      <c r="AA126" t="s">
        <v>191</v>
      </c>
      <c r="AD126" t="s">
        <v>88</v>
      </c>
      <c r="AE126">
        <v>0</v>
      </c>
      <c r="AF126">
        <v>0</v>
      </c>
      <c r="AG126">
        <v>1496</v>
      </c>
      <c r="AH126" t="s">
        <v>166</v>
      </c>
      <c r="AI126" t="s">
        <v>90</v>
      </c>
      <c r="AJ126" t="s">
        <v>88</v>
      </c>
      <c r="AK126" t="s">
        <v>167</v>
      </c>
      <c r="AL126" t="s">
        <v>91</v>
      </c>
      <c r="AM126">
        <v>17</v>
      </c>
      <c r="AN126" t="s">
        <v>92</v>
      </c>
      <c r="AO126" t="s">
        <v>93</v>
      </c>
      <c r="AP126" t="s">
        <v>88</v>
      </c>
      <c r="AQ126" t="s">
        <v>93</v>
      </c>
      <c r="AR126" t="s">
        <v>94</v>
      </c>
      <c r="AS126" t="s">
        <v>93</v>
      </c>
      <c r="AT126" t="s">
        <v>168</v>
      </c>
      <c r="AV126" s="18">
        <v>42318</v>
      </c>
      <c r="AW126">
        <v>3313397</v>
      </c>
      <c r="AX126">
        <v>60479</v>
      </c>
      <c r="AY126" t="s">
        <v>95</v>
      </c>
      <c r="AZ126">
        <v>1</v>
      </c>
      <c r="BA126" t="s">
        <v>169</v>
      </c>
      <c r="BB126" t="s">
        <v>170</v>
      </c>
      <c r="BC126" t="s">
        <v>171</v>
      </c>
      <c r="BD126" t="s">
        <v>172</v>
      </c>
      <c r="BE126" t="s">
        <v>173</v>
      </c>
      <c r="BF126" t="s">
        <v>192</v>
      </c>
      <c r="BH126" t="s">
        <v>96</v>
      </c>
      <c r="BI126" t="s">
        <v>174</v>
      </c>
      <c r="BJ126" t="s">
        <v>175</v>
      </c>
      <c r="BK126" t="s">
        <v>97</v>
      </c>
      <c r="BL126" t="s">
        <v>98</v>
      </c>
      <c r="BM126" t="str">
        <f>VLOOKUP(T_Tableau_export_BDN_calculs[[#This Row],[Taxon]],'4_Changement_de_nom'!$1:$5000,2,FALSE)</f>
        <v>Pipistrellus pipistrellus (Schreber, 1774)</v>
      </c>
      <c r="BN126" t="str">
        <f>VLOOKUP(T_Tableau_export_BDN_calculs[[#This Row],[Taxon]],'4_Changement_de_nom'!$1:$5000,3,FALSE)</f>
        <v>Pipistrelle commune</v>
      </c>
      <c r="BO126">
        <f>VLOOKUP(T_Tableau_export_BDN_calculs[[#This Row],[Taxon]],'4_Changement_de_nom'!$1:$5000,4,FALSE)</f>
        <v>1</v>
      </c>
      <c r="BP126" s="68">
        <f>VLOOKUP(T_Tableau_export_BDN_calculs[[#This Row],[Taxon]],'4_Changement_de_nom'!$1:$5000,5,FALSE)</f>
        <v>1</v>
      </c>
      <c r="BQ126" s="68" t="str">
        <f>IF(OR(SUM(T_Tableau_export_BDN_calculs[[#This Row],[Encombrement vertical 0 - 5m]:[Encombrement vertical 0 - &gt;25m]])=130575,T_Tableau_export_BDN_calculs[[#This Row],[Taxon]]="Tadarida teniotis (Rafinesque,1814)"),"ouvert","ferme")</f>
        <v>ouvert</v>
      </c>
      <c r="BR126" s="68">
        <f>T_Tableau_export_BDN_calculs[[#This Row],[Nombre de contacts]]/'2_Donnees_entree'!$B$20</f>
        <v>6.6666666666666666E-2</v>
      </c>
      <c r="BS126" s="68">
        <f>(IF(T_Tableau_export_BDN_calculs[[#This Row],[Milieu ouvert ferme]]="ferme",T_Tableau_export_BDN_calculs[[#This Row],[Indice DETECT milieu ferme]],T_Tableau_export_BDN_calculs[[#This Row],[Indice DETECT milieu ouvert]]))*T_Tableau_export_BDN_calculs[[#This Row],[Nb contacts/h]]</f>
        <v>6.6666666666666666E-2</v>
      </c>
      <c r="BT126" s="68" t="str">
        <f>VLOOKUP(T_Tableau_export_BDN_calculs[[#This Row],[Numéro du point]],'4bis_Changement_de_nom_points'!A:B,2,FALSE)</f>
        <v>Point 6</v>
      </c>
    </row>
    <row r="127" spans="1:72" x14ac:dyDescent="0.25">
      <c r="A127" s="18">
        <v>41836</v>
      </c>
      <c r="B127">
        <v>939563</v>
      </c>
      <c r="C127" s="18">
        <v>41836</v>
      </c>
      <c r="D127" t="s">
        <v>88</v>
      </c>
      <c r="F127" t="s">
        <v>88</v>
      </c>
      <c r="G127" t="s">
        <v>187</v>
      </c>
      <c r="H127" t="s">
        <v>236</v>
      </c>
      <c r="I127" t="s">
        <v>89</v>
      </c>
      <c r="J127">
        <v>82</v>
      </c>
      <c r="L127" t="s">
        <v>162</v>
      </c>
      <c r="M127" s="19">
        <v>0.92361111111111116</v>
      </c>
      <c r="N127" s="20">
        <v>43525</v>
      </c>
      <c r="O127" s="20">
        <v>43526</v>
      </c>
      <c r="P127" s="20">
        <v>43527</v>
      </c>
      <c r="Q127" s="20">
        <v>43525</v>
      </c>
      <c r="R127" s="20">
        <v>43525</v>
      </c>
      <c r="S127" s="20">
        <v>43525</v>
      </c>
      <c r="V127">
        <v>918368</v>
      </c>
      <c r="W127">
        <v>354699</v>
      </c>
      <c r="X127" t="s">
        <v>187</v>
      </c>
      <c r="Y127" t="s">
        <v>189</v>
      </c>
      <c r="Z127" t="s">
        <v>190</v>
      </c>
      <c r="AA127" t="s">
        <v>191</v>
      </c>
      <c r="AD127" t="s">
        <v>88</v>
      </c>
      <c r="AE127">
        <v>0</v>
      </c>
      <c r="AF127">
        <v>0</v>
      </c>
      <c r="AG127">
        <v>1496</v>
      </c>
      <c r="AH127" t="s">
        <v>166</v>
      </c>
      <c r="AI127" t="s">
        <v>90</v>
      </c>
      <c r="AJ127" t="s">
        <v>88</v>
      </c>
      <c r="AK127" t="s">
        <v>167</v>
      </c>
      <c r="AL127" t="s">
        <v>91</v>
      </c>
      <c r="AM127">
        <v>24</v>
      </c>
      <c r="AN127" t="s">
        <v>92</v>
      </c>
      <c r="AO127" t="s">
        <v>93</v>
      </c>
      <c r="AP127" t="s">
        <v>88</v>
      </c>
      <c r="AQ127" t="s">
        <v>93</v>
      </c>
      <c r="AR127" t="s">
        <v>94</v>
      </c>
      <c r="AS127" t="s">
        <v>93</v>
      </c>
      <c r="AT127" t="s">
        <v>168</v>
      </c>
      <c r="AV127" s="18">
        <v>42318</v>
      </c>
      <c r="AW127">
        <v>3313170</v>
      </c>
      <c r="AX127">
        <v>60479</v>
      </c>
      <c r="AY127" t="s">
        <v>95</v>
      </c>
      <c r="AZ127">
        <v>1</v>
      </c>
      <c r="BA127" t="s">
        <v>169</v>
      </c>
      <c r="BB127" t="s">
        <v>170</v>
      </c>
      <c r="BC127" t="s">
        <v>171</v>
      </c>
      <c r="BD127" t="s">
        <v>172</v>
      </c>
      <c r="BE127" t="s">
        <v>173</v>
      </c>
      <c r="BF127" t="s">
        <v>192</v>
      </c>
      <c r="BH127" t="s">
        <v>96</v>
      </c>
      <c r="BI127" t="s">
        <v>174</v>
      </c>
      <c r="BJ127" t="s">
        <v>175</v>
      </c>
      <c r="BK127" t="s">
        <v>97</v>
      </c>
      <c r="BL127" t="s">
        <v>98</v>
      </c>
      <c r="BM127" t="str">
        <f>VLOOKUP(T_Tableau_export_BDN_calculs[[#This Row],[Taxon]],'4_Changement_de_nom'!$1:$5000,2,FALSE)</f>
        <v>Pipistrellus pipistrellus (Schreber, 1774)</v>
      </c>
      <c r="BN127" t="str">
        <f>VLOOKUP(T_Tableau_export_BDN_calculs[[#This Row],[Taxon]],'4_Changement_de_nom'!$1:$5000,3,FALSE)</f>
        <v>Pipistrelle commune</v>
      </c>
      <c r="BO127">
        <f>VLOOKUP(T_Tableau_export_BDN_calculs[[#This Row],[Taxon]],'4_Changement_de_nom'!$1:$5000,4,FALSE)</f>
        <v>1</v>
      </c>
      <c r="BP127" s="68">
        <f>VLOOKUP(T_Tableau_export_BDN_calculs[[#This Row],[Taxon]],'4_Changement_de_nom'!$1:$5000,5,FALSE)</f>
        <v>1</v>
      </c>
      <c r="BQ127" s="68" t="str">
        <f>IF(OR(SUM(T_Tableau_export_BDN_calculs[[#This Row],[Encombrement vertical 0 - 5m]:[Encombrement vertical 0 - &gt;25m]])=130575,T_Tableau_export_BDN_calculs[[#This Row],[Taxon]]="Tadarida teniotis (Rafinesque,1814)"),"ouvert","ferme")</f>
        <v>ouvert</v>
      </c>
      <c r="BR127" s="68">
        <f>T_Tableau_export_BDN_calculs[[#This Row],[Nombre de contacts]]/'2_Donnees_entree'!$B$20</f>
        <v>6.6666666666666666E-2</v>
      </c>
      <c r="BS127" s="68">
        <f>(IF(T_Tableau_export_BDN_calculs[[#This Row],[Milieu ouvert ferme]]="ferme",T_Tableau_export_BDN_calculs[[#This Row],[Indice DETECT milieu ferme]],T_Tableau_export_BDN_calculs[[#This Row],[Indice DETECT milieu ouvert]]))*T_Tableau_export_BDN_calculs[[#This Row],[Nb contacts/h]]</f>
        <v>6.6666666666666666E-2</v>
      </c>
      <c r="BT127" s="68" t="str">
        <f>VLOOKUP(T_Tableau_export_BDN_calculs[[#This Row],[Numéro du point]],'4bis_Changement_de_nom_points'!A:B,2,FALSE)</f>
        <v>Point 6</v>
      </c>
    </row>
    <row r="128" spans="1:72" x14ac:dyDescent="0.25">
      <c r="A128" s="18">
        <v>41836</v>
      </c>
      <c r="B128">
        <v>939563</v>
      </c>
      <c r="C128" s="18">
        <v>41836</v>
      </c>
      <c r="D128" t="s">
        <v>88</v>
      </c>
      <c r="F128" t="s">
        <v>88</v>
      </c>
      <c r="G128" t="s">
        <v>187</v>
      </c>
      <c r="H128" t="s">
        <v>236</v>
      </c>
      <c r="I128" t="s">
        <v>89</v>
      </c>
      <c r="J128">
        <v>82</v>
      </c>
      <c r="L128" t="s">
        <v>162</v>
      </c>
      <c r="M128" s="19">
        <v>0.92361111111111116</v>
      </c>
      <c r="N128" s="20">
        <v>43525</v>
      </c>
      <c r="O128" s="20">
        <v>43526</v>
      </c>
      <c r="P128" s="20">
        <v>43527</v>
      </c>
      <c r="Q128" s="20">
        <v>43525</v>
      </c>
      <c r="R128" s="20">
        <v>43525</v>
      </c>
      <c r="S128" s="20">
        <v>43525</v>
      </c>
      <c r="V128">
        <v>918835</v>
      </c>
      <c r="W128">
        <v>354699</v>
      </c>
      <c r="X128" t="s">
        <v>187</v>
      </c>
      <c r="Y128" t="s">
        <v>189</v>
      </c>
      <c r="Z128" t="s">
        <v>190</v>
      </c>
      <c r="AA128" t="s">
        <v>191</v>
      </c>
      <c r="AD128" t="s">
        <v>88</v>
      </c>
      <c r="AE128">
        <v>0</v>
      </c>
      <c r="AF128">
        <v>0</v>
      </c>
      <c r="AG128">
        <v>1496</v>
      </c>
      <c r="AH128" t="s">
        <v>166</v>
      </c>
      <c r="AI128" t="s">
        <v>90</v>
      </c>
      <c r="AJ128" t="s">
        <v>88</v>
      </c>
      <c r="AK128" t="s">
        <v>167</v>
      </c>
      <c r="AL128" t="s">
        <v>91</v>
      </c>
      <c r="AM128">
        <v>16</v>
      </c>
      <c r="AO128" t="s">
        <v>93</v>
      </c>
      <c r="AP128" t="s">
        <v>88</v>
      </c>
      <c r="AQ128" t="s">
        <v>88</v>
      </c>
      <c r="AR128" t="s">
        <v>108</v>
      </c>
      <c r="AS128" t="s">
        <v>88</v>
      </c>
      <c r="AT128" t="s">
        <v>168</v>
      </c>
      <c r="AV128" s="18">
        <v>42318</v>
      </c>
      <c r="AW128">
        <v>3312805</v>
      </c>
      <c r="AX128">
        <v>196296</v>
      </c>
      <c r="AY128" t="s">
        <v>156</v>
      </c>
      <c r="AZ128">
        <v>1</v>
      </c>
      <c r="BA128" t="s">
        <v>169</v>
      </c>
      <c r="BB128" t="s">
        <v>170</v>
      </c>
      <c r="BC128" t="s">
        <v>171</v>
      </c>
      <c r="BD128" t="s">
        <v>172</v>
      </c>
      <c r="BE128" t="s">
        <v>173</v>
      </c>
      <c r="BF128" t="s">
        <v>192</v>
      </c>
      <c r="BH128" t="s">
        <v>96</v>
      </c>
      <c r="BI128" t="s">
        <v>174</v>
      </c>
      <c r="BJ128" t="s">
        <v>175</v>
      </c>
      <c r="BK128" t="s">
        <v>97</v>
      </c>
      <c r="BL128" t="s">
        <v>98</v>
      </c>
      <c r="BM128" t="str">
        <f>VLOOKUP(T_Tableau_export_BDN_calculs[[#This Row],[Taxon]],'4_Changement_de_nom'!$1:$5000,2,FALSE)</f>
        <v>Pipistrellus Kaup, 1829</v>
      </c>
      <c r="BN128" t="str">
        <f>VLOOKUP(T_Tableau_export_BDN_calculs[[#This Row],[Taxon]],'4_Changement_de_nom'!$1:$5000,3,FALSE)</f>
        <v>Pipistrelle (espèce indéterminée)</v>
      </c>
      <c r="BO128">
        <f>VLOOKUP(T_Tableau_export_BDN_calculs[[#This Row],[Taxon]],'4_Changement_de_nom'!$1:$5000,4,FALSE)</f>
        <v>1</v>
      </c>
      <c r="BP128" s="68">
        <f>VLOOKUP(T_Tableau_export_BDN_calculs[[#This Row],[Taxon]],'4_Changement_de_nom'!$1:$5000,5,FALSE)</f>
        <v>1</v>
      </c>
      <c r="BQ128" s="68" t="str">
        <f>IF(OR(SUM(T_Tableau_export_BDN_calculs[[#This Row],[Encombrement vertical 0 - 5m]:[Encombrement vertical 0 - &gt;25m]])=130575,T_Tableau_export_BDN_calculs[[#This Row],[Taxon]]="Tadarida teniotis (Rafinesque,1814)"),"ouvert","ferme")</f>
        <v>ouvert</v>
      </c>
      <c r="BR128" s="68">
        <f>T_Tableau_export_BDN_calculs[[#This Row],[Nombre de contacts]]/'2_Donnees_entree'!$B$20</f>
        <v>6.6666666666666666E-2</v>
      </c>
      <c r="BS128" s="68">
        <f>(IF(T_Tableau_export_BDN_calculs[[#This Row],[Milieu ouvert ferme]]="ferme",T_Tableau_export_BDN_calculs[[#This Row],[Indice DETECT milieu ferme]],T_Tableau_export_BDN_calculs[[#This Row],[Indice DETECT milieu ouvert]]))*T_Tableau_export_BDN_calculs[[#This Row],[Nb contacts/h]]</f>
        <v>6.6666666666666666E-2</v>
      </c>
      <c r="BT128" s="68" t="str">
        <f>VLOOKUP(T_Tableau_export_BDN_calculs[[#This Row],[Numéro du point]],'4bis_Changement_de_nom_points'!A:B,2,FALSE)</f>
        <v>Point 6</v>
      </c>
    </row>
    <row r="129" spans="1:72" x14ac:dyDescent="0.25">
      <c r="A129" s="18">
        <v>41836</v>
      </c>
      <c r="B129">
        <v>939563</v>
      </c>
      <c r="C129" s="18">
        <v>41836</v>
      </c>
      <c r="D129" t="s">
        <v>88</v>
      </c>
      <c r="F129" t="s">
        <v>88</v>
      </c>
      <c r="G129" t="s">
        <v>187</v>
      </c>
      <c r="H129" t="s">
        <v>236</v>
      </c>
      <c r="I129" t="s">
        <v>89</v>
      </c>
      <c r="J129">
        <v>82</v>
      </c>
      <c r="L129" t="s">
        <v>162</v>
      </c>
      <c r="M129" s="19">
        <v>0.92361111111111116</v>
      </c>
      <c r="N129" s="20">
        <v>43525</v>
      </c>
      <c r="O129" s="20">
        <v>43526</v>
      </c>
      <c r="P129" s="20">
        <v>43527</v>
      </c>
      <c r="Q129" s="20">
        <v>43525</v>
      </c>
      <c r="R129" s="20">
        <v>43525</v>
      </c>
      <c r="S129" s="20">
        <v>43525</v>
      </c>
      <c r="V129">
        <v>919476</v>
      </c>
      <c r="W129">
        <v>354699</v>
      </c>
      <c r="X129" t="s">
        <v>187</v>
      </c>
      <c r="Y129" t="s">
        <v>189</v>
      </c>
      <c r="Z129" t="s">
        <v>190</v>
      </c>
      <c r="AA129" t="s">
        <v>191</v>
      </c>
      <c r="AD129" t="s">
        <v>88</v>
      </c>
      <c r="AE129">
        <v>0</v>
      </c>
      <c r="AF129">
        <v>0</v>
      </c>
      <c r="AG129">
        <v>1496</v>
      </c>
      <c r="AH129" t="s">
        <v>166</v>
      </c>
      <c r="AI129" t="s">
        <v>90</v>
      </c>
      <c r="AJ129" t="s">
        <v>88</v>
      </c>
      <c r="AK129" t="s">
        <v>167</v>
      </c>
      <c r="AL129" t="s">
        <v>91</v>
      </c>
      <c r="AM129">
        <v>2</v>
      </c>
      <c r="AN129" t="s">
        <v>92</v>
      </c>
      <c r="AO129" t="s">
        <v>93</v>
      </c>
      <c r="AP129" t="s">
        <v>88</v>
      </c>
      <c r="AQ129" t="s">
        <v>93</v>
      </c>
      <c r="AR129" t="s">
        <v>94</v>
      </c>
      <c r="AS129" t="s">
        <v>93</v>
      </c>
      <c r="AT129" t="s">
        <v>168</v>
      </c>
      <c r="AV129" s="18">
        <v>42318</v>
      </c>
      <c r="AW129">
        <v>3312819</v>
      </c>
      <c r="AX129">
        <v>60479</v>
      </c>
      <c r="AY129" t="s">
        <v>95</v>
      </c>
      <c r="AZ129">
        <v>1</v>
      </c>
      <c r="BA129" t="s">
        <v>169</v>
      </c>
      <c r="BB129" t="s">
        <v>170</v>
      </c>
      <c r="BC129" t="s">
        <v>171</v>
      </c>
      <c r="BD129" t="s">
        <v>172</v>
      </c>
      <c r="BE129" t="s">
        <v>173</v>
      </c>
      <c r="BF129" t="s">
        <v>192</v>
      </c>
      <c r="BH129" t="s">
        <v>96</v>
      </c>
      <c r="BI129" t="s">
        <v>174</v>
      </c>
      <c r="BJ129" t="s">
        <v>175</v>
      </c>
      <c r="BK129" t="s">
        <v>97</v>
      </c>
      <c r="BL129" t="s">
        <v>98</v>
      </c>
      <c r="BM129" t="str">
        <f>VLOOKUP(T_Tableau_export_BDN_calculs[[#This Row],[Taxon]],'4_Changement_de_nom'!$1:$5000,2,FALSE)</f>
        <v>Pipistrellus pipistrellus (Schreber, 1774)</v>
      </c>
      <c r="BN129" t="str">
        <f>VLOOKUP(T_Tableau_export_BDN_calculs[[#This Row],[Taxon]],'4_Changement_de_nom'!$1:$5000,3,FALSE)</f>
        <v>Pipistrelle commune</v>
      </c>
      <c r="BO129">
        <f>VLOOKUP(T_Tableau_export_BDN_calculs[[#This Row],[Taxon]],'4_Changement_de_nom'!$1:$5000,4,FALSE)</f>
        <v>1</v>
      </c>
      <c r="BP129" s="68">
        <f>VLOOKUP(T_Tableau_export_BDN_calculs[[#This Row],[Taxon]],'4_Changement_de_nom'!$1:$5000,5,FALSE)</f>
        <v>1</v>
      </c>
      <c r="BQ129" s="68" t="str">
        <f>IF(OR(SUM(T_Tableau_export_BDN_calculs[[#This Row],[Encombrement vertical 0 - 5m]:[Encombrement vertical 0 - &gt;25m]])=130575,T_Tableau_export_BDN_calculs[[#This Row],[Taxon]]="Tadarida teniotis (Rafinesque,1814)"),"ouvert","ferme")</f>
        <v>ouvert</v>
      </c>
      <c r="BR129" s="68">
        <f>T_Tableau_export_BDN_calculs[[#This Row],[Nombre de contacts]]/'2_Donnees_entree'!$B$20</f>
        <v>6.6666666666666666E-2</v>
      </c>
      <c r="BS129" s="68">
        <f>(IF(T_Tableau_export_BDN_calculs[[#This Row],[Milieu ouvert ferme]]="ferme",T_Tableau_export_BDN_calculs[[#This Row],[Indice DETECT milieu ferme]],T_Tableau_export_BDN_calculs[[#This Row],[Indice DETECT milieu ouvert]]))*T_Tableau_export_BDN_calculs[[#This Row],[Nb contacts/h]]</f>
        <v>6.6666666666666666E-2</v>
      </c>
      <c r="BT129" s="68" t="str">
        <f>VLOOKUP(T_Tableau_export_BDN_calculs[[#This Row],[Numéro du point]],'4bis_Changement_de_nom_points'!A:B,2,FALSE)</f>
        <v>Point 6</v>
      </c>
    </row>
    <row r="130" spans="1:72" x14ac:dyDescent="0.25">
      <c r="A130" s="18">
        <v>41836</v>
      </c>
      <c r="B130">
        <v>939563</v>
      </c>
      <c r="C130" s="18">
        <v>41836</v>
      </c>
      <c r="D130" t="s">
        <v>88</v>
      </c>
      <c r="F130" t="s">
        <v>88</v>
      </c>
      <c r="G130" t="s">
        <v>187</v>
      </c>
      <c r="H130" t="s">
        <v>236</v>
      </c>
      <c r="I130" t="s">
        <v>89</v>
      </c>
      <c r="J130">
        <v>82</v>
      </c>
      <c r="L130" t="s">
        <v>162</v>
      </c>
      <c r="M130" s="19">
        <v>0.92361111111111116</v>
      </c>
      <c r="N130" s="20">
        <v>43525</v>
      </c>
      <c r="O130" s="20">
        <v>43526</v>
      </c>
      <c r="P130" s="20">
        <v>43527</v>
      </c>
      <c r="Q130" s="20">
        <v>43525</v>
      </c>
      <c r="R130" s="20">
        <v>43525</v>
      </c>
      <c r="S130" s="20">
        <v>43525</v>
      </c>
      <c r="V130">
        <v>919594</v>
      </c>
      <c r="W130">
        <v>354699</v>
      </c>
      <c r="X130" t="s">
        <v>187</v>
      </c>
      <c r="Y130" t="s">
        <v>189</v>
      </c>
      <c r="Z130" t="s">
        <v>190</v>
      </c>
      <c r="AA130" t="s">
        <v>191</v>
      </c>
      <c r="AD130" t="s">
        <v>88</v>
      </c>
      <c r="AE130">
        <v>0</v>
      </c>
      <c r="AF130">
        <v>0</v>
      </c>
      <c r="AG130">
        <v>1496</v>
      </c>
      <c r="AH130" t="s">
        <v>166</v>
      </c>
      <c r="AI130" t="s">
        <v>90</v>
      </c>
      <c r="AJ130" t="s">
        <v>88</v>
      </c>
      <c r="AK130" t="s">
        <v>167</v>
      </c>
      <c r="AL130" t="s">
        <v>91</v>
      </c>
      <c r="AM130">
        <v>13</v>
      </c>
      <c r="AO130" t="s">
        <v>93</v>
      </c>
      <c r="AP130" t="s">
        <v>88</v>
      </c>
      <c r="AQ130" t="s">
        <v>88</v>
      </c>
      <c r="AR130" t="s">
        <v>108</v>
      </c>
      <c r="AS130" t="s">
        <v>88</v>
      </c>
      <c r="AT130" t="s">
        <v>168</v>
      </c>
      <c r="AV130" s="18">
        <v>42318</v>
      </c>
      <c r="AW130">
        <v>3314968</v>
      </c>
      <c r="AX130">
        <v>195005</v>
      </c>
      <c r="AY130" t="s">
        <v>109</v>
      </c>
      <c r="AZ130">
        <v>1</v>
      </c>
      <c r="BA130" t="s">
        <v>169</v>
      </c>
      <c r="BB130" t="s">
        <v>170</v>
      </c>
      <c r="BC130" t="s">
        <v>171</v>
      </c>
      <c r="BD130" t="s">
        <v>172</v>
      </c>
      <c r="BE130" t="s">
        <v>173</v>
      </c>
      <c r="BF130" t="s">
        <v>192</v>
      </c>
      <c r="BH130" t="s">
        <v>96</v>
      </c>
      <c r="BI130" t="s">
        <v>174</v>
      </c>
      <c r="BJ130" t="s">
        <v>175</v>
      </c>
      <c r="BK130" t="s">
        <v>97</v>
      </c>
      <c r="BL130" t="s">
        <v>98</v>
      </c>
      <c r="BM130" t="str">
        <f>VLOOKUP(T_Tableau_export_BDN_calculs[[#This Row],[Taxon]],'4_Changement_de_nom'!$1:$5000,2,FALSE)</f>
        <v>Myotis Kaup, 1829</v>
      </c>
      <c r="BN130" t="str">
        <f>VLOOKUP(T_Tableau_export_BDN_calculs[[#This Row],[Taxon]],'4_Changement_de_nom'!$1:$5000,3,FALSE)</f>
        <v>Murin (espèce indéterminée)</v>
      </c>
      <c r="BO130">
        <f>VLOOKUP(T_Tableau_export_BDN_calculs[[#This Row],[Taxon]],'4_Changement_de_nom'!$1:$5000,4,FALSE)</f>
        <v>2.38</v>
      </c>
      <c r="BP130" s="68">
        <f>VLOOKUP(T_Tableau_export_BDN_calculs[[#This Row],[Taxon]],'4_Changement_de_nom'!$1:$5000,5,FALSE)</f>
        <v>1.87</v>
      </c>
      <c r="BQ130" s="68" t="str">
        <f>IF(OR(SUM(T_Tableau_export_BDN_calculs[[#This Row],[Encombrement vertical 0 - 5m]:[Encombrement vertical 0 - &gt;25m]])=130575,T_Tableau_export_BDN_calculs[[#This Row],[Taxon]]="Tadarida teniotis (Rafinesque,1814)"),"ouvert","ferme")</f>
        <v>ouvert</v>
      </c>
      <c r="BR130" s="68">
        <f>T_Tableau_export_BDN_calculs[[#This Row],[Nombre de contacts]]/'2_Donnees_entree'!$B$20</f>
        <v>6.6666666666666666E-2</v>
      </c>
      <c r="BS130" s="68">
        <f>(IF(T_Tableau_export_BDN_calculs[[#This Row],[Milieu ouvert ferme]]="ferme",T_Tableau_export_BDN_calculs[[#This Row],[Indice DETECT milieu ferme]],T_Tableau_export_BDN_calculs[[#This Row],[Indice DETECT milieu ouvert]]))*T_Tableau_export_BDN_calculs[[#This Row],[Nb contacts/h]]</f>
        <v>0.12466666666666668</v>
      </c>
      <c r="BT130" s="68" t="str">
        <f>VLOOKUP(T_Tableau_export_BDN_calculs[[#This Row],[Numéro du point]],'4bis_Changement_de_nom_points'!A:B,2,FALSE)</f>
        <v>Point 6</v>
      </c>
    </row>
    <row r="131" spans="1:72" x14ac:dyDescent="0.25">
      <c r="A131" s="18">
        <v>41836</v>
      </c>
      <c r="B131">
        <v>939566</v>
      </c>
      <c r="C131" s="18">
        <v>41836</v>
      </c>
      <c r="D131" t="s">
        <v>88</v>
      </c>
      <c r="F131" t="s">
        <v>88</v>
      </c>
      <c r="G131" t="s">
        <v>193</v>
      </c>
      <c r="H131" t="s">
        <v>237</v>
      </c>
      <c r="I131" t="s">
        <v>89</v>
      </c>
      <c r="J131">
        <v>85</v>
      </c>
      <c r="L131" t="s">
        <v>162</v>
      </c>
      <c r="M131" s="19">
        <v>0.9604166666666667</v>
      </c>
      <c r="N131" s="20">
        <v>43525</v>
      </c>
      <c r="O131" s="20">
        <v>43527</v>
      </c>
      <c r="P131" s="20">
        <v>43527</v>
      </c>
      <c r="Q131" s="20">
        <v>43525</v>
      </c>
      <c r="R131" s="20">
        <v>43527</v>
      </c>
      <c r="S131" s="20">
        <v>43527</v>
      </c>
      <c r="V131">
        <v>918011</v>
      </c>
      <c r="W131">
        <v>354700</v>
      </c>
      <c r="X131" t="s">
        <v>193</v>
      </c>
      <c r="Y131" t="s">
        <v>194</v>
      </c>
      <c r="Z131" t="s">
        <v>195</v>
      </c>
      <c r="AA131" t="s">
        <v>196</v>
      </c>
      <c r="AD131" t="s">
        <v>88</v>
      </c>
      <c r="AE131">
        <v>0</v>
      </c>
      <c r="AF131">
        <v>0</v>
      </c>
      <c r="AG131">
        <v>1496</v>
      </c>
      <c r="AH131" t="s">
        <v>166</v>
      </c>
      <c r="AI131" t="s">
        <v>90</v>
      </c>
      <c r="AJ131" t="s">
        <v>88</v>
      </c>
      <c r="AK131" t="s">
        <v>167</v>
      </c>
      <c r="AL131" t="s">
        <v>91</v>
      </c>
      <c r="AM131">
        <v>0</v>
      </c>
      <c r="AN131" t="s">
        <v>139</v>
      </c>
      <c r="AO131" t="s">
        <v>88</v>
      </c>
      <c r="AP131" t="s">
        <v>88</v>
      </c>
      <c r="AQ131" t="s">
        <v>88</v>
      </c>
      <c r="AS131" t="s">
        <v>88</v>
      </c>
      <c r="AT131" t="s">
        <v>168</v>
      </c>
      <c r="AV131" s="18">
        <v>42318</v>
      </c>
      <c r="AW131">
        <v>3314447</v>
      </c>
      <c r="AX131">
        <v>1862330</v>
      </c>
      <c r="AY131" t="s">
        <v>139</v>
      </c>
      <c r="AZ131">
        <v>0</v>
      </c>
      <c r="BA131" t="s">
        <v>169</v>
      </c>
      <c r="BB131" t="s">
        <v>170</v>
      </c>
      <c r="BC131" t="s">
        <v>171</v>
      </c>
      <c r="BD131" t="s">
        <v>172</v>
      </c>
      <c r="BE131" t="s">
        <v>173</v>
      </c>
      <c r="BF131">
        <v>7</v>
      </c>
      <c r="BG131" t="s">
        <v>181</v>
      </c>
      <c r="BH131" t="s">
        <v>96</v>
      </c>
      <c r="BI131" t="s">
        <v>174</v>
      </c>
      <c r="BJ131" t="s">
        <v>175</v>
      </c>
      <c r="BK131" t="s">
        <v>97</v>
      </c>
      <c r="BL131" t="s">
        <v>98</v>
      </c>
      <c r="BM131" t="str">
        <f>VLOOKUP(T_Tableau_export_BDN_calculs[[#This Row],[Taxon]],'4_Changement_de_nom'!$1:$5000,2,FALSE)</f>
        <v>Zéro observation</v>
      </c>
      <c r="BN131" t="str">
        <f>VLOOKUP(T_Tableau_export_BDN_calculs[[#This Row],[Taxon]],'4_Changement_de_nom'!$1:$5000,3,FALSE)</f>
        <v>Aucune observation</v>
      </c>
      <c r="BO131">
        <f>VLOOKUP(T_Tableau_export_BDN_calculs[[#This Row],[Taxon]],'4_Changement_de_nom'!$1:$5000,4,FALSE)</f>
        <v>0</v>
      </c>
      <c r="BP131" s="68">
        <f>VLOOKUP(T_Tableau_export_BDN_calculs[[#This Row],[Taxon]],'4_Changement_de_nom'!$1:$5000,5,FALSE)</f>
        <v>0</v>
      </c>
      <c r="BQ131" s="68" t="str">
        <f>IF(OR(SUM(T_Tableau_export_BDN_calculs[[#This Row],[Encombrement vertical 0 - 5m]:[Encombrement vertical 0 - &gt;25m]])=130575,T_Tableau_export_BDN_calculs[[#This Row],[Taxon]]="Tadarida teniotis (Rafinesque,1814)"),"ouvert","ferme")</f>
        <v>ferme</v>
      </c>
      <c r="BR131" s="68">
        <f>T_Tableau_export_BDN_calculs[[#This Row],[Nombre de contacts]]/'2_Donnees_entree'!$B$20</f>
        <v>0</v>
      </c>
      <c r="BS131" s="68">
        <f>(IF(T_Tableau_export_BDN_calculs[[#This Row],[Milieu ouvert ferme]]="ferme",T_Tableau_export_BDN_calculs[[#This Row],[Indice DETECT milieu ferme]],T_Tableau_export_BDN_calculs[[#This Row],[Indice DETECT milieu ouvert]]))*T_Tableau_export_BDN_calculs[[#This Row],[Nb contacts/h]]</f>
        <v>0</v>
      </c>
      <c r="BT131" s="68" t="str">
        <f>VLOOKUP(T_Tableau_export_BDN_calculs[[#This Row],[Numéro du point]],'4bis_Changement_de_nom_points'!A:B,2,FALSE)</f>
        <v>Point 5</v>
      </c>
    </row>
    <row r="132" spans="1:72" x14ac:dyDescent="0.25">
      <c r="A132" s="18">
        <v>41837</v>
      </c>
      <c r="B132">
        <v>939533</v>
      </c>
      <c r="C132" s="18">
        <v>41837</v>
      </c>
      <c r="D132" t="s">
        <v>88</v>
      </c>
      <c r="F132" t="s">
        <v>88</v>
      </c>
      <c r="G132" t="s">
        <v>197</v>
      </c>
      <c r="H132" t="s">
        <v>137</v>
      </c>
      <c r="I132" t="s">
        <v>89</v>
      </c>
      <c r="J132">
        <v>84</v>
      </c>
      <c r="L132" t="s">
        <v>162</v>
      </c>
      <c r="M132" s="19">
        <v>8.1250000000000003E-2</v>
      </c>
      <c r="N132" s="20">
        <v>43525</v>
      </c>
      <c r="O132" s="20">
        <v>43525</v>
      </c>
      <c r="P132" s="20">
        <v>43526</v>
      </c>
      <c r="Q132" s="20">
        <v>43525</v>
      </c>
      <c r="R132" s="20">
        <v>43525</v>
      </c>
      <c r="S132" s="20">
        <v>43525</v>
      </c>
      <c r="V132">
        <v>917650</v>
      </c>
      <c r="W132">
        <v>354689</v>
      </c>
      <c r="X132" t="s">
        <v>197</v>
      </c>
      <c r="Y132" t="s">
        <v>199</v>
      </c>
      <c r="Z132" t="s">
        <v>200</v>
      </c>
      <c r="AA132" t="s">
        <v>201</v>
      </c>
      <c r="AD132" t="s">
        <v>88</v>
      </c>
      <c r="AE132">
        <v>0</v>
      </c>
      <c r="AF132">
        <v>0</v>
      </c>
      <c r="AG132">
        <v>1496</v>
      </c>
      <c r="AH132" t="s">
        <v>166</v>
      </c>
      <c r="AI132" t="s">
        <v>90</v>
      </c>
      <c r="AJ132" t="s">
        <v>88</v>
      </c>
      <c r="AK132" t="s">
        <v>167</v>
      </c>
      <c r="AL132" t="s">
        <v>91</v>
      </c>
      <c r="AM132">
        <v>28</v>
      </c>
      <c r="AN132" t="s">
        <v>92</v>
      </c>
      <c r="AO132" t="s">
        <v>93</v>
      </c>
      <c r="AP132" t="s">
        <v>88</v>
      </c>
      <c r="AQ132" t="s">
        <v>93</v>
      </c>
      <c r="AR132" t="s">
        <v>94</v>
      </c>
      <c r="AS132" t="s">
        <v>93</v>
      </c>
      <c r="AT132" t="s">
        <v>168</v>
      </c>
      <c r="AV132" s="18">
        <v>42318</v>
      </c>
      <c r="AW132">
        <v>3314151</v>
      </c>
      <c r="AX132">
        <v>60479</v>
      </c>
      <c r="AY132" t="s">
        <v>95</v>
      </c>
      <c r="AZ132">
        <v>1</v>
      </c>
      <c r="BA132" t="s">
        <v>169</v>
      </c>
      <c r="BB132" t="s">
        <v>170</v>
      </c>
      <c r="BC132" t="s">
        <v>171</v>
      </c>
      <c r="BD132" t="s">
        <v>172</v>
      </c>
      <c r="BE132" t="s">
        <v>173</v>
      </c>
      <c r="BF132">
        <v>10</v>
      </c>
      <c r="BH132" t="s">
        <v>96</v>
      </c>
      <c r="BI132" t="s">
        <v>174</v>
      </c>
      <c r="BJ132" t="s">
        <v>175</v>
      </c>
      <c r="BK132" t="s">
        <v>97</v>
      </c>
      <c r="BL132" t="s">
        <v>98</v>
      </c>
      <c r="BM132" t="str">
        <f>VLOOKUP(T_Tableau_export_BDN_calculs[[#This Row],[Taxon]],'4_Changement_de_nom'!$1:$5000,2,FALSE)</f>
        <v>Pipistrellus pipistrellus (Schreber, 1774)</v>
      </c>
      <c r="BN132" t="str">
        <f>VLOOKUP(T_Tableau_export_BDN_calculs[[#This Row],[Taxon]],'4_Changement_de_nom'!$1:$5000,3,FALSE)</f>
        <v>Pipistrelle commune</v>
      </c>
      <c r="BO132">
        <f>VLOOKUP(T_Tableau_export_BDN_calculs[[#This Row],[Taxon]],'4_Changement_de_nom'!$1:$5000,4,FALSE)</f>
        <v>1</v>
      </c>
      <c r="BP132" s="68">
        <f>VLOOKUP(T_Tableau_export_BDN_calculs[[#This Row],[Taxon]],'4_Changement_de_nom'!$1:$5000,5,FALSE)</f>
        <v>1</v>
      </c>
      <c r="BQ132" s="68" t="str">
        <f>IF(OR(SUM(T_Tableau_export_BDN_calculs[[#This Row],[Encombrement vertical 0 - 5m]:[Encombrement vertical 0 - &gt;25m]])=130575,T_Tableau_export_BDN_calculs[[#This Row],[Taxon]]="Tadarida teniotis (Rafinesque,1814)"),"ouvert","ferme")</f>
        <v>ouvert</v>
      </c>
      <c r="BR132" s="68">
        <f>T_Tableau_export_BDN_calculs[[#This Row],[Nombre de contacts]]/'2_Donnees_entree'!$B$20</f>
        <v>6.6666666666666666E-2</v>
      </c>
      <c r="BS132" s="68">
        <f>(IF(T_Tableau_export_BDN_calculs[[#This Row],[Milieu ouvert ferme]]="ferme",T_Tableau_export_BDN_calculs[[#This Row],[Indice DETECT milieu ferme]],T_Tableau_export_BDN_calculs[[#This Row],[Indice DETECT milieu ouvert]]))*T_Tableau_export_BDN_calculs[[#This Row],[Nb contacts/h]]</f>
        <v>6.6666666666666666E-2</v>
      </c>
      <c r="BT132" s="68" t="str">
        <f>VLOOKUP(T_Tableau_export_BDN_calculs[[#This Row],[Numéro du point]],'4bis_Changement_de_nom_points'!A:B,2,FALSE)</f>
        <v>Point 9</v>
      </c>
    </row>
    <row r="133" spans="1:72" x14ac:dyDescent="0.25">
      <c r="A133" s="18">
        <v>41837</v>
      </c>
      <c r="B133">
        <v>939533</v>
      </c>
      <c r="C133" s="18">
        <v>41837</v>
      </c>
      <c r="D133" t="s">
        <v>88</v>
      </c>
      <c r="F133" t="s">
        <v>88</v>
      </c>
      <c r="G133" t="s">
        <v>197</v>
      </c>
      <c r="H133" t="s">
        <v>137</v>
      </c>
      <c r="I133" t="s">
        <v>89</v>
      </c>
      <c r="J133">
        <v>84</v>
      </c>
      <c r="L133" t="s">
        <v>162</v>
      </c>
      <c r="M133" s="19">
        <v>8.1250000000000003E-2</v>
      </c>
      <c r="N133" s="20">
        <v>43525</v>
      </c>
      <c r="O133" s="20">
        <v>43525</v>
      </c>
      <c r="P133" s="20">
        <v>43526</v>
      </c>
      <c r="Q133" s="20">
        <v>43525</v>
      </c>
      <c r="R133" s="20">
        <v>43525</v>
      </c>
      <c r="S133" s="20">
        <v>43525</v>
      </c>
      <c r="V133">
        <v>918238</v>
      </c>
      <c r="W133">
        <v>354689</v>
      </c>
      <c r="X133" t="s">
        <v>197</v>
      </c>
      <c r="Y133" t="s">
        <v>199</v>
      </c>
      <c r="Z133" t="s">
        <v>200</v>
      </c>
      <c r="AA133" t="s">
        <v>201</v>
      </c>
      <c r="AD133" t="s">
        <v>88</v>
      </c>
      <c r="AE133">
        <v>0</v>
      </c>
      <c r="AF133">
        <v>0</v>
      </c>
      <c r="AG133">
        <v>1496</v>
      </c>
      <c r="AH133" t="s">
        <v>166</v>
      </c>
      <c r="AI133" t="s">
        <v>90</v>
      </c>
      <c r="AJ133" t="s">
        <v>88</v>
      </c>
      <c r="AK133" t="s">
        <v>167</v>
      </c>
      <c r="AL133" t="s">
        <v>91</v>
      </c>
      <c r="AM133">
        <v>24</v>
      </c>
      <c r="AN133" t="s">
        <v>92</v>
      </c>
      <c r="AO133" t="s">
        <v>93</v>
      </c>
      <c r="AP133" t="s">
        <v>88</v>
      </c>
      <c r="AQ133" t="s">
        <v>93</v>
      </c>
      <c r="AR133" t="s">
        <v>94</v>
      </c>
      <c r="AS133" t="s">
        <v>93</v>
      </c>
      <c r="AT133" t="s">
        <v>168</v>
      </c>
      <c r="AV133" s="18">
        <v>42318</v>
      </c>
      <c r="AW133">
        <v>3315216</v>
      </c>
      <c r="AX133">
        <v>60479</v>
      </c>
      <c r="AY133" t="s">
        <v>95</v>
      </c>
      <c r="AZ133">
        <v>1</v>
      </c>
      <c r="BA133" t="s">
        <v>169</v>
      </c>
      <c r="BB133" t="s">
        <v>170</v>
      </c>
      <c r="BC133" t="s">
        <v>171</v>
      </c>
      <c r="BD133" t="s">
        <v>172</v>
      </c>
      <c r="BE133" t="s">
        <v>173</v>
      </c>
      <c r="BF133">
        <v>10</v>
      </c>
      <c r="BH133" t="s">
        <v>96</v>
      </c>
      <c r="BI133" t="s">
        <v>174</v>
      </c>
      <c r="BJ133" t="s">
        <v>175</v>
      </c>
      <c r="BK133" t="s">
        <v>97</v>
      </c>
      <c r="BL133" t="s">
        <v>98</v>
      </c>
      <c r="BM133" t="str">
        <f>VLOOKUP(T_Tableau_export_BDN_calculs[[#This Row],[Taxon]],'4_Changement_de_nom'!$1:$5000,2,FALSE)</f>
        <v>Pipistrellus pipistrellus (Schreber, 1774)</v>
      </c>
      <c r="BN133" t="str">
        <f>VLOOKUP(T_Tableau_export_BDN_calculs[[#This Row],[Taxon]],'4_Changement_de_nom'!$1:$5000,3,FALSE)</f>
        <v>Pipistrelle commune</v>
      </c>
      <c r="BO133">
        <f>VLOOKUP(T_Tableau_export_BDN_calculs[[#This Row],[Taxon]],'4_Changement_de_nom'!$1:$5000,4,FALSE)</f>
        <v>1</v>
      </c>
      <c r="BP133" s="68">
        <f>VLOOKUP(T_Tableau_export_BDN_calculs[[#This Row],[Taxon]],'4_Changement_de_nom'!$1:$5000,5,FALSE)</f>
        <v>1</v>
      </c>
      <c r="BQ133" s="68" t="str">
        <f>IF(OR(SUM(T_Tableau_export_BDN_calculs[[#This Row],[Encombrement vertical 0 - 5m]:[Encombrement vertical 0 - &gt;25m]])=130575,T_Tableau_export_BDN_calculs[[#This Row],[Taxon]]="Tadarida teniotis (Rafinesque,1814)"),"ouvert","ferme")</f>
        <v>ouvert</v>
      </c>
      <c r="BR133" s="68">
        <f>T_Tableau_export_BDN_calculs[[#This Row],[Nombre de contacts]]/'2_Donnees_entree'!$B$20</f>
        <v>6.6666666666666666E-2</v>
      </c>
      <c r="BS133" s="68">
        <f>(IF(T_Tableau_export_BDN_calculs[[#This Row],[Milieu ouvert ferme]]="ferme",T_Tableau_export_BDN_calculs[[#This Row],[Indice DETECT milieu ferme]],T_Tableau_export_BDN_calculs[[#This Row],[Indice DETECT milieu ouvert]]))*T_Tableau_export_BDN_calculs[[#This Row],[Nb contacts/h]]</f>
        <v>6.6666666666666666E-2</v>
      </c>
      <c r="BT133" s="68" t="str">
        <f>VLOOKUP(T_Tableau_export_BDN_calculs[[#This Row],[Numéro du point]],'4bis_Changement_de_nom_points'!A:B,2,FALSE)</f>
        <v>Point 9</v>
      </c>
    </row>
    <row r="134" spans="1:72" x14ac:dyDescent="0.25">
      <c r="A134" s="18">
        <v>41837</v>
      </c>
      <c r="B134">
        <v>939533</v>
      </c>
      <c r="C134" s="18">
        <v>41837</v>
      </c>
      <c r="D134" t="s">
        <v>88</v>
      </c>
      <c r="F134" t="s">
        <v>88</v>
      </c>
      <c r="G134" t="s">
        <v>197</v>
      </c>
      <c r="H134" t="s">
        <v>137</v>
      </c>
      <c r="I134" t="s">
        <v>89</v>
      </c>
      <c r="J134">
        <v>84</v>
      </c>
      <c r="L134" t="s">
        <v>162</v>
      </c>
      <c r="M134" s="19">
        <v>8.1250000000000003E-2</v>
      </c>
      <c r="N134" s="20">
        <v>43525</v>
      </c>
      <c r="O134" s="20">
        <v>43525</v>
      </c>
      <c r="P134" s="20">
        <v>43526</v>
      </c>
      <c r="Q134" s="20">
        <v>43525</v>
      </c>
      <c r="R134" s="20">
        <v>43525</v>
      </c>
      <c r="S134" s="20">
        <v>43525</v>
      </c>
      <c r="V134">
        <v>918291</v>
      </c>
      <c r="W134">
        <v>354689</v>
      </c>
      <c r="X134" t="s">
        <v>197</v>
      </c>
      <c r="Y134" t="s">
        <v>199</v>
      </c>
      <c r="Z134" t="s">
        <v>200</v>
      </c>
      <c r="AA134" t="s">
        <v>201</v>
      </c>
      <c r="AD134" t="s">
        <v>88</v>
      </c>
      <c r="AE134">
        <v>0</v>
      </c>
      <c r="AF134">
        <v>0</v>
      </c>
      <c r="AG134">
        <v>1496</v>
      </c>
      <c r="AH134" t="s">
        <v>166</v>
      </c>
      <c r="AI134" t="s">
        <v>90</v>
      </c>
      <c r="AJ134" t="s">
        <v>88</v>
      </c>
      <c r="AK134" t="s">
        <v>167</v>
      </c>
      <c r="AL134" t="s">
        <v>91</v>
      </c>
      <c r="AM134">
        <v>15</v>
      </c>
      <c r="AN134" t="s">
        <v>92</v>
      </c>
      <c r="AO134" t="s">
        <v>93</v>
      </c>
      <c r="AP134" t="s">
        <v>88</v>
      </c>
      <c r="AQ134" t="s">
        <v>93</v>
      </c>
      <c r="AR134" t="s">
        <v>94</v>
      </c>
      <c r="AS134" t="s">
        <v>93</v>
      </c>
      <c r="AT134" t="s">
        <v>168</v>
      </c>
      <c r="AV134" s="18">
        <v>42318</v>
      </c>
      <c r="AW134">
        <v>3314687</v>
      </c>
      <c r="AX134">
        <v>60479</v>
      </c>
      <c r="AY134" t="s">
        <v>95</v>
      </c>
      <c r="AZ134">
        <v>1</v>
      </c>
      <c r="BA134" t="s">
        <v>169</v>
      </c>
      <c r="BB134" t="s">
        <v>170</v>
      </c>
      <c r="BC134" t="s">
        <v>171</v>
      </c>
      <c r="BD134" t="s">
        <v>172</v>
      </c>
      <c r="BE134" t="s">
        <v>173</v>
      </c>
      <c r="BF134">
        <v>10</v>
      </c>
      <c r="BH134" t="s">
        <v>96</v>
      </c>
      <c r="BI134" t="s">
        <v>174</v>
      </c>
      <c r="BJ134" t="s">
        <v>175</v>
      </c>
      <c r="BK134" t="s">
        <v>97</v>
      </c>
      <c r="BL134" t="s">
        <v>98</v>
      </c>
      <c r="BM134" t="str">
        <f>VLOOKUP(T_Tableau_export_BDN_calculs[[#This Row],[Taxon]],'4_Changement_de_nom'!$1:$5000,2,FALSE)</f>
        <v>Pipistrellus pipistrellus (Schreber, 1774)</v>
      </c>
      <c r="BN134" t="str">
        <f>VLOOKUP(T_Tableau_export_BDN_calculs[[#This Row],[Taxon]],'4_Changement_de_nom'!$1:$5000,3,FALSE)</f>
        <v>Pipistrelle commune</v>
      </c>
      <c r="BO134">
        <f>VLOOKUP(T_Tableau_export_BDN_calculs[[#This Row],[Taxon]],'4_Changement_de_nom'!$1:$5000,4,FALSE)</f>
        <v>1</v>
      </c>
      <c r="BP134" s="68">
        <f>VLOOKUP(T_Tableau_export_BDN_calculs[[#This Row],[Taxon]],'4_Changement_de_nom'!$1:$5000,5,FALSE)</f>
        <v>1</v>
      </c>
      <c r="BQ134" s="68" t="str">
        <f>IF(OR(SUM(T_Tableau_export_BDN_calculs[[#This Row],[Encombrement vertical 0 - 5m]:[Encombrement vertical 0 - &gt;25m]])=130575,T_Tableau_export_BDN_calculs[[#This Row],[Taxon]]="Tadarida teniotis (Rafinesque,1814)"),"ouvert","ferme")</f>
        <v>ouvert</v>
      </c>
      <c r="BR134" s="68">
        <f>T_Tableau_export_BDN_calculs[[#This Row],[Nombre de contacts]]/'2_Donnees_entree'!$B$20</f>
        <v>6.6666666666666666E-2</v>
      </c>
      <c r="BS134" s="68">
        <f>(IF(T_Tableau_export_BDN_calculs[[#This Row],[Milieu ouvert ferme]]="ferme",T_Tableau_export_BDN_calculs[[#This Row],[Indice DETECT milieu ferme]],T_Tableau_export_BDN_calculs[[#This Row],[Indice DETECT milieu ouvert]]))*T_Tableau_export_BDN_calculs[[#This Row],[Nb contacts/h]]</f>
        <v>6.6666666666666666E-2</v>
      </c>
      <c r="BT134" s="68" t="str">
        <f>VLOOKUP(T_Tableau_export_BDN_calculs[[#This Row],[Numéro du point]],'4bis_Changement_de_nom_points'!A:B,2,FALSE)</f>
        <v>Point 9</v>
      </c>
    </row>
    <row r="135" spans="1:72" x14ac:dyDescent="0.25">
      <c r="A135" s="18">
        <v>41837</v>
      </c>
      <c r="B135">
        <v>939533</v>
      </c>
      <c r="C135" s="18">
        <v>41837</v>
      </c>
      <c r="D135" t="s">
        <v>88</v>
      </c>
      <c r="F135" t="s">
        <v>88</v>
      </c>
      <c r="G135" t="s">
        <v>197</v>
      </c>
      <c r="H135" t="s">
        <v>137</v>
      </c>
      <c r="I135" t="s">
        <v>89</v>
      </c>
      <c r="J135">
        <v>84</v>
      </c>
      <c r="L135" t="s">
        <v>162</v>
      </c>
      <c r="M135" s="19">
        <v>8.1250000000000003E-2</v>
      </c>
      <c r="N135" s="20">
        <v>43525</v>
      </c>
      <c r="O135" s="20">
        <v>43525</v>
      </c>
      <c r="P135" s="20">
        <v>43526</v>
      </c>
      <c r="Q135" s="20">
        <v>43525</v>
      </c>
      <c r="R135" s="20">
        <v>43525</v>
      </c>
      <c r="S135" s="20">
        <v>43525</v>
      </c>
      <c r="V135">
        <v>919235</v>
      </c>
      <c r="W135">
        <v>354689</v>
      </c>
      <c r="X135" t="s">
        <v>197</v>
      </c>
      <c r="Y135" t="s">
        <v>199</v>
      </c>
      <c r="Z135" t="s">
        <v>200</v>
      </c>
      <c r="AA135" t="s">
        <v>201</v>
      </c>
      <c r="AD135" t="s">
        <v>88</v>
      </c>
      <c r="AE135">
        <v>0</v>
      </c>
      <c r="AF135">
        <v>0</v>
      </c>
      <c r="AG135">
        <v>1496</v>
      </c>
      <c r="AH135" t="s">
        <v>166</v>
      </c>
      <c r="AI135" t="s">
        <v>90</v>
      </c>
      <c r="AJ135" t="s">
        <v>88</v>
      </c>
      <c r="AK135" t="s">
        <v>167</v>
      </c>
      <c r="AL135" t="s">
        <v>91</v>
      </c>
      <c r="AM135">
        <v>11</v>
      </c>
      <c r="AN135" t="s">
        <v>92</v>
      </c>
      <c r="AO135" t="s">
        <v>93</v>
      </c>
      <c r="AP135" t="s">
        <v>88</v>
      </c>
      <c r="AQ135" t="s">
        <v>93</v>
      </c>
      <c r="AR135" t="s">
        <v>94</v>
      </c>
      <c r="AS135" t="s">
        <v>93</v>
      </c>
      <c r="AT135" t="s">
        <v>168</v>
      </c>
      <c r="AV135" s="18">
        <v>42318</v>
      </c>
      <c r="AW135">
        <v>3314810</v>
      </c>
      <c r="AX135">
        <v>60479</v>
      </c>
      <c r="AY135" t="s">
        <v>95</v>
      </c>
      <c r="AZ135">
        <v>1</v>
      </c>
      <c r="BA135" t="s">
        <v>169</v>
      </c>
      <c r="BB135" t="s">
        <v>170</v>
      </c>
      <c r="BC135" t="s">
        <v>171</v>
      </c>
      <c r="BD135" t="s">
        <v>172</v>
      </c>
      <c r="BE135" t="s">
        <v>173</v>
      </c>
      <c r="BF135">
        <v>10</v>
      </c>
      <c r="BH135" t="s">
        <v>96</v>
      </c>
      <c r="BI135" t="s">
        <v>174</v>
      </c>
      <c r="BJ135" t="s">
        <v>175</v>
      </c>
      <c r="BK135" t="s">
        <v>97</v>
      </c>
      <c r="BL135" t="s">
        <v>98</v>
      </c>
      <c r="BM135" t="str">
        <f>VLOOKUP(T_Tableau_export_BDN_calculs[[#This Row],[Taxon]],'4_Changement_de_nom'!$1:$5000,2,FALSE)</f>
        <v>Pipistrellus pipistrellus (Schreber, 1774)</v>
      </c>
      <c r="BN135" t="str">
        <f>VLOOKUP(T_Tableau_export_BDN_calculs[[#This Row],[Taxon]],'4_Changement_de_nom'!$1:$5000,3,FALSE)</f>
        <v>Pipistrelle commune</v>
      </c>
      <c r="BO135">
        <f>VLOOKUP(T_Tableau_export_BDN_calculs[[#This Row],[Taxon]],'4_Changement_de_nom'!$1:$5000,4,FALSE)</f>
        <v>1</v>
      </c>
      <c r="BP135" s="68">
        <f>VLOOKUP(T_Tableau_export_BDN_calculs[[#This Row],[Taxon]],'4_Changement_de_nom'!$1:$5000,5,FALSE)</f>
        <v>1</v>
      </c>
      <c r="BQ135" s="68" t="str">
        <f>IF(OR(SUM(T_Tableau_export_BDN_calculs[[#This Row],[Encombrement vertical 0 - 5m]:[Encombrement vertical 0 - &gt;25m]])=130575,T_Tableau_export_BDN_calculs[[#This Row],[Taxon]]="Tadarida teniotis (Rafinesque,1814)"),"ouvert","ferme")</f>
        <v>ouvert</v>
      </c>
      <c r="BR135" s="68">
        <f>T_Tableau_export_BDN_calculs[[#This Row],[Nombre de contacts]]/'2_Donnees_entree'!$B$20</f>
        <v>6.6666666666666666E-2</v>
      </c>
      <c r="BS135" s="68">
        <f>(IF(T_Tableau_export_BDN_calculs[[#This Row],[Milieu ouvert ferme]]="ferme",T_Tableau_export_BDN_calculs[[#This Row],[Indice DETECT milieu ferme]],T_Tableau_export_BDN_calculs[[#This Row],[Indice DETECT milieu ouvert]]))*T_Tableau_export_BDN_calculs[[#This Row],[Nb contacts/h]]</f>
        <v>6.6666666666666666E-2</v>
      </c>
      <c r="BT135" s="68" t="str">
        <f>VLOOKUP(T_Tableau_export_BDN_calculs[[#This Row],[Numéro du point]],'4bis_Changement_de_nom_points'!A:B,2,FALSE)</f>
        <v>Point 9</v>
      </c>
    </row>
    <row r="136" spans="1:72" x14ac:dyDescent="0.25">
      <c r="A136" s="18">
        <v>41837</v>
      </c>
      <c r="B136">
        <v>939533</v>
      </c>
      <c r="C136" s="18">
        <v>41837</v>
      </c>
      <c r="D136" t="s">
        <v>88</v>
      </c>
      <c r="F136" t="s">
        <v>88</v>
      </c>
      <c r="G136" t="s">
        <v>197</v>
      </c>
      <c r="H136" t="s">
        <v>137</v>
      </c>
      <c r="I136" t="s">
        <v>89</v>
      </c>
      <c r="J136">
        <v>84</v>
      </c>
      <c r="L136" t="s">
        <v>162</v>
      </c>
      <c r="M136" s="19">
        <v>8.1250000000000003E-2</v>
      </c>
      <c r="N136" s="20">
        <v>43525</v>
      </c>
      <c r="O136" s="20">
        <v>43525</v>
      </c>
      <c r="P136" s="20">
        <v>43526</v>
      </c>
      <c r="Q136" s="20">
        <v>43525</v>
      </c>
      <c r="R136" s="20">
        <v>43525</v>
      </c>
      <c r="S136" s="20">
        <v>43525</v>
      </c>
      <c r="V136">
        <v>919239</v>
      </c>
      <c r="W136">
        <v>354689</v>
      </c>
      <c r="X136" t="s">
        <v>197</v>
      </c>
      <c r="Y136" t="s">
        <v>199</v>
      </c>
      <c r="Z136" t="s">
        <v>200</v>
      </c>
      <c r="AA136" t="s">
        <v>201</v>
      </c>
      <c r="AD136" t="s">
        <v>88</v>
      </c>
      <c r="AE136">
        <v>0</v>
      </c>
      <c r="AF136">
        <v>0</v>
      </c>
      <c r="AG136">
        <v>1496</v>
      </c>
      <c r="AH136" t="s">
        <v>166</v>
      </c>
      <c r="AI136" t="s">
        <v>90</v>
      </c>
      <c r="AJ136" t="s">
        <v>88</v>
      </c>
      <c r="AK136" t="s">
        <v>167</v>
      </c>
      <c r="AL136" t="s">
        <v>91</v>
      </c>
      <c r="AM136">
        <v>2</v>
      </c>
      <c r="AN136" t="s">
        <v>92</v>
      </c>
      <c r="AO136" t="s">
        <v>93</v>
      </c>
      <c r="AP136" t="s">
        <v>88</v>
      </c>
      <c r="AQ136" t="s">
        <v>93</v>
      </c>
      <c r="AR136" t="s">
        <v>94</v>
      </c>
      <c r="AS136" t="s">
        <v>93</v>
      </c>
      <c r="AT136" t="s">
        <v>168</v>
      </c>
      <c r="AV136" s="18">
        <v>42318</v>
      </c>
      <c r="AW136">
        <v>3314345</v>
      </c>
      <c r="AX136">
        <v>60479</v>
      </c>
      <c r="AY136" t="s">
        <v>95</v>
      </c>
      <c r="AZ136">
        <v>2</v>
      </c>
      <c r="BA136" t="s">
        <v>169</v>
      </c>
      <c r="BB136" t="s">
        <v>170</v>
      </c>
      <c r="BC136" t="s">
        <v>171</v>
      </c>
      <c r="BD136" t="s">
        <v>172</v>
      </c>
      <c r="BE136" t="s">
        <v>173</v>
      </c>
      <c r="BF136">
        <v>10</v>
      </c>
      <c r="BH136" t="s">
        <v>96</v>
      </c>
      <c r="BI136" t="s">
        <v>174</v>
      </c>
      <c r="BJ136" t="s">
        <v>175</v>
      </c>
      <c r="BK136" t="s">
        <v>97</v>
      </c>
      <c r="BL136" t="s">
        <v>98</v>
      </c>
      <c r="BM136" t="str">
        <f>VLOOKUP(T_Tableau_export_BDN_calculs[[#This Row],[Taxon]],'4_Changement_de_nom'!$1:$5000,2,FALSE)</f>
        <v>Pipistrellus pipistrellus (Schreber, 1774)</v>
      </c>
      <c r="BN136" t="str">
        <f>VLOOKUP(T_Tableau_export_BDN_calculs[[#This Row],[Taxon]],'4_Changement_de_nom'!$1:$5000,3,FALSE)</f>
        <v>Pipistrelle commune</v>
      </c>
      <c r="BO136">
        <f>VLOOKUP(T_Tableau_export_BDN_calculs[[#This Row],[Taxon]],'4_Changement_de_nom'!$1:$5000,4,FALSE)</f>
        <v>1</v>
      </c>
      <c r="BP136" s="68">
        <f>VLOOKUP(T_Tableau_export_BDN_calculs[[#This Row],[Taxon]],'4_Changement_de_nom'!$1:$5000,5,FALSE)</f>
        <v>1</v>
      </c>
      <c r="BQ136" s="68" t="str">
        <f>IF(OR(SUM(T_Tableau_export_BDN_calculs[[#This Row],[Encombrement vertical 0 - 5m]:[Encombrement vertical 0 - &gt;25m]])=130575,T_Tableau_export_BDN_calculs[[#This Row],[Taxon]]="Tadarida teniotis (Rafinesque,1814)"),"ouvert","ferme")</f>
        <v>ouvert</v>
      </c>
      <c r="BR136" s="68">
        <f>T_Tableau_export_BDN_calculs[[#This Row],[Nombre de contacts]]/'2_Donnees_entree'!$B$20</f>
        <v>0.13333333333333333</v>
      </c>
      <c r="BS136" s="68">
        <f>(IF(T_Tableau_export_BDN_calculs[[#This Row],[Milieu ouvert ferme]]="ferme",T_Tableau_export_BDN_calculs[[#This Row],[Indice DETECT milieu ferme]],T_Tableau_export_BDN_calculs[[#This Row],[Indice DETECT milieu ouvert]]))*T_Tableau_export_BDN_calculs[[#This Row],[Nb contacts/h]]</f>
        <v>0.13333333333333333</v>
      </c>
      <c r="BT136" s="68" t="str">
        <f>VLOOKUP(T_Tableau_export_BDN_calculs[[#This Row],[Numéro du point]],'4bis_Changement_de_nom_points'!A:B,2,FALSE)</f>
        <v>Point 9</v>
      </c>
    </row>
    <row r="137" spans="1:72" x14ac:dyDescent="0.25">
      <c r="A137" s="18">
        <v>41837</v>
      </c>
      <c r="B137">
        <v>939533</v>
      </c>
      <c r="C137" s="18">
        <v>41837</v>
      </c>
      <c r="D137" t="s">
        <v>88</v>
      </c>
      <c r="F137" t="s">
        <v>88</v>
      </c>
      <c r="G137" t="s">
        <v>197</v>
      </c>
      <c r="H137" t="s">
        <v>137</v>
      </c>
      <c r="I137" t="s">
        <v>89</v>
      </c>
      <c r="J137">
        <v>84</v>
      </c>
      <c r="L137" t="s">
        <v>162</v>
      </c>
      <c r="M137" s="19">
        <v>8.1250000000000003E-2</v>
      </c>
      <c r="N137" s="20">
        <v>43525</v>
      </c>
      <c r="O137" s="20">
        <v>43525</v>
      </c>
      <c r="P137" s="20">
        <v>43526</v>
      </c>
      <c r="Q137" s="20">
        <v>43525</v>
      </c>
      <c r="R137" s="20">
        <v>43525</v>
      </c>
      <c r="S137" s="20">
        <v>43525</v>
      </c>
      <c r="V137">
        <v>919436</v>
      </c>
      <c r="W137">
        <v>354689</v>
      </c>
      <c r="X137" t="s">
        <v>197</v>
      </c>
      <c r="Y137" t="s">
        <v>199</v>
      </c>
      <c r="Z137" t="s">
        <v>200</v>
      </c>
      <c r="AA137" t="s">
        <v>201</v>
      </c>
      <c r="AD137" t="s">
        <v>88</v>
      </c>
      <c r="AE137">
        <v>0</v>
      </c>
      <c r="AF137">
        <v>0</v>
      </c>
      <c r="AG137">
        <v>1496</v>
      </c>
      <c r="AH137" t="s">
        <v>166</v>
      </c>
      <c r="AI137" t="s">
        <v>90</v>
      </c>
      <c r="AJ137" t="s">
        <v>88</v>
      </c>
      <c r="AK137" t="s">
        <v>167</v>
      </c>
      <c r="AL137" t="s">
        <v>91</v>
      </c>
      <c r="AM137">
        <v>27</v>
      </c>
      <c r="AN137" t="s">
        <v>92</v>
      </c>
      <c r="AO137" t="s">
        <v>93</v>
      </c>
      <c r="AP137" t="s">
        <v>88</v>
      </c>
      <c r="AQ137" t="s">
        <v>93</v>
      </c>
      <c r="AR137" t="s">
        <v>94</v>
      </c>
      <c r="AS137" t="s">
        <v>93</v>
      </c>
      <c r="AT137" t="s">
        <v>168</v>
      </c>
      <c r="AV137" s="18">
        <v>42318</v>
      </c>
      <c r="AW137">
        <v>3314970</v>
      </c>
      <c r="AX137">
        <v>60479</v>
      </c>
      <c r="AY137" t="s">
        <v>95</v>
      </c>
      <c r="AZ137">
        <v>1</v>
      </c>
      <c r="BA137" t="s">
        <v>169</v>
      </c>
      <c r="BB137" t="s">
        <v>170</v>
      </c>
      <c r="BC137" t="s">
        <v>171</v>
      </c>
      <c r="BD137" t="s">
        <v>172</v>
      </c>
      <c r="BE137" t="s">
        <v>173</v>
      </c>
      <c r="BF137">
        <v>10</v>
      </c>
      <c r="BH137" t="s">
        <v>96</v>
      </c>
      <c r="BI137" t="s">
        <v>174</v>
      </c>
      <c r="BJ137" t="s">
        <v>175</v>
      </c>
      <c r="BK137" t="s">
        <v>97</v>
      </c>
      <c r="BL137" t="s">
        <v>98</v>
      </c>
      <c r="BM137" t="str">
        <f>VLOOKUP(T_Tableau_export_BDN_calculs[[#This Row],[Taxon]],'4_Changement_de_nom'!$1:$5000,2,FALSE)</f>
        <v>Pipistrellus pipistrellus (Schreber, 1774)</v>
      </c>
      <c r="BN137" t="str">
        <f>VLOOKUP(T_Tableau_export_BDN_calculs[[#This Row],[Taxon]],'4_Changement_de_nom'!$1:$5000,3,FALSE)</f>
        <v>Pipistrelle commune</v>
      </c>
      <c r="BO137">
        <f>VLOOKUP(T_Tableau_export_BDN_calculs[[#This Row],[Taxon]],'4_Changement_de_nom'!$1:$5000,4,FALSE)</f>
        <v>1</v>
      </c>
      <c r="BP137" s="68">
        <f>VLOOKUP(T_Tableau_export_BDN_calculs[[#This Row],[Taxon]],'4_Changement_de_nom'!$1:$5000,5,FALSE)</f>
        <v>1</v>
      </c>
      <c r="BQ137" s="68" t="str">
        <f>IF(OR(SUM(T_Tableau_export_BDN_calculs[[#This Row],[Encombrement vertical 0 - 5m]:[Encombrement vertical 0 - &gt;25m]])=130575,T_Tableau_export_BDN_calculs[[#This Row],[Taxon]]="Tadarida teniotis (Rafinesque,1814)"),"ouvert","ferme")</f>
        <v>ouvert</v>
      </c>
      <c r="BR137" s="68">
        <f>T_Tableau_export_BDN_calculs[[#This Row],[Nombre de contacts]]/'2_Donnees_entree'!$B$20</f>
        <v>6.6666666666666666E-2</v>
      </c>
      <c r="BS137" s="68">
        <f>(IF(T_Tableau_export_BDN_calculs[[#This Row],[Milieu ouvert ferme]]="ferme",T_Tableau_export_BDN_calculs[[#This Row],[Indice DETECT milieu ferme]],T_Tableau_export_BDN_calculs[[#This Row],[Indice DETECT milieu ouvert]]))*T_Tableau_export_BDN_calculs[[#This Row],[Nb contacts/h]]</f>
        <v>6.6666666666666666E-2</v>
      </c>
      <c r="BT137" s="68" t="str">
        <f>VLOOKUP(T_Tableau_export_BDN_calculs[[#This Row],[Numéro du point]],'4bis_Changement_de_nom_points'!A:B,2,FALSE)</f>
        <v>Point 9</v>
      </c>
    </row>
    <row r="138" spans="1:72" x14ac:dyDescent="0.25">
      <c r="A138" s="18">
        <v>41837</v>
      </c>
      <c r="B138">
        <v>939533</v>
      </c>
      <c r="C138" s="18">
        <v>41837</v>
      </c>
      <c r="D138" t="s">
        <v>88</v>
      </c>
      <c r="F138" t="s">
        <v>88</v>
      </c>
      <c r="G138" t="s">
        <v>197</v>
      </c>
      <c r="H138" t="s">
        <v>137</v>
      </c>
      <c r="I138" t="s">
        <v>89</v>
      </c>
      <c r="J138">
        <v>84</v>
      </c>
      <c r="L138" t="s">
        <v>162</v>
      </c>
      <c r="M138" s="19">
        <v>8.1250000000000003E-2</v>
      </c>
      <c r="N138" s="20">
        <v>43525</v>
      </c>
      <c r="O138" s="20">
        <v>43525</v>
      </c>
      <c r="P138" s="20">
        <v>43526</v>
      </c>
      <c r="Q138" s="20">
        <v>43525</v>
      </c>
      <c r="R138" s="20">
        <v>43525</v>
      </c>
      <c r="S138" s="20">
        <v>43525</v>
      </c>
      <c r="V138">
        <v>920357</v>
      </c>
      <c r="W138">
        <v>354689</v>
      </c>
      <c r="X138" t="s">
        <v>197</v>
      </c>
      <c r="Y138" t="s">
        <v>199</v>
      </c>
      <c r="Z138" t="s">
        <v>200</v>
      </c>
      <c r="AA138" t="s">
        <v>201</v>
      </c>
      <c r="AD138" t="s">
        <v>88</v>
      </c>
      <c r="AE138">
        <v>0</v>
      </c>
      <c r="AF138">
        <v>0</v>
      </c>
      <c r="AG138">
        <v>1496</v>
      </c>
      <c r="AH138" t="s">
        <v>166</v>
      </c>
      <c r="AI138" t="s">
        <v>90</v>
      </c>
      <c r="AJ138" t="s">
        <v>88</v>
      </c>
      <c r="AK138" t="s">
        <v>167</v>
      </c>
      <c r="AL138" t="s">
        <v>91</v>
      </c>
      <c r="AM138">
        <v>25</v>
      </c>
      <c r="AO138" t="s">
        <v>93</v>
      </c>
      <c r="AP138" t="s">
        <v>88</v>
      </c>
      <c r="AQ138" t="s">
        <v>88</v>
      </c>
      <c r="AR138" t="s">
        <v>108</v>
      </c>
      <c r="AS138" t="s">
        <v>88</v>
      </c>
      <c r="AT138" t="s">
        <v>168</v>
      </c>
      <c r="AV138" s="18">
        <v>42318</v>
      </c>
      <c r="AW138">
        <v>3312763</v>
      </c>
      <c r="AX138" t="s">
        <v>124</v>
      </c>
      <c r="AY138" t="s">
        <v>125</v>
      </c>
      <c r="AZ138">
        <v>1</v>
      </c>
      <c r="BA138" t="s">
        <v>169</v>
      </c>
      <c r="BB138" t="s">
        <v>170</v>
      </c>
      <c r="BC138" t="s">
        <v>171</v>
      </c>
      <c r="BD138" t="s">
        <v>172</v>
      </c>
      <c r="BE138" t="s">
        <v>173</v>
      </c>
      <c r="BF138">
        <v>10</v>
      </c>
      <c r="BH138" t="s">
        <v>96</v>
      </c>
      <c r="BI138" t="s">
        <v>174</v>
      </c>
      <c r="BJ138" t="s">
        <v>175</v>
      </c>
      <c r="BK138" t="s">
        <v>97</v>
      </c>
      <c r="BL138" t="s">
        <v>98</v>
      </c>
      <c r="BM138" t="str">
        <f>VLOOKUP(T_Tableau_export_BDN_calculs[[#This Row],[Taxon]],'4_Changement_de_nom'!$1:$5000,2,FALSE)</f>
        <v>Nyctalus sp., Eptesicus sp.</v>
      </c>
      <c r="BN138" t="str">
        <f>VLOOKUP(T_Tableau_export_BDN_calculs[[#This Row],[Taxon]],'4_Changement_de_nom'!$1:$5000,3,FALSE)</f>
        <v>Noctule ou Sérotine (espèce indéterminée)</v>
      </c>
      <c r="BO138">
        <f>VLOOKUP(T_Tableau_export_BDN_calculs[[#This Row],[Taxon]],'4_Changement_de_nom'!$1:$5000,4,FALSE)</f>
        <v>0.41</v>
      </c>
      <c r="BP138" s="68">
        <f>VLOOKUP(T_Tableau_export_BDN_calculs[[#This Row],[Taxon]],'4_Changement_de_nom'!$1:$5000,5,FALSE)</f>
        <v>0.37</v>
      </c>
      <c r="BQ138" s="68" t="str">
        <f>IF(OR(SUM(T_Tableau_export_BDN_calculs[[#This Row],[Encombrement vertical 0 - 5m]:[Encombrement vertical 0 - &gt;25m]])=130575,T_Tableau_export_BDN_calculs[[#This Row],[Taxon]]="Tadarida teniotis (Rafinesque,1814)"),"ouvert","ferme")</f>
        <v>ouvert</v>
      </c>
      <c r="BR138" s="68">
        <f>T_Tableau_export_BDN_calculs[[#This Row],[Nombre de contacts]]/'2_Donnees_entree'!$B$20</f>
        <v>6.6666666666666666E-2</v>
      </c>
      <c r="BS138" s="68">
        <f>(IF(T_Tableau_export_BDN_calculs[[#This Row],[Milieu ouvert ferme]]="ferme",T_Tableau_export_BDN_calculs[[#This Row],[Indice DETECT milieu ferme]],T_Tableau_export_BDN_calculs[[#This Row],[Indice DETECT milieu ouvert]]))*T_Tableau_export_BDN_calculs[[#This Row],[Nb contacts/h]]</f>
        <v>2.4666666666666667E-2</v>
      </c>
      <c r="BT138" s="68" t="str">
        <f>VLOOKUP(T_Tableau_export_BDN_calculs[[#This Row],[Numéro du point]],'4bis_Changement_de_nom_points'!A:B,2,FALSE)</f>
        <v>Point 9</v>
      </c>
    </row>
    <row r="139" spans="1:72" x14ac:dyDescent="0.25">
      <c r="A139" s="18">
        <v>41837</v>
      </c>
      <c r="B139">
        <v>939536</v>
      </c>
      <c r="C139" s="18">
        <v>41837</v>
      </c>
      <c r="D139" t="s">
        <v>88</v>
      </c>
      <c r="F139" t="s">
        <v>88</v>
      </c>
      <c r="G139" t="s">
        <v>202</v>
      </c>
      <c r="H139" t="s">
        <v>238</v>
      </c>
      <c r="I139" t="s">
        <v>127</v>
      </c>
      <c r="J139">
        <v>69</v>
      </c>
      <c r="L139" t="s">
        <v>162</v>
      </c>
      <c r="M139" s="19">
        <v>5.1388888888888894E-2</v>
      </c>
      <c r="N139" s="20">
        <v>43525</v>
      </c>
      <c r="O139" s="20">
        <v>43526</v>
      </c>
      <c r="P139" s="20">
        <v>43527</v>
      </c>
      <c r="Q139" s="20">
        <v>43525</v>
      </c>
      <c r="R139" s="20">
        <v>43526</v>
      </c>
      <c r="S139" s="20">
        <v>43526</v>
      </c>
      <c r="V139">
        <v>917846</v>
      </c>
      <c r="W139">
        <v>354690</v>
      </c>
      <c r="X139" t="s">
        <v>202</v>
      </c>
      <c r="Y139" t="s">
        <v>204</v>
      </c>
      <c r="Z139" t="s">
        <v>205</v>
      </c>
      <c r="AA139" t="s">
        <v>206</v>
      </c>
      <c r="AD139" t="s">
        <v>88</v>
      </c>
      <c r="AE139">
        <v>0</v>
      </c>
      <c r="AF139">
        <v>0</v>
      </c>
      <c r="AG139">
        <v>1496</v>
      </c>
      <c r="AH139" t="s">
        <v>166</v>
      </c>
      <c r="AI139" t="s">
        <v>90</v>
      </c>
      <c r="AJ139" t="s">
        <v>88</v>
      </c>
      <c r="AK139" t="s">
        <v>167</v>
      </c>
      <c r="AL139" t="s">
        <v>91</v>
      </c>
      <c r="AM139">
        <v>3</v>
      </c>
      <c r="AN139" t="s">
        <v>152</v>
      </c>
      <c r="AO139" t="s">
        <v>93</v>
      </c>
      <c r="AP139" t="s">
        <v>88</v>
      </c>
      <c r="AQ139" t="s">
        <v>93</v>
      </c>
      <c r="AR139" t="s">
        <v>94</v>
      </c>
      <c r="AS139" t="s">
        <v>93</v>
      </c>
      <c r="AT139" t="s">
        <v>168</v>
      </c>
      <c r="AV139" s="18">
        <v>42318</v>
      </c>
      <c r="AW139">
        <v>3313600</v>
      </c>
      <c r="AX139" t="s">
        <v>153</v>
      </c>
      <c r="AY139" t="s">
        <v>154</v>
      </c>
      <c r="AZ139">
        <v>1</v>
      </c>
      <c r="BA139" t="s">
        <v>169</v>
      </c>
      <c r="BB139" t="s">
        <v>170</v>
      </c>
      <c r="BC139" t="s">
        <v>171</v>
      </c>
      <c r="BD139" t="s">
        <v>172</v>
      </c>
      <c r="BE139" t="s">
        <v>173</v>
      </c>
      <c r="BF139">
        <v>9</v>
      </c>
      <c r="BG139" t="s">
        <v>181</v>
      </c>
      <c r="BH139" t="s">
        <v>96</v>
      </c>
      <c r="BI139" t="s">
        <v>174</v>
      </c>
      <c r="BJ139" t="s">
        <v>175</v>
      </c>
      <c r="BK139" t="s">
        <v>97</v>
      </c>
      <c r="BL139" t="s">
        <v>98</v>
      </c>
      <c r="BM139" t="str">
        <f>VLOOKUP(T_Tableau_export_BDN_calculs[[#This Row],[Taxon]],'4_Changement_de_nom'!$1:$5000,2,FALSE)</f>
        <v>Nyctalus sp., Eptesicus sp.</v>
      </c>
      <c r="BN139" t="str">
        <f>VLOOKUP(T_Tableau_export_BDN_calculs[[#This Row],[Taxon]],'4_Changement_de_nom'!$1:$5000,3,FALSE)</f>
        <v>Noctule ou Sérotine (espèce indéterminée)</v>
      </c>
      <c r="BO139">
        <f>VLOOKUP(T_Tableau_export_BDN_calculs[[#This Row],[Taxon]],'4_Changement_de_nom'!$1:$5000,4,FALSE)</f>
        <v>0.41</v>
      </c>
      <c r="BP139" s="68">
        <f>VLOOKUP(T_Tableau_export_BDN_calculs[[#This Row],[Taxon]],'4_Changement_de_nom'!$1:$5000,5,FALSE)</f>
        <v>0.37</v>
      </c>
      <c r="BQ139" s="68" t="str">
        <f>IF(OR(SUM(T_Tableau_export_BDN_calculs[[#This Row],[Encombrement vertical 0 - 5m]:[Encombrement vertical 0 - &gt;25m]])=130575,T_Tableau_export_BDN_calculs[[#This Row],[Taxon]]="Tadarida teniotis (Rafinesque,1814)"),"ouvert","ferme")</f>
        <v>ferme</v>
      </c>
      <c r="BR139" s="68">
        <f>T_Tableau_export_BDN_calculs[[#This Row],[Nombre de contacts]]/'2_Donnees_entree'!$B$20</f>
        <v>6.6666666666666666E-2</v>
      </c>
      <c r="BS139" s="68">
        <f>(IF(T_Tableau_export_BDN_calculs[[#This Row],[Milieu ouvert ferme]]="ferme",T_Tableau_export_BDN_calculs[[#This Row],[Indice DETECT milieu ferme]],T_Tableau_export_BDN_calculs[[#This Row],[Indice DETECT milieu ouvert]]))*T_Tableau_export_BDN_calculs[[#This Row],[Nb contacts/h]]</f>
        <v>2.7333333333333331E-2</v>
      </c>
      <c r="BT139" s="68" t="str">
        <f>VLOOKUP(T_Tableau_export_BDN_calculs[[#This Row],[Numéro du point]],'4bis_Changement_de_nom_points'!A:B,2,FALSE)</f>
        <v>Point 8</v>
      </c>
    </row>
    <row r="140" spans="1:72" x14ac:dyDescent="0.25">
      <c r="A140" s="18">
        <v>41837</v>
      </c>
      <c r="B140">
        <v>939536</v>
      </c>
      <c r="C140" s="18">
        <v>41837</v>
      </c>
      <c r="D140" t="s">
        <v>88</v>
      </c>
      <c r="F140" t="s">
        <v>88</v>
      </c>
      <c r="G140" t="s">
        <v>202</v>
      </c>
      <c r="H140" t="s">
        <v>238</v>
      </c>
      <c r="I140" t="s">
        <v>127</v>
      </c>
      <c r="J140">
        <v>69</v>
      </c>
      <c r="L140" t="s">
        <v>162</v>
      </c>
      <c r="M140" s="19">
        <v>5.1388888888888894E-2</v>
      </c>
      <c r="N140" s="20">
        <v>43525</v>
      </c>
      <c r="O140" s="20">
        <v>43526</v>
      </c>
      <c r="P140" s="20">
        <v>43527</v>
      </c>
      <c r="Q140" s="20">
        <v>43525</v>
      </c>
      <c r="R140" s="20">
        <v>43526</v>
      </c>
      <c r="S140" s="20">
        <v>43526</v>
      </c>
      <c r="V140">
        <v>918043</v>
      </c>
      <c r="W140">
        <v>354690</v>
      </c>
      <c r="X140" t="s">
        <v>202</v>
      </c>
      <c r="Y140" t="s">
        <v>204</v>
      </c>
      <c r="Z140" t="s">
        <v>205</v>
      </c>
      <c r="AA140" t="s">
        <v>206</v>
      </c>
      <c r="AD140" t="s">
        <v>88</v>
      </c>
      <c r="AE140">
        <v>0</v>
      </c>
      <c r="AF140">
        <v>0</v>
      </c>
      <c r="AG140">
        <v>1496</v>
      </c>
      <c r="AH140" t="s">
        <v>166</v>
      </c>
      <c r="AI140" t="s">
        <v>90</v>
      </c>
      <c r="AJ140" t="s">
        <v>88</v>
      </c>
      <c r="AK140" t="s">
        <v>167</v>
      </c>
      <c r="AL140" t="s">
        <v>91</v>
      </c>
      <c r="AM140">
        <v>2</v>
      </c>
      <c r="AN140" t="s">
        <v>134</v>
      </c>
      <c r="AO140" t="s">
        <v>93</v>
      </c>
      <c r="AP140" t="s">
        <v>88</v>
      </c>
      <c r="AQ140" t="s">
        <v>93</v>
      </c>
      <c r="AR140" t="s">
        <v>94</v>
      </c>
      <c r="AS140" t="s">
        <v>93</v>
      </c>
      <c r="AT140" t="s">
        <v>168</v>
      </c>
      <c r="AV140" s="18">
        <v>42318</v>
      </c>
      <c r="AW140">
        <v>3314558</v>
      </c>
      <c r="AX140" t="s">
        <v>135</v>
      </c>
      <c r="AY140" t="s">
        <v>136</v>
      </c>
      <c r="AZ140">
        <v>1</v>
      </c>
      <c r="BA140" t="s">
        <v>169</v>
      </c>
      <c r="BB140" t="s">
        <v>170</v>
      </c>
      <c r="BC140" t="s">
        <v>171</v>
      </c>
      <c r="BD140" t="s">
        <v>172</v>
      </c>
      <c r="BE140" t="s">
        <v>173</v>
      </c>
      <c r="BF140">
        <v>9</v>
      </c>
      <c r="BG140" t="s">
        <v>181</v>
      </c>
      <c r="BH140" t="s">
        <v>96</v>
      </c>
      <c r="BI140" t="s">
        <v>174</v>
      </c>
      <c r="BJ140" t="s">
        <v>175</v>
      </c>
      <c r="BK140" t="s">
        <v>97</v>
      </c>
      <c r="BL140" t="s">
        <v>98</v>
      </c>
      <c r="BM140" t="str">
        <f>VLOOKUP(T_Tableau_export_BDN_calculs[[#This Row],[Taxon]],'4_Changement_de_nom'!$1:$5000,2,FALSE)</f>
        <v>Nyctalus sp., Eptesicus sp.</v>
      </c>
      <c r="BN140" t="str">
        <f>VLOOKUP(T_Tableau_export_BDN_calculs[[#This Row],[Taxon]],'4_Changement_de_nom'!$1:$5000,3,FALSE)</f>
        <v>Noctule ou Sérotine (espèce indéterminée)</v>
      </c>
      <c r="BO140">
        <f>VLOOKUP(T_Tableau_export_BDN_calculs[[#This Row],[Taxon]],'4_Changement_de_nom'!$1:$5000,4,FALSE)</f>
        <v>0.41</v>
      </c>
      <c r="BP140" s="68">
        <f>VLOOKUP(T_Tableau_export_BDN_calculs[[#This Row],[Taxon]],'4_Changement_de_nom'!$1:$5000,5,FALSE)</f>
        <v>0.37</v>
      </c>
      <c r="BQ140" s="68" t="str">
        <f>IF(OR(SUM(T_Tableau_export_BDN_calculs[[#This Row],[Encombrement vertical 0 - 5m]:[Encombrement vertical 0 - &gt;25m]])=130575,T_Tableau_export_BDN_calculs[[#This Row],[Taxon]]="Tadarida teniotis (Rafinesque,1814)"),"ouvert","ferme")</f>
        <v>ferme</v>
      </c>
      <c r="BR140" s="68">
        <f>T_Tableau_export_BDN_calculs[[#This Row],[Nombre de contacts]]/'2_Donnees_entree'!$B$20</f>
        <v>6.6666666666666666E-2</v>
      </c>
      <c r="BS140" s="68">
        <f>(IF(T_Tableau_export_BDN_calculs[[#This Row],[Milieu ouvert ferme]]="ferme",T_Tableau_export_BDN_calculs[[#This Row],[Indice DETECT milieu ferme]],T_Tableau_export_BDN_calculs[[#This Row],[Indice DETECT milieu ouvert]]))*T_Tableau_export_BDN_calculs[[#This Row],[Nb contacts/h]]</f>
        <v>2.7333333333333331E-2</v>
      </c>
      <c r="BT140" s="68" t="str">
        <f>VLOOKUP(T_Tableau_export_BDN_calculs[[#This Row],[Numéro du point]],'4bis_Changement_de_nom_points'!A:B,2,FALSE)</f>
        <v>Point 8</v>
      </c>
    </row>
    <row r="141" spans="1:72" x14ac:dyDescent="0.25">
      <c r="A141" s="18">
        <v>41837</v>
      </c>
      <c r="B141">
        <v>939536</v>
      </c>
      <c r="C141" s="18">
        <v>41837</v>
      </c>
      <c r="D141" t="s">
        <v>88</v>
      </c>
      <c r="F141" t="s">
        <v>88</v>
      </c>
      <c r="G141" t="s">
        <v>202</v>
      </c>
      <c r="H141" t="s">
        <v>238</v>
      </c>
      <c r="I141" t="s">
        <v>127</v>
      </c>
      <c r="J141">
        <v>69</v>
      </c>
      <c r="L141" t="s">
        <v>162</v>
      </c>
      <c r="M141" s="19">
        <v>5.1388888888888894E-2</v>
      </c>
      <c r="N141" s="20">
        <v>43525</v>
      </c>
      <c r="O141" s="20">
        <v>43526</v>
      </c>
      <c r="P141" s="20">
        <v>43527</v>
      </c>
      <c r="Q141" s="20">
        <v>43525</v>
      </c>
      <c r="R141" s="20">
        <v>43526</v>
      </c>
      <c r="S141" s="20">
        <v>43526</v>
      </c>
      <c r="V141">
        <v>918049</v>
      </c>
      <c r="W141">
        <v>354690</v>
      </c>
      <c r="X141" t="s">
        <v>202</v>
      </c>
      <c r="Y141" t="s">
        <v>204</v>
      </c>
      <c r="Z141" t="s">
        <v>205</v>
      </c>
      <c r="AA141" t="s">
        <v>206</v>
      </c>
      <c r="AD141" t="s">
        <v>88</v>
      </c>
      <c r="AE141">
        <v>0</v>
      </c>
      <c r="AF141">
        <v>0</v>
      </c>
      <c r="AG141">
        <v>1496</v>
      </c>
      <c r="AH141" t="s">
        <v>166</v>
      </c>
      <c r="AI141" t="s">
        <v>90</v>
      </c>
      <c r="AJ141" t="s">
        <v>88</v>
      </c>
      <c r="AK141" t="s">
        <v>167</v>
      </c>
      <c r="AL141" t="s">
        <v>91</v>
      </c>
      <c r="AM141">
        <v>18</v>
      </c>
      <c r="AN141" t="s">
        <v>92</v>
      </c>
      <c r="AO141" t="s">
        <v>93</v>
      </c>
      <c r="AP141" t="s">
        <v>88</v>
      </c>
      <c r="AQ141" t="s">
        <v>93</v>
      </c>
      <c r="AR141" t="s">
        <v>94</v>
      </c>
      <c r="AS141" t="s">
        <v>93</v>
      </c>
      <c r="AT141" t="s">
        <v>168</v>
      </c>
      <c r="AV141" s="18">
        <v>42318</v>
      </c>
      <c r="AW141">
        <v>3313357</v>
      </c>
      <c r="AX141">
        <v>60479</v>
      </c>
      <c r="AY141" t="s">
        <v>95</v>
      </c>
      <c r="AZ141">
        <v>1</v>
      </c>
      <c r="BA141" t="s">
        <v>169</v>
      </c>
      <c r="BB141" t="s">
        <v>170</v>
      </c>
      <c r="BC141" t="s">
        <v>171</v>
      </c>
      <c r="BD141" t="s">
        <v>172</v>
      </c>
      <c r="BE141" t="s">
        <v>173</v>
      </c>
      <c r="BF141">
        <v>9</v>
      </c>
      <c r="BG141" t="s">
        <v>181</v>
      </c>
      <c r="BH141" t="s">
        <v>96</v>
      </c>
      <c r="BI141" t="s">
        <v>174</v>
      </c>
      <c r="BJ141" t="s">
        <v>175</v>
      </c>
      <c r="BK141" t="s">
        <v>97</v>
      </c>
      <c r="BL141" t="s">
        <v>98</v>
      </c>
      <c r="BM141" t="str">
        <f>VLOOKUP(T_Tableau_export_BDN_calculs[[#This Row],[Taxon]],'4_Changement_de_nom'!$1:$5000,2,FALSE)</f>
        <v>Pipistrellus pipistrellus (Schreber, 1774)</v>
      </c>
      <c r="BN141" t="str">
        <f>VLOOKUP(T_Tableau_export_BDN_calculs[[#This Row],[Taxon]],'4_Changement_de_nom'!$1:$5000,3,FALSE)</f>
        <v>Pipistrelle commune</v>
      </c>
      <c r="BO141">
        <f>VLOOKUP(T_Tableau_export_BDN_calculs[[#This Row],[Taxon]],'4_Changement_de_nom'!$1:$5000,4,FALSE)</f>
        <v>1</v>
      </c>
      <c r="BP141" s="68">
        <f>VLOOKUP(T_Tableau_export_BDN_calculs[[#This Row],[Taxon]],'4_Changement_de_nom'!$1:$5000,5,FALSE)</f>
        <v>1</v>
      </c>
      <c r="BQ141" s="68" t="str">
        <f>IF(OR(SUM(T_Tableau_export_BDN_calculs[[#This Row],[Encombrement vertical 0 - 5m]:[Encombrement vertical 0 - &gt;25m]])=130575,T_Tableau_export_BDN_calculs[[#This Row],[Taxon]]="Tadarida teniotis (Rafinesque,1814)"),"ouvert","ferme")</f>
        <v>ferme</v>
      </c>
      <c r="BR141" s="68">
        <f>T_Tableau_export_BDN_calculs[[#This Row],[Nombre de contacts]]/'2_Donnees_entree'!$B$20</f>
        <v>6.6666666666666666E-2</v>
      </c>
      <c r="BS141" s="68">
        <f>(IF(T_Tableau_export_BDN_calculs[[#This Row],[Milieu ouvert ferme]]="ferme",T_Tableau_export_BDN_calculs[[#This Row],[Indice DETECT milieu ferme]],T_Tableau_export_BDN_calculs[[#This Row],[Indice DETECT milieu ouvert]]))*T_Tableau_export_BDN_calculs[[#This Row],[Nb contacts/h]]</f>
        <v>6.6666666666666666E-2</v>
      </c>
      <c r="BT141" s="68" t="str">
        <f>VLOOKUP(T_Tableau_export_BDN_calculs[[#This Row],[Numéro du point]],'4bis_Changement_de_nom_points'!A:B,2,FALSE)</f>
        <v>Point 8</v>
      </c>
    </row>
    <row r="142" spans="1:72" x14ac:dyDescent="0.25">
      <c r="A142" s="18">
        <v>41837</v>
      </c>
      <c r="B142">
        <v>939536</v>
      </c>
      <c r="C142" s="18">
        <v>41837</v>
      </c>
      <c r="D142" t="s">
        <v>88</v>
      </c>
      <c r="F142" t="s">
        <v>88</v>
      </c>
      <c r="G142" t="s">
        <v>202</v>
      </c>
      <c r="H142" t="s">
        <v>238</v>
      </c>
      <c r="I142" t="s">
        <v>127</v>
      </c>
      <c r="J142">
        <v>69</v>
      </c>
      <c r="L142" t="s">
        <v>162</v>
      </c>
      <c r="M142" s="19">
        <v>5.1388888888888894E-2</v>
      </c>
      <c r="N142" s="20">
        <v>43525</v>
      </c>
      <c r="O142" s="20">
        <v>43526</v>
      </c>
      <c r="P142" s="20">
        <v>43527</v>
      </c>
      <c r="Q142" s="20">
        <v>43525</v>
      </c>
      <c r="R142" s="20">
        <v>43526</v>
      </c>
      <c r="S142" s="20">
        <v>43526</v>
      </c>
      <c r="V142">
        <v>918445</v>
      </c>
      <c r="W142">
        <v>354690</v>
      </c>
      <c r="X142" t="s">
        <v>202</v>
      </c>
      <c r="Y142" t="s">
        <v>204</v>
      </c>
      <c r="Z142" t="s">
        <v>205</v>
      </c>
      <c r="AA142" t="s">
        <v>206</v>
      </c>
      <c r="AD142" t="s">
        <v>88</v>
      </c>
      <c r="AE142">
        <v>0</v>
      </c>
      <c r="AF142">
        <v>0</v>
      </c>
      <c r="AG142">
        <v>1496</v>
      </c>
      <c r="AH142" t="s">
        <v>166</v>
      </c>
      <c r="AI142" t="s">
        <v>90</v>
      </c>
      <c r="AJ142" t="s">
        <v>88</v>
      </c>
      <c r="AK142" t="s">
        <v>167</v>
      </c>
      <c r="AL142" t="s">
        <v>91</v>
      </c>
      <c r="AM142">
        <v>30</v>
      </c>
      <c r="AN142" t="s">
        <v>120</v>
      </c>
      <c r="AO142" t="s">
        <v>93</v>
      </c>
      <c r="AP142" t="s">
        <v>88</v>
      </c>
      <c r="AQ142" t="s">
        <v>93</v>
      </c>
      <c r="AR142" t="s">
        <v>94</v>
      </c>
      <c r="AS142" t="s">
        <v>93</v>
      </c>
      <c r="AT142" t="s">
        <v>168</v>
      </c>
      <c r="AV142" s="18">
        <v>42318</v>
      </c>
      <c r="AW142">
        <v>3312599</v>
      </c>
      <c r="AX142" t="s">
        <v>121</v>
      </c>
      <c r="AY142" t="s">
        <v>122</v>
      </c>
      <c r="AZ142">
        <v>1</v>
      </c>
      <c r="BA142" t="s">
        <v>169</v>
      </c>
      <c r="BB142" t="s">
        <v>170</v>
      </c>
      <c r="BC142" t="s">
        <v>171</v>
      </c>
      <c r="BD142" t="s">
        <v>172</v>
      </c>
      <c r="BE142" t="s">
        <v>173</v>
      </c>
      <c r="BF142">
        <v>9</v>
      </c>
      <c r="BG142" t="s">
        <v>181</v>
      </c>
      <c r="BH142" t="s">
        <v>96</v>
      </c>
      <c r="BI142" t="s">
        <v>174</v>
      </c>
      <c r="BJ142" t="s">
        <v>175</v>
      </c>
      <c r="BK142" t="s">
        <v>97</v>
      </c>
      <c r="BL142" t="s">
        <v>98</v>
      </c>
      <c r="BM142" t="str">
        <f>VLOOKUP(T_Tableau_export_BDN_calculs[[#This Row],[Taxon]],'4_Changement_de_nom'!$1:$5000,2,FALSE)</f>
        <v>Myotis Kaup, 1829</v>
      </c>
      <c r="BN142" t="str">
        <f>VLOOKUP(T_Tableau_export_BDN_calculs[[#This Row],[Taxon]],'4_Changement_de_nom'!$1:$5000,3,FALSE)</f>
        <v>Murin (espèce indéterminée)</v>
      </c>
      <c r="BO142">
        <f>VLOOKUP(T_Tableau_export_BDN_calculs[[#This Row],[Taxon]],'4_Changement_de_nom'!$1:$5000,4,FALSE)</f>
        <v>2.38</v>
      </c>
      <c r="BP142" s="68">
        <f>VLOOKUP(T_Tableau_export_BDN_calculs[[#This Row],[Taxon]],'4_Changement_de_nom'!$1:$5000,5,FALSE)</f>
        <v>1.87</v>
      </c>
      <c r="BQ142" s="68" t="str">
        <f>IF(OR(SUM(T_Tableau_export_BDN_calculs[[#This Row],[Encombrement vertical 0 - 5m]:[Encombrement vertical 0 - &gt;25m]])=130575,T_Tableau_export_BDN_calculs[[#This Row],[Taxon]]="Tadarida teniotis (Rafinesque,1814)"),"ouvert","ferme")</f>
        <v>ferme</v>
      </c>
      <c r="BR142" s="68">
        <f>T_Tableau_export_BDN_calculs[[#This Row],[Nombre de contacts]]/'2_Donnees_entree'!$B$20</f>
        <v>6.6666666666666666E-2</v>
      </c>
      <c r="BS142" s="68">
        <f>(IF(T_Tableau_export_BDN_calculs[[#This Row],[Milieu ouvert ferme]]="ferme",T_Tableau_export_BDN_calculs[[#This Row],[Indice DETECT milieu ferme]],T_Tableau_export_BDN_calculs[[#This Row],[Indice DETECT milieu ouvert]]))*T_Tableau_export_BDN_calculs[[#This Row],[Nb contacts/h]]</f>
        <v>0.15866666666666665</v>
      </c>
      <c r="BT142" s="68" t="str">
        <f>VLOOKUP(T_Tableau_export_BDN_calculs[[#This Row],[Numéro du point]],'4bis_Changement_de_nom_points'!A:B,2,FALSE)</f>
        <v>Point 8</v>
      </c>
    </row>
    <row r="143" spans="1:72" x14ac:dyDescent="0.25">
      <c r="A143" s="18">
        <v>41837</v>
      </c>
      <c r="B143">
        <v>939536</v>
      </c>
      <c r="C143" s="18">
        <v>41837</v>
      </c>
      <c r="D143" t="s">
        <v>88</v>
      </c>
      <c r="F143" t="s">
        <v>88</v>
      </c>
      <c r="G143" t="s">
        <v>202</v>
      </c>
      <c r="H143" t="s">
        <v>238</v>
      </c>
      <c r="I143" t="s">
        <v>127</v>
      </c>
      <c r="J143">
        <v>69</v>
      </c>
      <c r="L143" t="s">
        <v>162</v>
      </c>
      <c r="M143" s="19">
        <v>5.1388888888888894E-2</v>
      </c>
      <c r="N143" s="20">
        <v>43525</v>
      </c>
      <c r="O143" s="20">
        <v>43526</v>
      </c>
      <c r="P143" s="20">
        <v>43527</v>
      </c>
      <c r="Q143" s="20">
        <v>43525</v>
      </c>
      <c r="R143" s="20">
        <v>43526</v>
      </c>
      <c r="S143" s="20">
        <v>43526</v>
      </c>
      <c r="V143">
        <v>918498</v>
      </c>
      <c r="W143">
        <v>354690</v>
      </c>
      <c r="X143" t="s">
        <v>202</v>
      </c>
      <c r="Y143" t="s">
        <v>204</v>
      </c>
      <c r="Z143" t="s">
        <v>205</v>
      </c>
      <c r="AA143" t="s">
        <v>206</v>
      </c>
      <c r="AD143" t="s">
        <v>88</v>
      </c>
      <c r="AE143">
        <v>0</v>
      </c>
      <c r="AF143">
        <v>0</v>
      </c>
      <c r="AG143">
        <v>1496</v>
      </c>
      <c r="AH143" t="s">
        <v>166</v>
      </c>
      <c r="AI143" t="s">
        <v>90</v>
      </c>
      <c r="AJ143" t="s">
        <v>88</v>
      </c>
      <c r="AK143" t="s">
        <v>167</v>
      </c>
      <c r="AL143" t="s">
        <v>91</v>
      </c>
      <c r="AM143">
        <v>8</v>
      </c>
      <c r="AN143" t="s">
        <v>144</v>
      </c>
      <c r="AO143" t="s">
        <v>93</v>
      </c>
      <c r="AP143" t="s">
        <v>88</v>
      </c>
      <c r="AQ143" t="s">
        <v>93</v>
      </c>
      <c r="AR143" t="s">
        <v>94</v>
      </c>
      <c r="AS143" t="s">
        <v>93</v>
      </c>
      <c r="AT143" t="s">
        <v>168</v>
      </c>
      <c r="AV143" s="18">
        <v>42318</v>
      </c>
      <c r="AW143">
        <v>3314874</v>
      </c>
      <c r="AX143" t="s">
        <v>145</v>
      </c>
      <c r="AY143" t="s">
        <v>146</v>
      </c>
      <c r="AZ143">
        <v>2</v>
      </c>
      <c r="BA143" t="s">
        <v>169</v>
      </c>
      <c r="BB143" t="s">
        <v>170</v>
      </c>
      <c r="BC143" t="s">
        <v>171</v>
      </c>
      <c r="BD143" t="s">
        <v>172</v>
      </c>
      <c r="BE143" t="s">
        <v>173</v>
      </c>
      <c r="BF143">
        <v>9</v>
      </c>
      <c r="BG143" t="s">
        <v>181</v>
      </c>
      <c r="BH143" t="s">
        <v>96</v>
      </c>
      <c r="BI143" t="s">
        <v>174</v>
      </c>
      <c r="BJ143" t="s">
        <v>175</v>
      </c>
      <c r="BK143" t="s">
        <v>97</v>
      </c>
      <c r="BL143" t="s">
        <v>98</v>
      </c>
      <c r="BM143" t="str">
        <f>VLOOKUP(T_Tableau_export_BDN_calculs[[#This Row],[Taxon]],'4_Changement_de_nom'!$1:$5000,2,FALSE)</f>
        <v>Nyctalus sp., Eptesicus sp.</v>
      </c>
      <c r="BN143" t="str">
        <f>VLOOKUP(T_Tableau_export_BDN_calculs[[#This Row],[Taxon]],'4_Changement_de_nom'!$1:$5000,3,FALSE)</f>
        <v>Noctule ou Sérotine (espèce indéterminée)</v>
      </c>
      <c r="BO143">
        <f>VLOOKUP(T_Tableau_export_BDN_calculs[[#This Row],[Taxon]],'4_Changement_de_nom'!$1:$5000,4,FALSE)</f>
        <v>0.41</v>
      </c>
      <c r="BP143" s="68">
        <f>VLOOKUP(T_Tableau_export_BDN_calculs[[#This Row],[Taxon]],'4_Changement_de_nom'!$1:$5000,5,FALSE)</f>
        <v>0.37</v>
      </c>
      <c r="BQ143" s="68" t="str">
        <f>IF(OR(SUM(T_Tableau_export_BDN_calculs[[#This Row],[Encombrement vertical 0 - 5m]:[Encombrement vertical 0 - &gt;25m]])=130575,T_Tableau_export_BDN_calculs[[#This Row],[Taxon]]="Tadarida teniotis (Rafinesque,1814)"),"ouvert","ferme")</f>
        <v>ferme</v>
      </c>
      <c r="BR143" s="68">
        <f>T_Tableau_export_BDN_calculs[[#This Row],[Nombre de contacts]]/'2_Donnees_entree'!$B$20</f>
        <v>0.13333333333333333</v>
      </c>
      <c r="BS143" s="68">
        <f>(IF(T_Tableau_export_BDN_calculs[[#This Row],[Milieu ouvert ferme]]="ferme",T_Tableau_export_BDN_calculs[[#This Row],[Indice DETECT milieu ferme]],T_Tableau_export_BDN_calculs[[#This Row],[Indice DETECT milieu ouvert]]))*T_Tableau_export_BDN_calculs[[#This Row],[Nb contacts/h]]</f>
        <v>5.4666666666666662E-2</v>
      </c>
      <c r="BT143" s="68" t="str">
        <f>VLOOKUP(T_Tableau_export_BDN_calculs[[#This Row],[Numéro du point]],'4bis_Changement_de_nom_points'!A:B,2,FALSE)</f>
        <v>Point 8</v>
      </c>
    </row>
    <row r="144" spans="1:72" x14ac:dyDescent="0.25">
      <c r="A144" s="18">
        <v>41837</v>
      </c>
      <c r="B144">
        <v>939536</v>
      </c>
      <c r="C144" s="18">
        <v>41837</v>
      </c>
      <c r="D144" t="s">
        <v>88</v>
      </c>
      <c r="F144" t="s">
        <v>88</v>
      </c>
      <c r="G144" t="s">
        <v>202</v>
      </c>
      <c r="H144" t="s">
        <v>238</v>
      </c>
      <c r="I144" t="s">
        <v>127</v>
      </c>
      <c r="J144">
        <v>69</v>
      </c>
      <c r="L144" t="s">
        <v>162</v>
      </c>
      <c r="M144" s="19">
        <v>5.1388888888888894E-2</v>
      </c>
      <c r="N144" s="20">
        <v>43525</v>
      </c>
      <c r="O144" s="20">
        <v>43526</v>
      </c>
      <c r="P144" s="20">
        <v>43527</v>
      </c>
      <c r="Q144" s="20">
        <v>43525</v>
      </c>
      <c r="R144" s="20">
        <v>43526</v>
      </c>
      <c r="S144" s="20">
        <v>43526</v>
      </c>
      <c r="V144">
        <v>918749</v>
      </c>
      <c r="W144">
        <v>354690</v>
      </c>
      <c r="X144" t="s">
        <v>202</v>
      </c>
      <c r="Y144" t="s">
        <v>204</v>
      </c>
      <c r="Z144" t="s">
        <v>205</v>
      </c>
      <c r="AA144" t="s">
        <v>206</v>
      </c>
      <c r="AD144" t="s">
        <v>88</v>
      </c>
      <c r="AE144">
        <v>0</v>
      </c>
      <c r="AF144">
        <v>0</v>
      </c>
      <c r="AG144">
        <v>1496</v>
      </c>
      <c r="AH144" t="s">
        <v>166</v>
      </c>
      <c r="AI144" t="s">
        <v>90</v>
      </c>
      <c r="AJ144" t="s">
        <v>88</v>
      </c>
      <c r="AK144" t="s">
        <v>167</v>
      </c>
      <c r="AL144" t="s">
        <v>91</v>
      </c>
      <c r="AM144">
        <v>6</v>
      </c>
      <c r="AN144" t="s">
        <v>152</v>
      </c>
      <c r="AO144" t="s">
        <v>93</v>
      </c>
      <c r="AP144" t="s">
        <v>88</v>
      </c>
      <c r="AQ144" t="s">
        <v>93</v>
      </c>
      <c r="AR144" t="s">
        <v>94</v>
      </c>
      <c r="AS144" t="s">
        <v>93</v>
      </c>
      <c r="AT144" t="s">
        <v>168</v>
      </c>
      <c r="AV144" s="18">
        <v>42318</v>
      </c>
      <c r="AW144">
        <v>3313104</v>
      </c>
      <c r="AX144" t="s">
        <v>153</v>
      </c>
      <c r="AY144" t="s">
        <v>154</v>
      </c>
      <c r="AZ144">
        <v>1</v>
      </c>
      <c r="BA144" t="s">
        <v>169</v>
      </c>
      <c r="BB144" t="s">
        <v>170</v>
      </c>
      <c r="BC144" t="s">
        <v>171</v>
      </c>
      <c r="BD144" t="s">
        <v>172</v>
      </c>
      <c r="BE144" t="s">
        <v>173</v>
      </c>
      <c r="BF144">
        <v>9</v>
      </c>
      <c r="BG144" t="s">
        <v>181</v>
      </c>
      <c r="BH144" t="s">
        <v>96</v>
      </c>
      <c r="BI144" t="s">
        <v>174</v>
      </c>
      <c r="BJ144" t="s">
        <v>175</v>
      </c>
      <c r="BK144" t="s">
        <v>97</v>
      </c>
      <c r="BL144" t="s">
        <v>98</v>
      </c>
      <c r="BM144" t="str">
        <f>VLOOKUP(T_Tableau_export_BDN_calculs[[#This Row],[Taxon]],'4_Changement_de_nom'!$1:$5000,2,FALSE)</f>
        <v>Nyctalus sp., Eptesicus sp.</v>
      </c>
      <c r="BN144" t="str">
        <f>VLOOKUP(T_Tableau_export_BDN_calculs[[#This Row],[Taxon]],'4_Changement_de_nom'!$1:$5000,3,FALSE)</f>
        <v>Noctule ou Sérotine (espèce indéterminée)</v>
      </c>
      <c r="BO144">
        <f>VLOOKUP(T_Tableau_export_BDN_calculs[[#This Row],[Taxon]],'4_Changement_de_nom'!$1:$5000,4,FALSE)</f>
        <v>0.41</v>
      </c>
      <c r="BP144" s="68">
        <f>VLOOKUP(T_Tableau_export_BDN_calculs[[#This Row],[Taxon]],'4_Changement_de_nom'!$1:$5000,5,FALSE)</f>
        <v>0.37</v>
      </c>
      <c r="BQ144" s="68" t="str">
        <f>IF(OR(SUM(T_Tableau_export_BDN_calculs[[#This Row],[Encombrement vertical 0 - 5m]:[Encombrement vertical 0 - &gt;25m]])=130575,T_Tableau_export_BDN_calculs[[#This Row],[Taxon]]="Tadarida teniotis (Rafinesque,1814)"),"ouvert","ferme")</f>
        <v>ferme</v>
      </c>
      <c r="BR144" s="68">
        <f>T_Tableau_export_BDN_calculs[[#This Row],[Nombre de contacts]]/'2_Donnees_entree'!$B$20</f>
        <v>6.6666666666666666E-2</v>
      </c>
      <c r="BS144" s="68">
        <f>(IF(T_Tableau_export_BDN_calculs[[#This Row],[Milieu ouvert ferme]]="ferme",T_Tableau_export_BDN_calculs[[#This Row],[Indice DETECT milieu ferme]],T_Tableau_export_BDN_calculs[[#This Row],[Indice DETECT milieu ouvert]]))*T_Tableau_export_BDN_calculs[[#This Row],[Nb contacts/h]]</f>
        <v>2.7333333333333331E-2</v>
      </c>
      <c r="BT144" s="68" t="str">
        <f>VLOOKUP(T_Tableau_export_BDN_calculs[[#This Row],[Numéro du point]],'4bis_Changement_de_nom_points'!A:B,2,FALSE)</f>
        <v>Point 8</v>
      </c>
    </row>
    <row r="145" spans="1:72" x14ac:dyDescent="0.25">
      <c r="A145" s="18">
        <v>41837</v>
      </c>
      <c r="B145">
        <v>939536</v>
      </c>
      <c r="C145" s="18">
        <v>41837</v>
      </c>
      <c r="D145" t="s">
        <v>88</v>
      </c>
      <c r="F145" t="s">
        <v>88</v>
      </c>
      <c r="G145" t="s">
        <v>202</v>
      </c>
      <c r="H145" t="s">
        <v>238</v>
      </c>
      <c r="I145" t="s">
        <v>127</v>
      </c>
      <c r="J145">
        <v>69</v>
      </c>
      <c r="L145" t="s">
        <v>162</v>
      </c>
      <c r="M145" s="19">
        <v>5.1388888888888894E-2</v>
      </c>
      <c r="N145" s="20">
        <v>43525</v>
      </c>
      <c r="O145" s="20">
        <v>43526</v>
      </c>
      <c r="P145" s="20">
        <v>43527</v>
      </c>
      <c r="Q145" s="20">
        <v>43525</v>
      </c>
      <c r="R145" s="20">
        <v>43526</v>
      </c>
      <c r="S145" s="20">
        <v>43526</v>
      </c>
      <c r="V145">
        <v>919332</v>
      </c>
      <c r="W145">
        <v>354690</v>
      </c>
      <c r="X145" t="s">
        <v>202</v>
      </c>
      <c r="Y145" t="s">
        <v>204</v>
      </c>
      <c r="Z145" t="s">
        <v>205</v>
      </c>
      <c r="AA145" t="s">
        <v>206</v>
      </c>
      <c r="AD145" t="s">
        <v>88</v>
      </c>
      <c r="AE145">
        <v>0</v>
      </c>
      <c r="AF145">
        <v>0</v>
      </c>
      <c r="AG145">
        <v>1496</v>
      </c>
      <c r="AH145" t="s">
        <v>166</v>
      </c>
      <c r="AI145" t="s">
        <v>90</v>
      </c>
      <c r="AJ145" t="s">
        <v>88</v>
      </c>
      <c r="AK145" t="s">
        <v>167</v>
      </c>
      <c r="AL145" t="s">
        <v>91</v>
      </c>
      <c r="AM145">
        <v>17</v>
      </c>
      <c r="AN145" t="s">
        <v>92</v>
      </c>
      <c r="AO145" t="s">
        <v>93</v>
      </c>
      <c r="AP145" t="s">
        <v>88</v>
      </c>
      <c r="AQ145" t="s">
        <v>93</v>
      </c>
      <c r="AR145" t="s">
        <v>94</v>
      </c>
      <c r="AS145" t="s">
        <v>93</v>
      </c>
      <c r="AT145" t="s">
        <v>168</v>
      </c>
      <c r="AV145" s="18">
        <v>42318</v>
      </c>
      <c r="AW145">
        <v>3314393</v>
      </c>
      <c r="AX145">
        <v>60479</v>
      </c>
      <c r="AY145" t="s">
        <v>95</v>
      </c>
      <c r="AZ145">
        <v>1</v>
      </c>
      <c r="BA145" t="s">
        <v>169</v>
      </c>
      <c r="BB145" t="s">
        <v>170</v>
      </c>
      <c r="BC145" t="s">
        <v>171</v>
      </c>
      <c r="BD145" t="s">
        <v>172</v>
      </c>
      <c r="BE145" t="s">
        <v>173</v>
      </c>
      <c r="BF145">
        <v>9</v>
      </c>
      <c r="BG145" t="s">
        <v>181</v>
      </c>
      <c r="BH145" t="s">
        <v>96</v>
      </c>
      <c r="BI145" t="s">
        <v>174</v>
      </c>
      <c r="BJ145" t="s">
        <v>175</v>
      </c>
      <c r="BK145" t="s">
        <v>97</v>
      </c>
      <c r="BL145" t="s">
        <v>98</v>
      </c>
      <c r="BM145" t="str">
        <f>VLOOKUP(T_Tableau_export_BDN_calculs[[#This Row],[Taxon]],'4_Changement_de_nom'!$1:$5000,2,FALSE)</f>
        <v>Pipistrellus pipistrellus (Schreber, 1774)</v>
      </c>
      <c r="BN145" t="str">
        <f>VLOOKUP(T_Tableau_export_BDN_calculs[[#This Row],[Taxon]],'4_Changement_de_nom'!$1:$5000,3,FALSE)</f>
        <v>Pipistrelle commune</v>
      </c>
      <c r="BO145">
        <f>VLOOKUP(T_Tableau_export_BDN_calculs[[#This Row],[Taxon]],'4_Changement_de_nom'!$1:$5000,4,FALSE)</f>
        <v>1</v>
      </c>
      <c r="BP145" s="68">
        <f>VLOOKUP(T_Tableau_export_BDN_calculs[[#This Row],[Taxon]],'4_Changement_de_nom'!$1:$5000,5,FALSE)</f>
        <v>1</v>
      </c>
      <c r="BQ145" s="68" t="str">
        <f>IF(OR(SUM(T_Tableau_export_BDN_calculs[[#This Row],[Encombrement vertical 0 - 5m]:[Encombrement vertical 0 - &gt;25m]])=130575,T_Tableau_export_BDN_calculs[[#This Row],[Taxon]]="Tadarida teniotis (Rafinesque,1814)"),"ouvert","ferme")</f>
        <v>ferme</v>
      </c>
      <c r="BR145" s="68">
        <f>T_Tableau_export_BDN_calculs[[#This Row],[Nombre de contacts]]/'2_Donnees_entree'!$B$20</f>
        <v>6.6666666666666666E-2</v>
      </c>
      <c r="BS145" s="68">
        <f>(IF(T_Tableau_export_BDN_calculs[[#This Row],[Milieu ouvert ferme]]="ferme",T_Tableau_export_BDN_calculs[[#This Row],[Indice DETECT milieu ferme]],T_Tableau_export_BDN_calculs[[#This Row],[Indice DETECT milieu ouvert]]))*T_Tableau_export_BDN_calculs[[#This Row],[Nb contacts/h]]</f>
        <v>6.6666666666666666E-2</v>
      </c>
      <c r="BT145" s="68" t="str">
        <f>VLOOKUP(T_Tableau_export_BDN_calculs[[#This Row],[Numéro du point]],'4bis_Changement_de_nom_points'!A:B,2,FALSE)</f>
        <v>Point 8</v>
      </c>
    </row>
    <row r="146" spans="1:72" x14ac:dyDescent="0.25">
      <c r="A146" s="18">
        <v>41837</v>
      </c>
      <c r="B146">
        <v>939536</v>
      </c>
      <c r="C146" s="18">
        <v>41837</v>
      </c>
      <c r="D146" t="s">
        <v>88</v>
      </c>
      <c r="F146" t="s">
        <v>88</v>
      </c>
      <c r="G146" t="s">
        <v>202</v>
      </c>
      <c r="H146" t="s">
        <v>238</v>
      </c>
      <c r="I146" t="s">
        <v>127</v>
      </c>
      <c r="J146">
        <v>69</v>
      </c>
      <c r="L146" t="s">
        <v>162</v>
      </c>
      <c r="M146" s="19">
        <v>5.1388888888888894E-2</v>
      </c>
      <c r="N146" s="20">
        <v>43525</v>
      </c>
      <c r="O146" s="20">
        <v>43526</v>
      </c>
      <c r="P146" s="20">
        <v>43527</v>
      </c>
      <c r="Q146" s="20">
        <v>43525</v>
      </c>
      <c r="R146" s="20">
        <v>43526</v>
      </c>
      <c r="S146" s="20">
        <v>43526</v>
      </c>
      <c r="V146">
        <v>919469</v>
      </c>
      <c r="W146">
        <v>354690</v>
      </c>
      <c r="X146" t="s">
        <v>202</v>
      </c>
      <c r="Y146" t="s">
        <v>204</v>
      </c>
      <c r="Z146" t="s">
        <v>205</v>
      </c>
      <c r="AA146" t="s">
        <v>206</v>
      </c>
      <c r="AD146" t="s">
        <v>88</v>
      </c>
      <c r="AE146">
        <v>0</v>
      </c>
      <c r="AF146">
        <v>0</v>
      </c>
      <c r="AG146">
        <v>1496</v>
      </c>
      <c r="AH146" t="s">
        <v>166</v>
      </c>
      <c r="AI146" t="s">
        <v>90</v>
      </c>
      <c r="AJ146" t="s">
        <v>88</v>
      </c>
      <c r="AK146" t="s">
        <v>167</v>
      </c>
      <c r="AL146" t="s">
        <v>91</v>
      </c>
      <c r="AM146">
        <v>10</v>
      </c>
      <c r="AN146" t="s">
        <v>232</v>
      </c>
      <c r="AO146" t="s">
        <v>93</v>
      </c>
      <c r="AP146" t="s">
        <v>88</v>
      </c>
      <c r="AQ146" t="s">
        <v>93</v>
      </c>
      <c r="AR146" t="s">
        <v>94</v>
      </c>
      <c r="AS146" t="s">
        <v>93</v>
      </c>
      <c r="AT146" t="s">
        <v>168</v>
      </c>
      <c r="AV146" s="18">
        <v>42318</v>
      </c>
      <c r="AW146">
        <v>3314165</v>
      </c>
      <c r="AX146" t="s">
        <v>233</v>
      </c>
      <c r="AY146" t="s">
        <v>234</v>
      </c>
      <c r="AZ146">
        <v>1</v>
      </c>
      <c r="BA146" t="s">
        <v>169</v>
      </c>
      <c r="BB146" t="s">
        <v>170</v>
      </c>
      <c r="BC146" t="s">
        <v>171</v>
      </c>
      <c r="BD146" t="s">
        <v>172</v>
      </c>
      <c r="BE146" t="s">
        <v>173</v>
      </c>
      <c r="BF146">
        <v>9</v>
      </c>
      <c r="BG146" t="s">
        <v>181</v>
      </c>
      <c r="BH146" t="s">
        <v>96</v>
      </c>
      <c r="BI146" t="s">
        <v>174</v>
      </c>
      <c r="BJ146" t="s">
        <v>175</v>
      </c>
      <c r="BK146" t="s">
        <v>97</v>
      </c>
      <c r="BL146" t="s">
        <v>98</v>
      </c>
      <c r="BM146" t="str">
        <f>VLOOKUP(T_Tableau_export_BDN_calculs[[#This Row],[Taxon]],'4_Changement_de_nom'!$1:$5000,2,FALSE)</f>
        <v>Myotis Kaup, 1829</v>
      </c>
      <c r="BN146" t="str">
        <f>VLOOKUP(T_Tableau_export_BDN_calculs[[#This Row],[Taxon]],'4_Changement_de_nom'!$1:$5000,3,FALSE)</f>
        <v>Murin (espèce indéterminée)</v>
      </c>
      <c r="BO146">
        <f>VLOOKUP(T_Tableau_export_BDN_calculs[[#This Row],[Taxon]],'4_Changement_de_nom'!$1:$5000,4,FALSE)</f>
        <v>2.38</v>
      </c>
      <c r="BP146" s="68">
        <f>VLOOKUP(T_Tableau_export_BDN_calculs[[#This Row],[Taxon]],'4_Changement_de_nom'!$1:$5000,5,FALSE)</f>
        <v>1.87</v>
      </c>
      <c r="BQ146" s="68" t="str">
        <f>IF(OR(SUM(T_Tableau_export_BDN_calculs[[#This Row],[Encombrement vertical 0 - 5m]:[Encombrement vertical 0 - &gt;25m]])=130575,T_Tableau_export_BDN_calculs[[#This Row],[Taxon]]="Tadarida teniotis (Rafinesque,1814)"),"ouvert","ferme")</f>
        <v>ferme</v>
      </c>
      <c r="BR146" s="68">
        <f>T_Tableau_export_BDN_calculs[[#This Row],[Nombre de contacts]]/'2_Donnees_entree'!$B$20</f>
        <v>6.6666666666666666E-2</v>
      </c>
      <c r="BS146" s="68">
        <f>(IF(T_Tableau_export_BDN_calculs[[#This Row],[Milieu ouvert ferme]]="ferme",T_Tableau_export_BDN_calculs[[#This Row],[Indice DETECT milieu ferme]],T_Tableau_export_BDN_calculs[[#This Row],[Indice DETECT milieu ouvert]]))*T_Tableau_export_BDN_calculs[[#This Row],[Nb contacts/h]]</f>
        <v>0.15866666666666665</v>
      </c>
      <c r="BT146" s="68" t="str">
        <f>VLOOKUP(T_Tableau_export_BDN_calculs[[#This Row],[Numéro du point]],'4bis_Changement_de_nom_points'!A:B,2,FALSE)</f>
        <v>Point 8</v>
      </c>
    </row>
    <row r="147" spans="1:72" x14ac:dyDescent="0.25">
      <c r="A147" s="18">
        <v>41837</v>
      </c>
      <c r="B147">
        <v>939536</v>
      </c>
      <c r="C147" s="18">
        <v>41837</v>
      </c>
      <c r="D147" t="s">
        <v>88</v>
      </c>
      <c r="F147" t="s">
        <v>88</v>
      </c>
      <c r="G147" t="s">
        <v>202</v>
      </c>
      <c r="H147" t="s">
        <v>238</v>
      </c>
      <c r="I147" t="s">
        <v>127</v>
      </c>
      <c r="J147">
        <v>69</v>
      </c>
      <c r="L147" t="s">
        <v>162</v>
      </c>
      <c r="M147" s="19">
        <v>5.1388888888888894E-2</v>
      </c>
      <c r="N147" s="20">
        <v>43525</v>
      </c>
      <c r="O147" s="20">
        <v>43526</v>
      </c>
      <c r="P147" s="20">
        <v>43527</v>
      </c>
      <c r="Q147" s="20">
        <v>43525</v>
      </c>
      <c r="R147" s="20">
        <v>43526</v>
      </c>
      <c r="S147" s="20">
        <v>43526</v>
      </c>
      <c r="V147">
        <v>919628</v>
      </c>
      <c r="W147">
        <v>354690</v>
      </c>
      <c r="X147" t="s">
        <v>202</v>
      </c>
      <c r="Y147" t="s">
        <v>204</v>
      </c>
      <c r="Z147" t="s">
        <v>205</v>
      </c>
      <c r="AA147" t="s">
        <v>206</v>
      </c>
      <c r="AD147" t="s">
        <v>88</v>
      </c>
      <c r="AE147">
        <v>0</v>
      </c>
      <c r="AF147">
        <v>0</v>
      </c>
      <c r="AG147">
        <v>1496</v>
      </c>
      <c r="AH147" t="s">
        <v>166</v>
      </c>
      <c r="AI147" t="s">
        <v>90</v>
      </c>
      <c r="AJ147" t="s">
        <v>88</v>
      </c>
      <c r="AK147" t="s">
        <v>167</v>
      </c>
      <c r="AL147" t="s">
        <v>91</v>
      </c>
      <c r="AM147">
        <v>21</v>
      </c>
      <c r="AO147" t="s">
        <v>93</v>
      </c>
      <c r="AP147" t="s">
        <v>88</v>
      </c>
      <c r="AQ147" t="s">
        <v>88</v>
      </c>
      <c r="AR147" t="s">
        <v>108</v>
      </c>
      <c r="AS147" t="s">
        <v>88</v>
      </c>
      <c r="AT147" t="s">
        <v>168</v>
      </c>
      <c r="AV147" s="18">
        <v>42318</v>
      </c>
      <c r="AW147">
        <v>3313006</v>
      </c>
      <c r="AX147" t="s">
        <v>124</v>
      </c>
      <c r="AY147" t="s">
        <v>125</v>
      </c>
      <c r="AZ147">
        <v>1</v>
      </c>
      <c r="BA147" t="s">
        <v>169</v>
      </c>
      <c r="BB147" t="s">
        <v>170</v>
      </c>
      <c r="BC147" t="s">
        <v>171</v>
      </c>
      <c r="BD147" t="s">
        <v>172</v>
      </c>
      <c r="BE147" t="s">
        <v>173</v>
      </c>
      <c r="BF147">
        <v>9</v>
      </c>
      <c r="BG147" t="s">
        <v>181</v>
      </c>
      <c r="BH147" t="s">
        <v>96</v>
      </c>
      <c r="BI147" t="s">
        <v>174</v>
      </c>
      <c r="BJ147" t="s">
        <v>175</v>
      </c>
      <c r="BK147" t="s">
        <v>97</v>
      </c>
      <c r="BL147" t="s">
        <v>98</v>
      </c>
      <c r="BM147" t="str">
        <f>VLOOKUP(T_Tableau_export_BDN_calculs[[#This Row],[Taxon]],'4_Changement_de_nom'!$1:$5000,2,FALSE)</f>
        <v>Nyctalus sp., Eptesicus sp.</v>
      </c>
      <c r="BN147" t="str">
        <f>VLOOKUP(T_Tableau_export_BDN_calculs[[#This Row],[Taxon]],'4_Changement_de_nom'!$1:$5000,3,FALSE)</f>
        <v>Noctule ou Sérotine (espèce indéterminée)</v>
      </c>
      <c r="BO147">
        <f>VLOOKUP(T_Tableau_export_BDN_calculs[[#This Row],[Taxon]],'4_Changement_de_nom'!$1:$5000,4,FALSE)</f>
        <v>0.41</v>
      </c>
      <c r="BP147" s="68">
        <f>VLOOKUP(T_Tableau_export_BDN_calculs[[#This Row],[Taxon]],'4_Changement_de_nom'!$1:$5000,5,FALSE)</f>
        <v>0.37</v>
      </c>
      <c r="BQ147" s="68" t="str">
        <f>IF(OR(SUM(T_Tableau_export_BDN_calculs[[#This Row],[Encombrement vertical 0 - 5m]:[Encombrement vertical 0 - &gt;25m]])=130575,T_Tableau_export_BDN_calculs[[#This Row],[Taxon]]="Tadarida teniotis (Rafinesque,1814)"),"ouvert","ferme")</f>
        <v>ferme</v>
      </c>
      <c r="BR147" s="68">
        <f>T_Tableau_export_BDN_calculs[[#This Row],[Nombre de contacts]]/'2_Donnees_entree'!$B$20</f>
        <v>6.6666666666666666E-2</v>
      </c>
      <c r="BS147" s="68">
        <f>(IF(T_Tableau_export_BDN_calculs[[#This Row],[Milieu ouvert ferme]]="ferme",T_Tableau_export_BDN_calculs[[#This Row],[Indice DETECT milieu ferme]],T_Tableau_export_BDN_calculs[[#This Row],[Indice DETECT milieu ouvert]]))*T_Tableau_export_BDN_calculs[[#This Row],[Nb contacts/h]]</f>
        <v>2.7333333333333331E-2</v>
      </c>
      <c r="BT147" s="68" t="str">
        <f>VLOOKUP(T_Tableau_export_BDN_calculs[[#This Row],[Numéro du point]],'4bis_Changement_de_nom_points'!A:B,2,FALSE)</f>
        <v>Point 8</v>
      </c>
    </row>
    <row r="148" spans="1:72" x14ac:dyDescent="0.25">
      <c r="A148" s="18">
        <v>41837</v>
      </c>
      <c r="B148">
        <v>939536</v>
      </c>
      <c r="C148" s="18">
        <v>41837</v>
      </c>
      <c r="D148" t="s">
        <v>88</v>
      </c>
      <c r="F148" t="s">
        <v>88</v>
      </c>
      <c r="G148" t="s">
        <v>202</v>
      </c>
      <c r="H148" t="s">
        <v>238</v>
      </c>
      <c r="I148" t="s">
        <v>127</v>
      </c>
      <c r="J148">
        <v>69</v>
      </c>
      <c r="L148" t="s">
        <v>162</v>
      </c>
      <c r="M148" s="19">
        <v>5.1388888888888894E-2</v>
      </c>
      <c r="N148" s="20">
        <v>43525</v>
      </c>
      <c r="O148" s="20">
        <v>43526</v>
      </c>
      <c r="P148" s="20">
        <v>43527</v>
      </c>
      <c r="Q148" s="20">
        <v>43525</v>
      </c>
      <c r="R148" s="20">
        <v>43526</v>
      </c>
      <c r="S148" s="20">
        <v>43526</v>
      </c>
      <c r="V148">
        <v>920230</v>
      </c>
      <c r="W148">
        <v>354690</v>
      </c>
      <c r="X148" t="s">
        <v>202</v>
      </c>
      <c r="Y148" t="s">
        <v>204</v>
      </c>
      <c r="Z148" t="s">
        <v>205</v>
      </c>
      <c r="AA148" t="s">
        <v>206</v>
      </c>
      <c r="AD148" t="s">
        <v>88</v>
      </c>
      <c r="AE148">
        <v>0</v>
      </c>
      <c r="AF148">
        <v>0</v>
      </c>
      <c r="AG148">
        <v>1496</v>
      </c>
      <c r="AH148" t="s">
        <v>166</v>
      </c>
      <c r="AI148" t="s">
        <v>90</v>
      </c>
      <c r="AJ148" t="s">
        <v>88</v>
      </c>
      <c r="AK148" t="s">
        <v>167</v>
      </c>
      <c r="AL148" t="s">
        <v>91</v>
      </c>
      <c r="AM148">
        <v>27</v>
      </c>
      <c r="AN148" t="s">
        <v>133</v>
      </c>
      <c r="AO148" t="s">
        <v>93</v>
      </c>
      <c r="AP148" t="s">
        <v>88</v>
      </c>
      <c r="AQ148" t="s">
        <v>93</v>
      </c>
      <c r="AR148" t="s">
        <v>94</v>
      </c>
      <c r="AS148" t="s">
        <v>93</v>
      </c>
      <c r="AT148" t="s">
        <v>168</v>
      </c>
      <c r="AV148" s="18">
        <v>42318</v>
      </c>
      <c r="AW148">
        <v>3313508</v>
      </c>
      <c r="AX148">
        <v>60360</v>
      </c>
      <c r="AY148" t="s">
        <v>155</v>
      </c>
      <c r="AZ148">
        <v>1</v>
      </c>
      <c r="BA148" t="s">
        <v>169</v>
      </c>
      <c r="BB148" t="s">
        <v>170</v>
      </c>
      <c r="BC148" t="s">
        <v>171</v>
      </c>
      <c r="BD148" t="s">
        <v>172</v>
      </c>
      <c r="BE148" t="s">
        <v>173</v>
      </c>
      <c r="BF148">
        <v>9</v>
      </c>
      <c r="BG148" t="s">
        <v>181</v>
      </c>
      <c r="BH148" t="s">
        <v>96</v>
      </c>
      <c r="BI148" t="s">
        <v>174</v>
      </c>
      <c r="BJ148" t="s">
        <v>175</v>
      </c>
      <c r="BK148" t="s">
        <v>97</v>
      </c>
      <c r="BL148" t="s">
        <v>98</v>
      </c>
      <c r="BM148" t="str">
        <f>VLOOKUP(T_Tableau_export_BDN_calculs[[#This Row],[Taxon]],'4_Changement_de_nom'!$1:$5000,2,FALSE)</f>
        <v>Eptesicus serotinus (Schreber, 1774)</v>
      </c>
      <c r="BN148" t="str">
        <f>VLOOKUP(T_Tableau_export_BDN_calculs[[#This Row],[Taxon]],'4_Changement_de_nom'!$1:$5000,3,FALSE)</f>
        <v>Sérotine commune</v>
      </c>
      <c r="BO148">
        <f>VLOOKUP(T_Tableau_export_BDN_calculs[[#This Row],[Taxon]],'4_Changement_de_nom'!$1:$5000,4,FALSE)</f>
        <v>0.83</v>
      </c>
      <c r="BP148" s="68">
        <f>VLOOKUP(T_Tableau_export_BDN_calculs[[#This Row],[Taxon]],'4_Changement_de_nom'!$1:$5000,5,FALSE)</f>
        <v>0.63</v>
      </c>
      <c r="BQ148" s="68" t="str">
        <f>IF(OR(SUM(T_Tableau_export_BDN_calculs[[#This Row],[Encombrement vertical 0 - 5m]:[Encombrement vertical 0 - &gt;25m]])=130575,T_Tableau_export_BDN_calculs[[#This Row],[Taxon]]="Tadarida teniotis (Rafinesque,1814)"),"ouvert","ferme")</f>
        <v>ferme</v>
      </c>
      <c r="BR148" s="68">
        <f>T_Tableau_export_BDN_calculs[[#This Row],[Nombre de contacts]]/'2_Donnees_entree'!$B$20</f>
        <v>6.6666666666666666E-2</v>
      </c>
      <c r="BS148" s="68">
        <f>(IF(T_Tableau_export_BDN_calculs[[#This Row],[Milieu ouvert ferme]]="ferme",T_Tableau_export_BDN_calculs[[#This Row],[Indice DETECT milieu ferme]],T_Tableau_export_BDN_calculs[[#This Row],[Indice DETECT milieu ouvert]]))*T_Tableau_export_BDN_calculs[[#This Row],[Nb contacts/h]]</f>
        <v>5.5333333333333332E-2</v>
      </c>
      <c r="BT148" s="68" t="str">
        <f>VLOOKUP(T_Tableau_export_BDN_calculs[[#This Row],[Numéro du point]],'4bis_Changement_de_nom_points'!A:B,2,FALSE)</f>
        <v>Point 8</v>
      </c>
    </row>
    <row r="149" spans="1:72" x14ac:dyDescent="0.25">
      <c r="A149" s="18">
        <v>41837</v>
      </c>
      <c r="B149">
        <v>939542</v>
      </c>
      <c r="C149" s="18">
        <v>41837</v>
      </c>
      <c r="D149" t="s">
        <v>88</v>
      </c>
      <c r="F149" t="s">
        <v>88</v>
      </c>
      <c r="G149" t="s">
        <v>207</v>
      </c>
      <c r="H149" t="s">
        <v>239</v>
      </c>
      <c r="I149" t="s">
        <v>127</v>
      </c>
      <c r="J149">
        <v>62</v>
      </c>
      <c r="L149" t="s">
        <v>162</v>
      </c>
      <c r="M149" s="19">
        <v>0.96458333333333324</v>
      </c>
      <c r="N149" s="20">
        <v>43525</v>
      </c>
      <c r="O149" s="20">
        <v>43525</v>
      </c>
      <c r="P149" s="20">
        <v>43525</v>
      </c>
      <c r="Q149" s="20">
        <v>43525</v>
      </c>
      <c r="R149" s="20">
        <v>43525</v>
      </c>
      <c r="S149" s="20">
        <v>43525</v>
      </c>
      <c r="V149">
        <v>917890</v>
      </c>
      <c r="W149">
        <v>354692</v>
      </c>
      <c r="X149" t="s">
        <v>207</v>
      </c>
      <c r="Y149" t="s">
        <v>209</v>
      </c>
      <c r="Z149" t="s">
        <v>210</v>
      </c>
      <c r="AA149" t="s">
        <v>211</v>
      </c>
      <c r="AD149" t="s">
        <v>88</v>
      </c>
      <c r="AE149">
        <v>0</v>
      </c>
      <c r="AF149">
        <v>0</v>
      </c>
      <c r="AG149">
        <v>1496</v>
      </c>
      <c r="AH149" t="s">
        <v>166</v>
      </c>
      <c r="AI149" t="s">
        <v>90</v>
      </c>
      <c r="AJ149" t="s">
        <v>88</v>
      </c>
      <c r="AK149" t="s">
        <v>167</v>
      </c>
      <c r="AL149" t="s">
        <v>91</v>
      </c>
      <c r="AM149">
        <v>17</v>
      </c>
      <c r="AO149" t="s">
        <v>93</v>
      </c>
      <c r="AP149" t="s">
        <v>88</v>
      </c>
      <c r="AQ149" t="s">
        <v>88</v>
      </c>
      <c r="AR149" t="s">
        <v>108</v>
      </c>
      <c r="AS149" t="s">
        <v>88</v>
      </c>
      <c r="AT149" t="s">
        <v>168</v>
      </c>
      <c r="AV149" s="18">
        <v>42318</v>
      </c>
      <c r="AW149">
        <v>3313770</v>
      </c>
      <c r="AX149" t="s">
        <v>124</v>
      </c>
      <c r="AY149" t="s">
        <v>125</v>
      </c>
      <c r="AZ149">
        <v>1</v>
      </c>
      <c r="BA149" t="s">
        <v>169</v>
      </c>
      <c r="BB149" t="s">
        <v>170</v>
      </c>
      <c r="BC149" t="s">
        <v>171</v>
      </c>
      <c r="BD149" t="s">
        <v>172</v>
      </c>
      <c r="BE149" t="s">
        <v>173</v>
      </c>
      <c r="BF149">
        <v>9</v>
      </c>
      <c r="BG149" t="s">
        <v>181</v>
      </c>
      <c r="BH149" t="s">
        <v>96</v>
      </c>
      <c r="BI149" t="s">
        <v>174</v>
      </c>
      <c r="BJ149" t="s">
        <v>175</v>
      </c>
      <c r="BK149" t="s">
        <v>97</v>
      </c>
      <c r="BL149" t="s">
        <v>98</v>
      </c>
      <c r="BM149" t="str">
        <f>VLOOKUP(T_Tableau_export_BDN_calculs[[#This Row],[Taxon]],'4_Changement_de_nom'!$1:$5000,2,FALSE)</f>
        <v>Nyctalus sp., Eptesicus sp.</v>
      </c>
      <c r="BN149" t="str">
        <f>VLOOKUP(T_Tableau_export_BDN_calculs[[#This Row],[Taxon]],'4_Changement_de_nom'!$1:$5000,3,FALSE)</f>
        <v>Noctule ou Sérotine (espèce indéterminée)</v>
      </c>
      <c r="BO149">
        <f>VLOOKUP(T_Tableau_export_BDN_calculs[[#This Row],[Taxon]],'4_Changement_de_nom'!$1:$5000,4,FALSE)</f>
        <v>0.41</v>
      </c>
      <c r="BP149" s="68">
        <f>VLOOKUP(T_Tableau_export_BDN_calculs[[#This Row],[Taxon]],'4_Changement_de_nom'!$1:$5000,5,FALSE)</f>
        <v>0.37</v>
      </c>
      <c r="BQ149" s="68" t="str">
        <f>IF(OR(SUM(T_Tableau_export_BDN_calculs[[#This Row],[Encombrement vertical 0 - 5m]:[Encombrement vertical 0 - &gt;25m]])=130575,T_Tableau_export_BDN_calculs[[#This Row],[Taxon]]="Tadarida teniotis (Rafinesque,1814)"),"ouvert","ferme")</f>
        <v>ouvert</v>
      </c>
      <c r="BR149" s="68">
        <f>T_Tableau_export_BDN_calculs[[#This Row],[Nombre de contacts]]/'2_Donnees_entree'!$B$20</f>
        <v>6.6666666666666666E-2</v>
      </c>
      <c r="BS149" s="68">
        <f>(IF(T_Tableau_export_BDN_calculs[[#This Row],[Milieu ouvert ferme]]="ferme",T_Tableau_export_BDN_calculs[[#This Row],[Indice DETECT milieu ferme]],T_Tableau_export_BDN_calculs[[#This Row],[Indice DETECT milieu ouvert]]))*T_Tableau_export_BDN_calculs[[#This Row],[Nb contacts/h]]</f>
        <v>2.4666666666666667E-2</v>
      </c>
      <c r="BT149" s="68" t="str">
        <f>VLOOKUP(T_Tableau_export_BDN_calculs[[#This Row],[Numéro du point]],'4bis_Changement_de_nom_points'!A:B,2,FALSE)</f>
        <v>Point 4</v>
      </c>
    </row>
    <row r="150" spans="1:72" x14ac:dyDescent="0.25">
      <c r="A150" s="18">
        <v>41837</v>
      </c>
      <c r="B150">
        <v>939542</v>
      </c>
      <c r="C150" s="18">
        <v>41837</v>
      </c>
      <c r="D150" t="s">
        <v>88</v>
      </c>
      <c r="F150" t="s">
        <v>88</v>
      </c>
      <c r="G150" t="s">
        <v>207</v>
      </c>
      <c r="H150" t="s">
        <v>239</v>
      </c>
      <c r="I150" t="s">
        <v>127</v>
      </c>
      <c r="J150">
        <v>62</v>
      </c>
      <c r="L150" t="s">
        <v>162</v>
      </c>
      <c r="M150" s="19">
        <v>0.96458333333333324</v>
      </c>
      <c r="N150" s="20">
        <v>43525</v>
      </c>
      <c r="O150" s="20">
        <v>43525</v>
      </c>
      <c r="P150" s="20">
        <v>43525</v>
      </c>
      <c r="Q150" s="20">
        <v>43525</v>
      </c>
      <c r="R150" s="20">
        <v>43525</v>
      </c>
      <c r="S150" s="20">
        <v>43525</v>
      </c>
      <c r="V150">
        <v>918440</v>
      </c>
      <c r="W150">
        <v>354692</v>
      </c>
      <c r="X150" t="s">
        <v>207</v>
      </c>
      <c r="Y150" t="s">
        <v>209</v>
      </c>
      <c r="Z150" t="s">
        <v>210</v>
      </c>
      <c r="AA150" t="s">
        <v>211</v>
      </c>
      <c r="AD150" t="s">
        <v>88</v>
      </c>
      <c r="AE150">
        <v>0</v>
      </c>
      <c r="AF150">
        <v>0</v>
      </c>
      <c r="AG150">
        <v>1496</v>
      </c>
      <c r="AH150" t="s">
        <v>166</v>
      </c>
      <c r="AI150" t="s">
        <v>90</v>
      </c>
      <c r="AJ150" t="s">
        <v>88</v>
      </c>
      <c r="AK150" t="s">
        <v>167</v>
      </c>
      <c r="AL150" t="s">
        <v>91</v>
      </c>
      <c r="AM150">
        <v>13</v>
      </c>
      <c r="AN150" t="s">
        <v>92</v>
      </c>
      <c r="AO150" t="s">
        <v>93</v>
      </c>
      <c r="AP150" t="s">
        <v>88</v>
      </c>
      <c r="AQ150" t="s">
        <v>93</v>
      </c>
      <c r="AR150" t="s">
        <v>94</v>
      </c>
      <c r="AS150" t="s">
        <v>93</v>
      </c>
      <c r="AT150" t="s">
        <v>168</v>
      </c>
      <c r="AV150" s="18">
        <v>42318</v>
      </c>
      <c r="AW150">
        <v>3313995</v>
      </c>
      <c r="AX150">
        <v>60479</v>
      </c>
      <c r="AY150" t="s">
        <v>95</v>
      </c>
      <c r="AZ150">
        <v>1</v>
      </c>
      <c r="BA150" t="s">
        <v>169</v>
      </c>
      <c r="BB150" t="s">
        <v>170</v>
      </c>
      <c r="BC150" t="s">
        <v>171</v>
      </c>
      <c r="BD150" t="s">
        <v>172</v>
      </c>
      <c r="BE150" t="s">
        <v>173</v>
      </c>
      <c r="BF150">
        <v>9</v>
      </c>
      <c r="BG150" t="s">
        <v>181</v>
      </c>
      <c r="BH150" t="s">
        <v>96</v>
      </c>
      <c r="BI150" t="s">
        <v>174</v>
      </c>
      <c r="BJ150" t="s">
        <v>175</v>
      </c>
      <c r="BK150" t="s">
        <v>97</v>
      </c>
      <c r="BL150" t="s">
        <v>98</v>
      </c>
      <c r="BM150" t="str">
        <f>VLOOKUP(T_Tableau_export_BDN_calculs[[#This Row],[Taxon]],'4_Changement_de_nom'!$1:$5000,2,FALSE)</f>
        <v>Pipistrellus pipistrellus (Schreber, 1774)</v>
      </c>
      <c r="BN150" t="str">
        <f>VLOOKUP(T_Tableau_export_BDN_calculs[[#This Row],[Taxon]],'4_Changement_de_nom'!$1:$5000,3,FALSE)</f>
        <v>Pipistrelle commune</v>
      </c>
      <c r="BO150">
        <f>VLOOKUP(T_Tableau_export_BDN_calculs[[#This Row],[Taxon]],'4_Changement_de_nom'!$1:$5000,4,FALSE)</f>
        <v>1</v>
      </c>
      <c r="BP150" s="68">
        <f>VLOOKUP(T_Tableau_export_BDN_calculs[[#This Row],[Taxon]],'4_Changement_de_nom'!$1:$5000,5,FALSE)</f>
        <v>1</v>
      </c>
      <c r="BQ150" s="68" t="str">
        <f>IF(OR(SUM(T_Tableau_export_BDN_calculs[[#This Row],[Encombrement vertical 0 - 5m]:[Encombrement vertical 0 - &gt;25m]])=130575,T_Tableau_export_BDN_calculs[[#This Row],[Taxon]]="Tadarida teniotis (Rafinesque,1814)"),"ouvert","ferme")</f>
        <v>ouvert</v>
      </c>
      <c r="BR150" s="68">
        <f>T_Tableau_export_BDN_calculs[[#This Row],[Nombre de contacts]]/'2_Donnees_entree'!$B$20</f>
        <v>6.6666666666666666E-2</v>
      </c>
      <c r="BS150" s="68">
        <f>(IF(T_Tableau_export_BDN_calculs[[#This Row],[Milieu ouvert ferme]]="ferme",T_Tableau_export_BDN_calculs[[#This Row],[Indice DETECT milieu ferme]],T_Tableau_export_BDN_calculs[[#This Row],[Indice DETECT milieu ouvert]]))*T_Tableau_export_BDN_calculs[[#This Row],[Nb contacts/h]]</f>
        <v>6.6666666666666666E-2</v>
      </c>
      <c r="BT150" s="68" t="str">
        <f>VLOOKUP(T_Tableau_export_BDN_calculs[[#This Row],[Numéro du point]],'4bis_Changement_de_nom_points'!A:B,2,FALSE)</f>
        <v>Point 4</v>
      </c>
    </row>
    <row r="151" spans="1:72" x14ac:dyDescent="0.25">
      <c r="A151" s="18">
        <v>41837</v>
      </c>
      <c r="B151">
        <v>939542</v>
      </c>
      <c r="C151" s="18">
        <v>41837</v>
      </c>
      <c r="D151" t="s">
        <v>88</v>
      </c>
      <c r="F151" t="s">
        <v>88</v>
      </c>
      <c r="G151" t="s">
        <v>207</v>
      </c>
      <c r="H151" t="s">
        <v>239</v>
      </c>
      <c r="I151" t="s">
        <v>127</v>
      </c>
      <c r="J151">
        <v>62</v>
      </c>
      <c r="L151" t="s">
        <v>162</v>
      </c>
      <c r="M151" s="19">
        <v>0.96458333333333324</v>
      </c>
      <c r="N151" s="20">
        <v>43525</v>
      </c>
      <c r="O151" s="20">
        <v>43525</v>
      </c>
      <c r="P151" s="20">
        <v>43525</v>
      </c>
      <c r="Q151" s="20">
        <v>43525</v>
      </c>
      <c r="R151" s="20">
        <v>43525</v>
      </c>
      <c r="S151" s="20">
        <v>43525</v>
      </c>
      <c r="V151">
        <v>918882</v>
      </c>
      <c r="W151">
        <v>354692</v>
      </c>
      <c r="X151" t="s">
        <v>207</v>
      </c>
      <c r="Y151" t="s">
        <v>209</v>
      </c>
      <c r="Z151" t="s">
        <v>210</v>
      </c>
      <c r="AA151" t="s">
        <v>211</v>
      </c>
      <c r="AD151" t="s">
        <v>88</v>
      </c>
      <c r="AE151">
        <v>0</v>
      </c>
      <c r="AF151">
        <v>0</v>
      </c>
      <c r="AG151">
        <v>1496</v>
      </c>
      <c r="AH151" t="s">
        <v>166</v>
      </c>
      <c r="AI151" t="s">
        <v>90</v>
      </c>
      <c r="AJ151" t="s">
        <v>88</v>
      </c>
      <c r="AK151" t="s">
        <v>167</v>
      </c>
      <c r="AL151" t="s">
        <v>91</v>
      </c>
      <c r="AM151">
        <v>27</v>
      </c>
      <c r="AN151" t="s">
        <v>152</v>
      </c>
      <c r="AO151" t="s">
        <v>93</v>
      </c>
      <c r="AP151" t="s">
        <v>88</v>
      </c>
      <c r="AQ151" t="s">
        <v>93</v>
      </c>
      <c r="AR151" t="s">
        <v>94</v>
      </c>
      <c r="AS151" t="s">
        <v>93</v>
      </c>
      <c r="AT151" t="s">
        <v>168</v>
      </c>
      <c r="AV151" s="18">
        <v>42318</v>
      </c>
      <c r="AW151">
        <v>3314133</v>
      </c>
      <c r="AX151" t="s">
        <v>153</v>
      </c>
      <c r="AY151" t="s">
        <v>154</v>
      </c>
      <c r="AZ151">
        <v>1</v>
      </c>
      <c r="BA151" t="s">
        <v>169</v>
      </c>
      <c r="BB151" t="s">
        <v>170</v>
      </c>
      <c r="BC151" t="s">
        <v>171</v>
      </c>
      <c r="BD151" t="s">
        <v>172</v>
      </c>
      <c r="BE151" t="s">
        <v>173</v>
      </c>
      <c r="BF151">
        <v>9</v>
      </c>
      <c r="BG151" t="s">
        <v>181</v>
      </c>
      <c r="BH151" t="s">
        <v>96</v>
      </c>
      <c r="BI151" t="s">
        <v>174</v>
      </c>
      <c r="BJ151" t="s">
        <v>175</v>
      </c>
      <c r="BK151" t="s">
        <v>97</v>
      </c>
      <c r="BL151" t="s">
        <v>98</v>
      </c>
      <c r="BM151" t="str">
        <f>VLOOKUP(T_Tableau_export_BDN_calculs[[#This Row],[Taxon]],'4_Changement_de_nom'!$1:$5000,2,FALSE)</f>
        <v>Nyctalus sp., Eptesicus sp.</v>
      </c>
      <c r="BN151" t="str">
        <f>VLOOKUP(T_Tableau_export_BDN_calculs[[#This Row],[Taxon]],'4_Changement_de_nom'!$1:$5000,3,FALSE)</f>
        <v>Noctule ou Sérotine (espèce indéterminée)</v>
      </c>
      <c r="BO151">
        <f>VLOOKUP(T_Tableau_export_BDN_calculs[[#This Row],[Taxon]],'4_Changement_de_nom'!$1:$5000,4,FALSE)</f>
        <v>0.41</v>
      </c>
      <c r="BP151" s="68">
        <f>VLOOKUP(T_Tableau_export_BDN_calculs[[#This Row],[Taxon]],'4_Changement_de_nom'!$1:$5000,5,FALSE)</f>
        <v>0.37</v>
      </c>
      <c r="BQ151" s="68" t="str">
        <f>IF(OR(SUM(T_Tableau_export_BDN_calculs[[#This Row],[Encombrement vertical 0 - 5m]:[Encombrement vertical 0 - &gt;25m]])=130575,T_Tableau_export_BDN_calculs[[#This Row],[Taxon]]="Tadarida teniotis (Rafinesque,1814)"),"ouvert","ferme")</f>
        <v>ouvert</v>
      </c>
      <c r="BR151" s="68">
        <f>T_Tableau_export_BDN_calculs[[#This Row],[Nombre de contacts]]/'2_Donnees_entree'!$B$20</f>
        <v>6.6666666666666666E-2</v>
      </c>
      <c r="BS151" s="68">
        <f>(IF(T_Tableau_export_BDN_calculs[[#This Row],[Milieu ouvert ferme]]="ferme",T_Tableau_export_BDN_calculs[[#This Row],[Indice DETECT milieu ferme]],T_Tableau_export_BDN_calculs[[#This Row],[Indice DETECT milieu ouvert]]))*T_Tableau_export_BDN_calculs[[#This Row],[Nb contacts/h]]</f>
        <v>2.4666666666666667E-2</v>
      </c>
      <c r="BT151" s="68" t="str">
        <f>VLOOKUP(T_Tableau_export_BDN_calculs[[#This Row],[Numéro du point]],'4bis_Changement_de_nom_points'!A:B,2,FALSE)</f>
        <v>Point 4</v>
      </c>
    </row>
    <row r="152" spans="1:72" x14ac:dyDescent="0.25">
      <c r="A152" s="18">
        <v>41837</v>
      </c>
      <c r="B152">
        <v>939551</v>
      </c>
      <c r="C152" s="18">
        <v>41837</v>
      </c>
      <c r="D152" t="s">
        <v>88</v>
      </c>
      <c r="F152" t="s">
        <v>88</v>
      </c>
      <c r="G152" t="s">
        <v>215</v>
      </c>
      <c r="H152" t="s">
        <v>240</v>
      </c>
      <c r="I152" t="s">
        <v>89</v>
      </c>
      <c r="J152">
        <v>75</v>
      </c>
      <c r="L152" t="s">
        <v>162</v>
      </c>
      <c r="M152" s="19">
        <v>0.99791666666666667</v>
      </c>
      <c r="N152" s="20">
        <v>43525</v>
      </c>
      <c r="O152" s="20">
        <v>43526</v>
      </c>
      <c r="P152" s="20">
        <v>43527</v>
      </c>
      <c r="Q152" s="20">
        <v>43525</v>
      </c>
      <c r="R152" s="20">
        <v>43527</v>
      </c>
      <c r="S152" s="20">
        <v>43527</v>
      </c>
      <c r="V152">
        <v>917646</v>
      </c>
      <c r="W152">
        <v>354695</v>
      </c>
      <c r="X152" t="s">
        <v>215</v>
      </c>
      <c r="Y152" t="s">
        <v>217</v>
      </c>
      <c r="Z152" t="s">
        <v>218</v>
      </c>
      <c r="AA152" t="s">
        <v>219</v>
      </c>
      <c r="AD152" t="s">
        <v>88</v>
      </c>
      <c r="AE152">
        <v>0</v>
      </c>
      <c r="AF152">
        <v>0</v>
      </c>
      <c r="AG152">
        <v>1496</v>
      </c>
      <c r="AH152" t="s">
        <v>166</v>
      </c>
      <c r="AI152" t="s">
        <v>90</v>
      </c>
      <c r="AJ152" t="s">
        <v>88</v>
      </c>
      <c r="AK152" t="s">
        <v>167</v>
      </c>
      <c r="AL152" t="s">
        <v>91</v>
      </c>
      <c r="AM152">
        <v>2</v>
      </c>
      <c r="AN152" t="s">
        <v>92</v>
      </c>
      <c r="AO152" t="s">
        <v>93</v>
      </c>
      <c r="AP152" t="s">
        <v>88</v>
      </c>
      <c r="AQ152" t="s">
        <v>93</v>
      </c>
      <c r="AR152" t="s">
        <v>94</v>
      </c>
      <c r="AS152" t="s">
        <v>93</v>
      </c>
      <c r="AT152" t="s">
        <v>168</v>
      </c>
      <c r="AV152" s="18">
        <v>42318</v>
      </c>
      <c r="AW152">
        <v>3314912</v>
      </c>
      <c r="AX152">
        <v>60479</v>
      </c>
      <c r="AY152" t="s">
        <v>95</v>
      </c>
      <c r="AZ152">
        <v>1</v>
      </c>
      <c r="BA152" t="s">
        <v>169</v>
      </c>
      <c r="BB152" t="s">
        <v>170</v>
      </c>
      <c r="BC152" t="s">
        <v>171</v>
      </c>
      <c r="BD152" t="s">
        <v>172</v>
      </c>
      <c r="BE152" t="s">
        <v>173</v>
      </c>
      <c r="BF152">
        <v>8</v>
      </c>
      <c r="BH152" t="s">
        <v>96</v>
      </c>
      <c r="BI152" t="s">
        <v>174</v>
      </c>
      <c r="BJ152" t="s">
        <v>175</v>
      </c>
      <c r="BK152" t="s">
        <v>97</v>
      </c>
      <c r="BL152" t="s">
        <v>98</v>
      </c>
      <c r="BM152" t="str">
        <f>VLOOKUP(T_Tableau_export_BDN_calculs[[#This Row],[Taxon]],'4_Changement_de_nom'!$1:$5000,2,FALSE)</f>
        <v>Pipistrellus pipistrellus (Schreber, 1774)</v>
      </c>
      <c r="BN152" t="str">
        <f>VLOOKUP(T_Tableau_export_BDN_calculs[[#This Row],[Taxon]],'4_Changement_de_nom'!$1:$5000,3,FALSE)</f>
        <v>Pipistrelle commune</v>
      </c>
      <c r="BO152">
        <f>VLOOKUP(T_Tableau_export_BDN_calculs[[#This Row],[Taxon]],'4_Changement_de_nom'!$1:$5000,4,FALSE)</f>
        <v>1</v>
      </c>
      <c r="BP152" s="68">
        <f>VLOOKUP(T_Tableau_export_BDN_calculs[[#This Row],[Taxon]],'4_Changement_de_nom'!$1:$5000,5,FALSE)</f>
        <v>1</v>
      </c>
      <c r="BQ152" s="68" t="str">
        <f>IF(OR(SUM(T_Tableau_export_BDN_calculs[[#This Row],[Encombrement vertical 0 - 5m]:[Encombrement vertical 0 - &gt;25m]])=130575,T_Tableau_export_BDN_calculs[[#This Row],[Taxon]]="Tadarida teniotis (Rafinesque,1814)"),"ouvert","ferme")</f>
        <v>ferme</v>
      </c>
      <c r="BR152" s="68">
        <f>T_Tableau_export_BDN_calculs[[#This Row],[Nombre de contacts]]/'2_Donnees_entree'!$B$20</f>
        <v>6.6666666666666666E-2</v>
      </c>
      <c r="BS152" s="68">
        <f>(IF(T_Tableau_export_BDN_calculs[[#This Row],[Milieu ouvert ferme]]="ferme",T_Tableau_export_BDN_calculs[[#This Row],[Indice DETECT milieu ferme]],T_Tableau_export_BDN_calculs[[#This Row],[Indice DETECT milieu ouvert]]))*T_Tableau_export_BDN_calculs[[#This Row],[Nb contacts/h]]</f>
        <v>6.6666666666666666E-2</v>
      </c>
      <c r="BT152" s="68" t="str">
        <f>VLOOKUP(T_Tableau_export_BDN_calculs[[#This Row],[Numéro du point]],'4bis_Changement_de_nom_points'!A:B,2,FALSE)</f>
        <v>Point 7</v>
      </c>
    </row>
    <row r="153" spans="1:72" x14ac:dyDescent="0.25">
      <c r="A153" s="18">
        <v>41837</v>
      </c>
      <c r="B153">
        <v>939551</v>
      </c>
      <c r="C153" s="18">
        <v>41837</v>
      </c>
      <c r="D153" t="s">
        <v>88</v>
      </c>
      <c r="F153" t="s">
        <v>88</v>
      </c>
      <c r="G153" t="s">
        <v>215</v>
      </c>
      <c r="H153" t="s">
        <v>240</v>
      </c>
      <c r="I153" t="s">
        <v>89</v>
      </c>
      <c r="J153">
        <v>75</v>
      </c>
      <c r="L153" t="s">
        <v>162</v>
      </c>
      <c r="M153" s="19">
        <v>0.99791666666666667</v>
      </c>
      <c r="N153" s="20">
        <v>43525</v>
      </c>
      <c r="O153" s="20">
        <v>43526</v>
      </c>
      <c r="P153" s="20">
        <v>43527</v>
      </c>
      <c r="Q153" s="20">
        <v>43525</v>
      </c>
      <c r="R153" s="20">
        <v>43527</v>
      </c>
      <c r="S153" s="20">
        <v>43527</v>
      </c>
      <c r="V153">
        <v>917759</v>
      </c>
      <c r="W153">
        <v>354695</v>
      </c>
      <c r="X153" t="s">
        <v>215</v>
      </c>
      <c r="Y153" t="s">
        <v>217</v>
      </c>
      <c r="Z153" t="s">
        <v>218</v>
      </c>
      <c r="AA153" t="s">
        <v>219</v>
      </c>
      <c r="AD153" t="s">
        <v>88</v>
      </c>
      <c r="AE153">
        <v>0</v>
      </c>
      <c r="AF153">
        <v>0</v>
      </c>
      <c r="AG153">
        <v>1496</v>
      </c>
      <c r="AH153" t="s">
        <v>166</v>
      </c>
      <c r="AI153" t="s">
        <v>90</v>
      </c>
      <c r="AJ153" t="s">
        <v>88</v>
      </c>
      <c r="AK153" t="s">
        <v>167</v>
      </c>
      <c r="AL153" t="s">
        <v>91</v>
      </c>
      <c r="AM153">
        <v>13</v>
      </c>
      <c r="AN153" t="s">
        <v>133</v>
      </c>
      <c r="AO153" t="s">
        <v>93</v>
      </c>
      <c r="AP153" t="s">
        <v>88</v>
      </c>
      <c r="AQ153" t="s">
        <v>93</v>
      </c>
      <c r="AR153" t="s">
        <v>94</v>
      </c>
      <c r="AS153" t="s">
        <v>93</v>
      </c>
      <c r="AT153" t="s">
        <v>168</v>
      </c>
      <c r="AV153" s="18">
        <v>42318</v>
      </c>
      <c r="AW153">
        <v>3314225</v>
      </c>
      <c r="AX153">
        <v>60360</v>
      </c>
      <c r="AY153" t="s">
        <v>155</v>
      </c>
      <c r="AZ153">
        <v>1</v>
      </c>
      <c r="BA153" t="s">
        <v>169</v>
      </c>
      <c r="BB153" t="s">
        <v>170</v>
      </c>
      <c r="BC153" t="s">
        <v>171</v>
      </c>
      <c r="BD153" t="s">
        <v>172</v>
      </c>
      <c r="BE153" t="s">
        <v>173</v>
      </c>
      <c r="BF153">
        <v>8</v>
      </c>
      <c r="BH153" t="s">
        <v>96</v>
      </c>
      <c r="BI153" t="s">
        <v>174</v>
      </c>
      <c r="BJ153" t="s">
        <v>175</v>
      </c>
      <c r="BK153" t="s">
        <v>97</v>
      </c>
      <c r="BL153" t="s">
        <v>98</v>
      </c>
      <c r="BM153" t="str">
        <f>VLOOKUP(T_Tableau_export_BDN_calculs[[#This Row],[Taxon]],'4_Changement_de_nom'!$1:$5000,2,FALSE)</f>
        <v>Eptesicus serotinus (Schreber, 1774)</v>
      </c>
      <c r="BN153" t="str">
        <f>VLOOKUP(T_Tableau_export_BDN_calculs[[#This Row],[Taxon]],'4_Changement_de_nom'!$1:$5000,3,FALSE)</f>
        <v>Sérotine commune</v>
      </c>
      <c r="BO153">
        <f>VLOOKUP(T_Tableau_export_BDN_calculs[[#This Row],[Taxon]],'4_Changement_de_nom'!$1:$5000,4,FALSE)</f>
        <v>0.83</v>
      </c>
      <c r="BP153" s="68">
        <f>VLOOKUP(T_Tableau_export_BDN_calculs[[#This Row],[Taxon]],'4_Changement_de_nom'!$1:$5000,5,FALSE)</f>
        <v>0.63</v>
      </c>
      <c r="BQ153" s="68" t="str">
        <f>IF(OR(SUM(T_Tableau_export_BDN_calculs[[#This Row],[Encombrement vertical 0 - 5m]:[Encombrement vertical 0 - &gt;25m]])=130575,T_Tableau_export_BDN_calculs[[#This Row],[Taxon]]="Tadarida teniotis (Rafinesque,1814)"),"ouvert","ferme")</f>
        <v>ferme</v>
      </c>
      <c r="BR153" s="68">
        <f>T_Tableau_export_BDN_calculs[[#This Row],[Nombre de contacts]]/'2_Donnees_entree'!$B$20</f>
        <v>6.6666666666666666E-2</v>
      </c>
      <c r="BS153" s="68">
        <f>(IF(T_Tableau_export_BDN_calculs[[#This Row],[Milieu ouvert ferme]]="ferme",T_Tableau_export_BDN_calculs[[#This Row],[Indice DETECT milieu ferme]],T_Tableau_export_BDN_calculs[[#This Row],[Indice DETECT milieu ouvert]]))*T_Tableau_export_BDN_calculs[[#This Row],[Nb contacts/h]]</f>
        <v>5.5333333333333332E-2</v>
      </c>
      <c r="BT153" s="68" t="str">
        <f>VLOOKUP(T_Tableau_export_BDN_calculs[[#This Row],[Numéro du point]],'4bis_Changement_de_nom_points'!A:B,2,FALSE)</f>
        <v>Point 7</v>
      </c>
    </row>
    <row r="154" spans="1:72" x14ac:dyDescent="0.25">
      <c r="A154" s="18">
        <v>41837</v>
      </c>
      <c r="B154">
        <v>939551</v>
      </c>
      <c r="C154" s="18">
        <v>41837</v>
      </c>
      <c r="D154" t="s">
        <v>88</v>
      </c>
      <c r="F154" t="s">
        <v>88</v>
      </c>
      <c r="G154" t="s">
        <v>215</v>
      </c>
      <c r="H154" t="s">
        <v>240</v>
      </c>
      <c r="I154" t="s">
        <v>89</v>
      </c>
      <c r="J154">
        <v>75</v>
      </c>
      <c r="L154" t="s">
        <v>162</v>
      </c>
      <c r="M154" s="19">
        <v>0.99791666666666667</v>
      </c>
      <c r="N154" s="20">
        <v>43525</v>
      </c>
      <c r="O154" s="20">
        <v>43526</v>
      </c>
      <c r="P154" s="20">
        <v>43527</v>
      </c>
      <c r="Q154" s="20">
        <v>43525</v>
      </c>
      <c r="R154" s="20">
        <v>43527</v>
      </c>
      <c r="S154" s="20">
        <v>43527</v>
      </c>
      <c r="V154">
        <v>918111</v>
      </c>
      <c r="W154">
        <v>354695</v>
      </c>
      <c r="X154" t="s">
        <v>215</v>
      </c>
      <c r="Y154" t="s">
        <v>217</v>
      </c>
      <c r="Z154" t="s">
        <v>218</v>
      </c>
      <c r="AA154" t="s">
        <v>219</v>
      </c>
      <c r="AD154" t="s">
        <v>88</v>
      </c>
      <c r="AE154">
        <v>0</v>
      </c>
      <c r="AF154">
        <v>0</v>
      </c>
      <c r="AG154">
        <v>1496</v>
      </c>
      <c r="AH154" t="s">
        <v>166</v>
      </c>
      <c r="AI154" t="s">
        <v>90</v>
      </c>
      <c r="AJ154" t="s">
        <v>88</v>
      </c>
      <c r="AK154" t="s">
        <v>167</v>
      </c>
      <c r="AL154" t="s">
        <v>91</v>
      </c>
      <c r="AM154">
        <v>1</v>
      </c>
      <c r="AN154" t="s">
        <v>92</v>
      </c>
      <c r="AO154" t="s">
        <v>93</v>
      </c>
      <c r="AP154" t="s">
        <v>88</v>
      </c>
      <c r="AQ154" t="s">
        <v>93</v>
      </c>
      <c r="AR154" t="s">
        <v>94</v>
      </c>
      <c r="AS154" t="s">
        <v>93</v>
      </c>
      <c r="AT154" t="s">
        <v>168</v>
      </c>
      <c r="AV154" s="18">
        <v>42318</v>
      </c>
      <c r="AW154">
        <v>3315259</v>
      </c>
      <c r="AX154">
        <v>60479</v>
      </c>
      <c r="AY154" t="s">
        <v>95</v>
      </c>
      <c r="AZ154">
        <v>4</v>
      </c>
      <c r="BA154" t="s">
        <v>169</v>
      </c>
      <c r="BB154" t="s">
        <v>170</v>
      </c>
      <c r="BC154" t="s">
        <v>171</v>
      </c>
      <c r="BD154" t="s">
        <v>172</v>
      </c>
      <c r="BE154" t="s">
        <v>173</v>
      </c>
      <c r="BF154">
        <v>8</v>
      </c>
      <c r="BH154" t="s">
        <v>96</v>
      </c>
      <c r="BI154" t="s">
        <v>174</v>
      </c>
      <c r="BJ154" t="s">
        <v>175</v>
      </c>
      <c r="BK154" t="s">
        <v>97</v>
      </c>
      <c r="BL154" t="s">
        <v>98</v>
      </c>
      <c r="BM154" t="str">
        <f>VLOOKUP(T_Tableau_export_BDN_calculs[[#This Row],[Taxon]],'4_Changement_de_nom'!$1:$5000,2,FALSE)</f>
        <v>Pipistrellus pipistrellus (Schreber, 1774)</v>
      </c>
      <c r="BN154" t="str">
        <f>VLOOKUP(T_Tableau_export_BDN_calculs[[#This Row],[Taxon]],'4_Changement_de_nom'!$1:$5000,3,FALSE)</f>
        <v>Pipistrelle commune</v>
      </c>
      <c r="BO154">
        <f>VLOOKUP(T_Tableau_export_BDN_calculs[[#This Row],[Taxon]],'4_Changement_de_nom'!$1:$5000,4,FALSE)</f>
        <v>1</v>
      </c>
      <c r="BP154" s="68">
        <f>VLOOKUP(T_Tableau_export_BDN_calculs[[#This Row],[Taxon]],'4_Changement_de_nom'!$1:$5000,5,FALSE)</f>
        <v>1</v>
      </c>
      <c r="BQ154" s="68" t="str">
        <f>IF(OR(SUM(T_Tableau_export_BDN_calculs[[#This Row],[Encombrement vertical 0 - 5m]:[Encombrement vertical 0 - &gt;25m]])=130575,T_Tableau_export_BDN_calculs[[#This Row],[Taxon]]="Tadarida teniotis (Rafinesque,1814)"),"ouvert","ferme")</f>
        <v>ferme</v>
      </c>
      <c r="BR154" s="68">
        <f>T_Tableau_export_BDN_calculs[[#This Row],[Nombre de contacts]]/'2_Donnees_entree'!$B$20</f>
        <v>0.26666666666666666</v>
      </c>
      <c r="BS154" s="68">
        <f>(IF(T_Tableau_export_BDN_calculs[[#This Row],[Milieu ouvert ferme]]="ferme",T_Tableau_export_BDN_calculs[[#This Row],[Indice DETECT milieu ferme]],T_Tableau_export_BDN_calculs[[#This Row],[Indice DETECT milieu ouvert]]))*T_Tableau_export_BDN_calculs[[#This Row],[Nb contacts/h]]</f>
        <v>0.26666666666666666</v>
      </c>
      <c r="BT154" s="68" t="str">
        <f>VLOOKUP(T_Tableau_export_BDN_calculs[[#This Row],[Numéro du point]],'4bis_Changement_de_nom_points'!A:B,2,FALSE)</f>
        <v>Point 7</v>
      </c>
    </row>
    <row r="155" spans="1:72" x14ac:dyDescent="0.25">
      <c r="A155" s="18">
        <v>41837</v>
      </c>
      <c r="B155">
        <v>939551</v>
      </c>
      <c r="C155" s="18">
        <v>41837</v>
      </c>
      <c r="D155" t="s">
        <v>88</v>
      </c>
      <c r="F155" t="s">
        <v>88</v>
      </c>
      <c r="G155" t="s">
        <v>215</v>
      </c>
      <c r="H155" t="s">
        <v>240</v>
      </c>
      <c r="I155" t="s">
        <v>89</v>
      </c>
      <c r="J155">
        <v>75</v>
      </c>
      <c r="L155" t="s">
        <v>162</v>
      </c>
      <c r="M155" s="19">
        <v>0.99791666666666667</v>
      </c>
      <c r="N155" s="20">
        <v>43525</v>
      </c>
      <c r="O155" s="20">
        <v>43526</v>
      </c>
      <c r="P155" s="20">
        <v>43527</v>
      </c>
      <c r="Q155" s="20">
        <v>43525</v>
      </c>
      <c r="R155" s="20">
        <v>43527</v>
      </c>
      <c r="S155" s="20">
        <v>43527</v>
      </c>
      <c r="V155">
        <v>918157</v>
      </c>
      <c r="W155">
        <v>354695</v>
      </c>
      <c r="X155" t="s">
        <v>215</v>
      </c>
      <c r="Y155" t="s">
        <v>217</v>
      </c>
      <c r="Z155" t="s">
        <v>218</v>
      </c>
      <c r="AA155" t="s">
        <v>219</v>
      </c>
      <c r="AD155" t="s">
        <v>88</v>
      </c>
      <c r="AE155">
        <v>0</v>
      </c>
      <c r="AF155">
        <v>0</v>
      </c>
      <c r="AG155">
        <v>1496</v>
      </c>
      <c r="AH155" t="s">
        <v>166</v>
      </c>
      <c r="AI155" t="s">
        <v>90</v>
      </c>
      <c r="AJ155" t="s">
        <v>88</v>
      </c>
      <c r="AK155" t="s">
        <v>167</v>
      </c>
      <c r="AL155" t="s">
        <v>91</v>
      </c>
      <c r="AM155">
        <v>22</v>
      </c>
      <c r="AN155" t="s">
        <v>149</v>
      </c>
      <c r="AO155" t="s">
        <v>93</v>
      </c>
      <c r="AP155" t="s">
        <v>88</v>
      </c>
      <c r="AQ155" t="s">
        <v>93</v>
      </c>
      <c r="AR155" t="s">
        <v>94</v>
      </c>
      <c r="AS155" t="s">
        <v>93</v>
      </c>
      <c r="AT155" t="s">
        <v>168</v>
      </c>
      <c r="AV155" s="18">
        <v>42318</v>
      </c>
      <c r="AW155">
        <v>3312904</v>
      </c>
      <c r="AX155" t="s">
        <v>150</v>
      </c>
      <c r="AY155" t="s">
        <v>151</v>
      </c>
      <c r="AZ155">
        <v>1</v>
      </c>
      <c r="BA155" t="s">
        <v>169</v>
      </c>
      <c r="BB155" t="s">
        <v>170</v>
      </c>
      <c r="BC155" t="s">
        <v>171</v>
      </c>
      <c r="BD155" t="s">
        <v>172</v>
      </c>
      <c r="BE155" t="s">
        <v>173</v>
      </c>
      <c r="BF155">
        <v>8</v>
      </c>
      <c r="BH155" t="s">
        <v>96</v>
      </c>
      <c r="BI155" t="s">
        <v>174</v>
      </c>
      <c r="BJ155" t="s">
        <v>175</v>
      </c>
      <c r="BK155" t="s">
        <v>97</v>
      </c>
      <c r="BL155" t="s">
        <v>98</v>
      </c>
      <c r="BM155" t="str">
        <f>VLOOKUP(T_Tableau_export_BDN_calculs[[#This Row],[Taxon]],'4_Changement_de_nom'!$1:$5000,2,FALSE)</f>
        <v>Myotis Kaup, 1829</v>
      </c>
      <c r="BN155" t="str">
        <f>VLOOKUP(T_Tableau_export_BDN_calculs[[#This Row],[Taxon]],'4_Changement_de_nom'!$1:$5000,3,FALSE)</f>
        <v>Murin (espèce indéterminée)</v>
      </c>
      <c r="BO155">
        <f>VLOOKUP(T_Tableau_export_BDN_calculs[[#This Row],[Taxon]],'4_Changement_de_nom'!$1:$5000,4,FALSE)</f>
        <v>2.38</v>
      </c>
      <c r="BP155" s="68">
        <f>VLOOKUP(T_Tableau_export_BDN_calculs[[#This Row],[Taxon]],'4_Changement_de_nom'!$1:$5000,5,FALSE)</f>
        <v>1.87</v>
      </c>
      <c r="BQ155" s="68" t="str">
        <f>IF(OR(SUM(T_Tableau_export_BDN_calculs[[#This Row],[Encombrement vertical 0 - 5m]:[Encombrement vertical 0 - &gt;25m]])=130575,T_Tableau_export_BDN_calculs[[#This Row],[Taxon]]="Tadarida teniotis (Rafinesque,1814)"),"ouvert","ferme")</f>
        <v>ferme</v>
      </c>
      <c r="BR155" s="68">
        <f>T_Tableau_export_BDN_calculs[[#This Row],[Nombre de contacts]]/'2_Donnees_entree'!$B$20</f>
        <v>6.6666666666666666E-2</v>
      </c>
      <c r="BS155" s="68">
        <f>(IF(T_Tableau_export_BDN_calculs[[#This Row],[Milieu ouvert ferme]]="ferme",T_Tableau_export_BDN_calculs[[#This Row],[Indice DETECT milieu ferme]],T_Tableau_export_BDN_calculs[[#This Row],[Indice DETECT milieu ouvert]]))*T_Tableau_export_BDN_calculs[[#This Row],[Nb contacts/h]]</f>
        <v>0.15866666666666665</v>
      </c>
      <c r="BT155" s="68" t="str">
        <f>VLOOKUP(T_Tableau_export_BDN_calculs[[#This Row],[Numéro du point]],'4bis_Changement_de_nom_points'!A:B,2,FALSE)</f>
        <v>Point 7</v>
      </c>
    </row>
    <row r="156" spans="1:72" x14ac:dyDescent="0.25">
      <c r="A156" s="18">
        <v>41837</v>
      </c>
      <c r="B156">
        <v>939551</v>
      </c>
      <c r="C156" s="18">
        <v>41837</v>
      </c>
      <c r="D156" t="s">
        <v>88</v>
      </c>
      <c r="F156" t="s">
        <v>88</v>
      </c>
      <c r="G156" t="s">
        <v>215</v>
      </c>
      <c r="H156" t="s">
        <v>240</v>
      </c>
      <c r="I156" t="s">
        <v>89</v>
      </c>
      <c r="J156">
        <v>75</v>
      </c>
      <c r="L156" t="s">
        <v>162</v>
      </c>
      <c r="M156" s="19">
        <v>0.99791666666666667</v>
      </c>
      <c r="N156" s="20">
        <v>43525</v>
      </c>
      <c r="O156" s="20">
        <v>43526</v>
      </c>
      <c r="P156" s="20">
        <v>43527</v>
      </c>
      <c r="Q156" s="20">
        <v>43525</v>
      </c>
      <c r="R156" s="20">
        <v>43527</v>
      </c>
      <c r="S156" s="20">
        <v>43527</v>
      </c>
      <c r="V156">
        <v>918351</v>
      </c>
      <c r="W156">
        <v>354695</v>
      </c>
      <c r="X156" t="s">
        <v>215</v>
      </c>
      <c r="Y156" t="s">
        <v>217</v>
      </c>
      <c r="Z156" t="s">
        <v>218</v>
      </c>
      <c r="AA156" t="s">
        <v>219</v>
      </c>
      <c r="AD156" t="s">
        <v>88</v>
      </c>
      <c r="AE156">
        <v>0</v>
      </c>
      <c r="AF156">
        <v>0</v>
      </c>
      <c r="AG156">
        <v>1496</v>
      </c>
      <c r="AH156" t="s">
        <v>166</v>
      </c>
      <c r="AI156" t="s">
        <v>90</v>
      </c>
      <c r="AJ156" t="s">
        <v>88</v>
      </c>
      <c r="AK156" t="s">
        <v>167</v>
      </c>
      <c r="AL156" t="s">
        <v>91</v>
      </c>
      <c r="AM156">
        <v>9</v>
      </c>
      <c r="AN156" t="s">
        <v>92</v>
      </c>
      <c r="AO156" t="s">
        <v>93</v>
      </c>
      <c r="AP156" t="s">
        <v>88</v>
      </c>
      <c r="AQ156" t="s">
        <v>93</v>
      </c>
      <c r="AR156" t="s">
        <v>94</v>
      </c>
      <c r="AS156" t="s">
        <v>93</v>
      </c>
      <c r="AT156" t="s">
        <v>168</v>
      </c>
      <c r="AV156" s="18">
        <v>42318</v>
      </c>
      <c r="AW156">
        <v>3312715</v>
      </c>
      <c r="AX156">
        <v>60479</v>
      </c>
      <c r="AY156" t="s">
        <v>95</v>
      </c>
      <c r="AZ156">
        <v>1</v>
      </c>
      <c r="BA156" t="s">
        <v>169</v>
      </c>
      <c r="BB156" t="s">
        <v>170</v>
      </c>
      <c r="BC156" t="s">
        <v>171</v>
      </c>
      <c r="BD156" t="s">
        <v>172</v>
      </c>
      <c r="BE156" t="s">
        <v>173</v>
      </c>
      <c r="BF156">
        <v>8</v>
      </c>
      <c r="BH156" t="s">
        <v>96</v>
      </c>
      <c r="BI156" t="s">
        <v>174</v>
      </c>
      <c r="BJ156" t="s">
        <v>175</v>
      </c>
      <c r="BK156" t="s">
        <v>97</v>
      </c>
      <c r="BL156" t="s">
        <v>98</v>
      </c>
      <c r="BM156" t="str">
        <f>VLOOKUP(T_Tableau_export_BDN_calculs[[#This Row],[Taxon]],'4_Changement_de_nom'!$1:$5000,2,FALSE)</f>
        <v>Pipistrellus pipistrellus (Schreber, 1774)</v>
      </c>
      <c r="BN156" t="str">
        <f>VLOOKUP(T_Tableau_export_BDN_calculs[[#This Row],[Taxon]],'4_Changement_de_nom'!$1:$5000,3,FALSE)</f>
        <v>Pipistrelle commune</v>
      </c>
      <c r="BO156">
        <f>VLOOKUP(T_Tableau_export_BDN_calculs[[#This Row],[Taxon]],'4_Changement_de_nom'!$1:$5000,4,FALSE)</f>
        <v>1</v>
      </c>
      <c r="BP156" s="68">
        <f>VLOOKUP(T_Tableau_export_BDN_calculs[[#This Row],[Taxon]],'4_Changement_de_nom'!$1:$5000,5,FALSE)</f>
        <v>1</v>
      </c>
      <c r="BQ156" s="68" t="str">
        <f>IF(OR(SUM(T_Tableau_export_BDN_calculs[[#This Row],[Encombrement vertical 0 - 5m]:[Encombrement vertical 0 - &gt;25m]])=130575,T_Tableau_export_BDN_calculs[[#This Row],[Taxon]]="Tadarida teniotis (Rafinesque,1814)"),"ouvert","ferme")</f>
        <v>ferme</v>
      </c>
      <c r="BR156" s="68">
        <f>T_Tableau_export_BDN_calculs[[#This Row],[Nombre de contacts]]/'2_Donnees_entree'!$B$20</f>
        <v>6.6666666666666666E-2</v>
      </c>
      <c r="BS156" s="68">
        <f>(IF(T_Tableau_export_BDN_calculs[[#This Row],[Milieu ouvert ferme]]="ferme",T_Tableau_export_BDN_calculs[[#This Row],[Indice DETECT milieu ferme]],T_Tableau_export_BDN_calculs[[#This Row],[Indice DETECT milieu ouvert]]))*T_Tableau_export_BDN_calculs[[#This Row],[Nb contacts/h]]</f>
        <v>6.6666666666666666E-2</v>
      </c>
      <c r="BT156" s="68" t="str">
        <f>VLOOKUP(T_Tableau_export_BDN_calculs[[#This Row],[Numéro du point]],'4bis_Changement_de_nom_points'!A:B,2,FALSE)</f>
        <v>Point 7</v>
      </c>
    </row>
    <row r="157" spans="1:72" x14ac:dyDescent="0.25">
      <c r="A157" s="18">
        <v>41837</v>
      </c>
      <c r="B157">
        <v>939551</v>
      </c>
      <c r="C157" s="18">
        <v>41837</v>
      </c>
      <c r="D157" t="s">
        <v>88</v>
      </c>
      <c r="F157" t="s">
        <v>88</v>
      </c>
      <c r="G157" t="s">
        <v>215</v>
      </c>
      <c r="H157" t="s">
        <v>240</v>
      </c>
      <c r="I157" t="s">
        <v>89</v>
      </c>
      <c r="J157">
        <v>75</v>
      </c>
      <c r="L157" t="s">
        <v>162</v>
      </c>
      <c r="M157" s="19">
        <v>0.99791666666666667</v>
      </c>
      <c r="N157" s="20">
        <v>43525</v>
      </c>
      <c r="O157" s="20">
        <v>43526</v>
      </c>
      <c r="P157" s="20">
        <v>43527</v>
      </c>
      <c r="Q157" s="20">
        <v>43525</v>
      </c>
      <c r="R157" s="20">
        <v>43527</v>
      </c>
      <c r="S157" s="20">
        <v>43527</v>
      </c>
      <c r="V157">
        <v>918421</v>
      </c>
      <c r="W157">
        <v>354695</v>
      </c>
      <c r="X157" t="s">
        <v>215</v>
      </c>
      <c r="Y157" t="s">
        <v>217</v>
      </c>
      <c r="Z157" t="s">
        <v>218</v>
      </c>
      <c r="AA157" t="s">
        <v>219</v>
      </c>
      <c r="AD157" t="s">
        <v>88</v>
      </c>
      <c r="AE157">
        <v>0</v>
      </c>
      <c r="AF157">
        <v>0</v>
      </c>
      <c r="AG157">
        <v>1496</v>
      </c>
      <c r="AH157" t="s">
        <v>166</v>
      </c>
      <c r="AI157" t="s">
        <v>90</v>
      </c>
      <c r="AJ157" t="s">
        <v>88</v>
      </c>
      <c r="AK157" t="s">
        <v>167</v>
      </c>
      <c r="AL157" t="s">
        <v>91</v>
      </c>
      <c r="AM157">
        <v>3</v>
      </c>
      <c r="AO157" t="s">
        <v>88</v>
      </c>
      <c r="AP157" t="s">
        <v>88</v>
      </c>
      <c r="AQ157" t="s">
        <v>88</v>
      </c>
      <c r="AS157" t="s">
        <v>88</v>
      </c>
      <c r="AT157" t="s">
        <v>168</v>
      </c>
      <c r="AV157" s="18">
        <v>42318</v>
      </c>
      <c r="AW157">
        <v>3314033</v>
      </c>
      <c r="AX157">
        <v>186233</v>
      </c>
      <c r="AY157" t="s">
        <v>241</v>
      </c>
      <c r="AZ157">
        <v>1</v>
      </c>
      <c r="BA157" t="s">
        <v>169</v>
      </c>
      <c r="BB157" t="s">
        <v>170</v>
      </c>
      <c r="BC157" t="s">
        <v>171</v>
      </c>
      <c r="BD157" t="s">
        <v>172</v>
      </c>
      <c r="BE157" t="s">
        <v>173</v>
      </c>
      <c r="BF157">
        <v>8</v>
      </c>
      <c r="BH157" t="s">
        <v>96</v>
      </c>
      <c r="BI157" t="s">
        <v>174</v>
      </c>
      <c r="BJ157" t="s">
        <v>175</v>
      </c>
      <c r="BK157" t="s">
        <v>97</v>
      </c>
      <c r="BL157" t="s">
        <v>98</v>
      </c>
      <c r="BM157" t="str">
        <f>VLOOKUP(T_Tableau_export_BDN_calculs[[#This Row],[Taxon]],'4_Changement_de_nom'!$1:$5000,2,FALSE)</f>
        <v>Chiroptera Blumenbach, 1779</v>
      </c>
      <c r="BN157" t="str">
        <f>VLOOKUP(T_Tableau_export_BDN_calculs[[#This Row],[Taxon]],'4_Changement_de_nom'!$1:$5000,3,FALSE)</f>
        <v>Chauve-souris non déterminée</v>
      </c>
      <c r="BO157">
        <f>VLOOKUP(T_Tableau_export_BDN_calculs[[#This Row],[Taxon]],'4_Changement_de_nom'!$1:$5000,4,FALSE)</f>
        <v>1.98</v>
      </c>
      <c r="BP157" s="68">
        <f>VLOOKUP(T_Tableau_export_BDN_calculs[[#This Row],[Taxon]],'4_Changement_de_nom'!$1:$5000,5,FALSE)</f>
        <v>1.44</v>
      </c>
      <c r="BQ157" s="68" t="str">
        <f>IF(OR(SUM(T_Tableau_export_BDN_calculs[[#This Row],[Encombrement vertical 0 - 5m]:[Encombrement vertical 0 - &gt;25m]])=130575,T_Tableau_export_BDN_calculs[[#This Row],[Taxon]]="Tadarida teniotis (Rafinesque,1814)"),"ouvert","ferme")</f>
        <v>ferme</v>
      </c>
      <c r="BR157" s="68">
        <f>T_Tableau_export_BDN_calculs[[#This Row],[Nombre de contacts]]/'2_Donnees_entree'!$B$20</f>
        <v>6.6666666666666666E-2</v>
      </c>
      <c r="BS157" s="68">
        <f>(IF(T_Tableau_export_BDN_calculs[[#This Row],[Milieu ouvert ferme]]="ferme",T_Tableau_export_BDN_calculs[[#This Row],[Indice DETECT milieu ferme]],T_Tableau_export_BDN_calculs[[#This Row],[Indice DETECT milieu ouvert]]))*T_Tableau_export_BDN_calculs[[#This Row],[Nb contacts/h]]</f>
        <v>0.13200000000000001</v>
      </c>
      <c r="BT157" s="68" t="str">
        <f>VLOOKUP(T_Tableau_export_BDN_calculs[[#This Row],[Numéro du point]],'4bis_Changement_de_nom_points'!A:B,2,FALSE)</f>
        <v>Point 7</v>
      </c>
    </row>
    <row r="158" spans="1:72" x14ac:dyDescent="0.25">
      <c r="A158" s="18">
        <v>41837</v>
      </c>
      <c r="B158">
        <v>939551</v>
      </c>
      <c r="C158" s="18">
        <v>41837</v>
      </c>
      <c r="D158" t="s">
        <v>88</v>
      </c>
      <c r="F158" t="s">
        <v>88</v>
      </c>
      <c r="G158" t="s">
        <v>215</v>
      </c>
      <c r="H158" t="s">
        <v>240</v>
      </c>
      <c r="I158" t="s">
        <v>89</v>
      </c>
      <c r="J158">
        <v>75</v>
      </c>
      <c r="L158" t="s">
        <v>162</v>
      </c>
      <c r="M158" s="19">
        <v>0.99791666666666667</v>
      </c>
      <c r="N158" s="20">
        <v>43525</v>
      </c>
      <c r="O158" s="20">
        <v>43526</v>
      </c>
      <c r="P158" s="20">
        <v>43527</v>
      </c>
      <c r="Q158" s="20">
        <v>43525</v>
      </c>
      <c r="R158" s="20">
        <v>43527</v>
      </c>
      <c r="S158" s="20">
        <v>43527</v>
      </c>
      <c r="V158">
        <v>918486</v>
      </c>
      <c r="W158">
        <v>354695</v>
      </c>
      <c r="X158" t="s">
        <v>215</v>
      </c>
      <c r="Y158" t="s">
        <v>217</v>
      </c>
      <c r="Z158" t="s">
        <v>218</v>
      </c>
      <c r="AA158" t="s">
        <v>219</v>
      </c>
      <c r="AD158" t="s">
        <v>88</v>
      </c>
      <c r="AE158">
        <v>0</v>
      </c>
      <c r="AF158">
        <v>0</v>
      </c>
      <c r="AG158">
        <v>1496</v>
      </c>
      <c r="AH158" t="s">
        <v>166</v>
      </c>
      <c r="AI158" t="s">
        <v>90</v>
      </c>
      <c r="AJ158" t="s">
        <v>88</v>
      </c>
      <c r="AK158" t="s">
        <v>167</v>
      </c>
      <c r="AL158" t="s">
        <v>91</v>
      </c>
      <c r="AM158">
        <v>25</v>
      </c>
      <c r="AN158" t="s">
        <v>92</v>
      </c>
      <c r="AO158" t="s">
        <v>93</v>
      </c>
      <c r="AP158" t="s">
        <v>88</v>
      </c>
      <c r="AQ158" t="s">
        <v>93</v>
      </c>
      <c r="AR158" t="s">
        <v>94</v>
      </c>
      <c r="AS158" t="s">
        <v>93</v>
      </c>
      <c r="AT158" t="s">
        <v>168</v>
      </c>
      <c r="AV158" s="18">
        <v>42318</v>
      </c>
      <c r="AW158">
        <v>3314234</v>
      </c>
      <c r="AX158">
        <v>60479</v>
      </c>
      <c r="AY158" t="s">
        <v>95</v>
      </c>
      <c r="AZ158">
        <v>2</v>
      </c>
      <c r="BA158" t="s">
        <v>169</v>
      </c>
      <c r="BB158" t="s">
        <v>170</v>
      </c>
      <c r="BC158" t="s">
        <v>171</v>
      </c>
      <c r="BD158" t="s">
        <v>172</v>
      </c>
      <c r="BE158" t="s">
        <v>173</v>
      </c>
      <c r="BF158">
        <v>8</v>
      </c>
      <c r="BH158" t="s">
        <v>96</v>
      </c>
      <c r="BI158" t="s">
        <v>174</v>
      </c>
      <c r="BJ158" t="s">
        <v>175</v>
      </c>
      <c r="BK158" t="s">
        <v>97</v>
      </c>
      <c r="BL158" t="s">
        <v>98</v>
      </c>
      <c r="BM158" t="str">
        <f>VLOOKUP(T_Tableau_export_BDN_calculs[[#This Row],[Taxon]],'4_Changement_de_nom'!$1:$5000,2,FALSE)</f>
        <v>Pipistrellus pipistrellus (Schreber, 1774)</v>
      </c>
      <c r="BN158" t="str">
        <f>VLOOKUP(T_Tableau_export_BDN_calculs[[#This Row],[Taxon]],'4_Changement_de_nom'!$1:$5000,3,FALSE)</f>
        <v>Pipistrelle commune</v>
      </c>
      <c r="BO158">
        <f>VLOOKUP(T_Tableau_export_BDN_calculs[[#This Row],[Taxon]],'4_Changement_de_nom'!$1:$5000,4,FALSE)</f>
        <v>1</v>
      </c>
      <c r="BP158" s="68">
        <f>VLOOKUP(T_Tableau_export_BDN_calculs[[#This Row],[Taxon]],'4_Changement_de_nom'!$1:$5000,5,FALSE)</f>
        <v>1</v>
      </c>
      <c r="BQ158" s="68" t="str">
        <f>IF(OR(SUM(T_Tableau_export_BDN_calculs[[#This Row],[Encombrement vertical 0 - 5m]:[Encombrement vertical 0 - &gt;25m]])=130575,T_Tableau_export_BDN_calculs[[#This Row],[Taxon]]="Tadarida teniotis (Rafinesque,1814)"),"ouvert","ferme")</f>
        <v>ferme</v>
      </c>
      <c r="BR158" s="68">
        <f>T_Tableau_export_BDN_calculs[[#This Row],[Nombre de contacts]]/'2_Donnees_entree'!$B$20</f>
        <v>0.13333333333333333</v>
      </c>
      <c r="BS158" s="68">
        <f>(IF(T_Tableau_export_BDN_calculs[[#This Row],[Milieu ouvert ferme]]="ferme",T_Tableau_export_BDN_calculs[[#This Row],[Indice DETECT milieu ferme]],T_Tableau_export_BDN_calculs[[#This Row],[Indice DETECT milieu ouvert]]))*T_Tableau_export_BDN_calculs[[#This Row],[Nb contacts/h]]</f>
        <v>0.13333333333333333</v>
      </c>
      <c r="BT158" s="68" t="str">
        <f>VLOOKUP(T_Tableau_export_BDN_calculs[[#This Row],[Numéro du point]],'4bis_Changement_de_nom_points'!A:B,2,FALSE)</f>
        <v>Point 7</v>
      </c>
    </row>
    <row r="159" spans="1:72" x14ac:dyDescent="0.25">
      <c r="A159" s="18">
        <v>41837</v>
      </c>
      <c r="B159">
        <v>939551</v>
      </c>
      <c r="C159" s="18">
        <v>41837</v>
      </c>
      <c r="D159" t="s">
        <v>88</v>
      </c>
      <c r="F159" t="s">
        <v>88</v>
      </c>
      <c r="G159" t="s">
        <v>215</v>
      </c>
      <c r="H159" t="s">
        <v>240</v>
      </c>
      <c r="I159" t="s">
        <v>89</v>
      </c>
      <c r="J159">
        <v>75</v>
      </c>
      <c r="L159" t="s">
        <v>162</v>
      </c>
      <c r="M159" s="19">
        <v>0.99791666666666667</v>
      </c>
      <c r="N159" s="20">
        <v>43525</v>
      </c>
      <c r="O159" s="20">
        <v>43526</v>
      </c>
      <c r="P159" s="20">
        <v>43527</v>
      </c>
      <c r="Q159" s="20">
        <v>43525</v>
      </c>
      <c r="R159" s="20">
        <v>43527</v>
      </c>
      <c r="S159" s="20">
        <v>43527</v>
      </c>
      <c r="V159">
        <v>919252</v>
      </c>
      <c r="W159">
        <v>354695</v>
      </c>
      <c r="X159" t="s">
        <v>215</v>
      </c>
      <c r="Y159" t="s">
        <v>217</v>
      </c>
      <c r="Z159" t="s">
        <v>218</v>
      </c>
      <c r="AA159" t="s">
        <v>219</v>
      </c>
      <c r="AD159" t="s">
        <v>88</v>
      </c>
      <c r="AE159">
        <v>0</v>
      </c>
      <c r="AF159">
        <v>0</v>
      </c>
      <c r="AG159">
        <v>1496</v>
      </c>
      <c r="AH159" t="s">
        <v>166</v>
      </c>
      <c r="AI159" t="s">
        <v>90</v>
      </c>
      <c r="AJ159" t="s">
        <v>88</v>
      </c>
      <c r="AK159" t="s">
        <v>167</v>
      </c>
      <c r="AL159" t="s">
        <v>91</v>
      </c>
      <c r="AM159">
        <v>30</v>
      </c>
      <c r="AN159" t="s">
        <v>242</v>
      </c>
      <c r="AO159" t="s">
        <v>93</v>
      </c>
      <c r="AP159" t="s">
        <v>88</v>
      </c>
      <c r="AQ159" t="s">
        <v>88</v>
      </c>
      <c r="AR159" t="s">
        <v>94</v>
      </c>
      <c r="AS159" t="s">
        <v>93</v>
      </c>
      <c r="AT159" t="s">
        <v>168</v>
      </c>
      <c r="AV159" s="18">
        <v>42318</v>
      </c>
      <c r="AW159">
        <v>3314634</v>
      </c>
      <c r="AX159" t="s">
        <v>243</v>
      </c>
      <c r="AY159" t="s">
        <v>231</v>
      </c>
      <c r="AZ159">
        <v>1</v>
      </c>
      <c r="BA159" t="s">
        <v>169</v>
      </c>
      <c r="BB159" t="s">
        <v>170</v>
      </c>
      <c r="BC159" t="s">
        <v>171</v>
      </c>
      <c r="BD159" t="s">
        <v>172</v>
      </c>
      <c r="BE159" t="s">
        <v>173</v>
      </c>
      <c r="BF159">
        <v>8</v>
      </c>
      <c r="BH159" t="s">
        <v>96</v>
      </c>
      <c r="BI159" t="s">
        <v>174</v>
      </c>
      <c r="BJ159" t="s">
        <v>175</v>
      </c>
      <c r="BK159" t="s">
        <v>97</v>
      </c>
      <c r="BL159" t="s">
        <v>98</v>
      </c>
      <c r="BM159" t="str">
        <f>VLOOKUP(T_Tableau_export_BDN_calculs[[#This Row],[Taxon]],'4_Changement_de_nom'!$1:$5000,2,FALSE)</f>
        <v>Plecotus (É. Geoffroy Saint-Hilaire, 1818)</v>
      </c>
      <c r="BN159" t="str">
        <f>VLOOKUP(T_Tableau_export_BDN_calculs[[#This Row],[Taxon]],'4_Changement_de_nom'!$1:$5000,3,FALSE)</f>
        <v>Oreillard (espèce indéterminée)</v>
      </c>
      <c r="BO159">
        <f>VLOOKUP(T_Tableau_export_BDN_calculs[[#This Row],[Taxon]],'4_Changement_de_nom'!$1:$5000,4,FALSE)</f>
        <v>5</v>
      </c>
      <c r="BP159" s="68">
        <f>VLOOKUP(T_Tableau_export_BDN_calculs[[#This Row],[Taxon]],'4_Changement_de_nom'!$1:$5000,5,FALSE)</f>
        <v>1.25</v>
      </c>
      <c r="BQ159" s="68" t="str">
        <f>IF(OR(SUM(T_Tableau_export_BDN_calculs[[#This Row],[Encombrement vertical 0 - 5m]:[Encombrement vertical 0 - &gt;25m]])=130575,T_Tableau_export_BDN_calculs[[#This Row],[Taxon]]="Tadarida teniotis (Rafinesque,1814)"),"ouvert","ferme")</f>
        <v>ferme</v>
      </c>
      <c r="BR159" s="68">
        <f>T_Tableau_export_BDN_calculs[[#This Row],[Nombre de contacts]]/'2_Donnees_entree'!$B$20</f>
        <v>6.6666666666666666E-2</v>
      </c>
      <c r="BS159" s="68">
        <f>(IF(T_Tableau_export_BDN_calculs[[#This Row],[Milieu ouvert ferme]]="ferme",T_Tableau_export_BDN_calculs[[#This Row],[Indice DETECT milieu ferme]],T_Tableau_export_BDN_calculs[[#This Row],[Indice DETECT milieu ouvert]]))*T_Tableau_export_BDN_calculs[[#This Row],[Nb contacts/h]]</f>
        <v>0.33333333333333331</v>
      </c>
      <c r="BT159" s="68" t="str">
        <f>VLOOKUP(T_Tableau_export_BDN_calculs[[#This Row],[Numéro du point]],'4bis_Changement_de_nom_points'!A:B,2,FALSE)</f>
        <v>Point 7</v>
      </c>
    </row>
    <row r="160" spans="1:72" x14ac:dyDescent="0.25">
      <c r="A160" s="18">
        <v>41837</v>
      </c>
      <c r="B160">
        <v>939551</v>
      </c>
      <c r="C160" s="18">
        <v>41837</v>
      </c>
      <c r="D160" t="s">
        <v>88</v>
      </c>
      <c r="F160" t="s">
        <v>88</v>
      </c>
      <c r="G160" t="s">
        <v>215</v>
      </c>
      <c r="H160" t="s">
        <v>240</v>
      </c>
      <c r="I160" t="s">
        <v>89</v>
      </c>
      <c r="J160">
        <v>75</v>
      </c>
      <c r="L160" t="s">
        <v>162</v>
      </c>
      <c r="M160" s="19">
        <v>0.99791666666666667</v>
      </c>
      <c r="N160" s="20">
        <v>43525</v>
      </c>
      <c r="O160" s="20">
        <v>43526</v>
      </c>
      <c r="P160" s="20">
        <v>43527</v>
      </c>
      <c r="Q160" s="20">
        <v>43525</v>
      </c>
      <c r="R160" s="20">
        <v>43527</v>
      </c>
      <c r="S160" s="20">
        <v>43527</v>
      </c>
      <c r="V160">
        <v>919252</v>
      </c>
      <c r="W160">
        <v>354695</v>
      </c>
      <c r="X160" t="s">
        <v>215</v>
      </c>
      <c r="Y160" t="s">
        <v>217</v>
      </c>
      <c r="Z160" t="s">
        <v>218</v>
      </c>
      <c r="AA160" t="s">
        <v>219</v>
      </c>
      <c r="AD160" t="s">
        <v>88</v>
      </c>
      <c r="AE160">
        <v>0</v>
      </c>
      <c r="AF160">
        <v>0</v>
      </c>
      <c r="AG160">
        <v>1496</v>
      </c>
      <c r="AH160" t="s">
        <v>166</v>
      </c>
      <c r="AI160" t="s">
        <v>90</v>
      </c>
      <c r="AJ160" t="s">
        <v>88</v>
      </c>
      <c r="AK160" t="s">
        <v>167</v>
      </c>
      <c r="AL160" t="s">
        <v>91</v>
      </c>
      <c r="AM160">
        <v>30</v>
      </c>
      <c r="AN160" t="s">
        <v>92</v>
      </c>
      <c r="AO160" t="s">
        <v>93</v>
      </c>
      <c r="AP160" t="s">
        <v>88</v>
      </c>
      <c r="AQ160" t="s">
        <v>93</v>
      </c>
      <c r="AR160" t="s">
        <v>94</v>
      </c>
      <c r="AS160" t="s">
        <v>93</v>
      </c>
      <c r="AT160" t="s">
        <v>168</v>
      </c>
      <c r="AV160" s="18">
        <v>42318</v>
      </c>
      <c r="AW160">
        <v>3315080</v>
      </c>
      <c r="AX160">
        <v>60479</v>
      </c>
      <c r="AY160" t="s">
        <v>95</v>
      </c>
      <c r="AZ160">
        <v>2</v>
      </c>
      <c r="BA160" t="s">
        <v>169</v>
      </c>
      <c r="BB160" t="s">
        <v>170</v>
      </c>
      <c r="BC160" t="s">
        <v>171</v>
      </c>
      <c r="BD160" t="s">
        <v>172</v>
      </c>
      <c r="BE160" t="s">
        <v>173</v>
      </c>
      <c r="BF160">
        <v>8</v>
      </c>
      <c r="BH160" t="s">
        <v>96</v>
      </c>
      <c r="BI160" t="s">
        <v>174</v>
      </c>
      <c r="BJ160" t="s">
        <v>175</v>
      </c>
      <c r="BK160" t="s">
        <v>97</v>
      </c>
      <c r="BL160" t="s">
        <v>98</v>
      </c>
      <c r="BM160" t="str">
        <f>VLOOKUP(T_Tableau_export_BDN_calculs[[#This Row],[Taxon]],'4_Changement_de_nom'!$1:$5000,2,FALSE)</f>
        <v>Pipistrellus pipistrellus (Schreber, 1774)</v>
      </c>
      <c r="BN160" t="str">
        <f>VLOOKUP(T_Tableau_export_BDN_calculs[[#This Row],[Taxon]],'4_Changement_de_nom'!$1:$5000,3,FALSE)</f>
        <v>Pipistrelle commune</v>
      </c>
      <c r="BO160">
        <f>VLOOKUP(T_Tableau_export_BDN_calculs[[#This Row],[Taxon]],'4_Changement_de_nom'!$1:$5000,4,FALSE)</f>
        <v>1</v>
      </c>
      <c r="BP160" s="68">
        <f>VLOOKUP(T_Tableau_export_BDN_calculs[[#This Row],[Taxon]],'4_Changement_de_nom'!$1:$5000,5,FALSE)</f>
        <v>1</v>
      </c>
      <c r="BQ160" s="68" t="str">
        <f>IF(OR(SUM(T_Tableau_export_BDN_calculs[[#This Row],[Encombrement vertical 0 - 5m]:[Encombrement vertical 0 - &gt;25m]])=130575,T_Tableau_export_BDN_calculs[[#This Row],[Taxon]]="Tadarida teniotis (Rafinesque,1814)"),"ouvert","ferme")</f>
        <v>ferme</v>
      </c>
      <c r="BR160" s="68">
        <f>T_Tableau_export_BDN_calculs[[#This Row],[Nombre de contacts]]/'2_Donnees_entree'!$B$20</f>
        <v>0.13333333333333333</v>
      </c>
      <c r="BS160" s="68">
        <f>(IF(T_Tableau_export_BDN_calculs[[#This Row],[Milieu ouvert ferme]]="ferme",T_Tableau_export_BDN_calculs[[#This Row],[Indice DETECT milieu ferme]],T_Tableau_export_BDN_calculs[[#This Row],[Indice DETECT milieu ouvert]]))*T_Tableau_export_BDN_calculs[[#This Row],[Nb contacts/h]]</f>
        <v>0.13333333333333333</v>
      </c>
      <c r="BT160" s="68" t="str">
        <f>VLOOKUP(T_Tableau_export_BDN_calculs[[#This Row],[Numéro du point]],'4bis_Changement_de_nom_points'!A:B,2,FALSE)</f>
        <v>Point 7</v>
      </c>
    </row>
    <row r="161" spans="1:72" x14ac:dyDescent="0.25">
      <c r="A161" s="18">
        <v>41837</v>
      </c>
      <c r="B161">
        <v>939551</v>
      </c>
      <c r="C161" s="18">
        <v>41837</v>
      </c>
      <c r="D161" t="s">
        <v>88</v>
      </c>
      <c r="F161" t="s">
        <v>88</v>
      </c>
      <c r="G161" t="s">
        <v>215</v>
      </c>
      <c r="H161" t="s">
        <v>240</v>
      </c>
      <c r="I161" t="s">
        <v>89</v>
      </c>
      <c r="J161">
        <v>75</v>
      </c>
      <c r="L161" t="s">
        <v>162</v>
      </c>
      <c r="M161" s="19">
        <v>0.99791666666666667</v>
      </c>
      <c r="N161" s="20">
        <v>43525</v>
      </c>
      <c r="O161" s="20">
        <v>43526</v>
      </c>
      <c r="P161" s="20">
        <v>43527</v>
      </c>
      <c r="Q161" s="20">
        <v>43525</v>
      </c>
      <c r="R161" s="20">
        <v>43527</v>
      </c>
      <c r="S161" s="20">
        <v>43527</v>
      </c>
      <c r="V161">
        <v>919339</v>
      </c>
      <c r="W161">
        <v>354695</v>
      </c>
      <c r="X161" t="s">
        <v>215</v>
      </c>
      <c r="Y161" t="s">
        <v>217</v>
      </c>
      <c r="Z161" t="s">
        <v>218</v>
      </c>
      <c r="AA161" t="s">
        <v>219</v>
      </c>
      <c r="AD161" t="s">
        <v>88</v>
      </c>
      <c r="AE161">
        <v>0</v>
      </c>
      <c r="AF161">
        <v>0</v>
      </c>
      <c r="AG161">
        <v>1496</v>
      </c>
      <c r="AH161" t="s">
        <v>166</v>
      </c>
      <c r="AI161" t="s">
        <v>90</v>
      </c>
      <c r="AJ161" t="s">
        <v>88</v>
      </c>
      <c r="AK161" t="s">
        <v>167</v>
      </c>
      <c r="AL161" t="s">
        <v>91</v>
      </c>
      <c r="AM161">
        <v>29</v>
      </c>
      <c r="AN161" t="s">
        <v>92</v>
      </c>
      <c r="AO161" t="s">
        <v>93</v>
      </c>
      <c r="AP161" t="s">
        <v>88</v>
      </c>
      <c r="AQ161" t="s">
        <v>93</v>
      </c>
      <c r="AR161" t="s">
        <v>94</v>
      </c>
      <c r="AS161" t="s">
        <v>93</v>
      </c>
      <c r="AT161" t="s">
        <v>168</v>
      </c>
      <c r="AV161" s="18">
        <v>42318</v>
      </c>
      <c r="AW161">
        <v>3314333</v>
      </c>
      <c r="AX161">
        <v>60479</v>
      </c>
      <c r="AY161" t="s">
        <v>95</v>
      </c>
      <c r="AZ161">
        <v>1</v>
      </c>
      <c r="BA161" t="s">
        <v>169</v>
      </c>
      <c r="BB161" t="s">
        <v>170</v>
      </c>
      <c r="BC161" t="s">
        <v>171</v>
      </c>
      <c r="BD161" t="s">
        <v>172</v>
      </c>
      <c r="BE161" t="s">
        <v>173</v>
      </c>
      <c r="BF161">
        <v>8</v>
      </c>
      <c r="BH161" t="s">
        <v>96</v>
      </c>
      <c r="BI161" t="s">
        <v>174</v>
      </c>
      <c r="BJ161" t="s">
        <v>175</v>
      </c>
      <c r="BK161" t="s">
        <v>97</v>
      </c>
      <c r="BL161" t="s">
        <v>98</v>
      </c>
      <c r="BM161" t="str">
        <f>VLOOKUP(T_Tableau_export_BDN_calculs[[#This Row],[Taxon]],'4_Changement_de_nom'!$1:$5000,2,FALSE)</f>
        <v>Pipistrellus pipistrellus (Schreber, 1774)</v>
      </c>
      <c r="BN161" t="str">
        <f>VLOOKUP(T_Tableau_export_BDN_calculs[[#This Row],[Taxon]],'4_Changement_de_nom'!$1:$5000,3,FALSE)</f>
        <v>Pipistrelle commune</v>
      </c>
      <c r="BO161">
        <f>VLOOKUP(T_Tableau_export_BDN_calculs[[#This Row],[Taxon]],'4_Changement_de_nom'!$1:$5000,4,FALSE)</f>
        <v>1</v>
      </c>
      <c r="BP161" s="68">
        <f>VLOOKUP(T_Tableau_export_BDN_calculs[[#This Row],[Taxon]],'4_Changement_de_nom'!$1:$5000,5,FALSE)</f>
        <v>1</v>
      </c>
      <c r="BQ161" s="68" t="str">
        <f>IF(OR(SUM(T_Tableau_export_BDN_calculs[[#This Row],[Encombrement vertical 0 - 5m]:[Encombrement vertical 0 - &gt;25m]])=130575,T_Tableau_export_BDN_calculs[[#This Row],[Taxon]]="Tadarida teniotis (Rafinesque,1814)"),"ouvert","ferme")</f>
        <v>ferme</v>
      </c>
      <c r="BR161" s="68">
        <f>T_Tableau_export_BDN_calculs[[#This Row],[Nombre de contacts]]/'2_Donnees_entree'!$B$20</f>
        <v>6.6666666666666666E-2</v>
      </c>
      <c r="BS161" s="68">
        <f>(IF(T_Tableau_export_BDN_calculs[[#This Row],[Milieu ouvert ferme]]="ferme",T_Tableau_export_BDN_calculs[[#This Row],[Indice DETECT milieu ferme]],T_Tableau_export_BDN_calculs[[#This Row],[Indice DETECT milieu ouvert]]))*T_Tableau_export_BDN_calculs[[#This Row],[Nb contacts/h]]</f>
        <v>6.6666666666666666E-2</v>
      </c>
      <c r="BT161" s="68" t="str">
        <f>VLOOKUP(T_Tableau_export_BDN_calculs[[#This Row],[Numéro du point]],'4bis_Changement_de_nom_points'!A:B,2,FALSE)</f>
        <v>Point 7</v>
      </c>
    </row>
    <row r="162" spans="1:72" x14ac:dyDescent="0.25">
      <c r="A162" s="18">
        <v>41837</v>
      </c>
      <c r="B162">
        <v>939551</v>
      </c>
      <c r="C162" s="18">
        <v>41837</v>
      </c>
      <c r="D162" t="s">
        <v>88</v>
      </c>
      <c r="F162" t="s">
        <v>88</v>
      </c>
      <c r="G162" t="s">
        <v>215</v>
      </c>
      <c r="H162" t="s">
        <v>240</v>
      </c>
      <c r="I162" t="s">
        <v>89</v>
      </c>
      <c r="J162">
        <v>75</v>
      </c>
      <c r="L162" t="s">
        <v>162</v>
      </c>
      <c r="M162" s="19">
        <v>0.99791666666666667</v>
      </c>
      <c r="N162" s="20">
        <v>43525</v>
      </c>
      <c r="O162" s="20">
        <v>43526</v>
      </c>
      <c r="P162" s="20">
        <v>43527</v>
      </c>
      <c r="Q162" s="20">
        <v>43525</v>
      </c>
      <c r="R162" s="20">
        <v>43527</v>
      </c>
      <c r="S162" s="20">
        <v>43527</v>
      </c>
      <c r="V162">
        <v>919707</v>
      </c>
      <c r="W162">
        <v>354695</v>
      </c>
      <c r="X162" t="s">
        <v>215</v>
      </c>
      <c r="Y162" t="s">
        <v>217</v>
      </c>
      <c r="Z162" t="s">
        <v>218</v>
      </c>
      <c r="AA162" t="s">
        <v>219</v>
      </c>
      <c r="AD162" t="s">
        <v>88</v>
      </c>
      <c r="AE162">
        <v>0</v>
      </c>
      <c r="AF162">
        <v>0</v>
      </c>
      <c r="AG162">
        <v>1496</v>
      </c>
      <c r="AH162" t="s">
        <v>166</v>
      </c>
      <c r="AI162" t="s">
        <v>90</v>
      </c>
      <c r="AJ162" t="s">
        <v>88</v>
      </c>
      <c r="AK162" t="s">
        <v>167</v>
      </c>
      <c r="AL162" t="s">
        <v>91</v>
      </c>
      <c r="AM162">
        <v>7</v>
      </c>
      <c r="AN162" t="s">
        <v>92</v>
      </c>
      <c r="AO162" t="s">
        <v>93</v>
      </c>
      <c r="AP162" t="s">
        <v>88</v>
      </c>
      <c r="AQ162" t="s">
        <v>93</v>
      </c>
      <c r="AR162" t="s">
        <v>94</v>
      </c>
      <c r="AS162" t="s">
        <v>93</v>
      </c>
      <c r="AT162" t="s">
        <v>168</v>
      </c>
      <c r="AV162" s="18">
        <v>42318</v>
      </c>
      <c r="AW162">
        <v>3313835</v>
      </c>
      <c r="AX162">
        <v>60479</v>
      </c>
      <c r="AY162" t="s">
        <v>95</v>
      </c>
      <c r="AZ162">
        <v>1</v>
      </c>
      <c r="BA162" t="s">
        <v>169</v>
      </c>
      <c r="BB162" t="s">
        <v>170</v>
      </c>
      <c r="BC162" t="s">
        <v>171</v>
      </c>
      <c r="BD162" t="s">
        <v>172</v>
      </c>
      <c r="BE162" t="s">
        <v>173</v>
      </c>
      <c r="BF162">
        <v>8</v>
      </c>
      <c r="BH162" t="s">
        <v>96</v>
      </c>
      <c r="BI162" t="s">
        <v>174</v>
      </c>
      <c r="BJ162" t="s">
        <v>175</v>
      </c>
      <c r="BK162" t="s">
        <v>97</v>
      </c>
      <c r="BL162" t="s">
        <v>98</v>
      </c>
      <c r="BM162" t="str">
        <f>VLOOKUP(T_Tableau_export_BDN_calculs[[#This Row],[Taxon]],'4_Changement_de_nom'!$1:$5000,2,FALSE)</f>
        <v>Pipistrellus pipistrellus (Schreber, 1774)</v>
      </c>
      <c r="BN162" t="str">
        <f>VLOOKUP(T_Tableau_export_BDN_calculs[[#This Row],[Taxon]],'4_Changement_de_nom'!$1:$5000,3,FALSE)</f>
        <v>Pipistrelle commune</v>
      </c>
      <c r="BO162">
        <f>VLOOKUP(T_Tableau_export_BDN_calculs[[#This Row],[Taxon]],'4_Changement_de_nom'!$1:$5000,4,FALSE)</f>
        <v>1</v>
      </c>
      <c r="BP162" s="68">
        <f>VLOOKUP(T_Tableau_export_BDN_calculs[[#This Row],[Taxon]],'4_Changement_de_nom'!$1:$5000,5,FALSE)</f>
        <v>1</v>
      </c>
      <c r="BQ162" s="68" t="str">
        <f>IF(OR(SUM(T_Tableau_export_BDN_calculs[[#This Row],[Encombrement vertical 0 - 5m]:[Encombrement vertical 0 - &gt;25m]])=130575,T_Tableau_export_BDN_calculs[[#This Row],[Taxon]]="Tadarida teniotis (Rafinesque,1814)"),"ouvert","ferme")</f>
        <v>ferme</v>
      </c>
      <c r="BR162" s="68">
        <f>T_Tableau_export_BDN_calculs[[#This Row],[Nombre de contacts]]/'2_Donnees_entree'!$B$20</f>
        <v>6.6666666666666666E-2</v>
      </c>
      <c r="BS162" s="68">
        <f>(IF(T_Tableau_export_BDN_calculs[[#This Row],[Milieu ouvert ferme]]="ferme",T_Tableau_export_BDN_calculs[[#This Row],[Indice DETECT milieu ferme]],T_Tableau_export_BDN_calculs[[#This Row],[Indice DETECT milieu ouvert]]))*T_Tableau_export_BDN_calculs[[#This Row],[Nb contacts/h]]</f>
        <v>6.6666666666666666E-2</v>
      </c>
      <c r="BT162" s="68" t="str">
        <f>VLOOKUP(T_Tableau_export_BDN_calculs[[#This Row],[Numéro du point]],'4bis_Changement_de_nom_points'!A:B,2,FALSE)</f>
        <v>Point 7</v>
      </c>
    </row>
    <row r="163" spans="1:72" x14ac:dyDescent="0.25">
      <c r="A163" s="18">
        <v>41837</v>
      </c>
      <c r="B163">
        <v>939551</v>
      </c>
      <c r="C163" s="18">
        <v>41837</v>
      </c>
      <c r="D163" t="s">
        <v>88</v>
      </c>
      <c r="F163" t="s">
        <v>88</v>
      </c>
      <c r="G163" t="s">
        <v>215</v>
      </c>
      <c r="H163" t="s">
        <v>240</v>
      </c>
      <c r="I163" t="s">
        <v>89</v>
      </c>
      <c r="J163">
        <v>75</v>
      </c>
      <c r="L163" t="s">
        <v>162</v>
      </c>
      <c r="M163" s="19">
        <v>0.99791666666666667</v>
      </c>
      <c r="N163" s="20">
        <v>43525</v>
      </c>
      <c r="O163" s="20">
        <v>43526</v>
      </c>
      <c r="P163" s="20">
        <v>43527</v>
      </c>
      <c r="Q163" s="20">
        <v>43525</v>
      </c>
      <c r="R163" s="20">
        <v>43527</v>
      </c>
      <c r="S163" s="20">
        <v>43527</v>
      </c>
      <c r="V163">
        <v>919958</v>
      </c>
      <c r="W163">
        <v>354695</v>
      </c>
      <c r="X163" t="s">
        <v>215</v>
      </c>
      <c r="Y163" t="s">
        <v>217</v>
      </c>
      <c r="Z163" t="s">
        <v>218</v>
      </c>
      <c r="AA163" t="s">
        <v>219</v>
      </c>
      <c r="AD163" t="s">
        <v>88</v>
      </c>
      <c r="AE163">
        <v>0</v>
      </c>
      <c r="AF163">
        <v>0</v>
      </c>
      <c r="AG163">
        <v>1496</v>
      </c>
      <c r="AH163" t="s">
        <v>166</v>
      </c>
      <c r="AI163" t="s">
        <v>90</v>
      </c>
      <c r="AJ163" t="s">
        <v>88</v>
      </c>
      <c r="AK163" t="s">
        <v>167</v>
      </c>
      <c r="AL163" t="s">
        <v>91</v>
      </c>
      <c r="AM163">
        <v>12</v>
      </c>
      <c r="AN163" t="s">
        <v>92</v>
      </c>
      <c r="AO163" t="s">
        <v>93</v>
      </c>
      <c r="AP163" t="s">
        <v>88</v>
      </c>
      <c r="AQ163" t="s">
        <v>93</v>
      </c>
      <c r="AR163" t="s">
        <v>94</v>
      </c>
      <c r="AS163" t="s">
        <v>93</v>
      </c>
      <c r="AT163" t="s">
        <v>168</v>
      </c>
      <c r="AV163" s="18">
        <v>42318</v>
      </c>
      <c r="AW163">
        <v>3314100</v>
      </c>
      <c r="AX163">
        <v>60479</v>
      </c>
      <c r="AY163" t="s">
        <v>95</v>
      </c>
      <c r="AZ163">
        <v>1</v>
      </c>
      <c r="BA163" t="s">
        <v>169</v>
      </c>
      <c r="BB163" t="s">
        <v>170</v>
      </c>
      <c r="BC163" t="s">
        <v>171</v>
      </c>
      <c r="BD163" t="s">
        <v>172</v>
      </c>
      <c r="BE163" t="s">
        <v>173</v>
      </c>
      <c r="BF163">
        <v>8</v>
      </c>
      <c r="BH163" t="s">
        <v>96</v>
      </c>
      <c r="BI163" t="s">
        <v>174</v>
      </c>
      <c r="BJ163" t="s">
        <v>175</v>
      </c>
      <c r="BK163" t="s">
        <v>97</v>
      </c>
      <c r="BL163" t="s">
        <v>98</v>
      </c>
      <c r="BM163" t="str">
        <f>VLOOKUP(T_Tableau_export_BDN_calculs[[#This Row],[Taxon]],'4_Changement_de_nom'!$1:$5000,2,FALSE)</f>
        <v>Pipistrellus pipistrellus (Schreber, 1774)</v>
      </c>
      <c r="BN163" t="str">
        <f>VLOOKUP(T_Tableau_export_BDN_calculs[[#This Row],[Taxon]],'4_Changement_de_nom'!$1:$5000,3,FALSE)</f>
        <v>Pipistrelle commune</v>
      </c>
      <c r="BO163">
        <f>VLOOKUP(T_Tableau_export_BDN_calculs[[#This Row],[Taxon]],'4_Changement_de_nom'!$1:$5000,4,FALSE)</f>
        <v>1</v>
      </c>
      <c r="BP163" s="68">
        <f>VLOOKUP(T_Tableau_export_BDN_calculs[[#This Row],[Taxon]],'4_Changement_de_nom'!$1:$5000,5,FALSE)</f>
        <v>1</v>
      </c>
      <c r="BQ163" s="68" t="str">
        <f>IF(OR(SUM(T_Tableau_export_BDN_calculs[[#This Row],[Encombrement vertical 0 - 5m]:[Encombrement vertical 0 - &gt;25m]])=130575,T_Tableau_export_BDN_calculs[[#This Row],[Taxon]]="Tadarida teniotis (Rafinesque,1814)"),"ouvert","ferme")</f>
        <v>ferme</v>
      </c>
      <c r="BR163" s="68">
        <f>T_Tableau_export_BDN_calculs[[#This Row],[Nombre de contacts]]/'2_Donnees_entree'!$B$20</f>
        <v>6.6666666666666666E-2</v>
      </c>
      <c r="BS163" s="68">
        <f>(IF(T_Tableau_export_BDN_calculs[[#This Row],[Milieu ouvert ferme]]="ferme",T_Tableau_export_BDN_calculs[[#This Row],[Indice DETECT milieu ferme]],T_Tableau_export_BDN_calculs[[#This Row],[Indice DETECT milieu ouvert]]))*T_Tableau_export_BDN_calculs[[#This Row],[Nb contacts/h]]</f>
        <v>6.6666666666666666E-2</v>
      </c>
      <c r="BT163" s="68" t="str">
        <f>VLOOKUP(T_Tableau_export_BDN_calculs[[#This Row],[Numéro du point]],'4bis_Changement_de_nom_points'!A:B,2,FALSE)</f>
        <v>Point 7</v>
      </c>
    </row>
    <row r="164" spans="1:72" x14ac:dyDescent="0.25">
      <c r="A164" s="18">
        <v>41837</v>
      </c>
      <c r="B164">
        <v>939551</v>
      </c>
      <c r="C164" s="18">
        <v>41837</v>
      </c>
      <c r="D164" t="s">
        <v>88</v>
      </c>
      <c r="F164" t="s">
        <v>88</v>
      </c>
      <c r="G164" t="s">
        <v>215</v>
      </c>
      <c r="H164" t="s">
        <v>240</v>
      </c>
      <c r="I164" t="s">
        <v>89</v>
      </c>
      <c r="J164">
        <v>75</v>
      </c>
      <c r="L164" t="s">
        <v>162</v>
      </c>
      <c r="M164" s="19">
        <v>0.99791666666666667</v>
      </c>
      <c r="N164" s="20">
        <v>43525</v>
      </c>
      <c r="O164" s="20">
        <v>43526</v>
      </c>
      <c r="P164" s="20">
        <v>43527</v>
      </c>
      <c r="Q164" s="20">
        <v>43525</v>
      </c>
      <c r="R164" s="20">
        <v>43527</v>
      </c>
      <c r="S164" s="20">
        <v>43527</v>
      </c>
      <c r="V164">
        <v>920001</v>
      </c>
      <c r="W164">
        <v>354695</v>
      </c>
      <c r="X164" t="s">
        <v>215</v>
      </c>
      <c r="Y164" t="s">
        <v>217</v>
      </c>
      <c r="Z164" t="s">
        <v>218</v>
      </c>
      <c r="AA164" t="s">
        <v>219</v>
      </c>
      <c r="AD164" t="s">
        <v>88</v>
      </c>
      <c r="AE164">
        <v>0</v>
      </c>
      <c r="AF164">
        <v>0</v>
      </c>
      <c r="AG164">
        <v>1496</v>
      </c>
      <c r="AH164" t="s">
        <v>166</v>
      </c>
      <c r="AI164" t="s">
        <v>90</v>
      </c>
      <c r="AJ164" t="s">
        <v>88</v>
      </c>
      <c r="AK164" t="s">
        <v>167</v>
      </c>
      <c r="AL164" t="s">
        <v>91</v>
      </c>
      <c r="AM164">
        <v>11</v>
      </c>
      <c r="AN164" t="s">
        <v>92</v>
      </c>
      <c r="AO164" t="s">
        <v>93</v>
      </c>
      <c r="AP164" t="s">
        <v>88</v>
      </c>
      <c r="AQ164" t="s">
        <v>93</v>
      </c>
      <c r="AR164" t="s">
        <v>94</v>
      </c>
      <c r="AS164" t="s">
        <v>93</v>
      </c>
      <c r="AT164" t="s">
        <v>168</v>
      </c>
      <c r="AV164" s="18">
        <v>42318</v>
      </c>
      <c r="AW164">
        <v>3312402</v>
      </c>
      <c r="AX164">
        <v>60479</v>
      </c>
      <c r="AY164" t="s">
        <v>95</v>
      </c>
      <c r="AZ164">
        <v>2</v>
      </c>
      <c r="BA164" t="s">
        <v>169</v>
      </c>
      <c r="BB164" t="s">
        <v>170</v>
      </c>
      <c r="BC164" t="s">
        <v>171</v>
      </c>
      <c r="BD164" t="s">
        <v>172</v>
      </c>
      <c r="BE164" t="s">
        <v>173</v>
      </c>
      <c r="BF164">
        <v>8</v>
      </c>
      <c r="BH164" t="s">
        <v>96</v>
      </c>
      <c r="BI164" t="s">
        <v>174</v>
      </c>
      <c r="BJ164" t="s">
        <v>175</v>
      </c>
      <c r="BK164" t="s">
        <v>97</v>
      </c>
      <c r="BL164" t="s">
        <v>98</v>
      </c>
      <c r="BM164" t="str">
        <f>VLOOKUP(T_Tableau_export_BDN_calculs[[#This Row],[Taxon]],'4_Changement_de_nom'!$1:$5000,2,FALSE)</f>
        <v>Pipistrellus pipistrellus (Schreber, 1774)</v>
      </c>
      <c r="BN164" t="str">
        <f>VLOOKUP(T_Tableau_export_BDN_calculs[[#This Row],[Taxon]],'4_Changement_de_nom'!$1:$5000,3,FALSE)</f>
        <v>Pipistrelle commune</v>
      </c>
      <c r="BO164">
        <f>VLOOKUP(T_Tableau_export_BDN_calculs[[#This Row],[Taxon]],'4_Changement_de_nom'!$1:$5000,4,FALSE)</f>
        <v>1</v>
      </c>
      <c r="BP164" s="68">
        <f>VLOOKUP(T_Tableau_export_BDN_calculs[[#This Row],[Taxon]],'4_Changement_de_nom'!$1:$5000,5,FALSE)</f>
        <v>1</v>
      </c>
      <c r="BQ164" s="68" t="str">
        <f>IF(OR(SUM(T_Tableau_export_BDN_calculs[[#This Row],[Encombrement vertical 0 - 5m]:[Encombrement vertical 0 - &gt;25m]])=130575,T_Tableau_export_BDN_calculs[[#This Row],[Taxon]]="Tadarida teniotis (Rafinesque,1814)"),"ouvert","ferme")</f>
        <v>ferme</v>
      </c>
      <c r="BR164" s="68">
        <f>T_Tableau_export_BDN_calculs[[#This Row],[Nombre de contacts]]/'2_Donnees_entree'!$B$20</f>
        <v>0.13333333333333333</v>
      </c>
      <c r="BS164" s="68">
        <f>(IF(T_Tableau_export_BDN_calculs[[#This Row],[Milieu ouvert ferme]]="ferme",T_Tableau_export_BDN_calculs[[#This Row],[Indice DETECT milieu ferme]],T_Tableau_export_BDN_calculs[[#This Row],[Indice DETECT milieu ouvert]]))*T_Tableau_export_BDN_calculs[[#This Row],[Nb contacts/h]]</f>
        <v>0.13333333333333333</v>
      </c>
      <c r="BT164" s="68" t="str">
        <f>VLOOKUP(T_Tableau_export_BDN_calculs[[#This Row],[Numéro du point]],'4bis_Changement_de_nom_points'!A:B,2,FALSE)</f>
        <v>Point 7</v>
      </c>
    </row>
    <row r="165" spans="1:72" x14ac:dyDescent="0.25">
      <c r="A165" s="18">
        <v>41837</v>
      </c>
      <c r="B165">
        <v>939554</v>
      </c>
      <c r="C165" s="18">
        <v>41837</v>
      </c>
      <c r="D165" t="s">
        <v>88</v>
      </c>
      <c r="F165" t="s">
        <v>88</v>
      </c>
      <c r="G165" t="s">
        <v>220</v>
      </c>
      <c r="H165" t="s">
        <v>244</v>
      </c>
      <c r="I165" t="s">
        <v>89</v>
      </c>
      <c r="J165">
        <v>74</v>
      </c>
      <c r="L165" t="s">
        <v>162</v>
      </c>
      <c r="M165" s="19">
        <v>0.93472222222222223</v>
      </c>
      <c r="N165" s="20">
        <v>43525</v>
      </c>
      <c r="O165" s="20">
        <v>43525</v>
      </c>
      <c r="P165" s="20">
        <v>43526</v>
      </c>
      <c r="Q165" s="20">
        <v>43525</v>
      </c>
      <c r="R165" s="20">
        <v>43525</v>
      </c>
      <c r="S165" s="20">
        <v>43525</v>
      </c>
      <c r="V165">
        <v>917662</v>
      </c>
      <c r="W165">
        <v>354696</v>
      </c>
      <c r="X165" t="s">
        <v>220</v>
      </c>
      <c r="Y165" t="s">
        <v>222</v>
      </c>
      <c r="Z165" t="s">
        <v>223</v>
      </c>
      <c r="AA165" t="s">
        <v>224</v>
      </c>
      <c r="AD165" t="s">
        <v>88</v>
      </c>
      <c r="AE165">
        <v>0</v>
      </c>
      <c r="AF165">
        <v>0</v>
      </c>
      <c r="AG165">
        <v>1496</v>
      </c>
      <c r="AH165" t="s">
        <v>166</v>
      </c>
      <c r="AI165" t="s">
        <v>90</v>
      </c>
      <c r="AJ165" t="s">
        <v>88</v>
      </c>
      <c r="AK165" t="s">
        <v>167</v>
      </c>
      <c r="AL165" t="s">
        <v>91</v>
      </c>
      <c r="AM165">
        <v>6</v>
      </c>
      <c r="AN165" t="s">
        <v>92</v>
      </c>
      <c r="AO165" t="s">
        <v>93</v>
      </c>
      <c r="AP165" t="s">
        <v>88</v>
      </c>
      <c r="AQ165" t="s">
        <v>93</v>
      </c>
      <c r="AR165" t="s">
        <v>94</v>
      </c>
      <c r="AS165" t="s">
        <v>93</v>
      </c>
      <c r="AT165" t="s">
        <v>168</v>
      </c>
      <c r="AV165" s="18">
        <v>42318</v>
      </c>
      <c r="AW165">
        <v>3313692</v>
      </c>
      <c r="AX165">
        <v>60479</v>
      </c>
      <c r="AY165" t="s">
        <v>95</v>
      </c>
      <c r="AZ165">
        <v>2</v>
      </c>
      <c r="BA165" t="s">
        <v>169</v>
      </c>
      <c r="BB165" t="s">
        <v>170</v>
      </c>
      <c r="BC165" t="s">
        <v>171</v>
      </c>
      <c r="BD165" t="s">
        <v>172</v>
      </c>
      <c r="BE165" t="s">
        <v>173</v>
      </c>
      <c r="BF165">
        <v>8</v>
      </c>
      <c r="BG165" t="s">
        <v>181</v>
      </c>
      <c r="BH165" t="s">
        <v>96</v>
      </c>
      <c r="BI165" t="s">
        <v>174</v>
      </c>
      <c r="BJ165" t="s">
        <v>175</v>
      </c>
      <c r="BK165" t="s">
        <v>97</v>
      </c>
      <c r="BL165" t="s">
        <v>98</v>
      </c>
      <c r="BM165" t="str">
        <f>VLOOKUP(T_Tableau_export_BDN_calculs[[#This Row],[Taxon]],'4_Changement_de_nom'!$1:$5000,2,FALSE)</f>
        <v>Pipistrellus pipistrellus (Schreber, 1774)</v>
      </c>
      <c r="BN165" t="str">
        <f>VLOOKUP(T_Tableau_export_BDN_calculs[[#This Row],[Taxon]],'4_Changement_de_nom'!$1:$5000,3,FALSE)</f>
        <v>Pipistrelle commune</v>
      </c>
      <c r="BO165">
        <f>VLOOKUP(T_Tableau_export_BDN_calculs[[#This Row],[Taxon]],'4_Changement_de_nom'!$1:$5000,4,FALSE)</f>
        <v>1</v>
      </c>
      <c r="BP165" s="68">
        <f>VLOOKUP(T_Tableau_export_BDN_calculs[[#This Row],[Taxon]],'4_Changement_de_nom'!$1:$5000,5,FALSE)</f>
        <v>1</v>
      </c>
      <c r="BQ165" s="68" t="str">
        <f>IF(OR(SUM(T_Tableau_export_BDN_calculs[[#This Row],[Encombrement vertical 0 - 5m]:[Encombrement vertical 0 - &gt;25m]])=130575,T_Tableau_export_BDN_calculs[[#This Row],[Taxon]]="Tadarida teniotis (Rafinesque,1814)"),"ouvert","ferme")</f>
        <v>ouvert</v>
      </c>
      <c r="BR165" s="68">
        <f>T_Tableau_export_BDN_calculs[[#This Row],[Nombre de contacts]]/'2_Donnees_entree'!$B$20</f>
        <v>0.13333333333333333</v>
      </c>
      <c r="BS165" s="68">
        <f>(IF(T_Tableau_export_BDN_calculs[[#This Row],[Milieu ouvert ferme]]="ferme",T_Tableau_export_BDN_calculs[[#This Row],[Indice DETECT milieu ferme]],T_Tableau_export_BDN_calculs[[#This Row],[Indice DETECT milieu ouvert]]))*T_Tableau_export_BDN_calculs[[#This Row],[Nb contacts/h]]</f>
        <v>0.13333333333333333</v>
      </c>
      <c r="BT165" s="68" t="str">
        <f>VLOOKUP(T_Tableau_export_BDN_calculs[[#This Row],[Numéro du point]],'4bis_Changement_de_nom_points'!A:B,2,FALSE)</f>
        <v>Point 3</v>
      </c>
    </row>
    <row r="166" spans="1:72" x14ac:dyDescent="0.25">
      <c r="A166" s="18">
        <v>41837</v>
      </c>
      <c r="B166">
        <v>939554</v>
      </c>
      <c r="C166" s="18">
        <v>41837</v>
      </c>
      <c r="D166" t="s">
        <v>88</v>
      </c>
      <c r="F166" t="s">
        <v>88</v>
      </c>
      <c r="G166" t="s">
        <v>220</v>
      </c>
      <c r="H166" t="s">
        <v>244</v>
      </c>
      <c r="I166" t="s">
        <v>89</v>
      </c>
      <c r="J166">
        <v>74</v>
      </c>
      <c r="L166" t="s">
        <v>162</v>
      </c>
      <c r="M166" s="19">
        <v>0.93472222222222223</v>
      </c>
      <c r="N166" s="20">
        <v>43525</v>
      </c>
      <c r="O166" s="20">
        <v>43525</v>
      </c>
      <c r="P166" s="20">
        <v>43526</v>
      </c>
      <c r="Q166" s="20">
        <v>43525</v>
      </c>
      <c r="R166" s="20">
        <v>43525</v>
      </c>
      <c r="S166" s="20">
        <v>43525</v>
      </c>
      <c r="V166">
        <v>918814</v>
      </c>
      <c r="W166">
        <v>354696</v>
      </c>
      <c r="X166" t="s">
        <v>220</v>
      </c>
      <c r="Y166" t="s">
        <v>222</v>
      </c>
      <c r="Z166" t="s">
        <v>223</v>
      </c>
      <c r="AA166" t="s">
        <v>224</v>
      </c>
      <c r="AD166" t="s">
        <v>88</v>
      </c>
      <c r="AE166">
        <v>0</v>
      </c>
      <c r="AF166">
        <v>0</v>
      </c>
      <c r="AG166">
        <v>1496</v>
      </c>
      <c r="AH166" t="s">
        <v>166</v>
      </c>
      <c r="AI166" t="s">
        <v>90</v>
      </c>
      <c r="AJ166" t="s">
        <v>88</v>
      </c>
      <c r="AK166" t="s">
        <v>167</v>
      </c>
      <c r="AL166" t="s">
        <v>91</v>
      </c>
      <c r="AM166">
        <v>22</v>
      </c>
      <c r="AN166" t="s">
        <v>92</v>
      </c>
      <c r="AO166" t="s">
        <v>93</v>
      </c>
      <c r="AP166" t="s">
        <v>88</v>
      </c>
      <c r="AQ166" t="s">
        <v>93</v>
      </c>
      <c r="AR166" t="s">
        <v>94</v>
      </c>
      <c r="AS166" t="s">
        <v>93</v>
      </c>
      <c r="AT166" t="s">
        <v>168</v>
      </c>
      <c r="AV166" s="18">
        <v>42318</v>
      </c>
      <c r="AW166">
        <v>3314218</v>
      </c>
      <c r="AX166">
        <v>60479</v>
      </c>
      <c r="AY166" t="s">
        <v>95</v>
      </c>
      <c r="AZ166">
        <v>2</v>
      </c>
      <c r="BA166" t="s">
        <v>169</v>
      </c>
      <c r="BB166" t="s">
        <v>170</v>
      </c>
      <c r="BC166" t="s">
        <v>171</v>
      </c>
      <c r="BD166" t="s">
        <v>172</v>
      </c>
      <c r="BE166" t="s">
        <v>173</v>
      </c>
      <c r="BF166">
        <v>8</v>
      </c>
      <c r="BG166" t="s">
        <v>181</v>
      </c>
      <c r="BH166" t="s">
        <v>96</v>
      </c>
      <c r="BI166" t="s">
        <v>174</v>
      </c>
      <c r="BJ166" t="s">
        <v>175</v>
      </c>
      <c r="BK166" t="s">
        <v>97</v>
      </c>
      <c r="BL166" t="s">
        <v>98</v>
      </c>
      <c r="BM166" t="str">
        <f>VLOOKUP(T_Tableau_export_BDN_calculs[[#This Row],[Taxon]],'4_Changement_de_nom'!$1:$5000,2,FALSE)</f>
        <v>Pipistrellus pipistrellus (Schreber, 1774)</v>
      </c>
      <c r="BN166" t="str">
        <f>VLOOKUP(T_Tableau_export_BDN_calculs[[#This Row],[Taxon]],'4_Changement_de_nom'!$1:$5000,3,FALSE)</f>
        <v>Pipistrelle commune</v>
      </c>
      <c r="BO166">
        <f>VLOOKUP(T_Tableau_export_BDN_calculs[[#This Row],[Taxon]],'4_Changement_de_nom'!$1:$5000,4,FALSE)</f>
        <v>1</v>
      </c>
      <c r="BP166" s="68">
        <f>VLOOKUP(T_Tableau_export_BDN_calculs[[#This Row],[Taxon]],'4_Changement_de_nom'!$1:$5000,5,FALSE)</f>
        <v>1</v>
      </c>
      <c r="BQ166" s="68" t="str">
        <f>IF(OR(SUM(T_Tableau_export_BDN_calculs[[#This Row],[Encombrement vertical 0 - 5m]:[Encombrement vertical 0 - &gt;25m]])=130575,T_Tableau_export_BDN_calculs[[#This Row],[Taxon]]="Tadarida teniotis (Rafinesque,1814)"),"ouvert","ferme")</f>
        <v>ouvert</v>
      </c>
      <c r="BR166" s="68">
        <f>T_Tableau_export_BDN_calculs[[#This Row],[Nombre de contacts]]/'2_Donnees_entree'!$B$20</f>
        <v>0.13333333333333333</v>
      </c>
      <c r="BS166" s="68">
        <f>(IF(T_Tableau_export_BDN_calculs[[#This Row],[Milieu ouvert ferme]]="ferme",T_Tableau_export_BDN_calculs[[#This Row],[Indice DETECT milieu ferme]],T_Tableau_export_BDN_calculs[[#This Row],[Indice DETECT milieu ouvert]]))*T_Tableau_export_BDN_calculs[[#This Row],[Nb contacts/h]]</f>
        <v>0.13333333333333333</v>
      </c>
      <c r="BT166" s="68" t="str">
        <f>VLOOKUP(T_Tableau_export_BDN_calculs[[#This Row],[Numéro du point]],'4bis_Changement_de_nom_points'!A:B,2,FALSE)</f>
        <v>Point 3</v>
      </c>
    </row>
    <row r="167" spans="1:72" x14ac:dyDescent="0.25">
      <c r="A167" s="18">
        <v>41837</v>
      </c>
      <c r="B167">
        <v>939554</v>
      </c>
      <c r="C167" s="18">
        <v>41837</v>
      </c>
      <c r="D167" t="s">
        <v>88</v>
      </c>
      <c r="F167" t="s">
        <v>88</v>
      </c>
      <c r="G167" t="s">
        <v>220</v>
      </c>
      <c r="H167" t="s">
        <v>244</v>
      </c>
      <c r="I167" t="s">
        <v>89</v>
      </c>
      <c r="J167">
        <v>74</v>
      </c>
      <c r="L167" t="s">
        <v>162</v>
      </c>
      <c r="M167" s="19">
        <v>0.93472222222222223</v>
      </c>
      <c r="N167" s="20">
        <v>43525</v>
      </c>
      <c r="O167" s="20">
        <v>43525</v>
      </c>
      <c r="P167" s="20">
        <v>43526</v>
      </c>
      <c r="Q167" s="20">
        <v>43525</v>
      </c>
      <c r="R167" s="20">
        <v>43525</v>
      </c>
      <c r="S167" s="20">
        <v>43525</v>
      </c>
      <c r="V167">
        <v>918958</v>
      </c>
      <c r="W167">
        <v>354696</v>
      </c>
      <c r="X167" t="s">
        <v>220</v>
      </c>
      <c r="Y167" t="s">
        <v>222</v>
      </c>
      <c r="Z167" t="s">
        <v>223</v>
      </c>
      <c r="AA167" t="s">
        <v>224</v>
      </c>
      <c r="AD167" t="s">
        <v>88</v>
      </c>
      <c r="AE167">
        <v>0</v>
      </c>
      <c r="AF167">
        <v>0</v>
      </c>
      <c r="AG167">
        <v>1496</v>
      </c>
      <c r="AH167" t="s">
        <v>166</v>
      </c>
      <c r="AI167" t="s">
        <v>90</v>
      </c>
      <c r="AJ167" t="s">
        <v>88</v>
      </c>
      <c r="AK167" t="s">
        <v>167</v>
      </c>
      <c r="AL167" t="s">
        <v>91</v>
      </c>
      <c r="AM167">
        <v>4</v>
      </c>
      <c r="AN167" t="s">
        <v>92</v>
      </c>
      <c r="AO167" t="s">
        <v>93</v>
      </c>
      <c r="AP167" t="s">
        <v>88</v>
      </c>
      <c r="AQ167" t="s">
        <v>93</v>
      </c>
      <c r="AR167" t="s">
        <v>94</v>
      </c>
      <c r="AS167" t="s">
        <v>93</v>
      </c>
      <c r="AT167" t="s">
        <v>168</v>
      </c>
      <c r="AV167" s="18">
        <v>42318</v>
      </c>
      <c r="AW167">
        <v>3312639</v>
      </c>
      <c r="AX167">
        <v>60479</v>
      </c>
      <c r="AY167" t="s">
        <v>95</v>
      </c>
      <c r="AZ167">
        <v>1</v>
      </c>
      <c r="BA167" t="s">
        <v>169</v>
      </c>
      <c r="BB167" t="s">
        <v>170</v>
      </c>
      <c r="BC167" t="s">
        <v>171</v>
      </c>
      <c r="BD167" t="s">
        <v>172</v>
      </c>
      <c r="BE167" t="s">
        <v>173</v>
      </c>
      <c r="BF167">
        <v>8</v>
      </c>
      <c r="BG167" t="s">
        <v>181</v>
      </c>
      <c r="BH167" t="s">
        <v>96</v>
      </c>
      <c r="BI167" t="s">
        <v>174</v>
      </c>
      <c r="BJ167" t="s">
        <v>175</v>
      </c>
      <c r="BK167" t="s">
        <v>97</v>
      </c>
      <c r="BL167" t="s">
        <v>98</v>
      </c>
      <c r="BM167" t="str">
        <f>VLOOKUP(T_Tableau_export_BDN_calculs[[#This Row],[Taxon]],'4_Changement_de_nom'!$1:$5000,2,FALSE)</f>
        <v>Pipistrellus pipistrellus (Schreber, 1774)</v>
      </c>
      <c r="BN167" t="str">
        <f>VLOOKUP(T_Tableau_export_BDN_calculs[[#This Row],[Taxon]],'4_Changement_de_nom'!$1:$5000,3,FALSE)</f>
        <v>Pipistrelle commune</v>
      </c>
      <c r="BO167">
        <f>VLOOKUP(T_Tableau_export_BDN_calculs[[#This Row],[Taxon]],'4_Changement_de_nom'!$1:$5000,4,FALSE)</f>
        <v>1</v>
      </c>
      <c r="BP167" s="68">
        <f>VLOOKUP(T_Tableau_export_BDN_calculs[[#This Row],[Taxon]],'4_Changement_de_nom'!$1:$5000,5,FALSE)</f>
        <v>1</v>
      </c>
      <c r="BQ167" s="68" t="str">
        <f>IF(OR(SUM(T_Tableau_export_BDN_calculs[[#This Row],[Encombrement vertical 0 - 5m]:[Encombrement vertical 0 - &gt;25m]])=130575,T_Tableau_export_BDN_calculs[[#This Row],[Taxon]]="Tadarida teniotis (Rafinesque,1814)"),"ouvert","ferme")</f>
        <v>ouvert</v>
      </c>
      <c r="BR167" s="68">
        <f>T_Tableau_export_BDN_calculs[[#This Row],[Nombre de contacts]]/'2_Donnees_entree'!$B$20</f>
        <v>6.6666666666666666E-2</v>
      </c>
      <c r="BS167" s="68">
        <f>(IF(T_Tableau_export_BDN_calculs[[#This Row],[Milieu ouvert ferme]]="ferme",T_Tableau_export_BDN_calculs[[#This Row],[Indice DETECT milieu ferme]],T_Tableau_export_BDN_calculs[[#This Row],[Indice DETECT milieu ouvert]]))*T_Tableau_export_BDN_calculs[[#This Row],[Nb contacts/h]]</f>
        <v>6.6666666666666666E-2</v>
      </c>
      <c r="BT167" s="68" t="str">
        <f>VLOOKUP(T_Tableau_export_BDN_calculs[[#This Row],[Numéro du point]],'4bis_Changement_de_nom_points'!A:B,2,FALSE)</f>
        <v>Point 3</v>
      </c>
    </row>
    <row r="168" spans="1:72" x14ac:dyDescent="0.25">
      <c r="A168" s="18">
        <v>41837</v>
      </c>
      <c r="B168">
        <v>939554</v>
      </c>
      <c r="C168" s="18">
        <v>41837</v>
      </c>
      <c r="D168" t="s">
        <v>88</v>
      </c>
      <c r="F168" t="s">
        <v>88</v>
      </c>
      <c r="G168" t="s">
        <v>220</v>
      </c>
      <c r="H168" t="s">
        <v>244</v>
      </c>
      <c r="I168" t="s">
        <v>89</v>
      </c>
      <c r="J168">
        <v>74</v>
      </c>
      <c r="L168" t="s">
        <v>162</v>
      </c>
      <c r="M168" s="19">
        <v>0.93472222222222223</v>
      </c>
      <c r="N168" s="20">
        <v>43525</v>
      </c>
      <c r="O168" s="20">
        <v>43525</v>
      </c>
      <c r="P168" s="20">
        <v>43526</v>
      </c>
      <c r="Q168" s="20">
        <v>43525</v>
      </c>
      <c r="R168" s="20">
        <v>43525</v>
      </c>
      <c r="S168" s="20">
        <v>43525</v>
      </c>
      <c r="V168">
        <v>918970</v>
      </c>
      <c r="W168">
        <v>354696</v>
      </c>
      <c r="X168" t="s">
        <v>220</v>
      </c>
      <c r="Y168" t="s">
        <v>222</v>
      </c>
      <c r="Z168" t="s">
        <v>223</v>
      </c>
      <c r="AA168" t="s">
        <v>224</v>
      </c>
      <c r="AD168" t="s">
        <v>88</v>
      </c>
      <c r="AE168">
        <v>0</v>
      </c>
      <c r="AF168">
        <v>0</v>
      </c>
      <c r="AG168">
        <v>1496</v>
      </c>
      <c r="AH168" t="s">
        <v>166</v>
      </c>
      <c r="AI168" t="s">
        <v>90</v>
      </c>
      <c r="AJ168" t="s">
        <v>88</v>
      </c>
      <c r="AK168" t="s">
        <v>167</v>
      </c>
      <c r="AL168" t="s">
        <v>91</v>
      </c>
      <c r="AM168">
        <v>9</v>
      </c>
      <c r="AN168" t="s">
        <v>92</v>
      </c>
      <c r="AO168" t="s">
        <v>93</v>
      </c>
      <c r="AP168" t="s">
        <v>88</v>
      </c>
      <c r="AQ168" t="s">
        <v>93</v>
      </c>
      <c r="AR168" t="s">
        <v>94</v>
      </c>
      <c r="AS168" t="s">
        <v>93</v>
      </c>
      <c r="AT168" t="s">
        <v>168</v>
      </c>
      <c r="AV168" s="18">
        <v>42318</v>
      </c>
      <c r="AW168">
        <v>3312478</v>
      </c>
      <c r="AX168">
        <v>60479</v>
      </c>
      <c r="AY168" t="s">
        <v>95</v>
      </c>
      <c r="AZ168">
        <v>1</v>
      </c>
      <c r="BA168" t="s">
        <v>169</v>
      </c>
      <c r="BB168" t="s">
        <v>170</v>
      </c>
      <c r="BC168" t="s">
        <v>171</v>
      </c>
      <c r="BD168" t="s">
        <v>172</v>
      </c>
      <c r="BE168" t="s">
        <v>173</v>
      </c>
      <c r="BF168">
        <v>8</v>
      </c>
      <c r="BG168" t="s">
        <v>181</v>
      </c>
      <c r="BH168" t="s">
        <v>96</v>
      </c>
      <c r="BI168" t="s">
        <v>174</v>
      </c>
      <c r="BJ168" t="s">
        <v>175</v>
      </c>
      <c r="BK168" t="s">
        <v>97</v>
      </c>
      <c r="BL168" t="s">
        <v>98</v>
      </c>
      <c r="BM168" t="str">
        <f>VLOOKUP(T_Tableau_export_BDN_calculs[[#This Row],[Taxon]],'4_Changement_de_nom'!$1:$5000,2,FALSE)</f>
        <v>Pipistrellus pipistrellus (Schreber, 1774)</v>
      </c>
      <c r="BN168" t="str">
        <f>VLOOKUP(T_Tableau_export_BDN_calculs[[#This Row],[Taxon]],'4_Changement_de_nom'!$1:$5000,3,FALSE)</f>
        <v>Pipistrelle commune</v>
      </c>
      <c r="BO168">
        <f>VLOOKUP(T_Tableau_export_BDN_calculs[[#This Row],[Taxon]],'4_Changement_de_nom'!$1:$5000,4,FALSE)</f>
        <v>1</v>
      </c>
      <c r="BP168" s="68">
        <f>VLOOKUP(T_Tableau_export_BDN_calculs[[#This Row],[Taxon]],'4_Changement_de_nom'!$1:$5000,5,FALSE)</f>
        <v>1</v>
      </c>
      <c r="BQ168" s="68" t="str">
        <f>IF(OR(SUM(T_Tableau_export_BDN_calculs[[#This Row],[Encombrement vertical 0 - 5m]:[Encombrement vertical 0 - &gt;25m]])=130575,T_Tableau_export_BDN_calculs[[#This Row],[Taxon]]="Tadarida teniotis (Rafinesque,1814)"),"ouvert","ferme")</f>
        <v>ouvert</v>
      </c>
      <c r="BR168" s="68">
        <f>T_Tableau_export_BDN_calculs[[#This Row],[Nombre de contacts]]/'2_Donnees_entree'!$B$20</f>
        <v>6.6666666666666666E-2</v>
      </c>
      <c r="BS168" s="68">
        <f>(IF(T_Tableau_export_BDN_calculs[[#This Row],[Milieu ouvert ferme]]="ferme",T_Tableau_export_BDN_calculs[[#This Row],[Indice DETECT milieu ferme]],T_Tableau_export_BDN_calculs[[#This Row],[Indice DETECT milieu ouvert]]))*T_Tableau_export_BDN_calculs[[#This Row],[Nb contacts/h]]</f>
        <v>6.6666666666666666E-2</v>
      </c>
      <c r="BT168" s="68" t="str">
        <f>VLOOKUP(T_Tableau_export_BDN_calculs[[#This Row],[Numéro du point]],'4bis_Changement_de_nom_points'!A:B,2,FALSE)</f>
        <v>Point 3</v>
      </c>
    </row>
    <row r="169" spans="1:72" x14ac:dyDescent="0.25">
      <c r="A169" s="18">
        <v>41837</v>
      </c>
      <c r="B169">
        <v>939554</v>
      </c>
      <c r="C169" s="18">
        <v>41837</v>
      </c>
      <c r="D169" t="s">
        <v>88</v>
      </c>
      <c r="F169" t="s">
        <v>88</v>
      </c>
      <c r="G169" t="s">
        <v>220</v>
      </c>
      <c r="H169" t="s">
        <v>244</v>
      </c>
      <c r="I169" t="s">
        <v>89</v>
      </c>
      <c r="J169">
        <v>74</v>
      </c>
      <c r="L169" t="s">
        <v>162</v>
      </c>
      <c r="M169" s="19">
        <v>0.93472222222222223</v>
      </c>
      <c r="N169" s="20">
        <v>43525</v>
      </c>
      <c r="O169" s="20">
        <v>43525</v>
      </c>
      <c r="P169" s="20">
        <v>43526</v>
      </c>
      <c r="Q169" s="20">
        <v>43525</v>
      </c>
      <c r="R169" s="20">
        <v>43525</v>
      </c>
      <c r="S169" s="20">
        <v>43525</v>
      </c>
      <c r="V169">
        <v>919058</v>
      </c>
      <c r="W169">
        <v>354696</v>
      </c>
      <c r="X169" t="s">
        <v>220</v>
      </c>
      <c r="Y169" t="s">
        <v>222</v>
      </c>
      <c r="Z169" t="s">
        <v>223</v>
      </c>
      <c r="AA169" t="s">
        <v>224</v>
      </c>
      <c r="AD169" t="s">
        <v>88</v>
      </c>
      <c r="AE169">
        <v>0</v>
      </c>
      <c r="AF169">
        <v>0</v>
      </c>
      <c r="AG169">
        <v>1496</v>
      </c>
      <c r="AH169" t="s">
        <v>166</v>
      </c>
      <c r="AI169" t="s">
        <v>90</v>
      </c>
      <c r="AJ169" t="s">
        <v>88</v>
      </c>
      <c r="AK169" t="s">
        <v>167</v>
      </c>
      <c r="AL169" t="s">
        <v>91</v>
      </c>
      <c r="AM169">
        <v>3</v>
      </c>
      <c r="AN169" t="s">
        <v>92</v>
      </c>
      <c r="AO169" t="s">
        <v>93</v>
      </c>
      <c r="AP169" t="s">
        <v>88</v>
      </c>
      <c r="AQ169" t="s">
        <v>93</v>
      </c>
      <c r="AR169" t="s">
        <v>94</v>
      </c>
      <c r="AS169" t="s">
        <v>93</v>
      </c>
      <c r="AT169" t="s">
        <v>168</v>
      </c>
      <c r="AV169" s="18">
        <v>42318</v>
      </c>
      <c r="AW169">
        <v>3312378</v>
      </c>
      <c r="AX169">
        <v>60479</v>
      </c>
      <c r="AY169" t="s">
        <v>95</v>
      </c>
      <c r="AZ169">
        <v>1</v>
      </c>
      <c r="BA169" t="s">
        <v>169</v>
      </c>
      <c r="BB169" t="s">
        <v>170</v>
      </c>
      <c r="BC169" t="s">
        <v>171</v>
      </c>
      <c r="BD169" t="s">
        <v>172</v>
      </c>
      <c r="BE169" t="s">
        <v>173</v>
      </c>
      <c r="BF169">
        <v>8</v>
      </c>
      <c r="BG169" t="s">
        <v>181</v>
      </c>
      <c r="BH169" t="s">
        <v>96</v>
      </c>
      <c r="BI169" t="s">
        <v>174</v>
      </c>
      <c r="BJ169" t="s">
        <v>175</v>
      </c>
      <c r="BK169" t="s">
        <v>97</v>
      </c>
      <c r="BL169" t="s">
        <v>98</v>
      </c>
      <c r="BM169" t="str">
        <f>VLOOKUP(T_Tableau_export_BDN_calculs[[#This Row],[Taxon]],'4_Changement_de_nom'!$1:$5000,2,FALSE)</f>
        <v>Pipistrellus pipistrellus (Schreber, 1774)</v>
      </c>
      <c r="BN169" t="str">
        <f>VLOOKUP(T_Tableau_export_BDN_calculs[[#This Row],[Taxon]],'4_Changement_de_nom'!$1:$5000,3,FALSE)</f>
        <v>Pipistrelle commune</v>
      </c>
      <c r="BO169">
        <f>VLOOKUP(T_Tableau_export_BDN_calculs[[#This Row],[Taxon]],'4_Changement_de_nom'!$1:$5000,4,FALSE)</f>
        <v>1</v>
      </c>
      <c r="BP169" s="68">
        <f>VLOOKUP(T_Tableau_export_BDN_calculs[[#This Row],[Taxon]],'4_Changement_de_nom'!$1:$5000,5,FALSE)</f>
        <v>1</v>
      </c>
      <c r="BQ169" s="68" t="str">
        <f>IF(OR(SUM(T_Tableau_export_BDN_calculs[[#This Row],[Encombrement vertical 0 - 5m]:[Encombrement vertical 0 - &gt;25m]])=130575,T_Tableau_export_BDN_calculs[[#This Row],[Taxon]]="Tadarida teniotis (Rafinesque,1814)"),"ouvert","ferme")</f>
        <v>ouvert</v>
      </c>
      <c r="BR169" s="68">
        <f>T_Tableau_export_BDN_calculs[[#This Row],[Nombre de contacts]]/'2_Donnees_entree'!$B$20</f>
        <v>6.6666666666666666E-2</v>
      </c>
      <c r="BS169" s="68">
        <f>(IF(T_Tableau_export_BDN_calculs[[#This Row],[Milieu ouvert ferme]]="ferme",T_Tableau_export_BDN_calculs[[#This Row],[Indice DETECT milieu ferme]],T_Tableau_export_BDN_calculs[[#This Row],[Indice DETECT milieu ouvert]]))*T_Tableau_export_BDN_calculs[[#This Row],[Nb contacts/h]]</f>
        <v>6.6666666666666666E-2</v>
      </c>
      <c r="BT169" s="68" t="str">
        <f>VLOOKUP(T_Tableau_export_BDN_calculs[[#This Row],[Numéro du point]],'4bis_Changement_de_nom_points'!A:B,2,FALSE)</f>
        <v>Point 3</v>
      </c>
    </row>
    <row r="170" spans="1:72" x14ac:dyDescent="0.25">
      <c r="A170" s="18">
        <v>41837</v>
      </c>
      <c r="B170">
        <v>939554</v>
      </c>
      <c r="C170" s="18">
        <v>41837</v>
      </c>
      <c r="D170" t="s">
        <v>88</v>
      </c>
      <c r="F170" t="s">
        <v>88</v>
      </c>
      <c r="G170" t="s">
        <v>220</v>
      </c>
      <c r="H170" t="s">
        <v>244</v>
      </c>
      <c r="I170" t="s">
        <v>89</v>
      </c>
      <c r="J170">
        <v>74</v>
      </c>
      <c r="L170" t="s">
        <v>162</v>
      </c>
      <c r="M170" s="19">
        <v>0.93472222222222223</v>
      </c>
      <c r="N170" s="20">
        <v>43525</v>
      </c>
      <c r="O170" s="20">
        <v>43525</v>
      </c>
      <c r="P170" s="20">
        <v>43526</v>
      </c>
      <c r="Q170" s="20">
        <v>43525</v>
      </c>
      <c r="R170" s="20">
        <v>43525</v>
      </c>
      <c r="S170" s="20">
        <v>43525</v>
      </c>
      <c r="V170">
        <v>919356</v>
      </c>
      <c r="W170">
        <v>354696</v>
      </c>
      <c r="X170" t="s">
        <v>220</v>
      </c>
      <c r="Y170" t="s">
        <v>222</v>
      </c>
      <c r="Z170" t="s">
        <v>223</v>
      </c>
      <c r="AA170" t="s">
        <v>224</v>
      </c>
      <c r="AD170" t="s">
        <v>88</v>
      </c>
      <c r="AE170">
        <v>0</v>
      </c>
      <c r="AF170">
        <v>0</v>
      </c>
      <c r="AG170">
        <v>1496</v>
      </c>
      <c r="AH170" t="s">
        <v>166</v>
      </c>
      <c r="AI170" t="s">
        <v>90</v>
      </c>
      <c r="AJ170" t="s">
        <v>88</v>
      </c>
      <c r="AK170" t="s">
        <v>167</v>
      </c>
      <c r="AL170" t="s">
        <v>91</v>
      </c>
      <c r="AM170">
        <v>18</v>
      </c>
      <c r="AN170" t="s">
        <v>92</v>
      </c>
      <c r="AO170" t="s">
        <v>93</v>
      </c>
      <c r="AP170" t="s">
        <v>88</v>
      </c>
      <c r="AQ170" t="s">
        <v>93</v>
      </c>
      <c r="AR170" t="s">
        <v>94</v>
      </c>
      <c r="AS170" t="s">
        <v>93</v>
      </c>
      <c r="AT170" t="s">
        <v>168</v>
      </c>
      <c r="AV170" s="18">
        <v>42318</v>
      </c>
      <c r="AW170">
        <v>3313583</v>
      </c>
      <c r="AX170">
        <v>60479</v>
      </c>
      <c r="AY170" t="s">
        <v>95</v>
      </c>
      <c r="AZ170">
        <v>1</v>
      </c>
      <c r="BA170" t="s">
        <v>169</v>
      </c>
      <c r="BB170" t="s">
        <v>170</v>
      </c>
      <c r="BC170" t="s">
        <v>171</v>
      </c>
      <c r="BD170" t="s">
        <v>172</v>
      </c>
      <c r="BE170" t="s">
        <v>173</v>
      </c>
      <c r="BF170">
        <v>8</v>
      </c>
      <c r="BG170" t="s">
        <v>181</v>
      </c>
      <c r="BH170" t="s">
        <v>96</v>
      </c>
      <c r="BI170" t="s">
        <v>174</v>
      </c>
      <c r="BJ170" t="s">
        <v>175</v>
      </c>
      <c r="BK170" t="s">
        <v>97</v>
      </c>
      <c r="BL170" t="s">
        <v>98</v>
      </c>
      <c r="BM170" t="str">
        <f>VLOOKUP(T_Tableau_export_BDN_calculs[[#This Row],[Taxon]],'4_Changement_de_nom'!$1:$5000,2,FALSE)</f>
        <v>Pipistrellus pipistrellus (Schreber, 1774)</v>
      </c>
      <c r="BN170" t="str">
        <f>VLOOKUP(T_Tableau_export_BDN_calculs[[#This Row],[Taxon]],'4_Changement_de_nom'!$1:$5000,3,FALSE)</f>
        <v>Pipistrelle commune</v>
      </c>
      <c r="BO170">
        <f>VLOOKUP(T_Tableau_export_BDN_calculs[[#This Row],[Taxon]],'4_Changement_de_nom'!$1:$5000,4,FALSE)</f>
        <v>1</v>
      </c>
      <c r="BP170" s="68">
        <f>VLOOKUP(T_Tableau_export_BDN_calculs[[#This Row],[Taxon]],'4_Changement_de_nom'!$1:$5000,5,FALSE)</f>
        <v>1</v>
      </c>
      <c r="BQ170" s="68" t="str">
        <f>IF(OR(SUM(T_Tableau_export_BDN_calculs[[#This Row],[Encombrement vertical 0 - 5m]:[Encombrement vertical 0 - &gt;25m]])=130575,T_Tableau_export_BDN_calculs[[#This Row],[Taxon]]="Tadarida teniotis (Rafinesque,1814)"),"ouvert","ferme")</f>
        <v>ouvert</v>
      </c>
      <c r="BR170" s="68">
        <f>T_Tableau_export_BDN_calculs[[#This Row],[Nombre de contacts]]/'2_Donnees_entree'!$B$20</f>
        <v>6.6666666666666666E-2</v>
      </c>
      <c r="BS170" s="68">
        <f>(IF(T_Tableau_export_BDN_calculs[[#This Row],[Milieu ouvert ferme]]="ferme",T_Tableau_export_BDN_calculs[[#This Row],[Indice DETECT milieu ferme]],T_Tableau_export_BDN_calculs[[#This Row],[Indice DETECT milieu ouvert]]))*T_Tableau_export_BDN_calculs[[#This Row],[Nb contacts/h]]</f>
        <v>6.6666666666666666E-2</v>
      </c>
      <c r="BT170" s="68" t="str">
        <f>VLOOKUP(T_Tableau_export_BDN_calculs[[#This Row],[Numéro du point]],'4bis_Changement_de_nom_points'!A:B,2,FALSE)</f>
        <v>Point 3</v>
      </c>
    </row>
    <row r="171" spans="1:72" x14ac:dyDescent="0.25">
      <c r="A171" s="18">
        <v>41837</v>
      </c>
      <c r="B171">
        <v>939554</v>
      </c>
      <c r="C171" s="18">
        <v>41837</v>
      </c>
      <c r="D171" t="s">
        <v>88</v>
      </c>
      <c r="F171" t="s">
        <v>88</v>
      </c>
      <c r="G171" t="s">
        <v>220</v>
      </c>
      <c r="H171" t="s">
        <v>244</v>
      </c>
      <c r="I171" t="s">
        <v>89</v>
      </c>
      <c r="J171">
        <v>74</v>
      </c>
      <c r="L171" t="s">
        <v>162</v>
      </c>
      <c r="M171" s="19">
        <v>0.93472222222222223</v>
      </c>
      <c r="N171" s="20">
        <v>43525</v>
      </c>
      <c r="O171" s="20">
        <v>43525</v>
      </c>
      <c r="P171" s="20">
        <v>43526</v>
      </c>
      <c r="Q171" s="20">
        <v>43525</v>
      </c>
      <c r="R171" s="20">
        <v>43525</v>
      </c>
      <c r="S171" s="20">
        <v>43525</v>
      </c>
      <c r="V171">
        <v>919796</v>
      </c>
      <c r="W171">
        <v>354696</v>
      </c>
      <c r="X171" t="s">
        <v>220</v>
      </c>
      <c r="Y171" t="s">
        <v>222</v>
      </c>
      <c r="Z171" t="s">
        <v>223</v>
      </c>
      <c r="AA171" t="s">
        <v>224</v>
      </c>
      <c r="AD171" t="s">
        <v>88</v>
      </c>
      <c r="AE171">
        <v>0</v>
      </c>
      <c r="AF171">
        <v>0</v>
      </c>
      <c r="AG171">
        <v>1496</v>
      </c>
      <c r="AH171" t="s">
        <v>166</v>
      </c>
      <c r="AI171" t="s">
        <v>90</v>
      </c>
      <c r="AJ171" t="s">
        <v>88</v>
      </c>
      <c r="AK171" t="s">
        <v>167</v>
      </c>
      <c r="AL171" t="s">
        <v>91</v>
      </c>
      <c r="AM171">
        <v>19</v>
      </c>
      <c r="AN171" t="s">
        <v>92</v>
      </c>
      <c r="AO171" t="s">
        <v>93</v>
      </c>
      <c r="AP171" t="s">
        <v>88</v>
      </c>
      <c r="AQ171" t="s">
        <v>93</v>
      </c>
      <c r="AR171" t="s">
        <v>94</v>
      </c>
      <c r="AS171" t="s">
        <v>93</v>
      </c>
      <c r="AT171" t="s">
        <v>168</v>
      </c>
      <c r="AV171" s="18">
        <v>42318</v>
      </c>
      <c r="AW171">
        <v>3314271</v>
      </c>
      <c r="AX171">
        <v>60479</v>
      </c>
      <c r="AY171" t="s">
        <v>95</v>
      </c>
      <c r="AZ171">
        <v>1</v>
      </c>
      <c r="BA171" t="s">
        <v>169</v>
      </c>
      <c r="BB171" t="s">
        <v>170</v>
      </c>
      <c r="BC171" t="s">
        <v>171</v>
      </c>
      <c r="BD171" t="s">
        <v>172</v>
      </c>
      <c r="BE171" t="s">
        <v>173</v>
      </c>
      <c r="BF171">
        <v>8</v>
      </c>
      <c r="BG171" t="s">
        <v>181</v>
      </c>
      <c r="BH171" t="s">
        <v>96</v>
      </c>
      <c r="BI171" t="s">
        <v>174</v>
      </c>
      <c r="BJ171" t="s">
        <v>175</v>
      </c>
      <c r="BK171" t="s">
        <v>97</v>
      </c>
      <c r="BL171" t="s">
        <v>98</v>
      </c>
      <c r="BM171" t="str">
        <f>VLOOKUP(T_Tableau_export_BDN_calculs[[#This Row],[Taxon]],'4_Changement_de_nom'!$1:$5000,2,FALSE)</f>
        <v>Pipistrellus pipistrellus (Schreber, 1774)</v>
      </c>
      <c r="BN171" t="str">
        <f>VLOOKUP(T_Tableau_export_BDN_calculs[[#This Row],[Taxon]],'4_Changement_de_nom'!$1:$5000,3,FALSE)</f>
        <v>Pipistrelle commune</v>
      </c>
      <c r="BO171">
        <f>VLOOKUP(T_Tableau_export_BDN_calculs[[#This Row],[Taxon]],'4_Changement_de_nom'!$1:$5000,4,FALSE)</f>
        <v>1</v>
      </c>
      <c r="BP171" s="68">
        <f>VLOOKUP(T_Tableau_export_BDN_calculs[[#This Row],[Taxon]],'4_Changement_de_nom'!$1:$5000,5,FALSE)</f>
        <v>1</v>
      </c>
      <c r="BQ171" s="68" t="str">
        <f>IF(OR(SUM(T_Tableau_export_BDN_calculs[[#This Row],[Encombrement vertical 0 - 5m]:[Encombrement vertical 0 - &gt;25m]])=130575,T_Tableau_export_BDN_calculs[[#This Row],[Taxon]]="Tadarida teniotis (Rafinesque,1814)"),"ouvert","ferme")</f>
        <v>ouvert</v>
      </c>
      <c r="BR171" s="68">
        <f>T_Tableau_export_BDN_calculs[[#This Row],[Nombre de contacts]]/'2_Donnees_entree'!$B$20</f>
        <v>6.6666666666666666E-2</v>
      </c>
      <c r="BS171" s="68">
        <f>(IF(T_Tableau_export_BDN_calculs[[#This Row],[Milieu ouvert ferme]]="ferme",T_Tableau_export_BDN_calculs[[#This Row],[Indice DETECT milieu ferme]],T_Tableau_export_BDN_calculs[[#This Row],[Indice DETECT milieu ouvert]]))*T_Tableau_export_BDN_calculs[[#This Row],[Nb contacts/h]]</f>
        <v>6.6666666666666666E-2</v>
      </c>
      <c r="BT171" s="68" t="str">
        <f>VLOOKUP(T_Tableau_export_BDN_calculs[[#This Row],[Numéro du point]],'4bis_Changement_de_nom_points'!A:B,2,FALSE)</f>
        <v>Point 3</v>
      </c>
    </row>
    <row r="172" spans="1:72" x14ac:dyDescent="0.25">
      <c r="A172" s="18">
        <v>41837</v>
      </c>
      <c r="B172">
        <v>939554</v>
      </c>
      <c r="C172" s="18">
        <v>41837</v>
      </c>
      <c r="D172" t="s">
        <v>88</v>
      </c>
      <c r="F172" t="s">
        <v>88</v>
      </c>
      <c r="G172" t="s">
        <v>220</v>
      </c>
      <c r="H172" t="s">
        <v>244</v>
      </c>
      <c r="I172" t="s">
        <v>89</v>
      </c>
      <c r="J172">
        <v>74</v>
      </c>
      <c r="L172" t="s">
        <v>162</v>
      </c>
      <c r="M172" s="19">
        <v>0.93472222222222223</v>
      </c>
      <c r="N172" s="20">
        <v>43525</v>
      </c>
      <c r="O172" s="20">
        <v>43525</v>
      </c>
      <c r="P172" s="20">
        <v>43526</v>
      </c>
      <c r="Q172" s="20">
        <v>43525</v>
      </c>
      <c r="R172" s="20">
        <v>43525</v>
      </c>
      <c r="S172" s="20">
        <v>43525</v>
      </c>
      <c r="V172">
        <v>919920</v>
      </c>
      <c r="W172">
        <v>354696</v>
      </c>
      <c r="X172" t="s">
        <v>220</v>
      </c>
      <c r="Y172" t="s">
        <v>222</v>
      </c>
      <c r="Z172" t="s">
        <v>223</v>
      </c>
      <c r="AA172" t="s">
        <v>224</v>
      </c>
      <c r="AD172" t="s">
        <v>88</v>
      </c>
      <c r="AE172">
        <v>0</v>
      </c>
      <c r="AF172">
        <v>0</v>
      </c>
      <c r="AG172">
        <v>1496</v>
      </c>
      <c r="AH172" t="s">
        <v>166</v>
      </c>
      <c r="AI172" t="s">
        <v>90</v>
      </c>
      <c r="AJ172" t="s">
        <v>88</v>
      </c>
      <c r="AK172" t="s">
        <v>167</v>
      </c>
      <c r="AL172" t="s">
        <v>91</v>
      </c>
      <c r="AM172">
        <v>28</v>
      </c>
      <c r="AN172" t="s">
        <v>92</v>
      </c>
      <c r="AO172" t="s">
        <v>93</v>
      </c>
      <c r="AP172" t="s">
        <v>88</v>
      </c>
      <c r="AQ172" t="s">
        <v>93</v>
      </c>
      <c r="AR172" t="s">
        <v>94</v>
      </c>
      <c r="AS172" t="s">
        <v>93</v>
      </c>
      <c r="AT172" t="s">
        <v>168</v>
      </c>
      <c r="AV172" s="18">
        <v>42318</v>
      </c>
      <c r="AW172">
        <v>3314087</v>
      </c>
      <c r="AX172">
        <v>60479</v>
      </c>
      <c r="AY172" t="s">
        <v>95</v>
      </c>
      <c r="AZ172">
        <v>3</v>
      </c>
      <c r="BA172" t="s">
        <v>169</v>
      </c>
      <c r="BB172" t="s">
        <v>170</v>
      </c>
      <c r="BC172" t="s">
        <v>171</v>
      </c>
      <c r="BD172" t="s">
        <v>172</v>
      </c>
      <c r="BE172" t="s">
        <v>173</v>
      </c>
      <c r="BF172">
        <v>8</v>
      </c>
      <c r="BG172" t="s">
        <v>181</v>
      </c>
      <c r="BH172" t="s">
        <v>96</v>
      </c>
      <c r="BI172" t="s">
        <v>174</v>
      </c>
      <c r="BJ172" t="s">
        <v>175</v>
      </c>
      <c r="BK172" t="s">
        <v>97</v>
      </c>
      <c r="BL172" t="s">
        <v>98</v>
      </c>
      <c r="BM172" t="str">
        <f>VLOOKUP(T_Tableau_export_BDN_calculs[[#This Row],[Taxon]],'4_Changement_de_nom'!$1:$5000,2,FALSE)</f>
        <v>Pipistrellus pipistrellus (Schreber, 1774)</v>
      </c>
      <c r="BN172" t="str">
        <f>VLOOKUP(T_Tableau_export_BDN_calculs[[#This Row],[Taxon]],'4_Changement_de_nom'!$1:$5000,3,FALSE)</f>
        <v>Pipistrelle commune</v>
      </c>
      <c r="BO172">
        <f>VLOOKUP(T_Tableau_export_BDN_calculs[[#This Row],[Taxon]],'4_Changement_de_nom'!$1:$5000,4,FALSE)</f>
        <v>1</v>
      </c>
      <c r="BP172" s="68">
        <f>VLOOKUP(T_Tableau_export_BDN_calculs[[#This Row],[Taxon]],'4_Changement_de_nom'!$1:$5000,5,FALSE)</f>
        <v>1</v>
      </c>
      <c r="BQ172" s="68" t="str">
        <f>IF(OR(SUM(T_Tableau_export_BDN_calculs[[#This Row],[Encombrement vertical 0 - 5m]:[Encombrement vertical 0 - &gt;25m]])=130575,T_Tableau_export_BDN_calculs[[#This Row],[Taxon]]="Tadarida teniotis (Rafinesque,1814)"),"ouvert","ferme")</f>
        <v>ouvert</v>
      </c>
      <c r="BR172" s="68">
        <f>T_Tableau_export_BDN_calculs[[#This Row],[Nombre de contacts]]/'2_Donnees_entree'!$B$20</f>
        <v>0.2</v>
      </c>
      <c r="BS172" s="68">
        <f>(IF(T_Tableau_export_BDN_calculs[[#This Row],[Milieu ouvert ferme]]="ferme",T_Tableau_export_BDN_calculs[[#This Row],[Indice DETECT milieu ferme]],T_Tableau_export_BDN_calculs[[#This Row],[Indice DETECT milieu ouvert]]))*T_Tableau_export_BDN_calculs[[#This Row],[Nb contacts/h]]</f>
        <v>0.2</v>
      </c>
      <c r="BT172" s="68" t="str">
        <f>VLOOKUP(T_Tableau_export_BDN_calculs[[#This Row],[Numéro du point]],'4bis_Changement_de_nom_points'!A:B,2,FALSE)</f>
        <v>Point 3</v>
      </c>
    </row>
    <row r="173" spans="1:72" x14ac:dyDescent="0.25">
      <c r="A173" s="18">
        <v>41837</v>
      </c>
      <c r="B173">
        <v>939554</v>
      </c>
      <c r="C173" s="18">
        <v>41837</v>
      </c>
      <c r="D173" t="s">
        <v>88</v>
      </c>
      <c r="F173" t="s">
        <v>88</v>
      </c>
      <c r="G173" t="s">
        <v>220</v>
      </c>
      <c r="H173" t="s">
        <v>244</v>
      </c>
      <c r="I173" t="s">
        <v>89</v>
      </c>
      <c r="J173">
        <v>74</v>
      </c>
      <c r="L173" t="s">
        <v>162</v>
      </c>
      <c r="M173" s="19">
        <v>0.93472222222222223</v>
      </c>
      <c r="N173" s="20">
        <v>43525</v>
      </c>
      <c r="O173" s="20">
        <v>43525</v>
      </c>
      <c r="P173" s="20">
        <v>43526</v>
      </c>
      <c r="Q173" s="20">
        <v>43525</v>
      </c>
      <c r="R173" s="20">
        <v>43525</v>
      </c>
      <c r="S173" s="20">
        <v>43525</v>
      </c>
      <c r="V173">
        <v>919932</v>
      </c>
      <c r="W173">
        <v>354696</v>
      </c>
      <c r="X173" t="s">
        <v>220</v>
      </c>
      <c r="Y173" t="s">
        <v>222</v>
      </c>
      <c r="Z173" t="s">
        <v>223</v>
      </c>
      <c r="AA173" t="s">
        <v>224</v>
      </c>
      <c r="AD173" t="s">
        <v>88</v>
      </c>
      <c r="AE173">
        <v>0</v>
      </c>
      <c r="AF173">
        <v>0</v>
      </c>
      <c r="AG173">
        <v>1496</v>
      </c>
      <c r="AH173" t="s">
        <v>166</v>
      </c>
      <c r="AI173" t="s">
        <v>90</v>
      </c>
      <c r="AJ173" t="s">
        <v>88</v>
      </c>
      <c r="AK173" t="s">
        <v>167</v>
      </c>
      <c r="AL173" t="s">
        <v>91</v>
      </c>
      <c r="AM173">
        <v>30</v>
      </c>
      <c r="AN173" t="s">
        <v>92</v>
      </c>
      <c r="AO173" t="s">
        <v>93</v>
      </c>
      <c r="AP173" t="s">
        <v>88</v>
      </c>
      <c r="AQ173" t="s">
        <v>93</v>
      </c>
      <c r="AR173" t="s">
        <v>94</v>
      </c>
      <c r="AS173" t="s">
        <v>93</v>
      </c>
      <c r="AT173" t="s">
        <v>168</v>
      </c>
      <c r="AV173" s="18">
        <v>42318</v>
      </c>
      <c r="AW173">
        <v>3312782</v>
      </c>
      <c r="AX173">
        <v>60479</v>
      </c>
      <c r="AY173" t="s">
        <v>95</v>
      </c>
      <c r="AZ173">
        <v>1</v>
      </c>
      <c r="BA173" t="s">
        <v>169</v>
      </c>
      <c r="BB173" t="s">
        <v>170</v>
      </c>
      <c r="BC173" t="s">
        <v>171</v>
      </c>
      <c r="BD173" t="s">
        <v>172</v>
      </c>
      <c r="BE173" t="s">
        <v>173</v>
      </c>
      <c r="BF173">
        <v>8</v>
      </c>
      <c r="BG173" t="s">
        <v>181</v>
      </c>
      <c r="BH173" t="s">
        <v>96</v>
      </c>
      <c r="BI173" t="s">
        <v>174</v>
      </c>
      <c r="BJ173" t="s">
        <v>175</v>
      </c>
      <c r="BK173" t="s">
        <v>97</v>
      </c>
      <c r="BL173" t="s">
        <v>98</v>
      </c>
      <c r="BM173" t="str">
        <f>VLOOKUP(T_Tableau_export_BDN_calculs[[#This Row],[Taxon]],'4_Changement_de_nom'!$1:$5000,2,FALSE)</f>
        <v>Pipistrellus pipistrellus (Schreber, 1774)</v>
      </c>
      <c r="BN173" t="str">
        <f>VLOOKUP(T_Tableau_export_BDN_calculs[[#This Row],[Taxon]],'4_Changement_de_nom'!$1:$5000,3,FALSE)</f>
        <v>Pipistrelle commune</v>
      </c>
      <c r="BO173">
        <f>VLOOKUP(T_Tableau_export_BDN_calculs[[#This Row],[Taxon]],'4_Changement_de_nom'!$1:$5000,4,FALSE)</f>
        <v>1</v>
      </c>
      <c r="BP173" s="68">
        <f>VLOOKUP(T_Tableau_export_BDN_calculs[[#This Row],[Taxon]],'4_Changement_de_nom'!$1:$5000,5,FALSE)</f>
        <v>1</v>
      </c>
      <c r="BQ173" s="68" t="str">
        <f>IF(OR(SUM(T_Tableau_export_BDN_calculs[[#This Row],[Encombrement vertical 0 - 5m]:[Encombrement vertical 0 - &gt;25m]])=130575,T_Tableau_export_BDN_calculs[[#This Row],[Taxon]]="Tadarida teniotis (Rafinesque,1814)"),"ouvert","ferme")</f>
        <v>ouvert</v>
      </c>
      <c r="BR173" s="68">
        <f>T_Tableau_export_BDN_calculs[[#This Row],[Nombre de contacts]]/'2_Donnees_entree'!$B$20</f>
        <v>6.6666666666666666E-2</v>
      </c>
      <c r="BS173" s="68">
        <f>(IF(T_Tableau_export_BDN_calculs[[#This Row],[Milieu ouvert ferme]]="ferme",T_Tableau_export_BDN_calculs[[#This Row],[Indice DETECT milieu ferme]],T_Tableau_export_BDN_calculs[[#This Row],[Indice DETECT milieu ouvert]]))*T_Tableau_export_BDN_calculs[[#This Row],[Nb contacts/h]]</f>
        <v>6.6666666666666666E-2</v>
      </c>
      <c r="BT173" s="68" t="str">
        <f>VLOOKUP(T_Tableau_export_BDN_calculs[[#This Row],[Numéro du point]],'4bis_Changement_de_nom_points'!A:B,2,FALSE)</f>
        <v>Point 3</v>
      </c>
    </row>
    <row r="174" spans="1:72" x14ac:dyDescent="0.25">
      <c r="A174" s="18">
        <v>41837</v>
      </c>
      <c r="B174">
        <v>939554</v>
      </c>
      <c r="C174" s="18">
        <v>41837</v>
      </c>
      <c r="D174" t="s">
        <v>88</v>
      </c>
      <c r="F174" t="s">
        <v>88</v>
      </c>
      <c r="G174" t="s">
        <v>220</v>
      </c>
      <c r="H174" t="s">
        <v>244</v>
      </c>
      <c r="I174" t="s">
        <v>89</v>
      </c>
      <c r="J174">
        <v>74</v>
      </c>
      <c r="L174" t="s">
        <v>162</v>
      </c>
      <c r="M174" s="19">
        <v>0.93472222222222223</v>
      </c>
      <c r="N174" s="20">
        <v>43525</v>
      </c>
      <c r="O174" s="20">
        <v>43525</v>
      </c>
      <c r="P174" s="20">
        <v>43526</v>
      </c>
      <c r="Q174" s="20">
        <v>43525</v>
      </c>
      <c r="R174" s="20">
        <v>43525</v>
      </c>
      <c r="S174" s="20">
        <v>43525</v>
      </c>
      <c r="V174">
        <v>919956</v>
      </c>
      <c r="W174">
        <v>354696</v>
      </c>
      <c r="X174" t="s">
        <v>220</v>
      </c>
      <c r="Y174" t="s">
        <v>222</v>
      </c>
      <c r="Z174" t="s">
        <v>223</v>
      </c>
      <c r="AA174" t="s">
        <v>224</v>
      </c>
      <c r="AD174" t="s">
        <v>88</v>
      </c>
      <c r="AE174">
        <v>0</v>
      </c>
      <c r="AF174">
        <v>0</v>
      </c>
      <c r="AG174">
        <v>1496</v>
      </c>
      <c r="AH174" t="s">
        <v>166</v>
      </c>
      <c r="AI174" t="s">
        <v>90</v>
      </c>
      <c r="AJ174" t="s">
        <v>88</v>
      </c>
      <c r="AK174" t="s">
        <v>167</v>
      </c>
      <c r="AL174" t="s">
        <v>91</v>
      </c>
      <c r="AM174">
        <v>29</v>
      </c>
      <c r="AN174" t="s">
        <v>92</v>
      </c>
      <c r="AO174" t="s">
        <v>93</v>
      </c>
      <c r="AP174" t="s">
        <v>88</v>
      </c>
      <c r="AQ174" t="s">
        <v>93</v>
      </c>
      <c r="AR174" t="s">
        <v>94</v>
      </c>
      <c r="AS174" t="s">
        <v>93</v>
      </c>
      <c r="AT174" t="s">
        <v>168</v>
      </c>
      <c r="AV174" s="18">
        <v>42318</v>
      </c>
      <c r="AW174">
        <v>3312899</v>
      </c>
      <c r="AX174">
        <v>60479</v>
      </c>
      <c r="AY174" t="s">
        <v>95</v>
      </c>
      <c r="AZ174">
        <v>1</v>
      </c>
      <c r="BA174" t="s">
        <v>169</v>
      </c>
      <c r="BB174" t="s">
        <v>170</v>
      </c>
      <c r="BC174" t="s">
        <v>171</v>
      </c>
      <c r="BD174" t="s">
        <v>172</v>
      </c>
      <c r="BE174" t="s">
        <v>173</v>
      </c>
      <c r="BF174">
        <v>8</v>
      </c>
      <c r="BG174" t="s">
        <v>181</v>
      </c>
      <c r="BH174" t="s">
        <v>96</v>
      </c>
      <c r="BI174" t="s">
        <v>174</v>
      </c>
      <c r="BJ174" t="s">
        <v>175</v>
      </c>
      <c r="BK174" t="s">
        <v>97</v>
      </c>
      <c r="BL174" t="s">
        <v>98</v>
      </c>
      <c r="BM174" t="str">
        <f>VLOOKUP(T_Tableau_export_BDN_calculs[[#This Row],[Taxon]],'4_Changement_de_nom'!$1:$5000,2,FALSE)</f>
        <v>Pipistrellus pipistrellus (Schreber, 1774)</v>
      </c>
      <c r="BN174" t="str">
        <f>VLOOKUP(T_Tableau_export_BDN_calculs[[#This Row],[Taxon]],'4_Changement_de_nom'!$1:$5000,3,FALSE)</f>
        <v>Pipistrelle commune</v>
      </c>
      <c r="BO174">
        <f>VLOOKUP(T_Tableau_export_BDN_calculs[[#This Row],[Taxon]],'4_Changement_de_nom'!$1:$5000,4,FALSE)</f>
        <v>1</v>
      </c>
      <c r="BP174" s="68">
        <f>VLOOKUP(T_Tableau_export_BDN_calculs[[#This Row],[Taxon]],'4_Changement_de_nom'!$1:$5000,5,FALSE)</f>
        <v>1</v>
      </c>
      <c r="BQ174" s="68" t="str">
        <f>IF(OR(SUM(T_Tableau_export_BDN_calculs[[#This Row],[Encombrement vertical 0 - 5m]:[Encombrement vertical 0 - &gt;25m]])=130575,T_Tableau_export_BDN_calculs[[#This Row],[Taxon]]="Tadarida teniotis (Rafinesque,1814)"),"ouvert","ferme")</f>
        <v>ouvert</v>
      </c>
      <c r="BR174" s="68">
        <f>T_Tableau_export_BDN_calculs[[#This Row],[Nombre de contacts]]/'2_Donnees_entree'!$B$20</f>
        <v>6.6666666666666666E-2</v>
      </c>
      <c r="BS174" s="68">
        <f>(IF(T_Tableau_export_BDN_calculs[[#This Row],[Milieu ouvert ferme]]="ferme",T_Tableau_export_BDN_calculs[[#This Row],[Indice DETECT milieu ferme]],T_Tableau_export_BDN_calculs[[#This Row],[Indice DETECT milieu ouvert]]))*T_Tableau_export_BDN_calculs[[#This Row],[Nb contacts/h]]</f>
        <v>6.6666666666666666E-2</v>
      </c>
      <c r="BT174" s="68" t="str">
        <f>VLOOKUP(T_Tableau_export_BDN_calculs[[#This Row],[Numéro du point]],'4bis_Changement_de_nom_points'!A:B,2,FALSE)</f>
        <v>Point 3</v>
      </c>
    </row>
    <row r="175" spans="1:72" x14ac:dyDescent="0.25">
      <c r="A175" s="18">
        <v>41869</v>
      </c>
      <c r="B175">
        <v>939558</v>
      </c>
      <c r="C175" s="18">
        <v>41869</v>
      </c>
      <c r="D175" t="s">
        <v>88</v>
      </c>
      <c r="F175" t="s">
        <v>88</v>
      </c>
      <c r="G175" t="s">
        <v>176</v>
      </c>
      <c r="H175" t="s">
        <v>148</v>
      </c>
      <c r="I175" t="s">
        <v>143</v>
      </c>
      <c r="J175">
        <v>93</v>
      </c>
      <c r="L175" t="s">
        <v>162</v>
      </c>
      <c r="M175" s="19">
        <v>0.93402777777777779</v>
      </c>
      <c r="N175" s="20">
        <v>43525</v>
      </c>
      <c r="O175" s="20">
        <v>43527</v>
      </c>
      <c r="P175" s="20">
        <v>43527</v>
      </c>
      <c r="Q175" s="20">
        <v>43525</v>
      </c>
      <c r="R175" s="20">
        <v>43526</v>
      </c>
      <c r="S175" s="20">
        <v>43526</v>
      </c>
      <c r="V175">
        <v>917748</v>
      </c>
      <c r="W175">
        <v>354697</v>
      </c>
      <c r="X175" t="s">
        <v>176</v>
      </c>
      <c r="Y175" t="s">
        <v>178</v>
      </c>
      <c r="Z175" t="s">
        <v>179</v>
      </c>
      <c r="AA175" t="s">
        <v>180</v>
      </c>
      <c r="AD175" t="s">
        <v>88</v>
      </c>
      <c r="AE175">
        <v>0</v>
      </c>
      <c r="AF175">
        <v>0</v>
      </c>
      <c r="AG175">
        <v>1496</v>
      </c>
      <c r="AH175" t="s">
        <v>166</v>
      </c>
      <c r="AI175" t="s">
        <v>90</v>
      </c>
      <c r="AJ175" t="s">
        <v>88</v>
      </c>
      <c r="AK175" t="s">
        <v>167</v>
      </c>
      <c r="AL175" t="s">
        <v>91</v>
      </c>
      <c r="AM175">
        <v>1</v>
      </c>
      <c r="AN175" t="s">
        <v>92</v>
      </c>
      <c r="AO175" t="s">
        <v>93</v>
      </c>
      <c r="AP175" t="s">
        <v>88</v>
      </c>
      <c r="AQ175" t="s">
        <v>93</v>
      </c>
      <c r="AR175" t="s">
        <v>94</v>
      </c>
      <c r="AS175" t="s">
        <v>93</v>
      </c>
      <c r="AT175" t="s">
        <v>168</v>
      </c>
      <c r="AV175" s="18">
        <v>42318</v>
      </c>
      <c r="AW175">
        <v>3312571</v>
      </c>
      <c r="AX175">
        <v>60479</v>
      </c>
      <c r="AY175" t="s">
        <v>95</v>
      </c>
      <c r="AZ175">
        <v>2</v>
      </c>
      <c r="BA175" t="s">
        <v>245</v>
      </c>
      <c r="BB175" t="s">
        <v>170</v>
      </c>
      <c r="BC175" t="s">
        <v>171</v>
      </c>
      <c r="BD175" t="s">
        <v>172</v>
      </c>
      <c r="BE175" t="s">
        <v>173</v>
      </c>
      <c r="BF175">
        <v>7</v>
      </c>
      <c r="BG175" t="s">
        <v>181</v>
      </c>
      <c r="BH175" t="s">
        <v>96</v>
      </c>
      <c r="BI175" t="s">
        <v>174</v>
      </c>
      <c r="BJ175" t="s">
        <v>175</v>
      </c>
      <c r="BK175" t="s">
        <v>97</v>
      </c>
      <c r="BL175" t="s">
        <v>98</v>
      </c>
      <c r="BM175" t="str">
        <f>VLOOKUP(T_Tableau_export_BDN_calculs[[#This Row],[Taxon]],'4_Changement_de_nom'!$1:$5000,2,FALSE)</f>
        <v>Pipistrellus pipistrellus (Schreber, 1774)</v>
      </c>
      <c r="BN175" t="str">
        <f>VLOOKUP(T_Tableau_export_BDN_calculs[[#This Row],[Taxon]],'4_Changement_de_nom'!$1:$5000,3,FALSE)</f>
        <v>Pipistrelle commune</v>
      </c>
      <c r="BO175">
        <f>VLOOKUP(T_Tableau_export_BDN_calculs[[#This Row],[Taxon]],'4_Changement_de_nom'!$1:$5000,4,FALSE)</f>
        <v>1</v>
      </c>
      <c r="BP175" s="68">
        <f>VLOOKUP(T_Tableau_export_BDN_calculs[[#This Row],[Taxon]],'4_Changement_de_nom'!$1:$5000,5,FALSE)</f>
        <v>1</v>
      </c>
      <c r="BQ175" s="68" t="str">
        <f>IF(OR(SUM(T_Tableau_export_BDN_calculs[[#This Row],[Encombrement vertical 0 - 5m]:[Encombrement vertical 0 - &gt;25m]])=130575,T_Tableau_export_BDN_calculs[[#This Row],[Taxon]]="Tadarida teniotis (Rafinesque,1814)"),"ouvert","ferme")</f>
        <v>ferme</v>
      </c>
      <c r="BR175" s="68">
        <f>T_Tableau_export_BDN_calculs[[#This Row],[Nombre de contacts]]/'2_Donnees_entree'!$B$20</f>
        <v>0.13333333333333333</v>
      </c>
      <c r="BS175" s="68">
        <f>(IF(T_Tableau_export_BDN_calculs[[#This Row],[Milieu ouvert ferme]]="ferme",T_Tableau_export_BDN_calculs[[#This Row],[Indice DETECT milieu ferme]],T_Tableau_export_BDN_calculs[[#This Row],[Indice DETECT milieu ouvert]]))*T_Tableau_export_BDN_calculs[[#This Row],[Nb contacts/h]]</f>
        <v>0.13333333333333333</v>
      </c>
      <c r="BT175" s="68" t="str">
        <f>VLOOKUP(T_Tableau_export_BDN_calculs[[#This Row],[Numéro du point]],'4bis_Changement_de_nom_points'!A:B,2,FALSE)</f>
        <v>Point 1</v>
      </c>
    </row>
    <row r="176" spans="1:72" x14ac:dyDescent="0.25">
      <c r="A176" s="18">
        <v>41869</v>
      </c>
      <c r="B176">
        <v>939558</v>
      </c>
      <c r="C176" s="18">
        <v>41869</v>
      </c>
      <c r="D176" t="s">
        <v>88</v>
      </c>
      <c r="F176" t="s">
        <v>88</v>
      </c>
      <c r="G176" t="s">
        <v>176</v>
      </c>
      <c r="H176" t="s">
        <v>148</v>
      </c>
      <c r="I176" t="s">
        <v>143</v>
      </c>
      <c r="J176">
        <v>93</v>
      </c>
      <c r="L176" t="s">
        <v>162</v>
      </c>
      <c r="M176" s="19">
        <v>0.93402777777777779</v>
      </c>
      <c r="N176" s="20">
        <v>43525</v>
      </c>
      <c r="O176" s="20">
        <v>43527</v>
      </c>
      <c r="P176" s="20">
        <v>43527</v>
      </c>
      <c r="Q176" s="20">
        <v>43525</v>
      </c>
      <c r="R176" s="20">
        <v>43526</v>
      </c>
      <c r="S176" s="20">
        <v>43526</v>
      </c>
      <c r="V176">
        <v>917755</v>
      </c>
      <c r="W176">
        <v>354697</v>
      </c>
      <c r="X176" t="s">
        <v>176</v>
      </c>
      <c r="Y176" t="s">
        <v>178</v>
      </c>
      <c r="Z176" t="s">
        <v>179</v>
      </c>
      <c r="AA176" t="s">
        <v>180</v>
      </c>
      <c r="AD176" t="s">
        <v>88</v>
      </c>
      <c r="AE176">
        <v>0</v>
      </c>
      <c r="AF176">
        <v>0</v>
      </c>
      <c r="AG176">
        <v>1496</v>
      </c>
      <c r="AH176" t="s">
        <v>166</v>
      </c>
      <c r="AI176" t="s">
        <v>90</v>
      </c>
      <c r="AJ176" t="s">
        <v>88</v>
      </c>
      <c r="AK176" t="s">
        <v>167</v>
      </c>
      <c r="AL176" t="s">
        <v>91</v>
      </c>
      <c r="AM176">
        <v>22</v>
      </c>
      <c r="AN176" t="s">
        <v>92</v>
      </c>
      <c r="AO176" t="s">
        <v>93</v>
      </c>
      <c r="AP176" t="s">
        <v>88</v>
      </c>
      <c r="AQ176" t="s">
        <v>93</v>
      </c>
      <c r="AR176" t="s">
        <v>94</v>
      </c>
      <c r="AS176" t="s">
        <v>93</v>
      </c>
      <c r="AT176" t="s">
        <v>168</v>
      </c>
      <c r="AV176" s="18">
        <v>42318</v>
      </c>
      <c r="AW176">
        <v>3315285</v>
      </c>
      <c r="AX176">
        <v>60479</v>
      </c>
      <c r="AY176" t="s">
        <v>95</v>
      </c>
      <c r="AZ176">
        <v>2</v>
      </c>
      <c r="BA176" t="s">
        <v>245</v>
      </c>
      <c r="BB176" t="s">
        <v>170</v>
      </c>
      <c r="BC176" t="s">
        <v>171</v>
      </c>
      <c r="BD176" t="s">
        <v>172</v>
      </c>
      <c r="BE176" t="s">
        <v>173</v>
      </c>
      <c r="BF176">
        <v>7</v>
      </c>
      <c r="BG176" t="s">
        <v>181</v>
      </c>
      <c r="BH176" t="s">
        <v>96</v>
      </c>
      <c r="BI176" t="s">
        <v>174</v>
      </c>
      <c r="BJ176" t="s">
        <v>175</v>
      </c>
      <c r="BK176" t="s">
        <v>97</v>
      </c>
      <c r="BL176" t="s">
        <v>98</v>
      </c>
      <c r="BM176" t="str">
        <f>VLOOKUP(T_Tableau_export_BDN_calculs[[#This Row],[Taxon]],'4_Changement_de_nom'!$1:$5000,2,FALSE)</f>
        <v>Pipistrellus pipistrellus (Schreber, 1774)</v>
      </c>
      <c r="BN176" t="str">
        <f>VLOOKUP(T_Tableau_export_BDN_calculs[[#This Row],[Taxon]],'4_Changement_de_nom'!$1:$5000,3,FALSE)</f>
        <v>Pipistrelle commune</v>
      </c>
      <c r="BO176">
        <f>VLOOKUP(T_Tableau_export_BDN_calculs[[#This Row],[Taxon]],'4_Changement_de_nom'!$1:$5000,4,FALSE)</f>
        <v>1</v>
      </c>
      <c r="BP176" s="68">
        <f>VLOOKUP(T_Tableau_export_BDN_calculs[[#This Row],[Taxon]],'4_Changement_de_nom'!$1:$5000,5,FALSE)</f>
        <v>1</v>
      </c>
      <c r="BQ176" s="68" t="str">
        <f>IF(OR(SUM(T_Tableau_export_BDN_calculs[[#This Row],[Encombrement vertical 0 - 5m]:[Encombrement vertical 0 - &gt;25m]])=130575,T_Tableau_export_BDN_calculs[[#This Row],[Taxon]]="Tadarida teniotis (Rafinesque,1814)"),"ouvert","ferme")</f>
        <v>ferme</v>
      </c>
      <c r="BR176" s="68">
        <f>T_Tableau_export_BDN_calculs[[#This Row],[Nombre de contacts]]/'2_Donnees_entree'!$B$20</f>
        <v>0.13333333333333333</v>
      </c>
      <c r="BS176" s="68">
        <f>(IF(T_Tableau_export_BDN_calculs[[#This Row],[Milieu ouvert ferme]]="ferme",T_Tableau_export_BDN_calculs[[#This Row],[Indice DETECT milieu ferme]],T_Tableau_export_BDN_calculs[[#This Row],[Indice DETECT milieu ouvert]]))*T_Tableau_export_BDN_calculs[[#This Row],[Nb contacts/h]]</f>
        <v>0.13333333333333333</v>
      </c>
      <c r="BT176" s="68" t="str">
        <f>VLOOKUP(T_Tableau_export_BDN_calculs[[#This Row],[Numéro du point]],'4bis_Changement_de_nom_points'!A:B,2,FALSE)</f>
        <v>Point 1</v>
      </c>
    </row>
    <row r="177" spans="1:72" x14ac:dyDescent="0.25">
      <c r="A177" s="18">
        <v>41869</v>
      </c>
      <c r="B177">
        <v>939558</v>
      </c>
      <c r="C177" s="18">
        <v>41869</v>
      </c>
      <c r="D177" t="s">
        <v>88</v>
      </c>
      <c r="F177" t="s">
        <v>88</v>
      </c>
      <c r="G177" t="s">
        <v>176</v>
      </c>
      <c r="H177" t="s">
        <v>148</v>
      </c>
      <c r="I177" t="s">
        <v>143</v>
      </c>
      <c r="J177">
        <v>93</v>
      </c>
      <c r="L177" t="s">
        <v>162</v>
      </c>
      <c r="M177" s="19">
        <v>0.93402777777777779</v>
      </c>
      <c r="N177" s="20">
        <v>43525</v>
      </c>
      <c r="O177" s="20">
        <v>43527</v>
      </c>
      <c r="P177" s="20">
        <v>43527</v>
      </c>
      <c r="Q177" s="20">
        <v>43525</v>
      </c>
      <c r="R177" s="20">
        <v>43526</v>
      </c>
      <c r="S177" s="20">
        <v>43526</v>
      </c>
      <c r="V177">
        <v>917843</v>
      </c>
      <c r="W177">
        <v>354697</v>
      </c>
      <c r="X177" t="s">
        <v>176</v>
      </c>
      <c r="Y177" t="s">
        <v>178</v>
      </c>
      <c r="Z177" t="s">
        <v>179</v>
      </c>
      <c r="AA177" t="s">
        <v>180</v>
      </c>
      <c r="AD177" t="s">
        <v>88</v>
      </c>
      <c r="AE177">
        <v>0</v>
      </c>
      <c r="AF177">
        <v>0</v>
      </c>
      <c r="AG177">
        <v>1496</v>
      </c>
      <c r="AH177" t="s">
        <v>166</v>
      </c>
      <c r="AI177" t="s">
        <v>90</v>
      </c>
      <c r="AJ177" t="s">
        <v>88</v>
      </c>
      <c r="AK177" t="s">
        <v>167</v>
      </c>
      <c r="AL177" t="s">
        <v>91</v>
      </c>
      <c r="AM177">
        <v>9</v>
      </c>
      <c r="AN177" t="s">
        <v>92</v>
      </c>
      <c r="AO177" t="s">
        <v>93</v>
      </c>
      <c r="AP177" t="s">
        <v>88</v>
      </c>
      <c r="AQ177" t="s">
        <v>93</v>
      </c>
      <c r="AR177" t="s">
        <v>94</v>
      </c>
      <c r="AS177" t="s">
        <v>93</v>
      </c>
      <c r="AT177" t="s">
        <v>168</v>
      </c>
      <c r="AV177" s="18">
        <v>42318</v>
      </c>
      <c r="AW177">
        <v>3314580</v>
      </c>
      <c r="AX177">
        <v>60479</v>
      </c>
      <c r="AY177" t="s">
        <v>95</v>
      </c>
      <c r="AZ177">
        <v>3</v>
      </c>
      <c r="BA177" t="s">
        <v>245</v>
      </c>
      <c r="BB177" t="s">
        <v>170</v>
      </c>
      <c r="BC177" t="s">
        <v>171</v>
      </c>
      <c r="BD177" t="s">
        <v>172</v>
      </c>
      <c r="BE177" t="s">
        <v>173</v>
      </c>
      <c r="BF177">
        <v>7</v>
      </c>
      <c r="BG177" t="s">
        <v>181</v>
      </c>
      <c r="BH177" t="s">
        <v>96</v>
      </c>
      <c r="BI177" t="s">
        <v>174</v>
      </c>
      <c r="BJ177" t="s">
        <v>175</v>
      </c>
      <c r="BK177" t="s">
        <v>97</v>
      </c>
      <c r="BL177" t="s">
        <v>98</v>
      </c>
      <c r="BM177" t="str">
        <f>VLOOKUP(T_Tableau_export_BDN_calculs[[#This Row],[Taxon]],'4_Changement_de_nom'!$1:$5000,2,FALSE)</f>
        <v>Pipistrellus pipistrellus (Schreber, 1774)</v>
      </c>
      <c r="BN177" t="str">
        <f>VLOOKUP(T_Tableau_export_BDN_calculs[[#This Row],[Taxon]],'4_Changement_de_nom'!$1:$5000,3,FALSE)</f>
        <v>Pipistrelle commune</v>
      </c>
      <c r="BO177">
        <f>VLOOKUP(T_Tableau_export_BDN_calculs[[#This Row],[Taxon]],'4_Changement_de_nom'!$1:$5000,4,FALSE)</f>
        <v>1</v>
      </c>
      <c r="BP177" s="68">
        <f>VLOOKUP(T_Tableau_export_BDN_calculs[[#This Row],[Taxon]],'4_Changement_de_nom'!$1:$5000,5,FALSE)</f>
        <v>1</v>
      </c>
      <c r="BQ177" s="68" t="str">
        <f>IF(OR(SUM(T_Tableau_export_BDN_calculs[[#This Row],[Encombrement vertical 0 - 5m]:[Encombrement vertical 0 - &gt;25m]])=130575,T_Tableau_export_BDN_calculs[[#This Row],[Taxon]]="Tadarida teniotis (Rafinesque,1814)"),"ouvert","ferme")</f>
        <v>ferme</v>
      </c>
      <c r="BR177" s="68">
        <f>T_Tableau_export_BDN_calculs[[#This Row],[Nombre de contacts]]/'2_Donnees_entree'!$B$20</f>
        <v>0.2</v>
      </c>
      <c r="BS177" s="68">
        <f>(IF(T_Tableau_export_BDN_calculs[[#This Row],[Milieu ouvert ferme]]="ferme",T_Tableau_export_BDN_calculs[[#This Row],[Indice DETECT milieu ferme]],T_Tableau_export_BDN_calculs[[#This Row],[Indice DETECT milieu ouvert]]))*T_Tableau_export_BDN_calculs[[#This Row],[Nb contacts/h]]</f>
        <v>0.2</v>
      </c>
      <c r="BT177" s="68" t="str">
        <f>VLOOKUP(T_Tableau_export_BDN_calculs[[#This Row],[Numéro du point]],'4bis_Changement_de_nom_points'!A:B,2,FALSE)</f>
        <v>Point 1</v>
      </c>
    </row>
    <row r="178" spans="1:72" x14ac:dyDescent="0.25">
      <c r="A178" s="18">
        <v>41869</v>
      </c>
      <c r="B178">
        <v>939558</v>
      </c>
      <c r="C178" s="18">
        <v>41869</v>
      </c>
      <c r="D178" t="s">
        <v>88</v>
      </c>
      <c r="F178" t="s">
        <v>88</v>
      </c>
      <c r="G178" t="s">
        <v>176</v>
      </c>
      <c r="H178" t="s">
        <v>148</v>
      </c>
      <c r="I178" t="s">
        <v>143</v>
      </c>
      <c r="J178">
        <v>93</v>
      </c>
      <c r="L178" t="s">
        <v>162</v>
      </c>
      <c r="M178" s="19">
        <v>0.93402777777777779</v>
      </c>
      <c r="N178" s="20">
        <v>43525</v>
      </c>
      <c r="O178" s="20">
        <v>43527</v>
      </c>
      <c r="P178" s="20">
        <v>43527</v>
      </c>
      <c r="Q178" s="20">
        <v>43525</v>
      </c>
      <c r="R178" s="20">
        <v>43526</v>
      </c>
      <c r="S178" s="20">
        <v>43526</v>
      </c>
      <c r="V178">
        <v>917901</v>
      </c>
      <c r="W178">
        <v>354697</v>
      </c>
      <c r="X178" t="s">
        <v>176</v>
      </c>
      <c r="Y178" t="s">
        <v>178</v>
      </c>
      <c r="Z178" t="s">
        <v>179</v>
      </c>
      <c r="AA178" t="s">
        <v>180</v>
      </c>
      <c r="AD178" t="s">
        <v>88</v>
      </c>
      <c r="AE178">
        <v>0</v>
      </c>
      <c r="AF178">
        <v>0</v>
      </c>
      <c r="AG178">
        <v>1496</v>
      </c>
      <c r="AH178" t="s">
        <v>166</v>
      </c>
      <c r="AI178" t="s">
        <v>90</v>
      </c>
      <c r="AJ178" t="s">
        <v>88</v>
      </c>
      <c r="AK178" t="s">
        <v>167</v>
      </c>
      <c r="AL178" t="s">
        <v>91</v>
      </c>
      <c r="AM178">
        <v>27</v>
      </c>
      <c r="AN178" t="s">
        <v>92</v>
      </c>
      <c r="AO178" t="s">
        <v>93</v>
      </c>
      <c r="AP178" t="s">
        <v>88</v>
      </c>
      <c r="AQ178" t="s">
        <v>93</v>
      </c>
      <c r="AR178" t="s">
        <v>94</v>
      </c>
      <c r="AS178" t="s">
        <v>93</v>
      </c>
      <c r="AT178" t="s">
        <v>168</v>
      </c>
      <c r="AV178" s="18">
        <v>42318</v>
      </c>
      <c r="AW178">
        <v>3315212</v>
      </c>
      <c r="AX178">
        <v>60479</v>
      </c>
      <c r="AY178" t="s">
        <v>95</v>
      </c>
      <c r="AZ178">
        <v>1</v>
      </c>
      <c r="BA178" t="s">
        <v>245</v>
      </c>
      <c r="BB178" t="s">
        <v>170</v>
      </c>
      <c r="BC178" t="s">
        <v>171</v>
      </c>
      <c r="BD178" t="s">
        <v>172</v>
      </c>
      <c r="BE178" t="s">
        <v>173</v>
      </c>
      <c r="BF178">
        <v>7</v>
      </c>
      <c r="BG178" t="s">
        <v>181</v>
      </c>
      <c r="BH178" t="s">
        <v>96</v>
      </c>
      <c r="BI178" t="s">
        <v>174</v>
      </c>
      <c r="BJ178" t="s">
        <v>175</v>
      </c>
      <c r="BK178" t="s">
        <v>97</v>
      </c>
      <c r="BL178" t="s">
        <v>98</v>
      </c>
      <c r="BM178" t="str">
        <f>VLOOKUP(T_Tableau_export_BDN_calculs[[#This Row],[Taxon]],'4_Changement_de_nom'!$1:$5000,2,FALSE)</f>
        <v>Pipistrellus pipistrellus (Schreber, 1774)</v>
      </c>
      <c r="BN178" t="str">
        <f>VLOOKUP(T_Tableau_export_BDN_calculs[[#This Row],[Taxon]],'4_Changement_de_nom'!$1:$5000,3,FALSE)</f>
        <v>Pipistrelle commune</v>
      </c>
      <c r="BO178">
        <f>VLOOKUP(T_Tableau_export_BDN_calculs[[#This Row],[Taxon]],'4_Changement_de_nom'!$1:$5000,4,FALSE)</f>
        <v>1</v>
      </c>
      <c r="BP178" s="68">
        <f>VLOOKUP(T_Tableau_export_BDN_calculs[[#This Row],[Taxon]],'4_Changement_de_nom'!$1:$5000,5,FALSE)</f>
        <v>1</v>
      </c>
      <c r="BQ178" s="68" t="str">
        <f>IF(OR(SUM(T_Tableau_export_BDN_calculs[[#This Row],[Encombrement vertical 0 - 5m]:[Encombrement vertical 0 - &gt;25m]])=130575,T_Tableau_export_BDN_calculs[[#This Row],[Taxon]]="Tadarida teniotis (Rafinesque,1814)"),"ouvert","ferme")</f>
        <v>ferme</v>
      </c>
      <c r="BR178" s="68">
        <f>T_Tableau_export_BDN_calculs[[#This Row],[Nombre de contacts]]/'2_Donnees_entree'!$B$20</f>
        <v>6.6666666666666666E-2</v>
      </c>
      <c r="BS178" s="68">
        <f>(IF(T_Tableau_export_BDN_calculs[[#This Row],[Milieu ouvert ferme]]="ferme",T_Tableau_export_BDN_calculs[[#This Row],[Indice DETECT milieu ferme]],T_Tableau_export_BDN_calculs[[#This Row],[Indice DETECT milieu ouvert]]))*T_Tableau_export_BDN_calculs[[#This Row],[Nb contacts/h]]</f>
        <v>6.6666666666666666E-2</v>
      </c>
      <c r="BT178" s="68" t="str">
        <f>VLOOKUP(T_Tableau_export_BDN_calculs[[#This Row],[Numéro du point]],'4bis_Changement_de_nom_points'!A:B,2,FALSE)</f>
        <v>Point 1</v>
      </c>
    </row>
    <row r="179" spans="1:72" x14ac:dyDescent="0.25">
      <c r="A179" s="18">
        <v>41869</v>
      </c>
      <c r="B179">
        <v>939558</v>
      </c>
      <c r="C179" s="18">
        <v>41869</v>
      </c>
      <c r="D179" t="s">
        <v>88</v>
      </c>
      <c r="F179" t="s">
        <v>88</v>
      </c>
      <c r="G179" t="s">
        <v>176</v>
      </c>
      <c r="H179" t="s">
        <v>148</v>
      </c>
      <c r="I179" t="s">
        <v>143</v>
      </c>
      <c r="J179">
        <v>93</v>
      </c>
      <c r="L179" t="s">
        <v>162</v>
      </c>
      <c r="M179" s="19">
        <v>0.93402777777777779</v>
      </c>
      <c r="N179" s="20">
        <v>43525</v>
      </c>
      <c r="O179" s="20">
        <v>43527</v>
      </c>
      <c r="P179" s="20">
        <v>43527</v>
      </c>
      <c r="Q179" s="20">
        <v>43525</v>
      </c>
      <c r="R179" s="20">
        <v>43526</v>
      </c>
      <c r="S179" s="20">
        <v>43526</v>
      </c>
      <c r="V179">
        <v>917949</v>
      </c>
      <c r="W179">
        <v>354697</v>
      </c>
      <c r="X179" t="s">
        <v>176</v>
      </c>
      <c r="Y179" t="s">
        <v>178</v>
      </c>
      <c r="Z179" t="s">
        <v>179</v>
      </c>
      <c r="AA179" t="s">
        <v>180</v>
      </c>
      <c r="AD179" t="s">
        <v>88</v>
      </c>
      <c r="AE179">
        <v>0</v>
      </c>
      <c r="AF179">
        <v>0</v>
      </c>
      <c r="AG179">
        <v>1496</v>
      </c>
      <c r="AH179" t="s">
        <v>166</v>
      </c>
      <c r="AI179" t="s">
        <v>90</v>
      </c>
      <c r="AJ179" t="s">
        <v>88</v>
      </c>
      <c r="AK179" t="s">
        <v>167</v>
      </c>
      <c r="AL179" t="s">
        <v>91</v>
      </c>
      <c r="AM179">
        <v>20</v>
      </c>
      <c r="AN179" t="s">
        <v>92</v>
      </c>
      <c r="AO179" t="s">
        <v>93</v>
      </c>
      <c r="AP179" t="s">
        <v>88</v>
      </c>
      <c r="AQ179" t="s">
        <v>93</v>
      </c>
      <c r="AR179" t="s">
        <v>94</v>
      </c>
      <c r="AS179" t="s">
        <v>93</v>
      </c>
      <c r="AT179" t="s">
        <v>168</v>
      </c>
      <c r="AV179" s="18">
        <v>42318</v>
      </c>
      <c r="AW179">
        <v>3313503</v>
      </c>
      <c r="AX179">
        <v>60479</v>
      </c>
      <c r="AY179" t="s">
        <v>95</v>
      </c>
      <c r="AZ179">
        <v>4</v>
      </c>
      <c r="BA179" t="s">
        <v>245</v>
      </c>
      <c r="BB179" t="s">
        <v>170</v>
      </c>
      <c r="BC179" t="s">
        <v>171</v>
      </c>
      <c r="BD179" t="s">
        <v>172</v>
      </c>
      <c r="BE179" t="s">
        <v>173</v>
      </c>
      <c r="BF179">
        <v>7</v>
      </c>
      <c r="BG179" t="s">
        <v>181</v>
      </c>
      <c r="BH179" t="s">
        <v>96</v>
      </c>
      <c r="BI179" t="s">
        <v>174</v>
      </c>
      <c r="BJ179" t="s">
        <v>175</v>
      </c>
      <c r="BK179" t="s">
        <v>97</v>
      </c>
      <c r="BL179" t="s">
        <v>98</v>
      </c>
      <c r="BM179" t="str">
        <f>VLOOKUP(T_Tableau_export_BDN_calculs[[#This Row],[Taxon]],'4_Changement_de_nom'!$1:$5000,2,FALSE)</f>
        <v>Pipistrellus pipistrellus (Schreber, 1774)</v>
      </c>
      <c r="BN179" t="str">
        <f>VLOOKUP(T_Tableau_export_BDN_calculs[[#This Row],[Taxon]],'4_Changement_de_nom'!$1:$5000,3,FALSE)</f>
        <v>Pipistrelle commune</v>
      </c>
      <c r="BO179">
        <f>VLOOKUP(T_Tableau_export_BDN_calculs[[#This Row],[Taxon]],'4_Changement_de_nom'!$1:$5000,4,FALSE)</f>
        <v>1</v>
      </c>
      <c r="BP179" s="68">
        <f>VLOOKUP(T_Tableau_export_BDN_calculs[[#This Row],[Taxon]],'4_Changement_de_nom'!$1:$5000,5,FALSE)</f>
        <v>1</v>
      </c>
      <c r="BQ179" s="68" t="str">
        <f>IF(OR(SUM(T_Tableau_export_BDN_calculs[[#This Row],[Encombrement vertical 0 - 5m]:[Encombrement vertical 0 - &gt;25m]])=130575,T_Tableau_export_BDN_calculs[[#This Row],[Taxon]]="Tadarida teniotis (Rafinesque,1814)"),"ouvert","ferme")</f>
        <v>ferme</v>
      </c>
      <c r="BR179" s="68">
        <f>T_Tableau_export_BDN_calculs[[#This Row],[Nombre de contacts]]/'2_Donnees_entree'!$B$20</f>
        <v>0.26666666666666666</v>
      </c>
      <c r="BS179" s="68">
        <f>(IF(T_Tableau_export_BDN_calculs[[#This Row],[Milieu ouvert ferme]]="ferme",T_Tableau_export_BDN_calculs[[#This Row],[Indice DETECT milieu ferme]],T_Tableau_export_BDN_calculs[[#This Row],[Indice DETECT milieu ouvert]]))*T_Tableau_export_BDN_calculs[[#This Row],[Nb contacts/h]]</f>
        <v>0.26666666666666666</v>
      </c>
      <c r="BT179" s="68" t="str">
        <f>VLOOKUP(T_Tableau_export_BDN_calculs[[#This Row],[Numéro du point]],'4bis_Changement_de_nom_points'!A:B,2,FALSE)</f>
        <v>Point 1</v>
      </c>
    </row>
    <row r="180" spans="1:72" x14ac:dyDescent="0.25">
      <c r="A180" s="18">
        <v>41869</v>
      </c>
      <c r="B180">
        <v>939558</v>
      </c>
      <c r="C180" s="18">
        <v>41869</v>
      </c>
      <c r="D180" t="s">
        <v>88</v>
      </c>
      <c r="F180" t="s">
        <v>88</v>
      </c>
      <c r="G180" t="s">
        <v>176</v>
      </c>
      <c r="H180" t="s">
        <v>148</v>
      </c>
      <c r="I180" t="s">
        <v>143</v>
      </c>
      <c r="J180">
        <v>93</v>
      </c>
      <c r="L180" t="s">
        <v>162</v>
      </c>
      <c r="M180" s="19">
        <v>0.93402777777777779</v>
      </c>
      <c r="N180" s="20">
        <v>43525</v>
      </c>
      <c r="O180" s="20">
        <v>43527</v>
      </c>
      <c r="P180" s="20">
        <v>43527</v>
      </c>
      <c r="Q180" s="20">
        <v>43525</v>
      </c>
      <c r="R180" s="20">
        <v>43526</v>
      </c>
      <c r="S180" s="20">
        <v>43526</v>
      </c>
      <c r="V180">
        <v>918093</v>
      </c>
      <c r="W180">
        <v>354697</v>
      </c>
      <c r="X180" t="s">
        <v>176</v>
      </c>
      <c r="Y180" t="s">
        <v>178</v>
      </c>
      <c r="Z180" t="s">
        <v>179</v>
      </c>
      <c r="AA180" t="s">
        <v>180</v>
      </c>
      <c r="AD180" t="s">
        <v>88</v>
      </c>
      <c r="AE180">
        <v>0</v>
      </c>
      <c r="AF180">
        <v>0</v>
      </c>
      <c r="AG180">
        <v>1496</v>
      </c>
      <c r="AH180" t="s">
        <v>166</v>
      </c>
      <c r="AI180" t="s">
        <v>90</v>
      </c>
      <c r="AJ180" t="s">
        <v>88</v>
      </c>
      <c r="AK180" t="s">
        <v>167</v>
      </c>
      <c r="AL180" t="s">
        <v>91</v>
      </c>
      <c r="AM180">
        <v>5</v>
      </c>
      <c r="AN180" t="s">
        <v>92</v>
      </c>
      <c r="AO180" t="s">
        <v>93</v>
      </c>
      <c r="AP180" t="s">
        <v>88</v>
      </c>
      <c r="AQ180" t="s">
        <v>93</v>
      </c>
      <c r="AR180" t="s">
        <v>94</v>
      </c>
      <c r="AS180" t="s">
        <v>93</v>
      </c>
      <c r="AT180" t="s">
        <v>168</v>
      </c>
      <c r="AV180" s="18">
        <v>42318</v>
      </c>
      <c r="AW180">
        <v>3315030</v>
      </c>
      <c r="AX180">
        <v>60479</v>
      </c>
      <c r="AY180" t="s">
        <v>95</v>
      </c>
      <c r="AZ180">
        <v>6</v>
      </c>
      <c r="BA180" t="s">
        <v>245</v>
      </c>
      <c r="BB180" t="s">
        <v>170</v>
      </c>
      <c r="BC180" t="s">
        <v>171</v>
      </c>
      <c r="BD180" t="s">
        <v>172</v>
      </c>
      <c r="BE180" t="s">
        <v>173</v>
      </c>
      <c r="BF180">
        <v>7</v>
      </c>
      <c r="BG180" t="s">
        <v>181</v>
      </c>
      <c r="BH180" t="s">
        <v>96</v>
      </c>
      <c r="BI180" t="s">
        <v>174</v>
      </c>
      <c r="BJ180" t="s">
        <v>175</v>
      </c>
      <c r="BK180" t="s">
        <v>97</v>
      </c>
      <c r="BL180" t="s">
        <v>98</v>
      </c>
      <c r="BM180" t="str">
        <f>VLOOKUP(T_Tableau_export_BDN_calculs[[#This Row],[Taxon]],'4_Changement_de_nom'!$1:$5000,2,FALSE)</f>
        <v>Pipistrellus pipistrellus (Schreber, 1774)</v>
      </c>
      <c r="BN180" t="str">
        <f>VLOOKUP(T_Tableau_export_BDN_calculs[[#This Row],[Taxon]],'4_Changement_de_nom'!$1:$5000,3,FALSE)</f>
        <v>Pipistrelle commune</v>
      </c>
      <c r="BO180">
        <f>VLOOKUP(T_Tableau_export_BDN_calculs[[#This Row],[Taxon]],'4_Changement_de_nom'!$1:$5000,4,FALSE)</f>
        <v>1</v>
      </c>
      <c r="BP180" s="68">
        <f>VLOOKUP(T_Tableau_export_BDN_calculs[[#This Row],[Taxon]],'4_Changement_de_nom'!$1:$5000,5,FALSE)</f>
        <v>1</v>
      </c>
      <c r="BQ180" s="68" t="str">
        <f>IF(OR(SUM(T_Tableau_export_BDN_calculs[[#This Row],[Encombrement vertical 0 - 5m]:[Encombrement vertical 0 - &gt;25m]])=130575,T_Tableau_export_BDN_calculs[[#This Row],[Taxon]]="Tadarida teniotis (Rafinesque,1814)"),"ouvert","ferme")</f>
        <v>ferme</v>
      </c>
      <c r="BR180" s="68">
        <f>T_Tableau_export_BDN_calculs[[#This Row],[Nombre de contacts]]/'2_Donnees_entree'!$B$20</f>
        <v>0.4</v>
      </c>
      <c r="BS180" s="68">
        <f>(IF(T_Tableau_export_BDN_calculs[[#This Row],[Milieu ouvert ferme]]="ferme",T_Tableau_export_BDN_calculs[[#This Row],[Indice DETECT milieu ferme]],T_Tableau_export_BDN_calculs[[#This Row],[Indice DETECT milieu ouvert]]))*T_Tableau_export_BDN_calculs[[#This Row],[Nb contacts/h]]</f>
        <v>0.4</v>
      </c>
      <c r="BT180" s="68" t="str">
        <f>VLOOKUP(T_Tableau_export_BDN_calculs[[#This Row],[Numéro du point]],'4bis_Changement_de_nom_points'!A:B,2,FALSE)</f>
        <v>Point 1</v>
      </c>
    </row>
    <row r="181" spans="1:72" x14ac:dyDescent="0.25">
      <c r="A181" s="18">
        <v>41869</v>
      </c>
      <c r="B181">
        <v>939558</v>
      </c>
      <c r="C181" s="18">
        <v>41869</v>
      </c>
      <c r="D181" t="s">
        <v>88</v>
      </c>
      <c r="F181" t="s">
        <v>88</v>
      </c>
      <c r="G181" t="s">
        <v>176</v>
      </c>
      <c r="H181" t="s">
        <v>148</v>
      </c>
      <c r="I181" t="s">
        <v>143</v>
      </c>
      <c r="J181">
        <v>93</v>
      </c>
      <c r="L181" t="s">
        <v>162</v>
      </c>
      <c r="M181" s="19">
        <v>0.93402777777777779</v>
      </c>
      <c r="N181" s="20">
        <v>43525</v>
      </c>
      <c r="O181" s="20">
        <v>43527</v>
      </c>
      <c r="P181" s="20">
        <v>43527</v>
      </c>
      <c r="Q181" s="20">
        <v>43525</v>
      </c>
      <c r="R181" s="20">
        <v>43526</v>
      </c>
      <c r="S181" s="20">
        <v>43526</v>
      </c>
      <c r="V181">
        <v>918149</v>
      </c>
      <c r="W181">
        <v>354697</v>
      </c>
      <c r="X181" t="s">
        <v>176</v>
      </c>
      <c r="Y181" t="s">
        <v>178</v>
      </c>
      <c r="Z181" t="s">
        <v>179</v>
      </c>
      <c r="AA181" t="s">
        <v>180</v>
      </c>
      <c r="AD181" t="s">
        <v>88</v>
      </c>
      <c r="AE181">
        <v>0</v>
      </c>
      <c r="AF181">
        <v>0</v>
      </c>
      <c r="AG181">
        <v>1496</v>
      </c>
      <c r="AH181" t="s">
        <v>166</v>
      </c>
      <c r="AI181" t="s">
        <v>90</v>
      </c>
      <c r="AJ181" t="s">
        <v>88</v>
      </c>
      <c r="AK181" t="s">
        <v>167</v>
      </c>
      <c r="AL181" t="s">
        <v>91</v>
      </c>
      <c r="AM181">
        <v>13</v>
      </c>
      <c r="AN181" t="s">
        <v>92</v>
      </c>
      <c r="AO181" t="s">
        <v>93</v>
      </c>
      <c r="AP181" t="s">
        <v>88</v>
      </c>
      <c r="AQ181" t="s">
        <v>93</v>
      </c>
      <c r="AR181" t="s">
        <v>94</v>
      </c>
      <c r="AS181" t="s">
        <v>93</v>
      </c>
      <c r="AT181" t="s">
        <v>168</v>
      </c>
      <c r="AV181" s="18">
        <v>42318</v>
      </c>
      <c r="AW181">
        <v>3312464</v>
      </c>
      <c r="AX181">
        <v>60479</v>
      </c>
      <c r="AY181" t="s">
        <v>95</v>
      </c>
      <c r="AZ181">
        <v>1</v>
      </c>
      <c r="BA181" t="s">
        <v>245</v>
      </c>
      <c r="BB181" t="s">
        <v>170</v>
      </c>
      <c r="BC181" t="s">
        <v>171</v>
      </c>
      <c r="BD181" t="s">
        <v>172</v>
      </c>
      <c r="BE181" t="s">
        <v>173</v>
      </c>
      <c r="BF181">
        <v>7</v>
      </c>
      <c r="BG181" t="s">
        <v>181</v>
      </c>
      <c r="BH181" t="s">
        <v>96</v>
      </c>
      <c r="BI181" t="s">
        <v>174</v>
      </c>
      <c r="BJ181" t="s">
        <v>175</v>
      </c>
      <c r="BK181" t="s">
        <v>97</v>
      </c>
      <c r="BL181" t="s">
        <v>98</v>
      </c>
      <c r="BM181" t="str">
        <f>VLOOKUP(T_Tableau_export_BDN_calculs[[#This Row],[Taxon]],'4_Changement_de_nom'!$1:$5000,2,FALSE)</f>
        <v>Pipistrellus pipistrellus (Schreber, 1774)</v>
      </c>
      <c r="BN181" t="str">
        <f>VLOOKUP(T_Tableau_export_BDN_calculs[[#This Row],[Taxon]],'4_Changement_de_nom'!$1:$5000,3,FALSE)</f>
        <v>Pipistrelle commune</v>
      </c>
      <c r="BO181">
        <f>VLOOKUP(T_Tableau_export_BDN_calculs[[#This Row],[Taxon]],'4_Changement_de_nom'!$1:$5000,4,FALSE)</f>
        <v>1</v>
      </c>
      <c r="BP181" s="68">
        <f>VLOOKUP(T_Tableau_export_BDN_calculs[[#This Row],[Taxon]],'4_Changement_de_nom'!$1:$5000,5,FALSE)</f>
        <v>1</v>
      </c>
      <c r="BQ181" s="68" t="str">
        <f>IF(OR(SUM(T_Tableau_export_BDN_calculs[[#This Row],[Encombrement vertical 0 - 5m]:[Encombrement vertical 0 - &gt;25m]])=130575,T_Tableau_export_BDN_calculs[[#This Row],[Taxon]]="Tadarida teniotis (Rafinesque,1814)"),"ouvert","ferme")</f>
        <v>ferme</v>
      </c>
      <c r="BR181" s="68">
        <f>T_Tableau_export_BDN_calculs[[#This Row],[Nombre de contacts]]/'2_Donnees_entree'!$B$20</f>
        <v>6.6666666666666666E-2</v>
      </c>
      <c r="BS181" s="68">
        <f>(IF(T_Tableau_export_BDN_calculs[[#This Row],[Milieu ouvert ferme]]="ferme",T_Tableau_export_BDN_calculs[[#This Row],[Indice DETECT milieu ferme]],T_Tableau_export_BDN_calculs[[#This Row],[Indice DETECT milieu ouvert]]))*T_Tableau_export_BDN_calculs[[#This Row],[Nb contacts/h]]</f>
        <v>6.6666666666666666E-2</v>
      </c>
      <c r="BT181" s="68" t="str">
        <f>VLOOKUP(T_Tableau_export_BDN_calculs[[#This Row],[Numéro du point]],'4bis_Changement_de_nom_points'!A:B,2,FALSE)</f>
        <v>Point 1</v>
      </c>
    </row>
    <row r="182" spans="1:72" x14ac:dyDescent="0.25">
      <c r="A182" s="18">
        <v>41869</v>
      </c>
      <c r="B182">
        <v>939558</v>
      </c>
      <c r="C182" s="18">
        <v>41869</v>
      </c>
      <c r="D182" t="s">
        <v>88</v>
      </c>
      <c r="F182" t="s">
        <v>88</v>
      </c>
      <c r="G182" t="s">
        <v>176</v>
      </c>
      <c r="H182" t="s">
        <v>148</v>
      </c>
      <c r="I182" t="s">
        <v>143</v>
      </c>
      <c r="J182">
        <v>93</v>
      </c>
      <c r="L182" t="s">
        <v>162</v>
      </c>
      <c r="M182" s="19">
        <v>0.93402777777777779</v>
      </c>
      <c r="N182" s="20">
        <v>43525</v>
      </c>
      <c r="O182" s="20">
        <v>43527</v>
      </c>
      <c r="P182" s="20">
        <v>43527</v>
      </c>
      <c r="Q182" s="20">
        <v>43525</v>
      </c>
      <c r="R182" s="20">
        <v>43526</v>
      </c>
      <c r="S182" s="20">
        <v>43526</v>
      </c>
      <c r="V182">
        <v>918394</v>
      </c>
      <c r="W182">
        <v>354697</v>
      </c>
      <c r="X182" t="s">
        <v>176</v>
      </c>
      <c r="Y182" t="s">
        <v>178</v>
      </c>
      <c r="Z182" t="s">
        <v>179</v>
      </c>
      <c r="AA182" t="s">
        <v>180</v>
      </c>
      <c r="AD182" t="s">
        <v>88</v>
      </c>
      <c r="AE182">
        <v>0</v>
      </c>
      <c r="AF182">
        <v>0</v>
      </c>
      <c r="AG182">
        <v>1496</v>
      </c>
      <c r="AH182" t="s">
        <v>166</v>
      </c>
      <c r="AI182" t="s">
        <v>90</v>
      </c>
      <c r="AJ182" t="s">
        <v>88</v>
      </c>
      <c r="AK182" t="s">
        <v>167</v>
      </c>
      <c r="AL182" t="s">
        <v>91</v>
      </c>
      <c r="AM182">
        <v>19</v>
      </c>
      <c r="AO182" t="s">
        <v>93</v>
      </c>
      <c r="AP182" t="s">
        <v>88</v>
      </c>
      <c r="AQ182" t="s">
        <v>88</v>
      </c>
      <c r="AR182" t="s">
        <v>108</v>
      </c>
      <c r="AS182" t="s">
        <v>88</v>
      </c>
      <c r="AT182" t="s">
        <v>168</v>
      </c>
      <c r="AV182" s="18">
        <v>42318</v>
      </c>
      <c r="AW182">
        <v>3314349</v>
      </c>
      <c r="AX182">
        <v>195005</v>
      </c>
      <c r="AY182" t="s">
        <v>109</v>
      </c>
      <c r="AZ182">
        <v>1</v>
      </c>
      <c r="BA182" t="s">
        <v>245</v>
      </c>
      <c r="BB182" t="s">
        <v>170</v>
      </c>
      <c r="BC182" t="s">
        <v>171</v>
      </c>
      <c r="BD182" t="s">
        <v>172</v>
      </c>
      <c r="BE182" t="s">
        <v>173</v>
      </c>
      <c r="BF182">
        <v>7</v>
      </c>
      <c r="BG182" t="s">
        <v>181</v>
      </c>
      <c r="BH182" t="s">
        <v>96</v>
      </c>
      <c r="BI182" t="s">
        <v>174</v>
      </c>
      <c r="BJ182" t="s">
        <v>175</v>
      </c>
      <c r="BK182" t="s">
        <v>97</v>
      </c>
      <c r="BL182" t="s">
        <v>98</v>
      </c>
      <c r="BM182" t="str">
        <f>VLOOKUP(T_Tableau_export_BDN_calculs[[#This Row],[Taxon]],'4_Changement_de_nom'!$1:$5000,2,FALSE)</f>
        <v>Myotis Kaup, 1829</v>
      </c>
      <c r="BN182" t="str">
        <f>VLOOKUP(T_Tableau_export_BDN_calculs[[#This Row],[Taxon]],'4_Changement_de_nom'!$1:$5000,3,FALSE)</f>
        <v>Murin (espèce indéterminée)</v>
      </c>
      <c r="BO182">
        <f>VLOOKUP(T_Tableau_export_BDN_calculs[[#This Row],[Taxon]],'4_Changement_de_nom'!$1:$5000,4,FALSE)</f>
        <v>2.38</v>
      </c>
      <c r="BP182" s="68">
        <f>VLOOKUP(T_Tableau_export_BDN_calculs[[#This Row],[Taxon]],'4_Changement_de_nom'!$1:$5000,5,FALSE)</f>
        <v>1.87</v>
      </c>
      <c r="BQ182" s="68" t="str">
        <f>IF(OR(SUM(T_Tableau_export_BDN_calculs[[#This Row],[Encombrement vertical 0 - 5m]:[Encombrement vertical 0 - &gt;25m]])=130575,T_Tableau_export_BDN_calculs[[#This Row],[Taxon]]="Tadarida teniotis (Rafinesque,1814)"),"ouvert","ferme")</f>
        <v>ferme</v>
      </c>
      <c r="BR182" s="68">
        <f>T_Tableau_export_BDN_calculs[[#This Row],[Nombre de contacts]]/'2_Donnees_entree'!$B$20</f>
        <v>6.6666666666666666E-2</v>
      </c>
      <c r="BS182" s="68">
        <f>(IF(T_Tableau_export_BDN_calculs[[#This Row],[Milieu ouvert ferme]]="ferme",T_Tableau_export_BDN_calculs[[#This Row],[Indice DETECT milieu ferme]],T_Tableau_export_BDN_calculs[[#This Row],[Indice DETECT milieu ouvert]]))*T_Tableau_export_BDN_calculs[[#This Row],[Nb contacts/h]]</f>
        <v>0.15866666666666665</v>
      </c>
      <c r="BT182" s="68" t="str">
        <f>VLOOKUP(T_Tableau_export_BDN_calculs[[#This Row],[Numéro du point]],'4bis_Changement_de_nom_points'!A:B,2,FALSE)</f>
        <v>Point 1</v>
      </c>
    </row>
    <row r="183" spans="1:72" x14ac:dyDescent="0.25">
      <c r="A183" s="18">
        <v>41869</v>
      </c>
      <c r="B183">
        <v>939558</v>
      </c>
      <c r="C183" s="18">
        <v>41869</v>
      </c>
      <c r="D183" t="s">
        <v>88</v>
      </c>
      <c r="F183" t="s">
        <v>88</v>
      </c>
      <c r="G183" t="s">
        <v>176</v>
      </c>
      <c r="H183" t="s">
        <v>148</v>
      </c>
      <c r="I183" t="s">
        <v>143</v>
      </c>
      <c r="J183">
        <v>93</v>
      </c>
      <c r="L183" t="s">
        <v>162</v>
      </c>
      <c r="M183" s="19">
        <v>0.93402777777777779</v>
      </c>
      <c r="N183" s="20">
        <v>43525</v>
      </c>
      <c r="O183" s="20">
        <v>43527</v>
      </c>
      <c r="P183" s="20">
        <v>43527</v>
      </c>
      <c r="Q183" s="20">
        <v>43525</v>
      </c>
      <c r="R183" s="20">
        <v>43526</v>
      </c>
      <c r="S183" s="20">
        <v>43526</v>
      </c>
      <c r="V183">
        <v>918394</v>
      </c>
      <c r="W183">
        <v>354697</v>
      </c>
      <c r="X183" t="s">
        <v>176</v>
      </c>
      <c r="Y183" t="s">
        <v>178</v>
      </c>
      <c r="Z183" t="s">
        <v>179</v>
      </c>
      <c r="AA183" t="s">
        <v>180</v>
      </c>
      <c r="AD183" t="s">
        <v>88</v>
      </c>
      <c r="AE183">
        <v>0</v>
      </c>
      <c r="AF183">
        <v>0</v>
      </c>
      <c r="AG183">
        <v>1496</v>
      </c>
      <c r="AH183" t="s">
        <v>166</v>
      </c>
      <c r="AI183" t="s">
        <v>90</v>
      </c>
      <c r="AJ183" t="s">
        <v>88</v>
      </c>
      <c r="AK183" t="s">
        <v>167</v>
      </c>
      <c r="AL183" t="s">
        <v>91</v>
      </c>
      <c r="AM183">
        <v>19</v>
      </c>
      <c r="AN183" t="s">
        <v>92</v>
      </c>
      <c r="AO183" t="s">
        <v>93</v>
      </c>
      <c r="AP183" t="s">
        <v>88</v>
      </c>
      <c r="AQ183" t="s">
        <v>93</v>
      </c>
      <c r="AR183" t="s">
        <v>94</v>
      </c>
      <c r="AS183" t="s">
        <v>93</v>
      </c>
      <c r="AT183" t="s">
        <v>168</v>
      </c>
      <c r="AV183" s="18">
        <v>42318</v>
      </c>
      <c r="AW183">
        <v>3313272</v>
      </c>
      <c r="AX183">
        <v>60479</v>
      </c>
      <c r="AY183" t="s">
        <v>95</v>
      </c>
      <c r="AZ183">
        <v>2</v>
      </c>
      <c r="BA183" t="s">
        <v>245</v>
      </c>
      <c r="BB183" t="s">
        <v>170</v>
      </c>
      <c r="BC183" t="s">
        <v>171</v>
      </c>
      <c r="BD183" t="s">
        <v>172</v>
      </c>
      <c r="BE183" t="s">
        <v>173</v>
      </c>
      <c r="BF183">
        <v>7</v>
      </c>
      <c r="BG183" t="s">
        <v>181</v>
      </c>
      <c r="BH183" t="s">
        <v>96</v>
      </c>
      <c r="BI183" t="s">
        <v>174</v>
      </c>
      <c r="BJ183" t="s">
        <v>175</v>
      </c>
      <c r="BK183" t="s">
        <v>97</v>
      </c>
      <c r="BL183" t="s">
        <v>98</v>
      </c>
      <c r="BM183" t="str">
        <f>VLOOKUP(T_Tableau_export_BDN_calculs[[#This Row],[Taxon]],'4_Changement_de_nom'!$1:$5000,2,FALSE)</f>
        <v>Pipistrellus pipistrellus (Schreber, 1774)</v>
      </c>
      <c r="BN183" t="str">
        <f>VLOOKUP(T_Tableau_export_BDN_calculs[[#This Row],[Taxon]],'4_Changement_de_nom'!$1:$5000,3,FALSE)</f>
        <v>Pipistrelle commune</v>
      </c>
      <c r="BO183">
        <f>VLOOKUP(T_Tableau_export_BDN_calculs[[#This Row],[Taxon]],'4_Changement_de_nom'!$1:$5000,4,FALSE)</f>
        <v>1</v>
      </c>
      <c r="BP183" s="68">
        <f>VLOOKUP(T_Tableau_export_BDN_calculs[[#This Row],[Taxon]],'4_Changement_de_nom'!$1:$5000,5,FALSE)</f>
        <v>1</v>
      </c>
      <c r="BQ183" s="68" t="str">
        <f>IF(OR(SUM(T_Tableau_export_BDN_calculs[[#This Row],[Encombrement vertical 0 - 5m]:[Encombrement vertical 0 - &gt;25m]])=130575,T_Tableau_export_BDN_calculs[[#This Row],[Taxon]]="Tadarida teniotis (Rafinesque,1814)"),"ouvert","ferme")</f>
        <v>ferme</v>
      </c>
      <c r="BR183" s="68">
        <f>T_Tableau_export_BDN_calculs[[#This Row],[Nombre de contacts]]/'2_Donnees_entree'!$B$20</f>
        <v>0.13333333333333333</v>
      </c>
      <c r="BS183" s="68">
        <f>(IF(T_Tableau_export_BDN_calculs[[#This Row],[Milieu ouvert ferme]]="ferme",T_Tableau_export_BDN_calculs[[#This Row],[Indice DETECT milieu ferme]],T_Tableau_export_BDN_calculs[[#This Row],[Indice DETECT milieu ouvert]]))*T_Tableau_export_BDN_calculs[[#This Row],[Nb contacts/h]]</f>
        <v>0.13333333333333333</v>
      </c>
      <c r="BT183" s="68" t="str">
        <f>VLOOKUP(T_Tableau_export_BDN_calculs[[#This Row],[Numéro du point]],'4bis_Changement_de_nom_points'!A:B,2,FALSE)</f>
        <v>Point 1</v>
      </c>
    </row>
    <row r="184" spans="1:72" x14ac:dyDescent="0.25">
      <c r="A184" s="18">
        <v>41869</v>
      </c>
      <c r="B184">
        <v>939558</v>
      </c>
      <c r="C184" s="18">
        <v>41869</v>
      </c>
      <c r="D184" t="s">
        <v>88</v>
      </c>
      <c r="F184" t="s">
        <v>88</v>
      </c>
      <c r="G184" t="s">
        <v>176</v>
      </c>
      <c r="H184" t="s">
        <v>148</v>
      </c>
      <c r="I184" t="s">
        <v>143</v>
      </c>
      <c r="J184">
        <v>93</v>
      </c>
      <c r="L184" t="s">
        <v>162</v>
      </c>
      <c r="M184" s="19">
        <v>0.93402777777777779</v>
      </c>
      <c r="N184" s="20">
        <v>43525</v>
      </c>
      <c r="O184" s="20">
        <v>43527</v>
      </c>
      <c r="P184" s="20">
        <v>43527</v>
      </c>
      <c r="Q184" s="20">
        <v>43525</v>
      </c>
      <c r="R184" s="20">
        <v>43526</v>
      </c>
      <c r="S184" s="20">
        <v>43526</v>
      </c>
      <c r="V184">
        <v>918535</v>
      </c>
      <c r="W184">
        <v>354697</v>
      </c>
      <c r="X184" t="s">
        <v>176</v>
      </c>
      <c r="Y184" t="s">
        <v>178</v>
      </c>
      <c r="Z184" t="s">
        <v>179</v>
      </c>
      <c r="AA184" t="s">
        <v>180</v>
      </c>
      <c r="AD184" t="s">
        <v>88</v>
      </c>
      <c r="AE184">
        <v>0</v>
      </c>
      <c r="AF184">
        <v>0</v>
      </c>
      <c r="AG184">
        <v>1496</v>
      </c>
      <c r="AH184" t="s">
        <v>166</v>
      </c>
      <c r="AI184" t="s">
        <v>90</v>
      </c>
      <c r="AJ184" t="s">
        <v>88</v>
      </c>
      <c r="AK184" t="s">
        <v>167</v>
      </c>
      <c r="AL184" t="s">
        <v>91</v>
      </c>
      <c r="AM184">
        <v>30</v>
      </c>
      <c r="AN184" t="s">
        <v>92</v>
      </c>
      <c r="AO184" t="s">
        <v>93</v>
      </c>
      <c r="AP184" t="s">
        <v>88</v>
      </c>
      <c r="AQ184" t="s">
        <v>93</v>
      </c>
      <c r="AR184" t="s">
        <v>94</v>
      </c>
      <c r="AS184" t="s">
        <v>93</v>
      </c>
      <c r="AT184" t="s">
        <v>168</v>
      </c>
      <c r="AV184" s="18">
        <v>42318</v>
      </c>
      <c r="AW184">
        <v>3314072</v>
      </c>
      <c r="AX184">
        <v>60479</v>
      </c>
      <c r="AY184" t="s">
        <v>95</v>
      </c>
      <c r="AZ184">
        <v>4</v>
      </c>
      <c r="BA184" t="s">
        <v>245</v>
      </c>
      <c r="BB184" t="s">
        <v>170</v>
      </c>
      <c r="BC184" t="s">
        <v>171</v>
      </c>
      <c r="BD184" t="s">
        <v>172</v>
      </c>
      <c r="BE184" t="s">
        <v>173</v>
      </c>
      <c r="BF184">
        <v>7</v>
      </c>
      <c r="BG184" t="s">
        <v>181</v>
      </c>
      <c r="BH184" t="s">
        <v>96</v>
      </c>
      <c r="BI184" t="s">
        <v>174</v>
      </c>
      <c r="BJ184" t="s">
        <v>175</v>
      </c>
      <c r="BK184" t="s">
        <v>97</v>
      </c>
      <c r="BL184" t="s">
        <v>98</v>
      </c>
      <c r="BM184" t="str">
        <f>VLOOKUP(T_Tableau_export_BDN_calculs[[#This Row],[Taxon]],'4_Changement_de_nom'!$1:$5000,2,FALSE)</f>
        <v>Pipistrellus pipistrellus (Schreber, 1774)</v>
      </c>
      <c r="BN184" t="str">
        <f>VLOOKUP(T_Tableau_export_BDN_calculs[[#This Row],[Taxon]],'4_Changement_de_nom'!$1:$5000,3,FALSE)</f>
        <v>Pipistrelle commune</v>
      </c>
      <c r="BO184">
        <f>VLOOKUP(T_Tableau_export_BDN_calculs[[#This Row],[Taxon]],'4_Changement_de_nom'!$1:$5000,4,FALSE)</f>
        <v>1</v>
      </c>
      <c r="BP184" s="68">
        <f>VLOOKUP(T_Tableau_export_BDN_calculs[[#This Row],[Taxon]],'4_Changement_de_nom'!$1:$5000,5,FALSE)</f>
        <v>1</v>
      </c>
      <c r="BQ184" s="68" t="str">
        <f>IF(OR(SUM(T_Tableau_export_BDN_calculs[[#This Row],[Encombrement vertical 0 - 5m]:[Encombrement vertical 0 - &gt;25m]])=130575,T_Tableau_export_BDN_calculs[[#This Row],[Taxon]]="Tadarida teniotis (Rafinesque,1814)"),"ouvert","ferme")</f>
        <v>ferme</v>
      </c>
      <c r="BR184" s="68">
        <f>T_Tableau_export_BDN_calculs[[#This Row],[Nombre de contacts]]/'2_Donnees_entree'!$B$20</f>
        <v>0.26666666666666666</v>
      </c>
      <c r="BS184" s="68">
        <f>(IF(T_Tableau_export_BDN_calculs[[#This Row],[Milieu ouvert ferme]]="ferme",T_Tableau_export_BDN_calculs[[#This Row],[Indice DETECT milieu ferme]],T_Tableau_export_BDN_calculs[[#This Row],[Indice DETECT milieu ouvert]]))*T_Tableau_export_BDN_calculs[[#This Row],[Nb contacts/h]]</f>
        <v>0.26666666666666666</v>
      </c>
      <c r="BT184" s="68" t="str">
        <f>VLOOKUP(T_Tableau_export_BDN_calculs[[#This Row],[Numéro du point]],'4bis_Changement_de_nom_points'!A:B,2,FALSE)</f>
        <v>Point 1</v>
      </c>
    </row>
    <row r="185" spans="1:72" x14ac:dyDescent="0.25">
      <c r="A185" s="18">
        <v>41869</v>
      </c>
      <c r="B185">
        <v>939558</v>
      </c>
      <c r="C185" s="18">
        <v>41869</v>
      </c>
      <c r="D185" t="s">
        <v>88</v>
      </c>
      <c r="F185" t="s">
        <v>88</v>
      </c>
      <c r="G185" t="s">
        <v>176</v>
      </c>
      <c r="H185" t="s">
        <v>148</v>
      </c>
      <c r="I185" t="s">
        <v>143</v>
      </c>
      <c r="J185">
        <v>93</v>
      </c>
      <c r="L185" t="s">
        <v>162</v>
      </c>
      <c r="M185" s="19">
        <v>0.93402777777777779</v>
      </c>
      <c r="N185" s="20">
        <v>43525</v>
      </c>
      <c r="O185" s="20">
        <v>43527</v>
      </c>
      <c r="P185" s="20">
        <v>43527</v>
      </c>
      <c r="Q185" s="20">
        <v>43525</v>
      </c>
      <c r="R185" s="20">
        <v>43526</v>
      </c>
      <c r="S185" s="20">
        <v>43526</v>
      </c>
      <c r="V185">
        <v>918543</v>
      </c>
      <c r="W185">
        <v>354697</v>
      </c>
      <c r="X185" t="s">
        <v>176</v>
      </c>
      <c r="Y185" t="s">
        <v>178</v>
      </c>
      <c r="Z185" t="s">
        <v>179</v>
      </c>
      <c r="AA185" t="s">
        <v>180</v>
      </c>
      <c r="AD185" t="s">
        <v>88</v>
      </c>
      <c r="AE185">
        <v>0</v>
      </c>
      <c r="AF185">
        <v>0</v>
      </c>
      <c r="AG185">
        <v>1496</v>
      </c>
      <c r="AH185" t="s">
        <v>166</v>
      </c>
      <c r="AI185" t="s">
        <v>90</v>
      </c>
      <c r="AJ185" t="s">
        <v>88</v>
      </c>
      <c r="AK185" t="s">
        <v>167</v>
      </c>
      <c r="AL185" t="s">
        <v>91</v>
      </c>
      <c r="AM185">
        <v>28</v>
      </c>
      <c r="AN185" t="s">
        <v>92</v>
      </c>
      <c r="AO185" t="s">
        <v>93</v>
      </c>
      <c r="AP185" t="s">
        <v>88</v>
      </c>
      <c r="AQ185" t="s">
        <v>93</v>
      </c>
      <c r="AR185" t="s">
        <v>94</v>
      </c>
      <c r="AS185" t="s">
        <v>93</v>
      </c>
      <c r="AT185" t="s">
        <v>168</v>
      </c>
      <c r="AV185" s="18">
        <v>42318</v>
      </c>
      <c r="AW185">
        <v>3313202</v>
      </c>
      <c r="AX185">
        <v>60479</v>
      </c>
      <c r="AY185" t="s">
        <v>95</v>
      </c>
      <c r="AZ185">
        <v>5</v>
      </c>
      <c r="BA185" t="s">
        <v>245</v>
      </c>
      <c r="BB185" t="s">
        <v>170</v>
      </c>
      <c r="BC185" t="s">
        <v>171</v>
      </c>
      <c r="BD185" t="s">
        <v>172</v>
      </c>
      <c r="BE185" t="s">
        <v>173</v>
      </c>
      <c r="BF185">
        <v>7</v>
      </c>
      <c r="BG185" t="s">
        <v>181</v>
      </c>
      <c r="BH185" t="s">
        <v>96</v>
      </c>
      <c r="BI185" t="s">
        <v>174</v>
      </c>
      <c r="BJ185" t="s">
        <v>175</v>
      </c>
      <c r="BK185" t="s">
        <v>97</v>
      </c>
      <c r="BL185" t="s">
        <v>98</v>
      </c>
      <c r="BM185" t="str">
        <f>VLOOKUP(T_Tableau_export_BDN_calculs[[#This Row],[Taxon]],'4_Changement_de_nom'!$1:$5000,2,FALSE)</f>
        <v>Pipistrellus pipistrellus (Schreber, 1774)</v>
      </c>
      <c r="BN185" t="str">
        <f>VLOOKUP(T_Tableau_export_BDN_calculs[[#This Row],[Taxon]],'4_Changement_de_nom'!$1:$5000,3,FALSE)</f>
        <v>Pipistrelle commune</v>
      </c>
      <c r="BO185">
        <f>VLOOKUP(T_Tableau_export_BDN_calculs[[#This Row],[Taxon]],'4_Changement_de_nom'!$1:$5000,4,FALSE)</f>
        <v>1</v>
      </c>
      <c r="BP185" s="68">
        <f>VLOOKUP(T_Tableau_export_BDN_calculs[[#This Row],[Taxon]],'4_Changement_de_nom'!$1:$5000,5,FALSE)</f>
        <v>1</v>
      </c>
      <c r="BQ185" s="68" t="str">
        <f>IF(OR(SUM(T_Tableau_export_BDN_calculs[[#This Row],[Encombrement vertical 0 - 5m]:[Encombrement vertical 0 - &gt;25m]])=130575,T_Tableau_export_BDN_calculs[[#This Row],[Taxon]]="Tadarida teniotis (Rafinesque,1814)"),"ouvert","ferme")</f>
        <v>ferme</v>
      </c>
      <c r="BR185" s="68">
        <f>T_Tableau_export_BDN_calculs[[#This Row],[Nombre de contacts]]/'2_Donnees_entree'!$B$20</f>
        <v>0.33333333333333331</v>
      </c>
      <c r="BS185" s="68">
        <f>(IF(T_Tableau_export_BDN_calculs[[#This Row],[Milieu ouvert ferme]]="ferme",T_Tableau_export_BDN_calculs[[#This Row],[Indice DETECT milieu ferme]],T_Tableau_export_BDN_calculs[[#This Row],[Indice DETECT milieu ouvert]]))*T_Tableau_export_BDN_calculs[[#This Row],[Nb contacts/h]]</f>
        <v>0.33333333333333331</v>
      </c>
      <c r="BT185" s="68" t="str">
        <f>VLOOKUP(T_Tableau_export_BDN_calculs[[#This Row],[Numéro du point]],'4bis_Changement_de_nom_points'!A:B,2,FALSE)</f>
        <v>Point 1</v>
      </c>
    </row>
    <row r="186" spans="1:72" x14ac:dyDescent="0.25">
      <c r="A186" s="18">
        <v>41869</v>
      </c>
      <c r="B186">
        <v>939558</v>
      </c>
      <c r="C186" s="18">
        <v>41869</v>
      </c>
      <c r="D186" t="s">
        <v>88</v>
      </c>
      <c r="F186" t="s">
        <v>88</v>
      </c>
      <c r="G186" t="s">
        <v>176</v>
      </c>
      <c r="H186" t="s">
        <v>148</v>
      </c>
      <c r="I186" t="s">
        <v>143</v>
      </c>
      <c r="J186">
        <v>93</v>
      </c>
      <c r="L186" t="s">
        <v>162</v>
      </c>
      <c r="M186" s="19">
        <v>0.93402777777777779</v>
      </c>
      <c r="N186" s="20">
        <v>43525</v>
      </c>
      <c r="O186" s="20">
        <v>43527</v>
      </c>
      <c r="P186" s="20">
        <v>43527</v>
      </c>
      <c r="Q186" s="20">
        <v>43525</v>
      </c>
      <c r="R186" s="20">
        <v>43526</v>
      </c>
      <c r="S186" s="20">
        <v>43526</v>
      </c>
      <c r="V186">
        <v>918596</v>
      </c>
      <c r="W186">
        <v>354697</v>
      </c>
      <c r="X186" t="s">
        <v>176</v>
      </c>
      <c r="Y186" t="s">
        <v>178</v>
      </c>
      <c r="Z186" t="s">
        <v>179</v>
      </c>
      <c r="AA186" t="s">
        <v>180</v>
      </c>
      <c r="AD186" t="s">
        <v>88</v>
      </c>
      <c r="AE186">
        <v>0</v>
      </c>
      <c r="AF186">
        <v>0</v>
      </c>
      <c r="AG186">
        <v>1496</v>
      </c>
      <c r="AH186" t="s">
        <v>166</v>
      </c>
      <c r="AI186" t="s">
        <v>90</v>
      </c>
      <c r="AJ186" t="s">
        <v>88</v>
      </c>
      <c r="AK186" t="s">
        <v>167</v>
      </c>
      <c r="AL186" t="s">
        <v>91</v>
      </c>
      <c r="AM186">
        <v>8</v>
      </c>
      <c r="AN186" t="s">
        <v>112</v>
      </c>
      <c r="AO186" t="s">
        <v>93</v>
      </c>
      <c r="AP186" t="s">
        <v>88</v>
      </c>
      <c r="AQ186" t="s">
        <v>93</v>
      </c>
      <c r="AR186" t="s">
        <v>94</v>
      </c>
      <c r="AS186" t="s">
        <v>93</v>
      </c>
      <c r="AT186" t="s">
        <v>168</v>
      </c>
      <c r="AV186" s="18">
        <v>42318</v>
      </c>
      <c r="AW186">
        <v>3314989</v>
      </c>
      <c r="AX186">
        <v>60418</v>
      </c>
      <c r="AY186" t="s">
        <v>113</v>
      </c>
      <c r="AZ186">
        <v>1</v>
      </c>
      <c r="BA186" t="s">
        <v>245</v>
      </c>
      <c r="BB186" t="s">
        <v>170</v>
      </c>
      <c r="BC186" t="s">
        <v>171</v>
      </c>
      <c r="BD186" t="s">
        <v>172</v>
      </c>
      <c r="BE186" t="s">
        <v>173</v>
      </c>
      <c r="BF186">
        <v>7</v>
      </c>
      <c r="BG186" t="s">
        <v>181</v>
      </c>
      <c r="BH186" t="s">
        <v>96</v>
      </c>
      <c r="BI186" t="s">
        <v>174</v>
      </c>
      <c r="BJ186" t="s">
        <v>175</v>
      </c>
      <c r="BK186" t="s">
        <v>97</v>
      </c>
      <c r="BL186" t="s">
        <v>98</v>
      </c>
      <c r="BM186" t="str">
        <f>VLOOKUP(T_Tableau_export_BDN_calculs[[#This Row],[Taxon]],'4_Changement_de_nom'!$1:$5000,2,FALSE)</f>
        <v>Myotis myotis (Borkhausen, 1797)</v>
      </c>
      <c r="BN186" t="str">
        <f>VLOOKUP(T_Tableau_export_BDN_calculs[[#This Row],[Taxon]],'4_Changement_de_nom'!$1:$5000,3,FALSE)</f>
        <v>Grand Murin</v>
      </c>
      <c r="BO186">
        <f>VLOOKUP(T_Tableau_export_BDN_calculs[[#This Row],[Taxon]],'4_Changement_de_nom'!$1:$5000,4,FALSE)</f>
        <v>1.67</v>
      </c>
      <c r="BP186" s="68">
        <f>VLOOKUP(T_Tableau_export_BDN_calculs[[#This Row],[Taxon]],'4_Changement_de_nom'!$1:$5000,5,FALSE)</f>
        <v>1.25</v>
      </c>
      <c r="BQ186" s="68" t="str">
        <f>IF(OR(SUM(T_Tableau_export_BDN_calculs[[#This Row],[Encombrement vertical 0 - 5m]:[Encombrement vertical 0 - &gt;25m]])=130575,T_Tableau_export_BDN_calculs[[#This Row],[Taxon]]="Tadarida teniotis (Rafinesque,1814)"),"ouvert","ferme")</f>
        <v>ferme</v>
      </c>
      <c r="BR186" s="68">
        <f>T_Tableau_export_BDN_calculs[[#This Row],[Nombre de contacts]]/'2_Donnees_entree'!$B$20</f>
        <v>6.6666666666666666E-2</v>
      </c>
      <c r="BS186" s="68">
        <f>(IF(T_Tableau_export_BDN_calculs[[#This Row],[Milieu ouvert ferme]]="ferme",T_Tableau_export_BDN_calculs[[#This Row],[Indice DETECT milieu ferme]],T_Tableau_export_BDN_calculs[[#This Row],[Indice DETECT milieu ouvert]]))*T_Tableau_export_BDN_calculs[[#This Row],[Nb contacts/h]]</f>
        <v>0.11133333333333333</v>
      </c>
      <c r="BT186" s="68" t="str">
        <f>VLOOKUP(T_Tableau_export_BDN_calculs[[#This Row],[Numéro du point]],'4bis_Changement_de_nom_points'!A:B,2,FALSE)</f>
        <v>Point 1</v>
      </c>
    </row>
    <row r="187" spans="1:72" x14ac:dyDescent="0.25">
      <c r="A187" s="18">
        <v>41869</v>
      </c>
      <c r="B187">
        <v>939558</v>
      </c>
      <c r="C187" s="18">
        <v>41869</v>
      </c>
      <c r="D187" t="s">
        <v>88</v>
      </c>
      <c r="F187" t="s">
        <v>88</v>
      </c>
      <c r="G187" t="s">
        <v>176</v>
      </c>
      <c r="H187" t="s">
        <v>148</v>
      </c>
      <c r="I187" t="s">
        <v>143</v>
      </c>
      <c r="J187">
        <v>93</v>
      </c>
      <c r="L187" t="s">
        <v>162</v>
      </c>
      <c r="M187" s="19">
        <v>0.93402777777777779</v>
      </c>
      <c r="N187" s="20">
        <v>43525</v>
      </c>
      <c r="O187" s="20">
        <v>43527</v>
      </c>
      <c r="P187" s="20">
        <v>43527</v>
      </c>
      <c r="Q187" s="20">
        <v>43525</v>
      </c>
      <c r="R187" s="20">
        <v>43526</v>
      </c>
      <c r="S187" s="20">
        <v>43526</v>
      </c>
      <c r="V187">
        <v>918596</v>
      </c>
      <c r="W187">
        <v>354697</v>
      </c>
      <c r="X187" t="s">
        <v>176</v>
      </c>
      <c r="Y187" t="s">
        <v>178</v>
      </c>
      <c r="Z187" t="s">
        <v>179</v>
      </c>
      <c r="AA187" t="s">
        <v>180</v>
      </c>
      <c r="AD187" t="s">
        <v>88</v>
      </c>
      <c r="AE187">
        <v>0</v>
      </c>
      <c r="AF187">
        <v>0</v>
      </c>
      <c r="AG187">
        <v>1496</v>
      </c>
      <c r="AH187" t="s">
        <v>166</v>
      </c>
      <c r="AI187" t="s">
        <v>90</v>
      </c>
      <c r="AJ187" t="s">
        <v>88</v>
      </c>
      <c r="AK187" t="s">
        <v>167</v>
      </c>
      <c r="AL187" t="s">
        <v>91</v>
      </c>
      <c r="AM187">
        <v>8</v>
      </c>
      <c r="AN187" t="s">
        <v>92</v>
      </c>
      <c r="AO187" t="s">
        <v>93</v>
      </c>
      <c r="AP187" t="s">
        <v>88</v>
      </c>
      <c r="AQ187" t="s">
        <v>93</v>
      </c>
      <c r="AR187" t="s">
        <v>94</v>
      </c>
      <c r="AS187" t="s">
        <v>93</v>
      </c>
      <c r="AT187" t="s">
        <v>168</v>
      </c>
      <c r="AV187" s="18">
        <v>42318</v>
      </c>
      <c r="AW187">
        <v>3313850</v>
      </c>
      <c r="AX187">
        <v>60479</v>
      </c>
      <c r="AY187" t="s">
        <v>95</v>
      </c>
      <c r="AZ187">
        <v>2</v>
      </c>
      <c r="BA187" t="s">
        <v>245</v>
      </c>
      <c r="BB187" t="s">
        <v>170</v>
      </c>
      <c r="BC187" t="s">
        <v>171</v>
      </c>
      <c r="BD187" t="s">
        <v>172</v>
      </c>
      <c r="BE187" t="s">
        <v>173</v>
      </c>
      <c r="BF187">
        <v>7</v>
      </c>
      <c r="BG187" t="s">
        <v>181</v>
      </c>
      <c r="BH187" t="s">
        <v>96</v>
      </c>
      <c r="BI187" t="s">
        <v>174</v>
      </c>
      <c r="BJ187" t="s">
        <v>175</v>
      </c>
      <c r="BK187" t="s">
        <v>97</v>
      </c>
      <c r="BL187" t="s">
        <v>98</v>
      </c>
      <c r="BM187" t="str">
        <f>VLOOKUP(T_Tableau_export_BDN_calculs[[#This Row],[Taxon]],'4_Changement_de_nom'!$1:$5000,2,FALSE)</f>
        <v>Pipistrellus pipistrellus (Schreber, 1774)</v>
      </c>
      <c r="BN187" t="str">
        <f>VLOOKUP(T_Tableau_export_BDN_calculs[[#This Row],[Taxon]],'4_Changement_de_nom'!$1:$5000,3,FALSE)</f>
        <v>Pipistrelle commune</v>
      </c>
      <c r="BO187">
        <f>VLOOKUP(T_Tableau_export_BDN_calculs[[#This Row],[Taxon]],'4_Changement_de_nom'!$1:$5000,4,FALSE)</f>
        <v>1</v>
      </c>
      <c r="BP187" s="68">
        <f>VLOOKUP(T_Tableau_export_BDN_calculs[[#This Row],[Taxon]],'4_Changement_de_nom'!$1:$5000,5,FALSE)</f>
        <v>1</v>
      </c>
      <c r="BQ187" s="68" t="str">
        <f>IF(OR(SUM(T_Tableau_export_BDN_calculs[[#This Row],[Encombrement vertical 0 - 5m]:[Encombrement vertical 0 - &gt;25m]])=130575,T_Tableau_export_BDN_calculs[[#This Row],[Taxon]]="Tadarida teniotis (Rafinesque,1814)"),"ouvert","ferme")</f>
        <v>ferme</v>
      </c>
      <c r="BR187" s="68">
        <f>T_Tableau_export_BDN_calculs[[#This Row],[Nombre de contacts]]/'2_Donnees_entree'!$B$20</f>
        <v>0.13333333333333333</v>
      </c>
      <c r="BS187" s="68">
        <f>(IF(T_Tableau_export_BDN_calculs[[#This Row],[Milieu ouvert ferme]]="ferme",T_Tableau_export_BDN_calculs[[#This Row],[Indice DETECT milieu ferme]],T_Tableau_export_BDN_calculs[[#This Row],[Indice DETECT milieu ouvert]]))*T_Tableau_export_BDN_calculs[[#This Row],[Nb contacts/h]]</f>
        <v>0.13333333333333333</v>
      </c>
      <c r="BT187" s="68" t="str">
        <f>VLOOKUP(T_Tableau_export_BDN_calculs[[#This Row],[Numéro du point]],'4bis_Changement_de_nom_points'!A:B,2,FALSE)</f>
        <v>Point 1</v>
      </c>
    </row>
    <row r="188" spans="1:72" x14ac:dyDescent="0.25">
      <c r="A188" s="18">
        <v>41869</v>
      </c>
      <c r="B188">
        <v>939558</v>
      </c>
      <c r="C188" s="18">
        <v>41869</v>
      </c>
      <c r="D188" t="s">
        <v>88</v>
      </c>
      <c r="F188" t="s">
        <v>88</v>
      </c>
      <c r="G188" t="s">
        <v>176</v>
      </c>
      <c r="H188" t="s">
        <v>148</v>
      </c>
      <c r="I188" t="s">
        <v>143</v>
      </c>
      <c r="J188">
        <v>93</v>
      </c>
      <c r="L188" t="s">
        <v>162</v>
      </c>
      <c r="M188" s="19">
        <v>0.93402777777777779</v>
      </c>
      <c r="N188" s="20">
        <v>43525</v>
      </c>
      <c r="O188" s="20">
        <v>43527</v>
      </c>
      <c r="P188" s="20">
        <v>43527</v>
      </c>
      <c r="Q188" s="20">
        <v>43525</v>
      </c>
      <c r="R188" s="20">
        <v>43526</v>
      </c>
      <c r="S188" s="20">
        <v>43526</v>
      </c>
      <c r="V188">
        <v>918652</v>
      </c>
      <c r="W188">
        <v>354697</v>
      </c>
      <c r="X188" t="s">
        <v>176</v>
      </c>
      <c r="Y188" t="s">
        <v>178</v>
      </c>
      <c r="Z188" t="s">
        <v>179</v>
      </c>
      <c r="AA188" t="s">
        <v>180</v>
      </c>
      <c r="AD188" t="s">
        <v>88</v>
      </c>
      <c r="AE188">
        <v>0</v>
      </c>
      <c r="AF188">
        <v>0</v>
      </c>
      <c r="AG188">
        <v>1496</v>
      </c>
      <c r="AH188" t="s">
        <v>166</v>
      </c>
      <c r="AI188" t="s">
        <v>90</v>
      </c>
      <c r="AJ188" t="s">
        <v>88</v>
      </c>
      <c r="AK188" t="s">
        <v>167</v>
      </c>
      <c r="AL188" t="s">
        <v>91</v>
      </c>
      <c r="AM188">
        <v>6</v>
      </c>
      <c r="AN188" t="s">
        <v>92</v>
      </c>
      <c r="AO188" t="s">
        <v>93</v>
      </c>
      <c r="AP188" t="s">
        <v>88</v>
      </c>
      <c r="AQ188" t="s">
        <v>93</v>
      </c>
      <c r="AR188" t="s">
        <v>94</v>
      </c>
      <c r="AS188" t="s">
        <v>93</v>
      </c>
      <c r="AT188" t="s">
        <v>168</v>
      </c>
      <c r="AV188" s="18">
        <v>42318</v>
      </c>
      <c r="AW188">
        <v>3315231</v>
      </c>
      <c r="AX188">
        <v>60479</v>
      </c>
      <c r="AY188" t="s">
        <v>95</v>
      </c>
      <c r="AZ188">
        <v>5</v>
      </c>
      <c r="BA188" t="s">
        <v>245</v>
      </c>
      <c r="BB188" t="s">
        <v>170</v>
      </c>
      <c r="BC188" t="s">
        <v>171</v>
      </c>
      <c r="BD188" t="s">
        <v>172</v>
      </c>
      <c r="BE188" t="s">
        <v>173</v>
      </c>
      <c r="BF188">
        <v>7</v>
      </c>
      <c r="BG188" t="s">
        <v>181</v>
      </c>
      <c r="BH188" t="s">
        <v>96</v>
      </c>
      <c r="BI188" t="s">
        <v>174</v>
      </c>
      <c r="BJ188" t="s">
        <v>175</v>
      </c>
      <c r="BK188" t="s">
        <v>97</v>
      </c>
      <c r="BL188" t="s">
        <v>98</v>
      </c>
      <c r="BM188" t="str">
        <f>VLOOKUP(T_Tableau_export_BDN_calculs[[#This Row],[Taxon]],'4_Changement_de_nom'!$1:$5000,2,FALSE)</f>
        <v>Pipistrellus pipistrellus (Schreber, 1774)</v>
      </c>
      <c r="BN188" t="str">
        <f>VLOOKUP(T_Tableau_export_BDN_calculs[[#This Row],[Taxon]],'4_Changement_de_nom'!$1:$5000,3,FALSE)</f>
        <v>Pipistrelle commune</v>
      </c>
      <c r="BO188">
        <f>VLOOKUP(T_Tableau_export_BDN_calculs[[#This Row],[Taxon]],'4_Changement_de_nom'!$1:$5000,4,FALSE)</f>
        <v>1</v>
      </c>
      <c r="BP188" s="68">
        <f>VLOOKUP(T_Tableau_export_BDN_calculs[[#This Row],[Taxon]],'4_Changement_de_nom'!$1:$5000,5,FALSE)</f>
        <v>1</v>
      </c>
      <c r="BQ188" s="68" t="str">
        <f>IF(OR(SUM(T_Tableau_export_BDN_calculs[[#This Row],[Encombrement vertical 0 - 5m]:[Encombrement vertical 0 - &gt;25m]])=130575,T_Tableau_export_BDN_calculs[[#This Row],[Taxon]]="Tadarida teniotis (Rafinesque,1814)"),"ouvert","ferme")</f>
        <v>ferme</v>
      </c>
      <c r="BR188" s="68">
        <f>T_Tableau_export_BDN_calculs[[#This Row],[Nombre de contacts]]/'2_Donnees_entree'!$B$20</f>
        <v>0.33333333333333331</v>
      </c>
      <c r="BS188" s="68">
        <f>(IF(T_Tableau_export_BDN_calculs[[#This Row],[Milieu ouvert ferme]]="ferme",T_Tableau_export_BDN_calculs[[#This Row],[Indice DETECT milieu ferme]],T_Tableau_export_BDN_calculs[[#This Row],[Indice DETECT milieu ouvert]]))*T_Tableau_export_BDN_calculs[[#This Row],[Nb contacts/h]]</f>
        <v>0.33333333333333331</v>
      </c>
      <c r="BT188" s="68" t="str">
        <f>VLOOKUP(T_Tableau_export_BDN_calculs[[#This Row],[Numéro du point]],'4bis_Changement_de_nom_points'!A:B,2,FALSE)</f>
        <v>Point 1</v>
      </c>
    </row>
    <row r="189" spans="1:72" x14ac:dyDescent="0.25">
      <c r="A189" s="18">
        <v>41869</v>
      </c>
      <c r="B189">
        <v>939558</v>
      </c>
      <c r="C189" s="18">
        <v>41869</v>
      </c>
      <c r="D189" t="s">
        <v>88</v>
      </c>
      <c r="F189" t="s">
        <v>88</v>
      </c>
      <c r="G189" t="s">
        <v>176</v>
      </c>
      <c r="H189" t="s">
        <v>148</v>
      </c>
      <c r="I189" t="s">
        <v>143</v>
      </c>
      <c r="J189">
        <v>93</v>
      </c>
      <c r="L189" t="s">
        <v>162</v>
      </c>
      <c r="M189" s="19">
        <v>0.93402777777777779</v>
      </c>
      <c r="N189" s="20">
        <v>43525</v>
      </c>
      <c r="O189" s="20">
        <v>43527</v>
      </c>
      <c r="P189" s="20">
        <v>43527</v>
      </c>
      <c r="Q189" s="20">
        <v>43525</v>
      </c>
      <c r="R189" s="20">
        <v>43526</v>
      </c>
      <c r="S189" s="20">
        <v>43526</v>
      </c>
      <c r="V189">
        <v>918658</v>
      </c>
      <c r="W189">
        <v>354697</v>
      </c>
      <c r="X189" t="s">
        <v>176</v>
      </c>
      <c r="Y189" t="s">
        <v>178</v>
      </c>
      <c r="Z189" t="s">
        <v>179</v>
      </c>
      <c r="AA189" t="s">
        <v>180</v>
      </c>
      <c r="AD189" t="s">
        <v>88</v>
      </c>
      <c r="AE189">
        <v>0</v>
      </c>
      <c r="AF189">
        <v>0</v>
      </c>
      <c r="AG189">
        <v>1496</v>
      </c>
      <c r="AH189" t="s">
        <v>166</v>
      </c>
      <c r="AI189" t="s">
        <v>90</v>
      </c>
      <c r="AJ189" t="s">
        <v>88</v>
      </c>
      <c r="AK189" t="s">
        <v>167</v>
      </c>
      <c r="AL189" t="s">
        <v>91</v>
      </c>
      <c r="AM189">
        <v>29</v>
      </c>
      <c r="AN189" t="s">
        <v>92</v>
      </c>
      <c r="AO189" t="s">
        <v>93</v>
      </c>
      <c r="AP189" t="s">
        <v>88</v>
      </c>
      <c r="AQ189" t="s">
        <v>93</v>
      </c>
      <c r="AR189" t="s">
        <v>94</v>
      </c>
      <c r="AS189" t="s">
        <v>93</v>
      </c>
      <c r="AT189" t="s">
        <v>168</v>
      </c>
      <c r="AV189" s="18">
        <v>42318</v>
      </c>
      <c r="AW189">
        <v>3315129</v>
      </c>
      <c r="AX189">
        <v>60479</v>
      </c>
      <c r="AY189" t="s">
        <v>95</v>
      </c>
      <c r="AZ189">
        <v>6</v>
      </c>
      <c r="BA189" t="s">
        <v>245</v>
      </c>
      <c r="BB189" t="s">
        <v>170</v>
      </c>
      <c r="BC189" t="s">
        <v>171</v>
      </c>
      <c r="BD189" t="s">
        <v>172</v>
      </c>
      <c r="BE189" t="s">
        <v>173</v>
      </c>
      <c r="BF189">
        <v>7</v>
      </c>
      <c r="BG189" t="s">
        <v>181</v>
      </c>
      <c r="BH189" t="s">
        <v>96</v>
      </c>
      <c r="BI189" t="s">
        <v>174</v>
      </c>
      <c r="BJ189" t="s">
        <v>175</v>
      </c>
      <c r="BK189" t="s">
        <v>97</v>
      </c>
      <c r="BL189" t="s">
        <v>98</v>
      </c>
      <c r="BM189" t="str">
        <f>VLOOKUP(T_Tableau_export_BDN_calculs[[#This Row],[Taxon]],'4_Changement_de_nom'!$1:$5000,2,FALSE)</f>
        <v>Pipistrellus pipistrellus (Schreber, 1774)</v>
      </c>
      <c r="BN189" t="str">
        <f>VLOOKUP(T_Tableau_export_BDN_calculs[[#This Row],[Taxon]],'4_Changement_de_nom'!$1:$5000,3,FALSE)</f>
        <v>Pipistrelle commune</v>
      </c>
      <c r="BO189">
        <f>VLOOKUP(T_Tableau_export_BDN_calculs[[#This Row],[Taxon]],'4_Changement_de_nom'!$1:$5000,4,FALSE)</f>
        <v>1</v>
      </c>
      <c r="BP189" s="68">
        <f>VLOOKUP(T_Tableau_export_BDN_calculs[[#This Row],[Taxon]],'4_Changement_de_nom'!$1:$5000,5,FALSE)</f>
        <v>1</v>
      </c>
      <c r="BQ189" s="68" t="str">
        <f>IF(OR(SUM(T_Tableau_export_BDN_calculs[[#This Row],[Encombrement vertical 0 - 5m]:[Encombrement vertical 0 - &gt;25m]])=130575,T_Tableau_export_BDN_calculs[[#This Row],[Taxon]]="Tadarida teniotis (Rafinesque,1814)"),"ouvert","ferme")</f>
        <v>ferme</v>
      </c>
      <c r="BR189" s="68">
        <f>T_Tableau_export_BDN_calculs[[#This Row],[Nombre de contacts]]/'2_Donnees_entree'!$B$20</f>
        <v>0.4</v>
      </c>
      <c r="BS189" s="68">
        <f>(IF(T_Tableau_export_BDN_calculs[[#This Row],[Milieu ouvert ferme]]="ferme",T_Tableau_export_BDN_calculs[[#This Row],[Indice DETECT milieu ferme]],T_Tableau_export_BDN_calculs[[#This Row],[Indice DETECT milieu ouvert]]))*T_Tableau_export_BDN_calculs[[#This Row],[Nb contacts/h]]</f>
        <v>0.4</v>
      </c>
      <c r="BT189" s="68" t="str">
        <f>VLOOKUP(T_Tableau_export_BDN_calculs[[#This Row],[Numéro du point]],'4bis_Changement_de_nom_points'!A:B,2,FALSE)</f>
        <v>Point 1</v>
      </c>
    </row>
    <row r="190" spans="1:72" x14ac:dyDescent="0.25">
      <c r="A190" s="18">
        <v>41869</v>
      </c>
      <c r="B190">
        <v>939558</v>
      </c>
      <c r="C190" s="18">
        <v>41869</v>
      </c>
      <c r="D190" t="s">
        <v>88</v>
      </c>
      <c r="F190" t="s">
        <v>88</v>
      </c>
      <c r="G190" t="s">
        <v>176</v>
      </c>
      <c r="H190" t="s">
        <v>148</v>
      </c>
      <c r="I190" t="s">
        <v>143</v>
      </c>
      <c r="J190">
        <v>93</v>
      </c>
      <c r="L190" t="s">
        <v>162</v>
      </c>
      <c r="M190" s="19">
        <v>0.93402777777777779</v>
      </c>
      <c r="N190" s="20">
        <v>43525</v>
      </c>
      <c r="O190" s="20">
        <v>43527</v>
      </c>
      <c r="P190" s="20">
        <v>43527</v>
      </c>
      <c r="Q190" s="20">
        <v>43525</v>
      </c>
      <c r="R190" s="20">
        <v>43526</v>
      </c>
      <c r="S190" s="20">
        <v>43526</v>
      </c>
      <c r="V190">
        <v>919187</v>
      </c>
      <c r="W190">
        <v>354697</v>
      </c>
      <c r="X190" t="s">
        <v>176</v>
      </c>
      <c r="Y190" t="s">
        <v>178</v>
      </c>
      <c r="Z190" t="s">
        <v>179</v>
      </c>
      <c r="AA190" t="s">
        <v>180</v>
      </c>
      <c r="AD190" t="s">
        <v>88</v>
      </c>
      <c r="AE190">
        <v>0</v>
      </c>
      <c r="AF190">
        <v>0</v>
      </c>
      <c r="AG190">
        <v>1496</v>
      </c>
      <c r="AH190" t="s">
        <v>166</v>
      </c>
      <c r="AI190" t="s">
        <v>90</v>
      </c>
      <c r="AJ190" t="s">
        <v>88</v>
      </c>
      <c r="AK190" t="s">
        <v>167</v>
      </c>
      <c r="AL190" t="s">
        <v>91</v>
      </c>
      <c r="AM190">
        <v>26</v>
      </c>
      <c r="AN190" t="s">
        <v>92</v>
      </c>
      <c r="AO190" t="s">
        <v>93</v>
      </c>
      <c r="AP190" t="s">
        <v>88</v>
      </c>
      <c r="AQ190" t="s">
        <v>93</v>
      </c>
      <c r="AR190" t="s">
        <v>94</v>
      </c>
      <c r="AS190" t="s">
        <v>93</v>
      </c>
      <c r="AT190" t="s">
        <v>168</v>
      </c>
      <c r="AV190" s="18">
        <v>42318</v>
      </c>
      <c r="AW190">
        <v>3312467</v>
      </c>
      <c r="AX190">
        <v>60479</v>
      </c>
      <c r="AY190" t="s">
        <v>95</v>
      </c>
      <c r="AZ190">
        <v>2</v>
      </c>
      <c r="BA190" t="s">
        <v>245</v>
      </c>
      <c r="BB190" t="s">
        <v>170</v>
      </c>
      <c r="BC190" t="s">
        <v>171</v>
      </c>
      <c r="BD190" t="s">
        <v>172</v>
      </c>
      <c r="BE190" t="s">
        <v>173</v>
      </c>
      <c r="BF190">
        <v>7</v>
      </c>
      <c r="BG190" t="s">
        <v>181</v>
      </c>
      <c r="BH190" t="s">
        <v>96</v>
      </c>
      <c r="BI190" t="s">
        <v>174</v>
      </c>
      <c r="BJ190" t="s">
        <v>175</v>
      </c>
      <c r="BK190" t="s">
        <v>97</v>
      </c>
      <c r="BL190" t="s">
        <v>98</v>
      </c>
      <c r="BM190" t="str">
        <f>VLOOKUP(T_Tableau_export_BDN_calculs[[#This Row],[Taxon]],'4_Changement_de_nom'!$1:$5000,2,FALSE)</f>
        <v>Pipistrellus pipistrellus (Schreber, 1774)</v>
      </c>
      <c r="BN190" t="str">
        <f>VLOOKUP(T_Tableau_export_BDN_calculs[[#This Row],[Taxon]],'4_Changement_de_nom'!$1:$5000,3,FALSE)</f>
        <v>Pipistrelle commune</v>
      </c>
      <c r="BO190">
        <f>VLOOKUP(T_Tableau_export_BDN_calculs[[#This Row],[Taxon]],'4_Changement_de_nom'!$1:$5000,4,FALSE)</f>
        <v>1</v>
      </c>
      <c r="BP190" s="68">
        <f>VLOOKUP(T_Tableau_export_BDN_calculs[[#This Row],[Taxon]],'4_Changement_de_nom'!$1:$5000,5,FALSE)</f>
        <v>1</v>
      </c>
      <c r="BQ190" s="68" t="str">
        <f>IF(OR(SUM(T_Tableau_export_BDN_calculs[[#This Row],[Encombrement vertical 0 - 5m]:[Encombrement vertical 0 - &gt;25m]])=130575,T_Tableau_export_BDN_calculs[[#This Row],[Taxon]]="Tadarida teniotis (Rafinesque,1814)"),"ouvert","ferme")</f>
        <v>ferme</v>
      </c>
      <c r="BR190" s="68">
        <f>T_Tableau_export_BDN_calculs[[#This Row],[Nombre de contacts]]/'2_Donnees_entree'!$B$20</f>
        <v>0.13333333333333333</v>
      </c>
      <c r="BS190" s="68">
        <f>(IF(T_Tableau_export_BDN_calculs[[#This Row],[Milieu ouvert ferme]]="ferme",T_Tableau_export_BDN_calculs[[#This Row],[Indice DETECT milieu ferme]],T_Tableau_export_BDN_calculs[[#This Row],[Indice DETECT milieu ouvert]]))*T_Tableau_export_BDN_calculs[[#This Row],[Nb contacts/h]]</f>
        <v>0.13333333333333333</v>
      </c>
      <c r="BT190" s="68" t="str">
        <f>VLOOKUP(T_Tableau_export_BDN_calculs[[#This Row],[Numéro du point]],'4bis_Changement_de_nom_points'!A:B,2,FALSE)</f>
        <v>Point 1</v>
      </c>
    </row>
    <row r="191" spans="1:72" x14ac:dyDescent="0.25">
      <c r="A191" s="18">
        <v>41869</v>
      </c>
      <c r="B191">
        <v>939558</v>
      </c>
      <c r="C191" s="18">
        <v>41869</v>
      </c>
      <c r="D191" t="s">
        <v>88</v>
      </c>
      <c r="F191" t="s">
        <v>88</v>
      </c>
      <c r="G191" t="s">
        <v>176</v>
      </c>
      <c r="H191" t="s">
        <v>148</v>
      </c>
      <c r="I191" t="s">
        <v>143</v>
      </c>
      <c r="J191">
        <v>93</v>
      </c>
      <c r="L191" t="s">
        <v>162</v>
      </c>
      <c r="M191" s="19">
        <v>0.93402777777777779</v>
      </c>
      <c r="N191" s="20">
        <v>43525</v>
      </c>
      <c r="O191" s="20">
        <v>43527</v>
      </c>
      <c r="P191" s="20">
        <v>43527</v>
      </c>
      <c r="Q191" s="20">
        <v>43525</v>
      </c>
      <c r="R191" s="20">
        <v>43526</v>
      </c>
      <c r="S191" s="20">
        <v>43526</v>
      </c>
      <c r="V191">
        <v>919203</v>
      </c>
      <c r="W191">
        <v>354697</v>
      </c>
      <c r="X191" t="s">
        <v>176</v>
      </c>
      <c r="Y191" t="s">
        <v>178</v>
      </c>
      <c r="Z191" t="s">
        <v>179</v>
      </c>
      <c r="AA191" t="s">
        <v>180</v>
      </c>
      <c r="AD191" t="s">
        <v>88</v>
      </c>
      <c r="AE191">
        <v>0</v>
      </c>
      <c r="AF191">
        <v>0</v>
      </c>
      <c r="AG191">
        <v>1496</v>
      </c>
      <c r="AH191" t="s">
        <v>166</v>
      </c>
      <c r="AI191" t="s">
        <v>90</v>
      </c>
      <c r="AJ191" t="s">
        <v>88</v>
      </c>
      <c r="AK191" t="s">
        <v>167</v>
      </c>
      <c r="AL191" t="s">
        <v>91</v>
      </c>
      <c r="AM191">
        <v>25</v>
      </c>
      <c r="AN191" t="s">
        <v>92</v>
      </c>
      <c r="AO191" t="s">
        <v>93</v>
      </c>
      <c r="AP191" t="s">
        <v>88</v>
      </c>
      <c r="AQ191" t="s">
        <v>93</v>
      </c>
      <c r="AR191" t="s">
        <v>94</v>
      </c>
      <c r="AS191" t="s">
        <v>93</v>
      </c>
      <c r="AT191" t="s">
        <v>168</v>
      </c>
      <c r="AV191" s="18">
        <v>42318</v>
      </c>
      <c r="AW191">
        <v>3314153</v>
      </c>
      <c r="AX191">
        <v>60479</v>
      </c>
      <c r="AY191" t="s">
        <v>95</v>
      </c>
      <c r="AZ191">
        <v>12</v>
      </c>
      <c r="BA191" t="s">
        <v>245</v>
      </c>
      <c r="BB191" t="s">
        <v>170</v>
      </c>
      <c r="BC191" t="s">
        <v>171</v>
      </c>
      <c r="BD191" t="s">
        <v>172</v>
      </c>
      <c r="BE191" t="s">
        <v>173</v>
      </c>
      <c r="BF191">
        <v>7</v>
      </c>
      <c r="BG191" t="s">
        <v>181</v>
      </c>
      <c r="BH191" t="s">
        <v>96</v>
      </c>
      <c r="BI191" t="s">
        <v>174</v>
      </c>
      <c r="BJ191" t="s">
        <v>175</v>
      </c>
      <c r="BK191" t="s">
        <v>97</v>
      </c>
      <c r="BL191" t="s">
        <v>98</v>
      </c>
      <c r="BM191" t="str">
        <f>VLOOKUP(T_Tableau_export_BDN_calculs[[#This Row],[Taxon]],'4_Changement_de_nom'!$1:$5000,2,FALSE)</f>
        <v>Pipistrellus pipistrellus (Schreber, 1774)</v>
      </c>
      <c r="BN191" t="str">
        <f>VLOOKUP(T_Tableau_export_BDN_calculs[[#This Row],[Taxon]],'4_Changement_de_nom'!$1:$5000,3,FALSE)</f>
        <v>Pipistrelle commune</v>
      </c>
      <c r="BO191">
        <f>VLOOKUP(T_Tableau_export_BDN_calculs[[#This Row],[Taxon]],'4_Changement_de_nom'!$1:$5000,4,FALSE)</f>
        <v>1</v>
      </c>
      <c r="BP191" s="68">
        <f>VLOOKUP(T_Tableau_export_BDN_calculs[[#This Row],[Taxon]],'4_Changement_de_nom'!$1:$5000,5,FALSE)</f>
        <v>1</v>
      </c>
      <c r="BQ191" s="68" t="str">
        <f>IF(OR(SUM(T_Tableau_export_BDN_calculs[[#This Row],[Encombrement vertical 0 - 5m]:[Encombrement vertical 0 - &gt;25m]])=130575,T_Tableau_export_BDN_calculs[[#This Row],[Taxon]]="Tadarida teniotis (Rafinesque,1814)"),"ouvert","ferme")</f>
        <v>ferme</v>
      </c>
      <c r="BR191" s="68">
        <f>T_Tableau_export_BDN_calculs[[#This Row],[Nombre de contacts]]/'2_Donnees_entree'!$B$20</f>
        <v>0.8</v>
      </c>
      <c r="BS191" s="68">
        <f>(IF(T_Tableau_export_BDN_calculs[[#This Row],[Milieu ouvert ferme]]="ferme",T_Tableau_export_BDN_calculs[[#This Row],[Indice DETECT milieu ferme]],T_Tableau_export_BDN_calculs[[#This Row],[Indice DETECT milieu ouvert]]))*T_Tableau_export_BDN_calculs[[#This Row],[Nb contacts/h]]</f>
        <v>0.8</v>
      </c>
      <c r="BT191" s="68" t="str">
        <f>VLOOKUP(T_Tableau_export_BDN_calculs[[#This Row],[Numéro du point]],'4bis_Changement_de_nom_points'!A:B,2,FALSE)</f>
        <v>Point 1</v>
      </c>
    </row>
    <row r="192" spans="1:72" x14ac:dyDescent="0.25">
      <c r="A192" s="18">
        <v>41869</v>
      </c>
      <c r="B192">
        <v>939558</v>
      </c>
      <c r="C192" s="18">
        <v>41869</v>
      </c>
      <c r="D192" t="s">
        <v>88</v>
      </c>
      <c r="F192" t="s">
        <v>88</v>
      </c>
      <c r="G192" t="s">
        <v>176</v>
      </c>
      <c r="H192" t="s">
        <v>148</v>
      </c>
      <c r="I192" t="s">
        <v>143</v>
      </c>
      <c r="J192">
        <v>93</v>
      </c>
      <c r="L192" t="s">
        <v>162</v>
      </c>
      <c r="M192" s="19">
        <v>0.93402777777777779</v>
      </c>
      <c r="N192" s="20">
        <v>43525</v>
      </c>
      <c r="O192" s="20">
        <v>43527</v>
      </c>
      <c r="P192" s="20">
        <v>43527</v>
      </c>
      <c r="Q192" s="20">
        <v>43525</v>
      </c>
      <c r="R192" s="20">
        <v>43526</v>
      </c>
      <c r="S192" s="20">
        <v>43526</v>
      </c>
      <c r="V192">
        <v>919375</v>
      </c>
      <c r="W192">
        <v>354697</v>
      </c>
      <c r="X192" t="s">
        <v>176</v>
      </c>
      <c r="Y192" t="s">
        <v>178</v>
      </c>
      <c r="Z192" t="s">
        <v>179</v>
      </c>
      <c r="AA192" t="s">
        <v>180</v>
      </c>
      <c r="AD192" t="s">
        <v>88</v>
      </c>
      <c r="AE192">
        <v>0</v>
      </c>
      <c r="AF192">
        <v>0</v>
      </c>
      <c r="AG192">
        <v>1496</v>
      </c>
      <c r="AH192" t="s">
        <v>166</v>
      </c>
      <c r="AI192" t="s">
        <v>90</v>
      </c>
      <c r="AJ192" t="s">
        <v>88</v>
      </c>
      <c r="AK192" t="s">
        <v>167</v>
      </c>
      <c r="AL192" t="s">
        <v>91</v>
      </c>
      <c r="AM192">
        <v>10</v>
      </c>
      <c r="AN192" t="s">
        <v>92</v>
      </c>
      <c r="AO192" t="s">
        <v>93</v>
      </c>
      <c r="AP192" t="s">
        <v>88</v>
      </c>
      <c r="AQ192" t="s">
        <v>93</v>
      </c>
      <c r="AR192" t="s">
        <v>94</v>
      </c>
      <c r="AS192" t="s">
        <v>93</v>
      </c>
      <c r="AT192" t="s">
        <v>168</v>
      </c>
      <c r="AV192" s="18">
        <v>42318</v>
      </c>
      <c r="AW192">
        <v>3312508</v>
      </c>
      <c r="AX192">
        <v>60479</v>
      </c>
      <c r="AY192" t="s">
        <v>95</v>
      </c>
      <c r="AZ192">
        <v>9</v>
      </c>
      <c r="BA192" t="s">
        <v>245</v>
      </c>
      <c r="BB192" t="s">
        <v>170</v>
      </c>
      <c r="BC192" t="s">
        <v>171</v>
      </c>
      <c r="BD192" t="s">
        <v>172</v>
      </c>
      <c r="BE192" t="s">
        <v>173</v>
      </c>
      <c r="BF192">
        <v>7</v>
      </c>
      <c r="BG192" t="s">
        <v>181</v>
      </c>
      <c r="BH192" t="s">
        <v>96</v>
      </c>
      <c r="BI192" t="s">
        <v>174</v>
      </c>
      <c r="BJ192" t="s">
        <v>175</v>
      </c>
      <c r="BK192" t="s">
        <v>97</v>
      </c>
      <c r="BL192" t="s">
        <v>98</v>
      </c>
      <c r="BM192" t="str">
        <f>VLOOKUP(T_Tableau_export_BDN_calculs[[#This Row],[Taxon]],'4_Changement_de_nom'!$1:$5000,2,FALSE)</f>
        <v>Pipistrellus pipistrellus (Schreber, 1774)</v>
      </c>
      <c r="BN192" t="str">
        <f>VLOOKUP(T_Tableau_export_BDN_calculs[[#This Row],[Taxon]],'4_Changement_de_nom'!$1:$5000,3,FALSE)</f>
        <v>Pipistrelle commune</v>
      </c>
      <c r="BO192">
        <f>VLOOKUP(T_Tableau_export_BDN_calculs[[#This Row],[Taxon]],'4_Changement_de_nom'!$1:$5000,4,FALSE)</f>
        <v>1</v>
      </c>
      <c r="BP192" s="68">
        <f>VLOOKUP(T_Tableau_export_BDN_calculs[[#This Row],[Taxon]],'4_Changement_de_nom'!$1:$5000,5,FALSE)</f>
        <v>1</v>
      </c>
      <c r="BQ192" s="68" t="str">
        <f>IF(OR(SUM(T_Tableau_export_BDN_calculs[[#This Row],[Encombrement vertical 0 - 5m]:[Encombrement vertical 0 - &gt;25m]])=130575,T_Tableau_export_BDN_calculs[[#This Row],[Taxon]]="Tadarida teniotis (Rafinesque,1814)"),"ouvert","ferme")</f>
        <v>ferme</v>
      </c>
      <c r="BR192" s="68">
        <f>T_Tableau_export_BDN_calculs[[#This Row],[Nombre de contacts]]/'2_Donnees_entree'!$B$20</f>
        <v>0.6</v>
      </c>
      <c r="BS192" s="68">
        <f>(IF(T_Tableau_export_BDN_calculs[[#This Row],[Milieu ouvert ferme]]="ferme",T_Tableau_export_BDN_calculs[[#This Row],[Indice DETECT milieu ferme]],T_Tableau_export_BDN_calculs[[#This Row],[Indice DETECT milieu ouvert]]))*T_Tableau_export_BDN_calculs[[#This Row],[Nb contacts/h]]</f>
        <v>0.6</v>
      </c>
      <c r="BT192" s="68" t="str">
        <f>VLOOKUP(T_Tableau_export_BDN_calculs[[#This Row],[Numéro du point]],'4bis_Changement_de_nom_points'!A:B,2,FALSE)</f>
        <v>Point 1</v>
      </c>
    </row>
    <row r="193" spans="1:72" x14ac:dyDescent="0.25">
      <c r="A193" s="18">
        <v>41869</v>
      </c>
      <c r="B193">
        <v>939558</v>
      </c>
      <c r="C193" s="18">
        <v>41869</v>
      </c>
      <c r="D193" t="s">
        <v>88</v>
      </c>
      <c r="F193" t="s">
        <v>88</v>
      </c>
      <c r="G193" t="s">
        <v>176</v>
      </c>
      <c r="H193" t="s">
        <v>148</v>
      </c>
      <c r="I193" t="s">
        <v>143</v>
      </c>
      <c r="J193">
        <v>93</v>
      </c>
      <c r="L193" t="s">
        <v>162</v>
      </c>
      <c r="M193" s="19">
        <v>0.93402777777777779</v>
      </c>
      <c r="N193" s="20">
        <v>43525</v>
      </c>
      <c r="O193" s="20">
        <v>43527</v>
      </c>
      <c r="P193" s="20">
        <v>43527</v>
      </c>
      <c r="Q193" s="20">
        <v>43525</v>
      </c>
      <c r="R193" s="20">
        <v>43526</v>
      </c>
      <c r="S193" s="20">
        <v>43526</v>
      </c>
      <c r="V193">
        <v>919542</v>
      </c>
      <c r="W193">
        <v>354697</v>
      </c>
      <c r="X193" t="s">
        <v>176</v>
      </c>
      <c r="Y193" t="s">
        <v>178</v>
      </c>
      <c r="Z193" t="s">
        <v>179</v>
      </c>
      <c r="AA193" t="s">
        <v>180</v>
      </c>
      <c r="AD193" t="s">
        <v>88</v>
      </c>
      <c r="AE193">
        <v>0</v>
      </c>
      <c r="AF193">
        <v>0</v>
      </c>
      <c r="AG193">
        <v>1496</v>
      </c>
      <c r="AH193" t="s">
        <v>166</v>
      </c>
      <c r="AI193" t="s">
        <v>90</v>
      </c>
      <c r="AJ193" t="s">
        <v>88</v>
      </c>
      <c r="AK193" t="s">
        <v>167</v>
      </c>
      <c r="AL193" t="s">
        <v>91</v>
      </c>
      <c r="AM193">
        <v>21</v>
      </c>
      <c r="AN193" t="s">
        <v>92</v>
      </c>
      <c r="AO193" t="s">
        <v>93</v>
      </c>
      <c r="AP193" t="s">
        <v>88</v>
      </c>
      <c r="AQ193" t="s">
        <v>93</v>
      </c>
      <c r="AR193" t="s">
        <v>94</v>
      </c>
      <c r="AS193" t="s">
        <v>93</v>
      </c>
      <c r="AT193" t="s">
        <v>168</v>
      </c>
      <c r="AV193" s="18">
        <v>42318</v>
      </c>
      <c r="AW193">
        <v>3312371</v>
      </c>
      <c r="AX193">
        <v>60479</v>
      </c>
      <c r="AY193" t="s">
        <v>95</v>
      </c>
      <c r="AZ193">
        <v>2</v>
      </c>
      <c r="BA193" t="s">
        <v>245</v>
      </c>
      <c r="BB193" t="s">
        <v>170</v>
      </c>
      <c r="BC193" t="s">
        <v>171</v>
      </c>
      <c r="BD193" t="s">
        <v>172</v>
      </c>
      <c r="BE193" t="s">
        <v>173</v>
      </c>
      <c r="BF193">
        <v>7</v>
      </c>
      <c r="BG193" t="s">
        <v>181</v>
      </c>
      <c r="BH193" t="s">
        <v>96</v>
      </c>
      <c r="BI193" t="s">
        <v>174</v>
      </c>
      <c r="BJ193" t="s">
        <v>175</v>
      </c>
      <c r="BK193" t="s">
        <v>97</v>
      </c>
      <c r="BL193" t="s">
        <v>98</v>
      </c>
      <c r="BM193" t="str">
        <f>VLOOKUP(T_Tableau_export_BDN_calculs[[#This Row],[Taxon]],'4_Changement_de_nom'!$1:$5000,2,FALSE)</f>
        <v>Pipistrellus pipistrellus (Schreber, 1774)</v>
      </c>
      <c r="BN193" t="str">
        <f>VLOOKUP(T_Tableau_export_BDN_calculs[[#This Row],[Taxon]],'4_Changement_de_nom'!$1:$5000,3,FALSE)</f>
        <v>Pipistrelle commune</v>
      </c>
      <c r="BO193">
        <f>VLOOKUP(T_Tableau_export_BDN_calculs[[#This Row],[Taxon]],'4_Changement_de_nom'!$1:$5000,4,FALSE)</f>
        <v>1</v>
      </c>
      <c r="BP193" s="68">
        <f>VLOOKUP(T_Tableau_export_BDN_calculs[[#This Row],[Taxon]],'4_Changement_de_nom'!$1:$5000,5,FALSE)</f>
        <v>1</v>
      </c>
      <c r="BQ193" s="68" t="str">
        <f>IF(OR(SUM(T_Tableau_export_BDN_calculs[[#This Row],[Encombrement vertical 0 - 5m]:[Encombrement vertical 0 - &gt;25m]])=130575,T_Tableau_export_BDN_calculs[[#This Row],[Taxon]]="Tadarida teniotis (Rafinesque,1814)"),"ouvert","ferme")</f>
        <v>ferme</v>
      </c>
      <c r="BR193" s="68">
        <f>T_Tableau_export_BDN_calculs[[#This Row],[Nombre de contacts]]/'2_Donnees_entree'!$B$20</f>
        <v>0.13333333333333333</v>
      </c>
      <c r="BS193" s="68">
        <f>(IF(T_Tableau_export_BDN_calculs[[#This Row],[Milieu ouvert ferme]]="ferme",T_Tableau_export_BDN_calculs[[#This Row],[Indice DETECT milieu ferme]],T_Tableau_export_BDN_calculs[[#This Row],[Indice DETECT milieu ouvert]]))*T_Tableau_export_BDN_calculs[[#This Row],[Nb contacts/h]]</f>
        <v>0.13333333333333333</v>
      </c>
      <c r="BT193" s="68" t="str">
        <f>VLOOKUP(T_Tableau_export_BDN_calculs[[#This Row],[Numéro du point]],'4bis_Changement_de_nom_points'!A:B,2,FALSE)</f>
        <v>Point 1</v>
      </c>
    </row>
    <row r="194" spans="1:72" x14ac:dyDescent="0.25">
      <c r="A194" s="18">
        <v>41869</v>
      </c>
      <c r="B194">
        <v>939558</v>
      </c>
      <c r="C194" s="18">
        <v>41869</v>
      </c>
      <c r="D194" t="s">
        <v>88</v>
      </c>
      <c r="F194" t="s">
        <v>88</v>
      </c>
      <c r="G194" t="s">
        <v>176</v>
      </c>
      <c r="H194" t="s">
        <v>148</v>
      </c>
      <c r="I194" t="s">
        <v>143</v>
      </c>
      <c r="J194">
        <v>93</v>
      </c>
      <c r="L194" t="s">
        <v>162</v>
      </c>
      <c r="M194" s="19">
        <v>0.93402777777777779</v>
      </c>
      <c r="N194" s="20">
        <v>43525</v>
      </c>
      <c r="O194" s="20">
        <v>43527</v>
      </c>
      <c r="P194" s="20">
        <v>43527</v>
      </c>
      <c r="Q194" s="20">
        <v>43525</v>
      </c>
      <c r="R194" s="20">
        <v>43526</v>
      </c>
      <c r="S194" s="20">
        <v>43526</v>
      </c>
      <c r="V194">
        <v>919605</v>
      </c>
      <c r="W194">
        <v>354697</v>
      </c>
      <c r="X194" t="s">
        <v>176</v>
      </c>
      <c r="Y194" t="s">
        <v>178</v>
      </c>
      <c r="Z194" t="s">
        <v>179</v>
      </c>
      <c r="AA194" t="s">
        <v>180</v>
      </c>
      <c r="AD194" t="s">
        <v>88</v>
      </c>
      <c r="AE194">
        <v>0</v>
      </c>
      <c r="AF194">
        <v>0</v>
      </c>
      <c r="AG194">
        <v>1496</v>
      </c>
      <c r="AH194" t="s">
        <v>166</v>
      </c>
      <c r="AI194" t="s">
        <v>90</v>
      </c>
      <c r="AJ194" t="s">
        <v>88</v>
      </c>
      <c r="AK194" t="s">
        <v>167</v>
      </c>
      <c r="AL194" t="s">
        <v>91</v>
      </c>
      <c r="AM194">
        <v>15</v>
      </c>
      <c r="AN194" t="s">
        <v>92</v>
      </c>
      <c r="AO194" t="s">
        <v>93</v>
      </c>
      <c r="AP194" t="s">
        <v>88</v>
      </c>
      <c r="AQ194" t="s">
        <v>93</v>
      </c>
      <c r="AR194" t="s">
        <v>94</v>
      </c>
      <c r="AS194" t="s">
        <v>93</v>
      </c>
      <c r="AT194" t="s">
        <v>168</v>
      </c>
      <c r="AV194" s="18">
        <v>42318</v>
      </c>
      <c r="AW194">
        <v>3313437</v>
      </c>
      <c r="AX194">
        <v>60479</v>
      </c>
      <c r="AY194" t="s">
        <v>95</v>
      </c>
      <c r="AZ194">
        <v>1</v>
      </c>
      <c r="BA194" t="s">
        <v>245</v>
      </c>
      <c r="BB194" t="s">
        <v>170</v>
      </c>
      <c r="BC194" t="s">
        <v>171</v>
      </c>
      <c r="BD194" t="s">
        <v>172</v>
      </c>
      <c r="BE194" t="s">
        <v>173</v>
      </c>
      <c r="BF194">
        <v>7</v>
      </c>
      <c r="BG194" t="s">
        <v>181</v>
      </c>
      <c r="BH194" t="s">
        <v>96</v>
      </c>
      <c r="BI194" t="s">
        <v>174</v>
      </c>
      <c r="BJ194" t="s">
        <v>175</v>
      </c>
      <c r="BK194" t="s">
        <v>97</v>
      </c>
      <c r="BL194" t="s">
        <v>98</v>
      </c>
      <c r="BM194" t="str">
        <f>VLOOKUP(T_Tableau_export_BDN_calculs[[#This Row],[Taxon]],'4_Changement_de_nom'!$1:$5000,2,FALSE)</f>
        <v>Pipistrellus pipistrellus (Schreber, 1774)</v>
      </c>
      <c r="BN194" t="str">
        <f>VLOOKUP(T_Tableau_export_BDN_calculs[[#This Row],[Taxon]],'4_Changement_de_nom'!$1:$5000,3,FALSE)</f>
        <v>Pipistrelle commune</v>
      </c>
      <c r="BO194">
        <f>VLOOKUP(T_Tableau_export_BDN_calculs[[#This Row],[Taxon]],'4_Changement_de_nom'!$1:$5000,4,FALSE)</f>
        <v>1</v>
      </c>
      <c r="BP194" s="68">
        <f>VLOOKUP(T_Tableau_export_BDN_calculs[[#This Row],[Taxon]],'4_Changement_de_nom'!$1:$5000,5,FALSE)</f>
        <v>1</v>
      </c>
      <c r="BQ194" s="68" t="str">
        <f>IF(OR(SUM(T_Tableau_export_BDN_calculs[[#This Row],[Encombrement vertical 0 - 5m]:[Encombrement vertical 0 - &gt;25m]])=130575,T_Tableau_export_BDN_calculs[[#This Row],[Taxon]]="Tadarida teniotis (Rafinesque,1814)"),"ouvert","ferme")</f>
        <v>ferme</v>
      </c>
      <c r="BR194" s="68">
        <f>T_Tableau_export_BDN_calculs[[#This Row],[Nombre de contacts]]/'2_Donnees_entree'!$B$20</f>
        <v>6.6666666666666666E-2</v>
      </c>
      <c r="BS194" s="68">
        <f>(IF(T_Tableau_export_BDN_calculs[[#This Row],[Milieu ouvert ferme]]="ferme",T_Tableau_export_BDN_calculs[[#This Row],[Indice DETECT milieu ferme]],T_Tableau_export_BDN_calculs[[#This Row],[Indice DETECT milieu ouvert]]))*T_Tableau_export_BDN_calculs[[#This Row],[Nb contacts/h]]</f>
        <v>6.6666666666666666E-2</v>
      </c>
      <c r="BT194" s="68" t="str">
        <f>VLOOKUP(T_Tableau_export_BDN_calculs[[#This Row],[Numéro du point]],'4bis_Changement_de_nom_points'!A:B,2,FALSE)</f>
        <v>Point 1</v>
      </c>
    </row>
    <row r="195" spans="1:72" x14ac:dyDescent="0.25">
      <c r="A195" s="18">
        <v>41869</v>
      </c>
      <c r="B195">
        <v>939558</v>
      </c>
      <c r="C195" s="18">
        <v>41869</v>
      </c>
      <c r="D195" t="s">
        <v>88</v>
      </c>
      <c r="F195" t="s">
        <v>88</v>
      </c>
      <c r="G195" t="s">
        <v>176</v>
      </c>
      <c r="H195" t="s">
        <v>148</v>
      </c>
      <c r="I195" t="s">
        <v>143</v>
      </c>
      <c r="J195">
        <v>93</v>
      </c>
      <c r="L195" t="s">
        <v>162</v>
      </c>
      <c r="M195" s="19">
        <v>0.93402777777777779</v>
      </c>
      <c r="N195" s="20">
        <v>43525</v>
      </c>
      <c r="O195" s="20">
        <v>43527</v>
      </c>
      <c r="P195" s="20">
        <v>43527</v>
      </c>
      <c r="Q195" s="20">
        <v>43525</v>
      </c>
      <c r="R195" s="20">
        <v>43526</v>
      </c>
      <c r="S195" s="20">
        <v>43526</v>
      </c>
      <c r="V195">
        <v>919744</v>
      </c>
      <c r="W195">
        <v>354697</v>
      </c>
      <c r="X195" t="s">
        <v>176</v>
      </c>
      <c r="Y195" t="s">
        <v>178</v>
      </c>
      <c r="Z195" t="s">
        <v>179</v>
      </c>
      <c r="AA195" t="s">
        <v>180</v>
      </c>
      <c r="AD195" t="s">
        <v>88</v>
      </c>
      <c r="AE195">
        <v>0</v>
      </c>
      <c r="AF195">
        <v>0</v>
      </c>
      <c r="AG195">
        <v>1496</v>
      </c>
      <c r="AH195" t="s">
        <v>166</v>
      </c>
      <c r="AI195" t="s">
        <v>90</v>
      </c>
      <c r="AJ195" t="s">
        <v>88</v>
      </c>
      <c r="AK195" t="s">
        <v>167</v>
      </c>
      <c r="AL195" t="s">
        <v>91</v>
      </c>
      <c r="AM195">
        <v>24</v>
      </c>
      <c r="AN195" t="s">
        <v>92</v>
      </c>
      <c r="AO195" t="s">
        <v>93</v>
      </c>
      <c r="AP195" t="s">
        <v>88</v>
      </c>
      <c r="AQ195" t="s">
        <v>93</v>
      </c>
      <c r="AR195" t="s">
        <v>94</v>
      </c>
      <c r="AS195" t="s">
        <v>93</v>
      </c>
      <c r="AT195" t="s">
        <v>168</v>
      </c>
      <c r="AV195" s="18">
        <v>42318</v>
      </c>
      <c r="AW195">
        <v>3313899</v>
      </c>
      <c r="AX195">
        <v>60479</v>
      </c>
      <c r="AY195" t="s">
        <v>95</v>
      </c>
      <c r="AZ195">
        <v>2</v>
      </c>
      <c r="BA195" t="s">
        <v>245</v>
      </c>
      <c r="BB195" t="s">
        <v>170</v>
      </c>
      <c r="BC195" t="s">
        <v>171</v>
      </c>
      <c r="BD195" t="s">
        <v>172</v>
      </c>
      <c r="BE195" t="s">
        <v>173</v>
      </c>
      <c r="BF195">
        <v>7</v>
      </c>
      <c r="BG195" t="s">
        <v>181</v>
      </c>
      <c r="BH195" t="s">
        <v>96</v>
      </c>
      <c r="BI195" t="s">
        <v>174</v>
      </c>
      <c r="BJ195" t="s">
        <v>175</v>
      </c>
      <c r="BK195" t="s">
        <v>97</v>
      </c>
      <c r="BL195" t="s">
        <v>98</v>
      </c>
      <c r="BM195" t="str">
        <f>VLOOKUP(T_Tableau_export_BDN_calculs[[#This Row],[Taxon]],'4_Changement_de_nom'!$1:$5000,2,FALSE)</f>
        <v>Pipistrellus pipistrellus (Schreber, 1774)</v>
      </c>
      <c r="BN195" t="str">
        <f>VLOOKUP(T_Tableau_export_BDN_calculs[[#This Row],[Taxon]],'4_Changement_de_nom'!$1:$5000,3,FALSE)</f>
        <v>Pipistrelle commune</v>
      </c>
      <c r="BO195">
        <f>VLOOKUP(T_Tableau_export_BDN_calculs[[#This Row],[Taxon]],'4_Changement_de_nom'!$1:$5000,4,FALSE)</f>
        <v>1</v>
      </c>
      <c r="BP195" s="68">
        <f>VLOOKUP(T_Tableau_export_BDN_calculs[[#This Row],[Taxon]],'4_Changement_de_nom'!$1:$5000,5,FALSE)</f>
        <v>1</v>
      </c>
      <c r="BQ195" s="68" t="str">
        <f>IF(OR(SUM(T_Tableau_export_BDN_calculs[[#This Row],[Encombrement vertical 0 - 5m]:[Encombrement vertical 0 - &gt;25m]])=130575,T_Tableau_export_BDN_calculs[[#This Row],[Taxon]]="Tadarida teniotis (Rafinesque,1814)"),"ouvert","ferme")</f>
        <v>ferme</v>
      </c>
      <c r="BR195" s="68">
        <f>T_Tableau_export_BDN_calculs[[#This Row],[Nombre de contacts]]/'2_Donnees_entree'!$B$20</f>
        <v>0.13333333333333333</v>
      </c>
      <c r="BS195" s="68">
        <f>(IF(T_Tableau_export_BDN_calculs[[#This Row],[Milieu ouvert ferme]]="ferme",T_Tableau_export_BDN_calculs[[#This Row],[Indice DETECT milieu ferme]],T_Tableau_export_BDN_calculs[[#This Row],[Indice DETECT milieu ouvert]]))*T_Tableau_export_BDN_calculs[[#This Row],[Nb contacts/h]]</f>
        <v>0.13333333333333333</v>
      </c>
      <c r="BT195" s="68" t="str">
        <f>VLOOKUP(T_Tableau_export_BDN_calculs[[#This Row],[Numéro du point]],'4bis_Changement_de_nom_points'!A:B,2,FALSE)</f>
        <v>Point 1</v>
      </c>
    </row>
    <row r="196" spans="1:72" x14ac:dyDescent="0.25">
      <c r="A196" s="18">
        <v>41869</v>
      </c>
      <c r="B196">
        <v>939558</v>
      </c>
      <c r="C196" s="18">
        <v>41869</v>
      </c>
      <c r="D196" t="s">
        <v>88</v>
      </c>
      <c r="F196" t="s">
        <v>88</v>
      </c>
      <c r="G196" t="s">
        <v>176</v>
      </c>
      <c r="H196" t="s">
        <v>148</v>
      </c>
      <c r="I196" t="s">
        <v>143</v>
      </c>
      <c r="J196">
        <v>93</v>
      </c>
      <c r="L196" t="s">
        <v>162</v>
      </c>
      <c r="M196" s="19">
        <v>0.93402777777777779</v>
      </c>
      <c r="N196" s="20">
        <v>43525</v>
      </c>
      <c r="O196" s="20">
        <v>43527</v>
      </c>
      <c r="P196" s="20">
        <v>43527</v>
      </c>
      <c r="Q196" s="20">
        <v>43525</v>
      </c>
      <c r="R196" s="20">
        <v>43526</v>
      </c>
      <c r="S196" s="20">
        <v>43526</v>
      </c>
      <c r="V196">
        <v>920051</v>
      </c>
      <c r="W196">
        <v>354697</v>
      </c>
      <c r="X196" t="s">
        <v>176</v>
      </c>
      <c r="Y196" t="s">
        <v>178</v>
      </c>
      <c r="Z196" t="s">
        <v>179</v>
      </c>
      <c r="AA196" t="s">
        <v>180</v>
      </c>
      <c r="AD196" t="s">
        <v>88</v>
      </c>
      <c r="AE196">
        <v>0</v>
      </c>
      <c r="AF196">
        <v>0</v>
      </c>
      <c r="AG196">
        <v>1496</v>
      </c>
      <c r="AH196" t="s">
        <v>166</v>
      </c>
      <c r="AI196" t="s">
        <v>90</v>
      </c>
      <c r="AJ196" t="s">
        <v>88</v>
      </c>
      <c r="AK196" t="s">
        <v>167</v>
      </c>
      <c r="AL196" t="s">
        <v>91</v>
      </c>
      <c r="AM196">
        <v>4</v>
      </c>
      <c r="AN196" t="s">
        <v>92</v>
      </c>
      <c r="AO196" t="s">
        <v>93</v>
      </c>
      <c r="AP196" t="s">
        <v>88</v>
      </c>
      <c r="AQ196" t="s">
        <v>93</v>
      </c>
      <c r="AR196" t="s">
        <v>94</v>
      </c>
      <c r="AS196" t="s">
        <v>93</v>
      </c>
      <c r="AT196" t="s">
        <v>168</v>
      </c>
      <c r="AV196" s="18">
        <v>42318</v>
      </c>
      <c r="AW196">
        <v>3312822</v>
      </c>
      <c r="AX196">
        <v>60479</v>
      </c>
      <c r="AY196" t="s">
        <v>95</v>
      </c>
      <c r="AZ196">
        <v>1</v>
      </c>
      <c r="BA196" t="s">
        <v>245</v>
      </c>
      <c r="BB196" t="s">
        <v>170</v>
      </c>
      <c r="BC196" t="s">
        <v>171</v>
      </c>
      <c r="BD196" t="s">
        <v>172</v>
      </c>
      <c r="BE196" t="s">
        <v>173</v>
      </c>
      <c r="BF196">
        <v>7</v>
      </c>
      <c r="BG196" t="s">
        <v>181</v>
      </c>
      <c r="BH196" t="s">
        <v>96</v>
      </c>
      <c r="BI196" t="s">
        <v>174</v>
      </c>
      <c r="BJ196" t="s">
        <v>175</v>
      </c>
      <c r="BK196" t="s">
        <v>97</v>
      </c>
      <c r="BL196" t="s">
        <v>98</v>
      </c>
      <c r="BM196" t="str">
        <f>VLOOKUP(T_Tableau_export_BDN_calculs[[#This Row],[Taxon]],'4_Changement_de_nom'!$1:$5000,2,FALSE)</f>
        <v>Pipistrellus pipistrellus (Schreber, 1774)</v>
      </c>
      <c r="BN196" t="str">
        <f>VLOOKUP(T_Tableau_export_BDN_calculs[[#This Row],[Taxon]],'4_Changement_de_nom'!$1:$5000,3,FALSE)</f>
        <v>Pipistrelle commune</v>
      </c>
      <c r="BO196">
        <f>VLOOKUP(T_Tableau_export_BDN_calculs[[#This Row],[Taxon]],'4_Changement_de_nom'!$1:$5000,4,FALSE)</f>
        <v>1</v>
      </c>
      <c r="BP196" s="68">
        <f>VLOOKUP(T_Tableau_export_BDN_calculs[[#This Row],[Taxon]],'4_Changement_de_nom'!$1:$5000,5,FALSE)</f>
        <v>1</v>
      </c>
      <c r="BQ196" s="68" t="str">
        <f>IF(OR(SUM(T_Tableau_export_BDN_calculs[[#This Row],[Encombrement vertical 0 - 5m]:[Encombrement vertical 0 - &gt;25m]])=130575,T_Tableau_export_BDN_calculs[[#This Row],[Taxon]]="Tadarida teniotis (Rafinesque,1814)"),"ouvert","ferme")</f>
        <v>ferme</v>
      </c>
      <c r="BR196" s="68">
        <f>T_Tableau_export_BDN_calculs[[#This Row],[Nombre de contacts]]/'2_Donnees_entree'!$B$20</f>
        <v>6.6666666666666666E-2</v>
      </c>
      <c r="BS196" s="68">
        <f>(IF(T_Tableau_export_BDN_calculs[[#This Row],[Milieu ouvert ferme]]="ferme",T_Tableau_export_BDN_calculs[[#This Row],[Indice DETECT milieu ferme]],T_Tableau_export_BDN_calculs[[#This Row],[Indice DETECT milieu ouvert]]))*T_Tableau_export_BDN_calculs[[#This Row],[Nb contacts/h]]</f>
        <v>6.6666666666666666E-2</v>
      </c>
      <c r="BT196" s="68" t="str">
        <f>VLOOKUP(T_Tableau_export_BDN_calculs[[#This Row],[Numéro du point]],'4bis_Changement_de_nom_points'!A:B,2,FALSE)</f>
        <v>Point 1</v>
      </c>
    </row>
    <row r="197" spans="1:72" x14ac:dyDescent="0.25">
      <c r="A197" s="18">
        <v>41869</v>
      </c>
      <c r="B197">
        <v>939558</v>
      </c>
      <c r="C197" s="18">
        <v>41869</v>
      </c>
      <c r="D197" t="s">
        <v>88</v>
      </c>
      <c r="F197" t="s">
        <v>88</v>
      </c>
      <c r="G197" t="s">
        <v>176</v>
      </c>
      <c r="H197" t="s">
        <v>148</v>
      </c>
      <c r="I197" t="s">
        <v>143</v>
      </c>
      <c r="J197">
        <v>93</v>
      </c>
      <c r="L197" t="s">
        <v>162</v>
      </c>
      <c r="M197" s="19">
        <v>0.93402777777777779</v>
      </c>
      <c r="N197" s="20">
        <v>43525</v>
      </c>
      <c r="O197" s="20">
        <v>43527</v>
      </c>
      <c r="P197" s="20">
        <v>43527</v>
      </c>
      <c r="Q197" s="20">
        <v>43525</v>
      </c>
      <c r="R197" s="20">
        <v>43526</v>
      </c>
      <c r="S197" s="20">
        <v>43526</v>
      </c>
      <c r="V197">
        <v>920152</v>
      </c>
      <c r="W197">
        <v>354697</v>
      </c>
      <c r="X197" t="s">
        <v>176</v>
      </c>
      <c r="Y197" t="s">
        <v>178</v>
      </c>
      <c r="Z197" t="s">
        <v>179</v>
      </c>
      <c r="AA197" t="s">
        <v>180</v>
      </c>
      <c r="AD197" t="s">
        <v>88</v>
      </c>
      <c r="AE197">
        <v>0</v>
      </c>
      <c r="AF197">
        <v>0</v>
      </c>
      <c r="AG197">
        <v>1496</v>
      </c>
      <c r="AH197" t="s">
        <v>166</v>
      </c>
      <c r="AI197" t="s">
        <v>90</v>
      </c>
      <c r="AJ197" t="s">
        <v>88</v>
      </c>
      <c r="AK197" t="s">
        <v>167</v>
      </c>
      <c r="AL197" t="s">
        <v>91</v>
      </c>
      <c r="AM197">
        <v>14</v>
      </c>
      <c r="AN197" t="s">
        <v>92</v>
      </c>
      <c r="AO197" t="s">
        <v>93</v>
      </c>
      <c r="AP197" t="s">
        <v>88</v>
      </c>
      <c r="AQ197" t="s">
        <v>93</v>
      </c>
      <c r="AR197" t="s">
        <v>94</v>
      </c>
      <c r="AS197" t="s">
        <v>93</v>
      </c>
      <c r="AT197" t="s">
        <v>168</v>
      </c>
      <c r="AV197" s="18">
        <v>42318</v>
      </c>
      <c r="AW197">
        <v>3314854</v>
      </c>
      <c r="AX197">
        <v>60479</v>
      </c>
      <c r="AY197" t="s">
        <v>95</v>
      </c>
      <c r="AZ197">
        <v>1</v>
      </c>
      <c r="BA197" t="s">
        <v>245</v>
      </c>
      <c r="BB197" t="s">
        <v>170</v>
      </c>
      <c r="BC197" t="s">
        <v>171</v>
      </c>
      <c r="BD197" t="s">
        <v>172</v>
      </c>
      <c r="BE197" t="s">
        <v>173</v>
      </c>
      <c r="BF197">
        <v>7</v>
      </c>
      <c r="BG197" t="s">
        <v>181</v>
      </c>
      <c r="BH197" t="s">
        <v>96</v>
      </c>
      <c r="BI197" t="s">
        <v>174</v>
      </c>
      <c r="BJ197" t="s">
        <v>175</v>
      </c>
      <c r="BK197" t="s">
        <v>97</v>
      </c>
      <c r="BL197" t="s">
        <v>98</v>
      </c>
      <c r="BM197" t="str">
        <f>VLOOKUP(T_Tableau_export_BDN_calculs[[#This Row],[Taxon]],'4_Changement_de_nom'!$1:$5000,2,FALSE)</f>
        <v>Pipistrellus pipistrellus (Schreber, 1774)</v>
      </c>
      <c r="BN197" t="str">
        <f>VLOOKUP(T_Tableau_export_BDN_calculs[[#This Row],[Taxon]],'4_Changement_de_nom'!$1:$5000,3,FALSE)</f>
        <v>Pipistrelle commune</v>
      </c>
      <c r="BO197">
        <f>VLOOKUP(T_Tableau_export_BDN_calculs[[#This Row],[Taxon]],'4_Changement_de_nom'!$1:$5000,4,FALSE)</f>
        <v>1</v>
      </c>
      <c r="BP197" s="68">
        <f>VLOOKUP(T_Tableau_export_BDN_calculs[[#This Row],[Taxon]],'4_Changement_de_nom'!$1:$5000,5,FALSE)</f>
        <v>1</v>
      </c>
      <c r="BQ197" s="68" t="str">
        <f>IF(OR(SUM(T_Tableau_export_BDN_calculs[[#This Row],[Encombrement vertical 0 - 5m]:[Encombrement vertical 0 - &gt;25m]])=130575,T_Tableau_export_BDN_calculs[[#This Row],[Taxon]]="Tadarida teniotis (Rafinesque,1814)"),"ouvert","ferme")</f>
        <v>ferme</v>
      </c>
      <c r="BR197" s="68">
        <f>T_Tableau_export_BDN_calculs[[#This Row],[Nombre de contacts]]/'2_Donnees_entree'!$B$20</f>
        <v>6.6666666666666666E-2</v>
      </c>
      <c r="BS197" s="68">
        <f>(IF(T_Tableau_export_BDN_calculs[[#This Row],[Milieu ouvert ferme]]="ferme",T_Tableau_export_BDN_calculs[[#This Row],[Indice DETECT milieu ferme]],T_Tableau_export_BDN_calculs[[#This Row],[Indice DETECT milieu ouvert]]))*T_Tableau_export_BDN_calculs[[#This Row],[Nb contacts/h]]</f>
        <v>6.6666666666666666E-2</v>
      </c>
      <c r="BT197" s="68" t="str">
        <f>VLOOKUP(T_Tableau_export_BDN_calculs[[#This Row],[Numéro du point]],'4bis_Changement_de_nom_points'!A:B,2,FALSE)</f>
        <v>Point 1</v>
      </c>
    </row>
    <row r="198" spans="1:72" x14ac:dyDescent="0.25">
      <c r="A198" s="18">
        <v>41869</v>
      </c>
      <c r="B198">
        <v>939558</v>
      </c>
      <c r="C198" s="18">
        <v>41869</v>
      </c>
      <c r="D198" t="s">
        <v>88</v>
      </c>
      <c r="F198" t="s">
        <v>88</v>
      </c>
      <c r="G198" t="s">
        <v>176</v>
      </c>
      <c r="H198" t="s">
        <v>148</v>
      </c>
      <c r="I198" t="s">
        <v>143</v>
      </c>
      <c r="J198">
        <v>93</v>
      </c>
      <c r="L198" t="s">
        <v>162</v>
      </c>
      <c r="M198" s="19">
        <v>0.93402777777777779</v>
      </c>
      <c r="N198" s="20">
        <v>43525</v>
      </c>
      <c r="O198" s="20">
        <v>43527</v>
      </c>
      <c r="P198" s="20">
        <v>43527</v>
      </c>
      <c r="Q198" s="20">
        <v>43525</v>
      </c>
      <c r="R198" s="20">
        <v>43526</v>
      </c>
      <c r="S198" s="20">
        <v>43526</v>
      </c>
      <c r="V198">
        <v>920179</v>
      </c>
      <c r="W198">
        <v>354697</v>
      </c>
      <c r="X198" t="s">
        <v>176</v>
      </c>
      <c r="Y198" t="s">
        <v>178</v>
      </c>
      <c r="Z198" t="s">
        <v>179</v>
      </c>
      <c r="AA198" t="s">
        <v>180</v>
      </c>
      <c r="AD198" t="s">
        <v>88</v>
      </c>
      <c r="AE198">
        <v>0</v>
      </c>
      <c r="AF198">
        <v>0</v>
      </c>
      <c r="AG198">
        <v>1496</v>
      </c>
      <c r="AH198" t="s">
        <v>166</v>
      </c>
      <c r="AI198" t="s">
        <v>90</v>
      </c>
      <c r="AJ198" t="s">
        <v>88</v>
      </c>
      <c r="AK198" t="s">
        <v>167</v>
      </c>
      <c r="AL198" t="s">
        <v>91</v>
      </c>
      <c r="AM198">
        <v>3</v>
      </c>
      <c r="AN198" t="s">
        <v>92</v>
      </c>
      <c r="AO198" t="s">
        <v>93</v>
      </c>
      <c r="AP198" t="s">
        <v>88</v>
      </c>
      <c r="AQ198" t="s">
        <v>93</v>
      </c>
      <c r="AR198" t="s">
        <v>94</v>
      </c>
      <c r="AS198" t="s">
        <v>93</v>
      </c>
      <c r="AT198" t="s">
        <v>168</v>
      </c>
      <c r="AV198" s="18">
        <v>42318</v>
      </c>
      <c r="AW198">
        <v>3312427</v>
      </c>
      <c r="AX198">
        <v>60479</v>
      </c>
      <c r="AY198" t="s">
        <v>95</v>
      </c>
      <c r="AZ198">
        <v>6</v>
      </c>
      <c r="BA198" t="s">
        <v>245</v>
      </c>
      <c r="BB198" t="s">
        <v>170</v>
      </c>
      <c r="BC198" t="s">
        <v>171</v>
      </c>
      <c r="BD198" t="s">
        <v>172</v>
      </c>
      <c r="BE198" t="s">
        <v>173</v>
      </c>
      <c r="BF198">
        <v>7</v>
      </c>
      <c r="BG198" t="s">
        <v>181</v>
      </c>
      <c r="BH198" t="s">
        <v>96</v>
      </c>
      <c r="BI198" t="s">
        <v>174</v>
      </c>
      <c r="BJ198" t="s">
        <v>175</v>
      </c>
      <c r="BK198" t="s">
        <v>97</v>
      </c>
      <c r="BL198" t="s">
        <v>98</v>
      </c>
      <c r="BM198" t="str">
        <f>VLOOKUP(T_Tableau_export_BDN_calculs[[#This Row],[Taxon]],'4_Changement_de_nom'!$1:$5000,2,FALSE)</f>
        <v>Pipistrellus pipistrellus (Schreber, 1774)</v>
      </c>
      <c r="BN198" t="str">
        <f>VLOOKUP(T_Tableau_export_BDN_calculs[[#This Row],[Taxon]],'4_Changement_de_nom'!$1:$5000,3,FALSE)</f>
        <v>Pipistrelle commune</v>
      </c>
      <c r="BO198">
        <f>VLOOKUP(T_Tableau_export_BDN_calculs[[#This Row],[Taxon]],'4_Changement_de_nom'!$1:$5000,4,FALSE)</f>
        <v>1</v>
      </c>
      <c r="BP198" s="68">
        <f>VLOOKUP(T_Tableau_export_BDN_calculs[[#This Row],[Taxon]],'4_Changement_de_nom'!$1:$5000,5,FALSE)</f>
        <v>1</v>
      </c>
      <c r="BQ198" s="68" t="str">
        <f>IF(OR(SUM(T_Tableau_export_BDN_calculs[[#This Row],[Encombrement vertical 0 - 5m]:[Encombrement vertical 0 - &gt;25m]])=130575,T_Tableau_export_BDN_calculs[[#This Row],[Taxon]]="Tadarida teniotis (Rafinesque,1814)"),"ouvert","ferme")</f>
        <v>ferme</v>
      </c>
      <c r="BR198" s="68">
        <f>T_Tableau_export_BDN_calculs[[#This Row],[Nombre de contacts]]/'2_Donnees_entree'!$B$20</f>
        <v>0.4</v>
      </c>
      <c r="BS198" s="68">
        <f>(IF(T_Tableau_export_BDN_calculs[[#This Row],[Milieu ouvert ferme]]="ferme",T_Tableau_export_BDN_calculs[[#This Row],[Indice DETECT milieu ferme]],T_Tableau_export_BDN_calculs[[#This Row],[Indice DETECT milieu ouvert]]))*T_Tableau_export_BDN_calculs[[#This Row],[Nb contacts/h]]</f>
        <v>0.4</v>
      </c>
      <c r="BT198" s="68" t="str">
        <f>VLOOKUP(T_Tableau_export_BDN_calculs[[#This Row],[Numéro du point]],'4bis_Changement_de_nom_points'!A:B,2,FALSE)</f>
        <v>Point 1</v>
      </c>
    </row>
    <row r="199" spans="1:72" x14ac:dyDescent="0.25">
      <c r="A199" s="18">
        <v>41869</v>
      </c>
      <c r="B199">
        <v>939558</v>
      </c>
      <c r="C199" s="18">
        <v>41869</v>
      </c>
      <c r="D199" t="s">
        <v>88</v>
      </c>
      <c r="F199" t="s">
        <v>88</v>
      </c>
      <c r="G199" t="s">
        <v>176</v>
      </c>
      <c r="H199" t="s">
        <v>148</v>
      </c>
      <c r="I199" t="s">
        <v>143</v>
      </c>
      <c r="J199">
        <v>93</v>
      </c>
      <c r="L199" t="s">
        <v>162</v>
      </c>
      <c r="M199" s="19">
        <v>0.93402777777777779</v>
      </c>
      <c r="N199" s="20">
        <v>43525</v>
      </c>
      <c r="O199" s="20">
        <v>43527</v>
      </c>
      <c r="P199" s="20">
        <v>43527</v>
      </c>
      <c r="Q199" s="20">
        <v>43525</v>
      </c>
      <c r="R199" s="20">
        <v>43526</v>
      </c>
      <c r="S199" s="20">
        <v>43526</v>
      </c>
      <c r="V199">
        <v>920289</v>
      </c>
      <c r="W199">
        <v>354697</v>
      </c>
      <c r="X199" t="s">
        <v>176</v>
      </c>
      <c r="Y199" t="s">
        <v>178</v>
      </c>
      <c r="Z199" t="s">
        <v>179</v>
      </c>
      <c r="AA199" t="s">
        <v>180</v>
      </c>
      <c r="AD199" t="s">
        <v>88</v>
      </c>
      <c r="AE199">
        <v>0</v>
      </c>
      <c r="AF199">
        <v>0</v>
      </c>
      <c r="AG199">
        <v>1496</v>
      </c>
      <c r="AH199" t="s">
        <v>166</v>
      </c>
      <c r="AI199" t="s">
        <v>90</v>
      </c>
      <c r="AJ199" t="s">
        <v>88</v>
      </c>
      <c r="AK199" t="s">
        <v>167</v>
      </c>
      <c r="AL199" t="s">
        <v>91</v>
      </c>
      <c r="AM199">
        <v>2</v>
      </c>
      <c r="AN199" t="s">
        <v>92</v>
      </c>
      <c r="AO199" t="s">
        <v>93</v>
      </c>
      <c r="AP199" t="s">
        <v>88</v>
      </c>
      <c r="AQ199" t="s">
        <v>93</v>
      </c>
      <c r="AR199" t="s">
        <v>94</v>
      </c>
      <c r="AS199" t="s">
        <v>93</v>
      </c>
      <c r="AT199" t="s">
        <v>168</v>
      </c>
      <c r="AV199" s="18">
        <v>42318</v>
      </c>
      <c r="AW199">
        <v>3313581</v>
      </c>
      <c r="AX199">
        <v>60479</v>
      </c>
      <c r="AY199" t="s">
        <v>95</v>
      </c>
      <c r="AZ199">
        <v>12</v>
      </c>
      <c r="BA199" t="s">
        <v>245</v>
      </c>
      <c r="BB199" t="s">
        <v>170</v>
      </c>
      <c r="BC199" t="s">
        <v>171</v>
      </c>
      <c r="BD199" t="s">
        <v>172</v>
      </c>
      <c r="BE199" t="s">
        <v>173</v>
      </c>
      <c r="BF199">
        <v>7</v>
      </c>
      <c r="BG199" t="s">
        <v>181</v>
      </c>
      <c r="BH199" t="s">
        <v>96</v>
      </c>
      <c r="BI199" t="s">
        <v>174</v>
      </c>
      <c r="BJ199" t="s">
        <v>175</v>
      </c>
      <c r="BK199" t="s">
        <v>97</v>
      </c>
      <c r="BL199" t="s">
        <v>98</v>
      </c>
      <c r="BM199" t="str">
        <f>VLOOKUP(T_Tableau_export_BDN_calculs[[#This Row],[Taxon]],'4_Changement_de_nom'!$1:$5000,2,FALSE)</f>
        <v>Pipistrellus pipistrellus (Schreber, 1774)</v>
      </c>
      <c r="BN199" t="str">
        <f>VLOOKUP(T_Tableau_export_BDN_calculs[[#This Row],[Taxon]],'4_Changement_de_nom'!$1:$5000,3,FALSE)</f>
        <v>Pipistrelle commune</v>
      </c>
      <c r="BO199">
        <f>VLOOKUP(T_Tableau_export_BDN_calculs[[#This Row],[Taxon]],'4_Changement_de_nom'!$1:$5000,4,FALSE)</f>
        <v>1</v>
      </c>
      <c r="BP199" s="68">
        <f>VLOOKUP(T_Tableau_export_BDN_calculs[[#This Row],[Taxon]],'4_Changement_de_nom'!$1:$5000,5,FALSE)</f>
        <v>1</v>
      </c>
      <c r="BQ199" s="68" t="str">
        <f>IF(OR(SUM(T_Tableau_export_BDN_calculs[[#This Row],[Encombrement vertical 0 - 5m]:[Encombrement vertical 0 - &gt;25m]])=130575,T_Tableau_export_BDN_calculs[[#This Row],[Taxon]]="Tadarida teniotis (Rafinesque,1814)"),"ouvert","ferme")</f>
        <v>ferme</v>
      </c>
      <c r="BR199" s="68">
        <f>T_Tableau_export_BDN_calculs[[#This Row],[Nombre de contacts]]/'2_Donnees_entree'!$B$20</f>
        <v>0.8</v>
      </c>
      <c r="BS199" s="68">
        <f>(IF(T_Tableau_export_BDN_calculs[[#This Row],[Milieu ouvert ferme]]="ferme",T_Tableau_export_BDN_calculs[[#This Row],[Indice DETECT milieu ferme]],T_Tableau_export_BDN_calculs[[#This Row],[Indice DETECT milieu ouvert]]))*T_Tableau_export_BDN_calculs[[#This Row],[Nb contacts/h]]</f>
        <v>0.8</v>
      </c>
      <c r="BT199" s="68" t="str">
        <f>VLOOKUP(T_Tableau_export_BDN_calculs[[#This Row],[Numéro du point]],'4bis_Changement_de_nom_points'!A:B,2,FALSE)</f>
        <v>Point 1</v>
      </c>
    </row>
    <row r="200" spans="1:72" x14ac:dyDescent="0.25">
      <c r="A200" s="18">
        <v>41869</v>
      </c>
      <c r="B200">
        <v>939558</v>
      </c>
      <c r="C200" s="18">
        <v>41869</v>
      </c>
      <c r="D200" t="s">
        <v>88</v>
      </c>
      <c r="F200" t="s">
        <v>88</v>
      </c>
      <c r="G200" t="s">
        <v>176</v>
      </c>
      <c r="H200" t="s">
        <v>148</v>
      </c>
      <c r="I200" t="s">
        <v>143</v>
      </c>
      <c r="J200">
        <v>93</v>
      </c>
      <c r="L200" t="s">
        <v>162</v>
      </c>
      <c r="M200" s="19">
        <v>0.93402777777777779</v>
      </c>
      <c r="N200" s="20">
        <v>43525</v>
      </c>
      <c r="O200" s="20">
        <v>43527</v>
      </c>
      <c r="P200" s="20">
        <v>43527</v>
      </c>
      <c r="Q200" s="20">
        <v>43525</v>
      </c>
      <c r="R200" s="20">
        <v>43526</v>
      </c>
      <c r="S200" s="20">
        <v>43526</v>
      </c>
      <c r="V200">
        <v>920293</v>
      </c>
      <c r="W200">
        <v>354697</v>
      </c>
      <c r="X200" t="s">
        <v>176</v>
      </c>
      <c r="Y200" t="s">
        <v>178</v>
      </c>
      <c r="Z200" t="s">
        <v>179</v>
      </c>
      <c r="AA200" t="s">
        <v>180</v>
      </c>
      <c r="AD200" t="s">
        <v>88</v>
      </c>
      <c r="AE200">
        <v>0</v>
      </c>
      <c r="AF200">
        <v>0</v>
      </c>
      <c r="AG200">
        <v>1496</v>
      </c>
      <c r="AH200" t="s">
        <v>166</v>
      </c>
      <c r="AI200" t="s">
        <v>90</v>
      </c>
      <c r="AJ200" t="s">
        <v>88</v>
      </c>
      <c r="AK200" t="s">
        <v>167</v>
      </c>
      <c r="AL200" t="s">
        <v>91</v>
      </c>
      <c r="AM200">
        <v>18</v>
      </c>
      <c r="AN200" t="s">
        <v>92</v>
      </c>
      <c r="AO200" t="s">
        <v>93</v>
      </c>
      <c r="AP200" t="s">
        <v>88</v>
      </c>
      <c r="AQ200" t="s">
        <v>93</v>
      </c>
      <c r="AR200" t="s">
        <v>94</v>
      </c>
      <c r="AS200" t="s">
        <v>93</v>
      </c>
      <c r="AT200" t="s">
        <v>168</v>
      </c>
      <c r="AV200" s="18">
        <v>42318</v>
      </c>
      <c r="AW200">
        <v>3315279</v>
      </c>
      <c r="AX200">
        <v>60479</v>
      </c>
      <c r="AY200" t="s">
        <v>95</v>
      </c>
      <c r="AZ200">
        <v>2</v>
      </c>
      <c r="BA200" t="s">
        <v>245</v>
      </c>
      <c r="BB200" t="s">
        <v>170</v>
      </c>
      <c r="BC200" t="s">
        <v>171</v>
      </c>
      <c r="BD200" t="s">
        <v>172</v>
      </c>
      <c r="BE200" t="s">
        <v>173</v>
      </c>
      <c r="BF200">
        <v>7</v>
      </c>
      <c r="BG200" t="s">
        <v>181</v>
      </c>
      <c r="BH200" t="s">
        <v>96</v>
      </c>
      <c r="BI200" t="s">
        <v>174</v>
      </c>
      <c r="BJ200" t="s">
        <v>175</v>
      </c>
      <c r="BK200" t="s">
        <v>97</v>
      </c>
      <c r="BL200" t="s">
        <v>98</v>
      </c>
      <c r="BM200" t="str">
        <f>VLOOKUP(T_Tableau_export_BDN_calculs[[#This Row],[Taxon]],'4_Changement_de_nom'!$1:$5000,2,FALSE)</f>
        <v>Pipistrellus pipistrellus (Schreber, 1774)</v>
      </c>
      <c r="BN200" t="str">
        <f>VLOOKUP(T_Tableau_export_BDN_calculs[[#This Row],[Taxon]],'4_Changement_de_nom'!$1:$5000,3,FALSE)</f>
        <v>Pipistrelle commune</v>
      </c>
      <c r="BO200">
        <f>VLOOKUP(T_Tableau_export_BDN_calculs[[#This Row],[Taxon]],'4_Changement_de_nom'!$1:$5000,4,FALSE)</f>
        <v>1</v>
      </c>
      <c r="BP200" s="68">
        <f>VLOOKUP(T_Tableau_export_BDN_calculs[[#This Row],[Taxon]],'4_Changement_de_nom'!$1:$5000,5,FALSE)</f>
        <v>1</v>
      </c>
      <c r="BQ200" s="68" t="str">
        <f>IF(OR(SUM(T_Tableau_export_BDN_calculs[[#This Row],[Encombrement vertical 0 - 5m]:[Encombrement vertical 0 - &gt;25m]])=130575,T_Tableau_export_BDN_calculs[[#This Row],[Taxon]]="Tadarida teniotis (Rafinesque,1814)"),"ouvert","ferme")</f>
        <v>ferme</v>
      </c>
      <c r="BR200" s="68">
        <f>T_Tableau_export_BDN_calculs[[#This Row],[Nombre de contacts]]/'2_Donnees_entree'!$B$20</f>
        <v>0.13333333333333333</v>
      </c>
      <c r="BS200" s="68">
        <f>(IF(T_Tableau_export_BDN_calculs[[#This Row],[Milieu ouvert ferme]]="ferme",T_Tableau_export_BDN_calculs[[#This Row],[Indice DETECT milieu ferme]],T_Tableau_export_BDN_calculs[[#This Row],[Indice DETECT milieu ouvert]]))*T_Tableau_export_BDN_calculs[[#This Row],[Nb contacts/h]]</f>
        <v>0.13333333333333333</v>
      </c>
      <c r="BT200" s="68" t="str">
        <f>VLOOKUP(T_Tableau_export_BDN_calculs[[#This Row],[Numéro du point]],'4bis_Changement_de_nom_points'!A:B,2,FALSE)</f>
        <v>Point 1</v>
      </c>
    </row>
    <row r="201" spans="1:72" x14ac:dyDescent="0.25">
      <c r="A201" s="18">
        <v>41869</v>
      </c>
      <c r="B201">
        <v>939561</v>
      </c>
      <c r="C201" s="18">
        <v>41869</v>
      </c>
      <c r="D201" t="s">
        <v>88</v>
      </c>
      <c r="F201" t="s">
        <v>88</v>
      </c>
      <c r="G201" t="s">
        <v>182</v>
      </c>
      <c r="H201" t="s">
        <v>138</v>
      </c>
      <c r="I201" t="s">
        <v>127</v>
      </c>
      <c r="J201">
        <v>82</v>
      </c>
      <c r="L201" t="s">
        <v>162</v>
      </c>
      <c r="M201" s="19">
        <v>0.97430555555555554</v>
      </c>
      <c r="N201" s="20">
        <v>43525</v>
      </c>
      <c r="O201" s="20">
        <v>43526</v>
      </c>
      <c r="P201" s="20">
        <v>43527</v>
      </c>
      <c r="Q201" s="20">
        <v>43525</v>
      </c>
      <c r="R201" s="20">
        <v>43527</v>
      </c>
      <c r="S201" s="20">
        <v>43527</v>
      </c>
      <c r="V201">
        <v>917807</v>
      </c>
      <c r="W201">
        <v>354698</v>
      </c>
      <c r="X201" t="s">
        <v>182</v>
      </c>
      <c r="Y201" t="s">
        <v>184</v>
      </c>
      <c r="Z201" t="s">
        <v>185</v>
      </c>
      <c r="AA201" t="s">
        <v>186</v>
      </c>
      <c r="AD201" t="s">
        <v>88</v>
      </c>
      <c r="AE201">
        <v>0</v>
      </c>
      <c r="AF201">
        <v>0</v>
      </c>
      <c r="AG201">
        <v>1496</v>
      </c>
      <c r="AH201" t="s">
        <v>166</v>
      </c>
      <c r="AI201" t="s">
        <v>90</v>
      </c>
      <c r="AJ201" t="s">
        <v>88</v>
      </c>
      <c r="AK201" t="s">
        <v>167</v>
      </c>
      <c r="AL201" t="s">
        <v>91</v>
      </c>
      <c r="AM201">
        <v>0</v>
      </c>
      <c r="AN201" t="s">
        <v>139</v>
      </c>
      <c r="AO201" t="s">
        <v>88</v>
      </c>
      <c r="AP201" t="s">
        <v>88</v>
      </c>
      <c r="AQ201" t="s">
        <v>88</v>
      </c>
      <c r="AS201" t="s">
        <v>88</v>
      </c>
      <c r="AT201" t="s">
        <v>168</v>
      </c>
      <c r="AV201" s="18">
        <v>42318</v>
      </c>
      <c r="AW201">
        <v>3313588</v>
      </c>
      <c r="AX201">
        <v>1862330</v>
      </c>
      <c r="AY201" t="s">
        <v>139</v>
      </c>
      <c r="AZ201">
        <v>0</v>
      </c>
      <c r="BA201" t="s">
        <v>245</v>
      </c>
      <c r="BB201" t="s">
        <v>170</v>
      </c>
      <c r="BC201" t="s">
        <v>171</v>
      </c>
      <c r="BD201" t="s">
        <v>172</v>
      </c>
      <c r="BE201" t="s">
        <v>173</v>
      </c>
      <c r="BF201">
        <v>7</v>
      </c>
      <c r="BG201" t="s">
        <v>181</v>
      </c>
      <c r="BH201" t="s">
        <v>96</v>
      </c>
      <c r="BI201" t="s">
        <v>174</v>
      </c>
      <c r="BJ201" t="s">
        <v>175</v>
      </c>
      <c r="BK201" t="s">
        <v>97</v>
      </c>
      <c r="BL201" t="s">
        <v>98</v>
      </c>
      <c r="BM201" t="str">
        <f>VLOOKUP(T_Tableau_export_BDN_calculs[[#This Row],[Taxon]],'4_Changement_de_nom'!$1:$5000,2,FALSE)</f>
        <v>Zéro observation</v>
      </c>
      <c r="BN201" t="str">
        <f>VLOOKUP(T_Tableau_export_BDN_calculs[[#This Row],[Taxon]],'4_Changement_de_nom'!$1:$5000,3,FALSE)</f>
        <v>Aucune observation</v>
      </c>
      <c r="BO201">
        <f>VLOOKUP(T_Tableau_export_BDN_calculs[[#This Row],[Taxon]],'4_Changement_de_nom'!$1:$5000,4,FALSE)</f>
        <v>0</v>
      </c>
      <c r="BP201" s="68">
        <f>VLOOKUP(T_Tableau_export_BDN_calculs[[#This Row],[Taxon]],'4_Changement_de_nom'!$1:$5000,5,FALSE)</f>
        <v>0</v>
      </c>
      <c r="BQ201" s="68" t="str">
        <f>IF(OR(SUM(T_Tableau_export_BDN_calculs[[#This Row],[Encombrement vertical 0 - 5m]:[Encombrement vertical 0 - &gt;25m]])=130575,T_Tableau_export_BDN_calculs[[#This Row],[Taxon]]="Tadarida teniotis (Rafinesque,1814)"),"ouvert","ferme")</f>
        <v>ferme</v>
      </c>
      <c r="BR201" s="68">
        <f>T_Tableau_export_BDN_calculs[[#This Row],[Nombre de contacts]]/'2_Donnees_entree'!$B$20</f>
        <v>0</v>
      </c>
      <c r="BS201" s="68">
        <f>(IF(T_Tableau_export_BDN_calculs[[#This Row],[Milieu ouvert ferme]]="ferme",T_Tableau_export_BDN_calculs[[#This Row],[Indice DETECT milieu ferme]],T_Tableau_export_BDN_calculs[[#This Row],[Indice DETECT milieu ouvert]]))*T_Tableau_export_BDN_calculs[[#This Row],[Nb contacts/h]]</f>
        <v>0</v>
      </c>
      <c r="BT201" s="68" t="str">
        <f>VLOOKUP(T_Tableau_export_BDN_calculs[[#This Row],[Numéro du point]],'4bis_Changement_de_nom_points'!A:B,2,FALSE)</f>
        <v>Point 2</v>
      </c>
    </row>
    <row r="202" spans="1:72" x14ac:dyDescent="0.25">
      <c r="A202" s="18">
        <v>41869</v>
      </c>
      <c r="B202">
        <v>939564</v>
      </c>
      <c r="C202" s="18">
        <v>41869</v>
      </c>
      <c r="D202" t="s">
        <v>88</v>
      </c>
      <c r="F202" t="s">
        <v>88</v>
      </c>
      <c r="G202" t="s">
        <v>187</v>
      </c>
      <c r="H202" t="s">
        <v>246</v>
      </c>
      <c r="I202" t="s">
        <v>89</v>
      </c>
      <c r="J202">
        <v>87</v>
      </c>
      <c r="K202" t="s">
        <v>147</v>
      </c>
      <c r="L202" t="s">
        <v>162</v>
      </c>
      <c r="M202" s="19">
        <v>3.4722222222222224E-2</v>
      </c>
      <c r="N202" s="20">
        <v>43525</v>
      </c>
      <c r="O202" s="20">
        <v>43525</v>
      </c>
      <c r="P202" s="20">
        <v>43526</v>
      </c>
      <c r="Q202" s="20">
        <v>43525</v>
      </c>
      <c r="R202" s="20">
        <v>43525</v>
      </c>
      <c r="S202" s="20">
        <v>43525</v>
      </c>
      <c r="V202">
        <v>917732</v>
      </c>
      <c r="W202">
        <v>354699</v>
      </c>
      <c r="X202" t="s">
        <v>187</v>
      </c>
      <c r="Y202" t="s">
        <v>189</v>
      </c>
      <c r="Z202" t="s">
        <v>190</v>
      </c>
      <c r="AA202" t="s">
        <v>191</v>
      </c>
      <c r="AD202" t="s">
        <v>88</v>
      </c>
      <c r="AE202">
        <v>0</v>
      </c>
      <c r="AF202">
        <v>0</v>
      </c>
      <c r="AG202">
        <v>1496</v>
      </c>
      <c r="AH202" t="s">
        <v>166</v>
      </c>
      <c r="AI202" t="s">
        <v>90</v>
      </c>
      <c r="AJ202" t="s">
        <v>88</v>
      </c>
      <c r="AK202" t="s">
        <v>167</v>
      </c>
      <c r="AL202" t="s">
        <v>91</v>
      </c>
      <c r="AM202">
        <v>30</v>
      </c>
      <c r="AN202" t="s">
        <v>242</v>
      </c>
      <c r="AO202" t="s">
        <v>93</v>
      </c>
      <c r="AP202" t="s">
        <v>88</v>
      </c>
      <c r="AQ202" t="s">
        <v>88</v>
      </c>
      <c r="AR202" t="s">
        <v>94</v>
      </c>
      <c r="AS202" t="s">
        <v>93</v>
      </c>
      <c r="AT202" t="s">
        <v>168</v>
      </c>
      <c r="AV202" s="18">
        <v>42318</v>
      </c>
      <c r="AW202">
        <v>3312837</v>
      </c>
      <c r="AX202" t="s">
        <v>243</v>
      </c>
      <c r="AY202" t="s">
        <v>231</v>
      </c>
      <c r="AZ202">
        <v>1</v>
      </c>
      <c r="BA202" t="s">
        <v>245</v>
      </c>
      <c r="BB202" t="s">
        <v>170</v>
      </c>
      <c r="BC202" t="s">
        <v>171</v>
      </c>
      <c r="BD202" t="s">
        <v>172</v>
      </c>
      <c r="BE202" t="s">
        <v>173</v>
      </c>
      <c r="BF202" t="s">
        <v>192</v>
      </c>
      <c r="BH202" t="s">
        <v>96</v>
      </c>
      <c r="BI202" t="s">
        <v>174</v>
      </c>
      <c r="BJ202" t="s">
        <v>175</v>
      </c>
      <c r="BK202" t="s">
        <v>97</v>
      </c>
      <c r="BL202" t="s">
        <v>98</v>
      </c>
      <c r="BM202" t="str">
        <f>VLOOKUP(T_Tableau_export_BDN_calculs[[#This Row],[Taxon]],'4_Changement_de_nom'!$1:$5000,2,FALSE)</f>
        <v>Plecotus (É. Geoffroy Saint-Hilaire, 1818)</v>
      </c>
      <c r="BN202" t="str">
        <f>VLOOKUP(T_Tableau_export_BDN_calculs[[#This Row],[Taxon]],'4_Changement_de_nom'!$1:$5000,3,FALSE)</f>
        <v>Oreillard (espèce indéterminée)</v>
      </c>
      <c r="BO202">
        <f>VLOOKUP(T_Tableau_export_BDN_calculs[[#This Row],[Taxon]],'4_Changement_de_nom'!$1:$5000,4,FALSE)</f>
        <v>5</v>
      </c>
      <c r="BP202" s="68">
        <f>VLOOKUP(T_Tableau_export_BDN_calculs[[#This Row],[Taxon]],'4_Changement_de_nom'!$1:$5000,5,FALSE)</f>
        <v>1.25</v>
      </c>
      <c r="BQ202" s="68" t="str">
        <f>IF(OR(SUM(T_Tableau_export_BDN_calculs[[#This Row],[Encombrement vertical 0 - 5m]:[Encombrement vertical 0 - &gt;25m]])=130575,T_Tableau_export_BDN_calculs[[#This Row],[Taxon]]="Tadarida teniotis (Rafinesque,1814)"),"ouvert","ferme")</f>
        <v>ouvert</v>
      </c>
      <c r="BR202" s="68">
        <f>T_Tableau_export_BDN_calculs[[#This Row],[Nombre de contacts]]/'2_Donnees_entree'!$B$20</f>
        <v>6.6666666666666666E-2</v>
      </c>
      <c r="BS202" s="68">
        <f>(IF(T_Tableau_export_BDN_calculs[[#This Row],[Milieu ouvert ferme]]="ferme",T_Tableau_export_BDN_calculs[[#This Row],[Indice DETECT milieu ferme]],T_Tableau_export_BDN_calculs[[#This Row],[Indice DETECT milieu ouvert]]))*T_Tableau_export_BDN_calculs[[#This Row],[Nb contacts/h]]</f>
        <v>8.3333333333333329E-2</v>
      </c>
      <c r="BT202" s="68" t="str">
        <f>VLOOKUP(T_Tableau_export_BDN_calculs[[#This Row],[Numéro du point]],'4bis_Changement_de_nom_points'!A:B,2,FALSE)</f>
        <v>Point 6</v>
      </c>
    </row>
    <row r="203" spans="1:72" x14ac:dyDescent="0.25">
      <c r="A203" s="18">
        <v>41869</v>
      </c>
      <c r="B203">
        <v>939564</v>
      </c>
      <c r="C203" s="18">
        <v>41869</v>
      </c>
      <c r="D203" t="s">
        <v>88</v>
      </c>
      <c r="F203" t="s">
        <v>88</v>
      </c>
      <c r="G203" t="s">
        <v>187</v>
      </c>
      <c r="H203" t="s">
        <v>246</v>
      </c>
      <c r="I203" t="s">
        <v>89</v>
      </c>
      <c r="J203">
        <v>87</v>
      </c>
      <c r="K203" t="s">
        <v>147</v>
      </c>
      <c r="L203" t="s">
        <v>162</v>
      </c>
      <c r="M203" s="19">
        <v>3.4722222222222224E-2</v>
      </c>
      <c r="N203" s="20">
        <v>43525</v>
      </c>
      <c r="O203" s="20">
        <v>43525</v>
      </c>
      <c r="P203" s="20">
        <v>43526</v>
      </c>
      <c r="Q203" s="20">
        <v>43525</v>
      </c>
      <c r="R203" s="20">
        <v>43525</v>
      </c>
      <c r="S203" s="20">
        <v>43525</v>
      </c>
      <c r="V203">
        <v>917732</v>
      </c>
      <c r="W203">
        <v>354699</v>
      </c>
      <c r="X203" t="s">
        <v>187</v>
      </c>
      <c r="Y203" t="s">
        <v>189</v>
      </c>
      <c r="Z203" t="s">
        <v>190</v>
      </c>
      <c r="AA203" t="s">
        <v>191</v>
      </c>
      <c r="AD203" t="s">
        <v>88</v>
      </c>
      <c r="AE203">
        <v>0</v>
      </c>
      <c r="AF203">
        <v>0</v>
      </c>
      <c r="AG203">
        <v>1496</v>
      </c>
      <c r="AH203" t="s">
        <v>166</v>
      </c>
      <c r="AI203" t="s">
        <v>90</v>
      </c>
      <c r="AJ203" t="s">
        <v>88</v>
      </c>
      <c r="AK203" t="s">
        <v>167</v>
      </c>
      <c r="AL203" t="s">
        <v>91</v>
      </c>
      <c r="AM203">
        <v>30</v>
      </c>
      <c r="AN203" t="s">
        <v>247</v>
      </c>
      <c r="AO203" t="s">
        <v>93</v>
      </c>
      <c r="AP203" t="s">
        <v>88</v>
      </c>
      <c r="AQ203" t="s">
        <v>93</v>
      </c>
      <c r="AR203" t="s">
        <v>94</v>
      </c>
      <c r="AS203" t="s">
        <v>93</v>
      </c>
      <c r="AT203" t="s">
        <v>168</v>
      </c>
      <c r="AV203" s="18">
        <v>42318</v>
      </c>
      <c r="AW203">
        <v>3313266</v>
      </c>
      <c r="AX203" t="s">
        <v>248</v>
      </c>
      <c r="AY203" t="s">
        <v>249</v>
      </c>
      <c r="AZ203">
        <v>1</v>
      </c>
      <c r="BA203" t="s">
        <v>245</v>
      </c>
      <c r="BB203" t="s">
        <v>170</v>
      </c>
      <c r="BC203" t="s">
        <v>171</v>
      </c>
      <c r="BD203" t="s">
        <v>172</v>
      </c>
      <c r="BE203" t="s">
        <v>173</v>
      </c>
      <c r="BF203" t="s">
        <v>192</v>
      </c>
      <c r="BH203" t="s">
        <v>96</v>
      </c>
      <c r="BI203" t="s">
        <v>174</v>
      </c>
      <c r="BJ203" t="s">
        <v>175</v>
      </c>
      <c r="BK203" t="s">
        <v>97</v>
      </c>
      <c r="BL203" t="s">
        <v>98</v>
      </c>
      <c r="BM203" t="str">
        <f>VLOOKUP(T_Tableau_export_BDN_calculs[[#This Row],[Taxon]],'4_Changement_de_nom'!$1:$5000,2,FALSE)</f>
        <v>Chiroptera Blumenbach, 1779</v>
      </c>
      <c r="BN203" t="str">
        <f>VLOOKUP(T_Tableau_export_BDN_calculs[[#This Row],[Taxon]],'4_Changement_de_nom'!$1:$5000,3,FALSE)</f>
        <v>Chauve-souris non déterminée</v>
      </c>
      <c r="BO203">
        <f>VLOOKUP(T_Tableau_export_BDN_calculs[[#This Row],[Taxon]],'4_Changement_de_nom'!$1:$5000,4,FALSE)</f>
        <v>1.98</v>
      </c>
      <c r="BP203" s="68">
        <f>VLOOKUP(T_Tableau_export_BDN_calculs[[#This Row],[Taxon]],'4_Changement_de_nom'!$1:$5000,5,FALSE)</f>
        <v>1.44</v>
      </c>
      <c r="BQ203" s="68" t="str">
        <f>IF(OR(SUM(T_Tableau_export_BDN_calculs[[#This Row],[Encombrement vertical 0 - 5m]:[Encombrement vertical 0 - &gt;25m]])=130575,T_Tableau_export_BDN_calculs[[#This Row],[Taxon]]="Tadarida teniotis (Rafinesque,1814)"),"ouvert","ferme")</f>
        <v>ouvert</v>
      </c>
      <c r="BR203" s="68">
        <f>T_Tableau_export_BDN_calculs[[#This Row],[Nombre de contacts]]/'2_Donnees_entree'!$B$20</f>
        <v>6.6666666666666666E-2</v>
      </c>
      <c r="BS203" s="68">
        <f>(IF(T_Tableau_export_BDN_calculs[[#This Row],[Milieu ouvert ferme]]="ferme",T_Tableau_export_BDN_calculs[[#This Row],[Indice DETECT milieu ferme]],T_Tableau_export_BDN_calculs[[#This Row],[Indice DETECT milieu ouvert]]))*T_Tableau_export_BDN_calculs[[#This Row],[Nb contacts/h]]</f>
        <v>9.6000000000000002E-2</v>
      </c>
      <c r="BT203" s="68" t="str">
        <f>VLOOKUP(T_Tableau_export_BDN_calculs[[#This Row],[Numéro du point]],'4bis_Changement_de_nom_points'!A:B,2,FALSE)</f>
        <v>Point 6</v>
      </c>
    </row>
    <row r="204" spans="1:72" x14ac:dyDescent="0.25">
      <c r="A204" s="18">
        <v>41869</v>
      </c>
      <c r="B204">
        <v>939564</v>
      </c>
      <c r="C204" s="18">
        <v>41869</v>
      </c>
      <c r="D204" t="s">
        <v>88</v>
      </c>
      <c r="F204" t="s">
        <v>88</v>
      </c>
      <c r="G204" t="s">
        <v>187</v>
      </c>
      <c r="H204" t="s">
        <v>246</v>
      </c>
      <c r="I204" t="s">
        <v>89</v>
      </c>
      <c r="J204">
        <v>87</v>
      </c>
      <c r="K204" t="s">
        <v>147</v>
      </c>
      <c r="L204" t="s">
        <v>162</v>
      </c>
      <c r="M204" s="19">
        <v>3.4722222222222224E-2</v>
      </c>
      <c r="N204" s="20">
        <v>43525</v>
      </c>
      <c r="O204" s="20">
        <v>43525</v>
      </c>
      <c r="P204" s="20">
        <v>43526</v>
      </c>
      <c r="Q204" s="20">
        <v>43525</v>
      </c>
      <c r="R204" s="20">
        <v>43525</v>
      </c>
      <c r="S204" s="20">
        <v>43525</v>
      </c>
      <c r="V204">
        <v>918056</v>
      </c>
      <c r="W204">
        <v>354699</v>
      </c>
      <c r="X204" t="s">
        <v>187</v>
      </c>
      <c r="Y204" t="s">
        <v>189</v>
      </c>
      <c r="Z204" t="s">
        <v>190</v>
      </c>
      <c r="AA204" t="s">
        <v>191</v>
      </c>
      <c r="AD204" t="s">
        <v>88</v>
      </c>
      <c r="AE204">
        <v>0</v>
      </c>
      <c r="AF204">
        <v>0</v>
      </c>
      <c r="AG204">
        <v>1496</v>
      </c>
      <c r="AH204" t="s">
        <v>166</v>
      </c>
      <c r="AI204" t="s">
        <v>90</v>
      </c>
      <c r="AJ204" t="s">
        <v>88</v>
      </c>
      <c r="AK204" t="s">
        <v>167</v>
      </c>
      <c r="AL204" t="s">
        <v>91</v>
      </c>
      <c r="AM204">
        <v>24</v>
      </c>
      <c r="AN204" t="s">
        <v>92</v>
      </c>
      <c r="AO204" t="s">
        <v>93</v>
      </c>
      <c r="AP204" t="s">
        <v>88</v>
      </c>
      <c r="AQ204" t="s">
        <v>93</v>
      </c>
      <c r="AR204" t="s">
        <v>94</v>
      </c>
      <c r="AS204" t="s">
        <v>93</v>
      </c>
      <c r="AT204" t="s">
        <v>168</v>
      </c>
      <c r="AV204" s="18">
        <v>42318</v>
      </c>
      <c r="AW204">
        <v>3315011</v>
      </c>
      <c r="AX204">
        <v>60479</v>
      </c>
      <c r="AY204" t="s">
        <v>95</v>
      </c>
      <c r="AZ204">
        <v>1</v>
      </c>
      <c r="BA204" t="s">
        <v>245</v>
      </c>
      <c r="BB204" t="s">
        <v>170</v>
      </c>
      <c r="BC204" t="s">
        <v>171</v>
      </c>
      <c r="BD204" t="s">
        <v>172</v>
      </c>
      <c r="BE204" t="s">
        <v>173</v>
      </c>
      <c r="BF204" t="s">
        <v>192</v>
      </c>
      <c r="BH204" t="s">
        <v>96</v>
      </c>
      <c r="BI204" t="s">
        <v>174</v>
      </c>
      <c r="BJ204" t="s">
        <v>175</v>
      </c>
      <c r="BK204" t="s">
        <v>97</v>
      </c>
      <c r="BL204" t="s">
        <v>98</v>
      </c>
      <c r="BM204" t="str">
        <f>VLOOKUP(T_Tableau_export_BDN_calculs[[#This Row],[Taxon]],'4_Changement_de_nom'!$1:$5000,2,FALSE)</f>
        <v>Pipistrellus pipistrellus (Schreber, 1774)</v>
      </c>
      <c r="BN204" t="str">
        <f>VLOOKUP(T_Tableau_export_BDN_calculs[[#This Row],[Taxon]],'4_Changement_de_nom'!$1:$5000,3,FALSE)</f>
        <v>Pipistrelle commune</v>
      </c>
      <c r="BO204">
        <f>VLOOKUP(T_Tableau_export_BDN_calculs[[#This Row],[Taxon]],'4_Changement_de_nom'!$1:$5000,4,FALSE)</f>
        <v>1</v>
      </c>
      <c r="BP204" s="68">
        <f>VLOOKUP(T_Tableau_export_BDN_calculs[[#This Row],[Taxon]],'4_Changement_de_nom'!$1:$5000,5,FALSE)</f>
        <v>1</v>
      </c>
      <c r="BQ204" s="68" t="str">
        <f>IF(OR(SUM(T_Tableau_export_BDN_calculs[[#This Row],[Encombrement vertical 0 - 5m]:[Encombrement vertical 0 - &gt;25m]])=130575,T_Tableau_export_BDN_calculs[[#This Row],[Taxon]]="Tadarida teniotis (Rafinesque,1814)"),"ouvert","ferme")</f>
        <v>ouvert</v>
      </c>
      <c r="BR204" s="68">
        <f>T_Tableau_export_BDN_calculs[[#This Row],[Nombre de contacts]]/'2_Donnees_entree'!$B$20</f>
        <v>6.6666666666666666E-2</v>
      </c>
      <c r="BS204" s="68">
        <f>(IF(T_Tableau_export_BDN_calculs[[#This Row],[Milieu ouvert ferme]]="ferme",T_Tableau_export_BDN_calculs[[#This Row],[Indice DETECT milieu ferme]],T_Tableau_export_BDN_calculs[[#This Row],[Indice DETECT milieu ouvert]]))*T_Tableau_export_BDN_calculs[[#This Row],[Nb contacts/h]]</f>
        <v>6.6666666666666666E-2</v>
      </c>
      <c r="BT204" s="68" t="str">
        <f>VLOOKUP(T_Tableau_export_BDN_calculs[[#This Row],[Numéro du point]],'4bis_Changement_de_nom_points'!A:B,2,FALSE)</f>
        <v>Point 6</v>
      </c>
    </row>
    <row r="205" spans="1:72" x14ac:dyDescent="0.25">
      <c r="A205" s="18">
        <v>41869</v>
      </c>
      <c r="B205">
        <v>939564</v>
      </c>
      <c r="C205" s="18">
        <v>41869</v>
      </c>
      <c r="D205" t="s">
        <v>88</v>
      </c>
      <c r="F205" t="s">
        <v>88</v>
      </c>
      <c r="G205" t="s">
        <v>187</v>
      </c>
      <c r="H205" t="s">
        <v>246</v>
      </c>
      <c r="I205" t="s">
        <v>89</v>
      </c>
      <c r="J205">
        <v>87</v>
      </c>
      <c r="K205" t="s">
        <v>147</v>
      </c>
      <c r="L205" t="s">
        <v>162</v>
      </c>
      <c r="M205" s="19">
        <v>3.4722222222222224E-2</v>
      </c>
      <c r="N205" s="20">
        <v>43525</v>
      </c>
      <c r="O205" s="20">
        <v>43525</v>
      </c>
      <c r="P205" s="20">
        <v>43526</v>
      </c>
      <c r="Q205" s="20">
        <v>43525</v>
      </c>
      <c r="R205" s="20">
        <v>43525</v>
      </c>
      <c r="S205" s="20">
        <v>43525</v>
      </c>
      <c r="V205">
        <v>918056</v>
      </c>
      <c r="W205">
        <v>354699</v>
      </c>
      <c r="X205" t="s">
        <v>187</v>
      </c>
      <c r="Y205" t="s">
        <v>189</v>
      </c>
      <c r="Z205" t="s">
        <v>190</v>
      </c>
      <c r="AA205" t="s">
        <v>191</v>
      </c>
      <c r="AD205" t="s">
        <v>88</v>
      </c>
      <c r="AE205">
        <v>0</v>
      </c>
      <c r="AF205">
        <v>0</v>
      </c>
      <c r="AG205">
        <v>1496</v>
      </c>
      <c r="AH205" t="s">
        <v>166</v>
      </c>
      <c r="AI205" t="s">
        <v>90</v>
      </c>
      <c r="AJ205" t="s">
        <v>88</v>
      </c>
      <c r="AK205" t="s">
        <v>167</v>
      </c>
      <c r="AL205" t="s">
        <v>91</v>
      </c>
      <c r="AM205">
        <v>24</v>
      </c>
      <c r="AN205" t="s">
        <v>152</v>
      </c>
      <c r="AO205" t="s">
        <v>93</v>
      </c>
      <c r="AP205" t="s">
        <v>88</v>
      </c>
      <c r="AQ205" t="s">
        <v>93</v>
      </c>
      <c r="AR205" t="s">
        <v>94</v>
      </c>
      <c r="AS205" t="s">
        <v>93</v>
      </c>
      <c r="AT205" t="s">
        <v>168</v>
      </c>
      <c r="AV205" s="18">
        <v>42318</v>
      </c>
      <c r="AW205">
        <v>3313627</v>
      </c>
      <c r="AX205" t="s">
        <v>153</v>
      </c>
      <c r="AY205" t="s">
        <v>154</v>
      </c>
      <c r="AZ205">
        <v>1</v>
      </c>
      <c r="BA205" t="s">
        <v>245</v>
      </c>
      <c r="BB205" t="s">
        <v>170</v>
      </c>
      <c r="BC205" t="s">
        <v>171</v>
      </c>
      <c r="BD205" t="s">
        <v>172</v>
      </c>
      <c r="BE205" t="s">
        <v>173</v>
      </c>
      <c r="BF205" t="s">
        <v>192</v>
      </c>
      <c r="BH205" t="s">
        <v>96</v>
      </c>
      <c r="BI205" t="s">
        <v>174</v>
      </c>
      <c r="BJ205" t="s">
        <v>175</v>
      </c>
      <c r="BK205" t="s">
        <v>97</v>
      </c>
      <c r="BL205" t="s">
        <v>98</v>
      </c>
      <c r="BM205" t="str">
        <f>VLOOKUP(T_Tableau_export_BDN_calculs[[#This Row],[Taxon]],'4_Changement_de_nom'!$1:$5000,2,FALSE)</f>
        <v>Nyctalus sp., Eptesicus sp.</v>
      </c>
      <c r="BN205" t="str">
        <f>VLOOKUP(T_Tableau_export_BDN_calculs[[#This Row],[Taxon]],'4_Changement_de_nom'!$1:$5000,3,FALSE)</f>
        <v>Noctule ou Sérotine (espèce indéterminée)</v>
      </c>
      <c r="BO205">
        <f>VLOOKUP(T_Tableau_export_BDN_calculs[[#This Row],[Taxon]],'4_Changement_de_nom'!$1:$5000,4,FALSE)</f>
        <v>0.41</v>
      </c>
      <c r="BP205" s="68">
        <f>VLOOKUP(T_Tableau_export_BDN_calculs[[#This Row],[Taxon]],'4_Changement_de_nom'!$1:$5000,5,FALSE)</f>
        <v>0.37</v>
      </c>
      <c r="BQ205" s="68" t="str">
        <f>IF(OR(SUM(T_Tableau_export_BDN_calculs[[#This Row],[Encombrement vertical 0 - 5m]:[Encombrement vertical 0 - &gt;25m]])=130575,T_Tableau_export_BDN_calculs[[#This Row],[Taxon]]="Tadarida teniotis (Rafinesque,1814)"),"ouvert","ferme")</f>
        <v>ouvert</v>
      </c>
      <c r="BR205" s="68">
        <f>T_Tableau_export_BDN_calculs[[#This Row],[Nombre de contacts]]/'2_Donnees_entree'!$B$20</f>
        <v>6.6666666666666666E-2</v>
      </c>
      <c r="BS205" s="68">
        <f>(IF(T_Tableau_export_BDN_calculs[[#This Row],[Milieu ouvert ferme]]="ferme",T_Tableau_export_BDN_calculs[[#This Row],[Indice DETECT milieu ferme]],T_Tableau_export_BDN_calculs[[#This Row],[Indice DETECT milieu ouvert]]))*T_Tableau_export_BDN_calculs[[#This Row],[Nb contacts/h]]</f>
        <v>2.4666666666666667E-2</v>
      </c>
      <c r="BT205" s="68" t="str">
        <f>VLOOKUP(T_Tableau_export_BDN_calculs[[#This Row],[Numéro du point]],'4bis_Changement_de_nom_points'!A:B,2,FALSE)</f>
        <v>Point 6</v>
      </c>
    </row>
    <row r="206" spans="1:72" x14ac:dyDescent="0.25">
      <c r="A206" s="18">
        <v>41869</v>
      </c>
      <c r="B206">
        <v>939564</v>
      </c>
      <c r="C206" s="18">
        <v>41869</v>
      </c>
      <c r="D206" t="s">
        <v>88</v>
      </c>
      <c r="F206" t="s">
        <v>88</v>
      </c>
      <c r="G206" t="s">
        <v>187</v>
      </c>
      <c r="H206" t="s">
        <v>246</v>
      </c>
      <c r="I206" t="s">
        <v>89</v>
      </c>
      <c r="J206">
        <v>87</v>
      </c>
      <c r="K206" t="s">
        <v>147</v>
      </c>
      <c r="L206" t="s">
        <v>162</v>
      </c>
      <c r="M206" s="19">
        <v>3.4722222222222224E-2</v>
      </c>
      <c r="N206" s="20">
        <v>43525</v>
      </c>
      <c r="O206" s="20">
        <v>43525</v>
      </c>
      <c r="P206" s="20">
        <v>43526</v>
      </c>
      <c r="Q206" s="20">
        <v>43525</v>
      </c>
      <c r="R206" s="20">
        <v>43525</v>
      </c>
      <c r="S206" s="20">
        <v>43525</v>
      </c>
      <c r="V206">
        <v>918595</v>
      </c>
      <c r="W206">
        <v>354699</v>
      </c>
      <c r="X206" t="s">
        <v>187</v>
      </c>
      <c r="Y206" t="s">
        <v>189</v>
      </c>
      <c r="Z206" t="s">
        <v>190</v>
      </c>
      <c r="AA206" t="s">
        <v>191</v>
      </c>
      <c r="AD206" t="s">
        <v>88</v>
      </c>
      <c r="AE206">
        <v>0</v>
      </c>
      <c r="AF206">
        <v>0</v>
      </c>
      <c r="AG206">
        <v>1496</v>
      </c>
      <c r="AH206" t="s">
        <v>166</v>
      </c>
      <c r="AI206" t="s">
        <v>90</v>
      </c>
      <c r="AJ206" t="s">
        <v>88</v>
      </c>
      <c r="AK206" t="s">
        <v>167</v>
      </c>
      <c r="AL206" t="s">
        <v>91</v>
      </c>
      <c r="AM206">
        <v>22</v>
      </c>
      <c r="AN206" t="s">
        <v>92</v>
      </c>
      <c r="AO206" t="s">
        <v>93</v>
      </c>
      <c r="AP206" t="s">
        <v>88</v>
      </c>
      <c r="AQ206" t="s">
        <v>93</v>
      </c>
      <c r="AR206" t="s">
        <v>94</v>
      </c>
      <c r="AS206" t="s">
        <v>93</v>
      </c>
      <c r="AT206" t="s">
        <v>168</v>
      </c>
      <c r="AV206" s="18">
        <v>42318</v>
      </c>
      <c r="AW206">
        <v>3314913</v>
      </c>
      <c r="AX206">
        <v>60479</v>
      </c>
      <c r="AY206" t="s">
        <v>95</v>
      </c>
      <c r="AZ206">
        <v>1</v>
      </c>
      <c r="BA206" t="s">
        <v>245</v>
      </c>
      <c r="BB206" t="s">
        <v>170</v>
      </c>
      <c r="BC206" t="s">
        <v>171</v>
      </c>
      <c r="BD206" t="s">
        <v>172</v>
      </c>
      <c r="BE206" t="s">
        <v>173</v>
      </c>
      <c r="BF206" t="s">
        <v>192</v>
      </c>
      <c r="BH206" t="s">
        <v>96</v>
      </c>
      <c r="BI206" t="s">
        <v>174</v>
      </c>
      <c r="BJ206" t="s">
        <v>175</v>
      </c>
      <c r="BK206" t="s">
        <v>97</v>
      </c>
      <c r="BL206" t="s">
        <v>98</v>
      </c>
      <c r="BM206" t="str">
        <f>VLOOKUP(T_Tableau_export_BDN_calculs[[#This Row],[Taxon]],'4_Changement_de_nom'!$1:$5000,2,FALSE)</f>
        <v>Pipistrellus pipistrellus (Schreber, 1774)</v>
      </c>
      <c r="BN206" t="str">
        <f>VLOOKUP(T_Tableau_export_BDN_calculs[[#This Row],[Taxon]],'4_Changement_de_nom'!$1:$5000,3,FALSE)</f>
        <v>Pipistrelle commune</v>
      </c>
      <c r="BO206">
        <f>VLOOKUP(T_Tableau_export_BDN_calculs[[#This Row],[Taxon]],'4_Changement_de_nom'!$1:$5000,4,FALSE)</f>
        <v>1</v>
      </c>
      <c r="BP206" s="68">
        <f>VLOOKUP(T_Tableau_export_BDN_calculs[[#This Row],[Taxon]],'4_Changement_de_nom'!$1:$5000,5,FALSE)</f>
        <v>1</v>
      </c>
      <c r="BQ206" s="68" t="str">
        <f>IF(OR(SUM(T_Tableau_export_BDN_calculs[[#This Row],[Encombrement vertical 0 - 5m]:[Encombrement vertical 0 - &gt;25m]])=130575,T_Tableau_export_BDN_calculs[[#This Row],[Taxon]]="Tadarida teniotis (Rafinesque,1814)"),"ouvert","ferme")</f>
        <v>ouvert</v>
      </c>
      <c r="BR206" s="68">
        <f>T_Tableau_export_BDN_calculs[[#This Row],[Nombre de contacts]]/'2_Donnees_entree'!$B$20</f>
        <v>6.6666666666666666E-2</v>
      </c>
      <c r="BS206" s="68">
        <f>(IF(T_Tableau_export_BDN_calculs[[#This Row],[Milieu ouvert ferme]]="ferme",T_Tableau_export_BDN_calculs[[#This Row],[Indice DETECT milieu ferme]],T_Tableau_export_BDN_calculs[[#This Row],[Indice DETECT milieu ouvert]]))*T_Tableau_export_BDN_calculs[[#This Row],[Nb contacts/h]]</f>
        <v>6.6666666666666666E-2</v>
      </c>
      <c r="BT206" s="68" t="str">
        <f>VLOOKUP(T_Tableau_export_BDN_calculs[[#This Row],[Numéro du point]],'4bis_Changement_de_nom_points'!A:B,2,FALSE)</f>
        <v>Point 6</v>
      </c>
    </row>
    <row r="207" spans="1:72" x14ac:dyDescent="0.25">
      <c r="A207" s="18">
        <v>41869</v>
      </c>
      <c r="B207">
        <v>939564</v>
      </c>
      <c r="C207" s="18">
        <v>41869</v>
      </c>
      <c r="D207" t="s">
        <v>88</v>
      </c>
      <c r="F207" t="s">
        <v>88</v>
      </c>
      <c r="G207" t="s">
        <v>187</v>
      </c>
      <c r="H207" t="s">
        <v>246</v>
      </c>
      <c r="I207" t="s">
        <v>89</v>
      </c>
      <c r="J207">
        <v>87</v>
      </c>
      <c r="K207" t="s">
        <v>147</v>
      </c>
      <c r="L207" t="s">
        <v>162</v>
      </c>
      <c r="M207" s="19">
        <v>3.4722222222222224E-2</v>
      </c>
      <c r="N207" s="20">
        <v>43525</v>
      </c>
      <c r="O207" s="20">
        <v>43525</v>
      </c>
      <c r="P207" s="20">
        <v>43526</v>
      </c>
      <c r="Q207" s="20">
        <v>43525</v>
      </c>
      <c r="R207" s="20">
        <v>43525</v>
      </c>
      <c r="S207" s="20">
        <v>43525</v>
      </c>
      <c r="V207">
        <v>919251</v>
      </c>
      <c r="W207">
        <v>354699</v>
      </c>
      <c r="X207" t="s">
        <v>187</v>
      </c>
      <c r="Y207" t="s">
        <v>189</v>
      </c>
      <c r="Z207" t="s">
        <v>190</v>
      </c>
      <c r="AA207" t="s">
        <v>191</v>
      </c>
      <c r="AD207" t="s">
        <v>88</v>
      </c>
      <c r="AE207">
        <v>0</v>
      </c>
      <c r="AF207">
        <v>0</v>
      </c>
      <c r="AG207">
        <v>1496</v>
      </c>
      <c r="AH207" t="s">
        <v>166</v>
      </c>
      <c r="AI207" t="s">
        <v>90</v>
      </c>
      <c r="AJ207" t="s">
        <v>88</v>
      </c>
      <c r="AK207" t="s">
        <v>167</v>
      </c>
      <c r="AL207" t="s">
        <v>91</v>
      </c>
      <c r="AM207">
        <v>5</v>
      </c>
      <c r="AN207" t="s">
        <v>92</v>
      </c>
      <c r="AO207" t="s">
        <v>93</v>
      </c>
      <c r="AP207" t="s">
        <v>88</v>
      </c>
      <c r="AQ207" t="s">
        <v>93</v>
      </c>
      <c r="AR207" t="s">
        <v>94</v>
      </c>
      <c r="AS207" t="s">
        <v>93</v>
      </c>
      <c r="AT207" t="s">
        <v>168</v>
      </c>
      <c r="AV207" s="18">
        <v>42318</v>
      </c>
      <c r="AW207">
        <v>3314274</v>
      </c>
      <c r="AX207">
        <v>60479</v>
      </c>
      <c r="AY207" t="s">
        <v>95</v>
      </c>
      <c r="AZ207">
        <v>1</v>
      </c>
      <c r="BA207" t="s">
        <v>245</v>
      </c>
      <c r="BB207" t="s">
        <v>170</v>
      </c>
      <c r="BC207" t="s">
        <v>171</v>
      </c>
      <c r="BD207" t="s">
        <v>172</v>
      </c>
      <c r="BE207" t="s">
        <v>173</v>
      </c>
      <c r="BF207" t="s">
        <v>192</v>
      </c>
      <c r="BH207" t="s">
        <v>96</v>
      </c>
      <c r="BI207" t="s">
        <v>174</v>
      </c>
      <c r="BJ207" t="s">
        <v>175</v>
      </c>
      <c r="BK207" t="s">
        <v>97</v>
      </c>
      <c r="BL207" t="s">
        <v>98</v>
      </c>
      <c r="BM207" t="str">
        <f>VLOOKUP(T_Tableau_export_BDN_calculs[[#This Row],[Taxon]],'4_Changement_de_nom'!$1:$5000,2,FALSE)</f>
        <v>Pipistrellus pipistrellus (Schreber, 1774)</v>
      </c>
      <c r="BN207" t="str">
        <f>VLOOKUP(T_Tableau_export_BDN_calculs[[#This Row],[Taxon]],'4_Changement_de_nom'!$1:$5000,3,FALSE)</f>
        <v>Pipistrelle commune</v>
      </c>
      <c r="BO207">
        <f>VLOOKUP(T_Tableau_export_BDN_calculs[[#This Row],[Taxon]],'4_Changement_de_nom'!$1:$5000,4,FALSE)</f>
        <v>1</v>
      </c>
      <c r="BP207" s="68">
        <f>VLOOKUP(T_Tableau_export_BDN_calculs[[#This Row],[Taxon]],'4_Changement_de_nom'!$1:$5000,5,FALSE)</f>
        <v>1</v>
      </c>
      <c r="BQ207" s="68" t="str">
        <f>IF(OR(SUM(T_Tableau_export_BDN_calculs[[#This Row],[Encombrement vertical 0 - 5m]:[Encombrement vertical 0 - &gt;25m]])=130575,T_Tableau_export_BDN_calculs[[#This Row],[Taxon]]="Tadarida teniotis (Rafinesque,1814)"),"ouvert","ferme")</f>
        <v>ouvert</v>
      </c>
      <c r="BR207" s="68">
        <f>T_Tableau_export_BDN_calculs[[#This Row],[Nombre de contacts]]/'2_Donnees_entree'!$B$20</f>
        <v>6.6666666666666666E-2</v>
      </c>
      <c r="BS207" s="68">
        <f>(IF(T_Tableau_export_BDN_calculs[[#This Row],[Milieu ouvert ferme]]="ferme",T_Tableau_export_BDN_calculs[[#This Row],[Indice DETECT milieu ferme]],T_Tableau_export_BDN_calculs[[#This Row],[Indice DETECT milieu ouvert]]))*T_Tableau_export_BDN_calculs[[#This Row],[Nb contacts/h]]</f>
        <v>6.6666666666666666E-2</v>
      </c>
      <c r="BT207" s="68" t="str">
        <f>VLOOKUP(T_Tableau_export_BDN_calculs[[#This Row],[Numéro du point]],'4bis_Changement_de_nom_points'!A:B,2,FALSE)</f>
        <v>Point 6</v>
      </c>
    </row>
    <row r="208" spans="1:72" x14ac:dyDescent="0.25">
      <c r="A208" s="18">
        <v>41869</v>
      </c>
      <c r="B208">
        <v>939564</v>
      </c>
      <c r="C208" s="18">
        <v>41869</v>
      </c>
      <c r="D208" t="s">
        <v>88</v>
      </c>
      <c r="F208" t="s">
        <v>88</v>
      </c>
      <c r="G208" t="s">
        <v>187</v>
      </c>
      <c r="H208" t="s">
        <v>246</v>
      </c>
      <c r="I208" t="s">
        <v>89</v>
      </c>
      <c r="J208">
        <v>87</v>
      </c>
      <c r="K208" t="s">
        <v>147</v>
      </c>
      <c r="L208" t="s">
        <v>162</v>
      </c>
      <c r="M208" s="19">
        <v>3.4722222222222224E-2</v>
      </c>
      <c r="N208" s="20">
        <v>43525</v>
      </c>
      <c r="O208" s="20">
        <v>43525</v>
      </c>
      <c r="P208" s="20">
        <v>43526</v>
      </c>
      <c r="Q208" s="20">
        <v>43525</v>
      </c>
      <c r="R208" s="20">
        <v>43525</v>
      </c>
      <c r="S208" s="20">
        <v>43525</v>
      </c>
      <c r="V208">
        <v>919293</v>
      </c>
      <c r="W208">
        <v>354699</v>
      </c>
      <c r="X208" t="s">
        <v>187</v>
      </c>
      <c r="Y208" t="s">
        <v>189</v>
      </c>
      <c r="Z208" t="s">
        <v>190</v>
      </c>
      <c r="AA208" t="s">
        <v>191</v>
      </c>
      <c r="AD208" t="s">
        <v>88</v>
      </c>
      <c r="AE208">
        <v>0</v>
      </c>
      <c r="AF208">
        <v>0</v>
      </c>
      <c r="AG208">
        <v>1496</v>
      </c>
      <c r="AH208" t="s">
        <v>166</v>
      </c>
      <c r="AI208" t="s">
        <v>90</v>
      </c>
      <c r="AJ208" t="s">
        <v>88</v>
      </c>
      <c r="AK208" t="s">
        <v>167</v>
      </c>
      <c r="AL208" t="s">
        <v>91</v>
      </c>
      <c r="AM208">
        <v>13</v>
      </c>
      <c r="AN208" t="s">
        <v>92</v>
      </c>
      <c r="AO208" t="s">
        <v>93</v>
      </c>
      <c r="AP208" t="s">
        <v>88</v>
      </c>
      <c r="AQ208" t="s">
        <v>93</v>
      </c>
      <c r="AR208" t="s">
        <v>94</v>
      </c>
      <c r="AS208" t="s">
        <v>93</v>
      </c>
      <c r="AT208" t="s">
        <v>168</v>
      </c>
      <c r="AV208" s="18">
        <v>42318</v>
      </c>
      <c r="AW208">
        <v>3314637</v>
      </c>
      <c r="AX208">
        <v>60479</v>
      </c>
      <c r="AY208" t="s">
        <v>95</v>
      </c>
      <c r="AZ208">
        <v>1</v>
      </c>
      <c r="BA208" t="s">
        <v>245</v>
      </c>
      <c r="BB208" t="s">
        <v>170</v>
      </c>
      <c r="BC208" t="s">
        <v>171</v>
      </c>
      <c r="BD208" t="s">
        <v>172</v>
      </c>
      <c r="BE208" t="s">
        <v>173</v>
      </c>
      <c r="BF208" t="s">
        <v>192</v>
      </c>
      <c r="BH208" t="s">
        <v>96</v>
      </c>
      <c r="BI208" t="s">
        <v>174</v>
      </c>
      <c r="BJ208" t="s">
        <v>175</v>
      </c>
      <c r="BK208" t="s">
        <v>97</v>
      </c>
      <c r="BL208" t="s">
        <v>98</v>
      </c>
      <c r="BM208" t="str">
        <f>VLOOKUP(T_Tableau_export_BDN_calculs[[#This Row],[Taxon]],'4_Changement_de_nom'!$1:$5000,2,FALSE)</f>
        <v>Pipistrellus pipistrellus (Schreber, 1774)</v>
      </c>
      <c r="BN208" t="str">
        <f>VLOOKUP(T_Tableau_export_BDN_calculs[[#This Row],[Taxon]],'4_Changement_de_nom'!$1:$5000,3,FALSE)</f>
        <v>Pipistrelle commune</v>
      </c>
      <c r="BO208">
        <f>VLOOKUP(T_Tableau_export_BDN_calculs[[#This Row],[Taxon]],'4_Changement_de_nom'!$1:$5000,4,FALSE)</f>
        <v>1</v>
      </c>
      <c r="BP208" s="68">
        <f>VLOOKUP(T_Tableau_export_BDN_calculs[[#This Row],[Taxon]],'4_Changement_de_nom'!$1:$5000,5,FALSE)</f>
        <v>1</v>
      </c>
      <c r="BQ208" s="68" t="str">
        <f>IF(OR(SUM(T_Tableau_export_BDN_calculs[[#This Row],[Encombrement vertical 0 - 5m]:[Encombrement vertical 0 - &gt;25m]])=130575,T_Tableau_export_BDN_calculs[[#This Row],[Taxon]]="Tadarida teniotis (Rafinesque,1814)"),"ouvert","ferme")</f>
        <v>ouvert</v>
      </c>
      <c r="BR208" s="68">
        <f>T_Tableau_export_BDN_calculs[[#This Row],[Nombre de contacts]]/'2_Donnees_entree'!$B$20</f>
        <v>6.6666666666666666E-2</v>
      </c>
      <c r="BS208" s="68">
        <f>(IF(T_Tableau_export_BDN_calculs[[#This Row],[Milieu ouvert ferme]]="ferme",T_Tableau_export_BDN_calculs[[#This Row],[Indice DETECT milieu ferme]],T_Tableau_export_BDN_calculs[[#This Row],[Indice DETECT milieu ouvert]]))*T_Tableau_export_BDN_calculs[[#This Row],[Nb contacts/h]]</f>
        <v>6.6666666666666666E-2</v>
      </c>
      <c r="BT208" s="68" t="str">
        <f>VLOOKUP(T_Tableau_export_BDN_calculs[[#This Row],[Numéro du point]],'4bis_Changement_de_nom_points'!A:B,2,FALSE)</f>
        <v>Point 6</v>
      </c>
    </row>
    <row r="209" spans="1:72" x14ac:dyDescent="0.25">
      <c r="A209" s="18">
        <v>41869</v>
      </c>
      <c r="B209">
        <v>939567</v>
      </c>
      <c r="C209" s="18">
        <v>41869</v>
      </c>
      <c r="D209" t="s">
        <v>88</v>
      </c>
      <c r="F209" t="s">
        <v>88</v>
      </c>
      <c r="G209" t="s">
        <v>193</v>
      </c>
      <c r="H209" t="s">
        <v>250</v>
      </c>
      <c r="I209" t="s">
        <v>89</v>
      </c>
      <c r="J209">
        <v>83</v>
      </c>
      <c r="L209" t="s">
        <v>162</v>
      </c>
      <c r="M209" s="19">
        <v>0.88541666666666663</v>
      </c>
      <c r="N209" s="20">
        <v>43525</v>
      </c>
      <c r="O209" s="20">
        <v>43526</v>
      </c>
      <c r="P209" s="20">
        <v>43526</v>
      </c>
      <c r="Q209" s="20">
        <v>43525</v>
      </c>
      <c r="R209" s="20">
        <v>43527</v>
      </c>
      <c r="S209" s="20">
        <v>43527</v>
      </c>
      <c r="V209">
        <v>918740</v>
      </c>
      <c r="W209">
        <v>354700</v>
      </c>
      <c r="X209" t="s">
        <v>193</v>
      </c>
      <c r="Y209" t="s">
        <v>194</v>
      </c>
      <c r="Z209" t="s">
        <v>195</v>
      </c>
      <c r="AA209" t="s">
        <v>196</v>
      </c>
      <c r="AD209" t="s">
        <v>88</v>
      </c>
      <c r="AE209">
        <v>0</v>
      </c>
      <c r="AF209">
        <v>0</v>
      </c>
      <c r="AG209">
        <v>1496</v>
      </c>
      <c r="AH209" t="s">
        <v>166</v>
      </c>
      <c r="AI209" t="s">
        <v>90</v>
      </c>
      <c r="AJ209" t="s">
        <v>88</v>
      </c>
      <c r="AK209" t="s">
        <v>167</v>
      </c>
      <c r="AL209" t="s">
        <v>91</v>
      </c>
      <c r="AM209">
        <v>24</v>
      </c>
      <c r="AN209" t="s">
        <v>140</v>
      </c>
      <c r="AO209" t="s">
        <v>93</v>
      </c>
      <c r="AP209" t="s">
        <v>88</v>
      </c>
      <c r="AQ209" t="s">
        <v>93</v>
      </c>
      <c r="AR209" t="s">
        <v>94</v>
      </c>
      <c r="AS209" t="s">
        <v>93</v>
      </c>
      <c r="AT209" t="s">
        <v>168</v>
      </c>
      <c r="AV209" s="18">
        <v>42318</v>
      </c>
      <c r="AW209">
        <v>3313611</v>
      </c>
      <c r="AX209" t="s">
        <v>141</v>
      </c>
      <c r="AY209" t="s">
        <v>142</v>
      </c>
      <c r="AZ209">
        <v>1</v>
      </c>
      <c r="BA209" t="s">
        <v>245</v>
      </c>
      <c r="BB209" t="s">
        <v>170</v>
      </c>
      <c r="BC209" t="s">
        <v>171</v>
      </c>
      <c r="BD209" t="s">
        <v>172</v>
      </c>
      <c r="BE209" t="s">
        <v>173</v>
      </c>
      <c r="BF209">
        <v>7</v>
      </c>
      <c r="BG209" t="s">
        <v>181</v>
      </c>
      <c r="BH209" t="s">
        <v>96</v>
      </c>
      <c r="BI209" t="s">
        <v>174</v>
      </c>
      <c r="BJ209" t="s">
        <v>175</v>
      </c>
      <c r="BK209" t="s">
        <v>97</v>
      </c>
      <c r="BL209" t="s">
        <v>98</v>
      </c>
      <c r="BM209" t="str">
        <f>VLOOKUP(T_Tableau_export_BDN_calculs[[#This Row],[Taxon]],'4_Changement_de_nom'!$1:$5000,2,FALSE)</f>
        <v>Myotis brandtii (Eversmann, 1845), Myotis daubentonii (Kuhl, 1817)</v>
      </c>
      <c r="BN209" t="str">
        <f>VLOOKUP(T_Tableau_export_BDN_calculs[[#This Row],[Taxon]],'4_Changement_de_nom'!$1:$5000,3,FALSE)</f>
        <v>Murin de Brandt, Murin de Daubenton</v>
      </c>
      <c r="BO209">
        <f>VLOOKUP(T_Tableau_export_BDN_calculs[[#This Row],[Taxon]],'4_Changement_de_nom'!$1:$5000,4,FALSE)</f>
        <v>2.5</v>
      </c>
      <c r="BP209" s="68">
        <f>VLOOKUP(T_Tableau_export_BDN_calculs[[#This Row],[Taxon]],'4_Changement_de_nom'!$1:$5000,5,FALSE)</f>
        <v>2.5</v>
      </c>
      <c r="BQ209" s="68" t="str">
        <f>IF(OR(SUM(T_Tableau_export_BDN_calculs[[#This Row],[Encombrement vertical 0 - 5m]:[Encombrement vertical 0 - &gt;25m]])=130575,T_Tableau_export_BDN_calculs[[#This Row],[Taxon]]="Tadarida teniotis (Rafinesque,1814)"),"ouvert","ferme")</f>
        <v>ferme</v>
      </c>
      <c r="BR209" s="68">
        <f>T_Tableau_export_BDN_calculs[[#This Row],[Nombre de contacts]]/'2_Donnees_entree'!$B$20</f>
        <v>6.6666666666666666E-2</v>
      </c>
      <c r="BS209" s="68">
        <f>(IF(T_Tableau_export_BDN_calculs[[#This Row],[Milieu ouvert ferme]]="ferme",T_Tableau_export_BDN_calculs[[#This Row],[Indice DETECT milieu ferme]],T_Tableau_export_BDN_calculs[[#This Row],[Indice DETECT milieu ouvert]]))*T_Tableau_export_BDN_calculs[[#This Row],[Nb contacts/h]]</f>
        <v>0.16666666666666666</v>
      </c>
      <c r="BT209" s="68" t="str">
        <f>VLOOKUP(T_Tableau_export_BDN_calculs[[#This Row],[Numéro du point]],'4bis_Changement_de_nom_points'!A:B,2,FALSE)</f>
        <v>Point 5</v>
      </c>
    </row>
    <row r="210" spans="1:72" x14ac:dyDescent="0.25">
      <c r="A210" s="18">
        <v>41870</v>
      </c>
      <c r="B210">
        <v>939534</v>
      </c>
      <c r="C210" s="18">
        <v>41870</v>
      </c>
      <c r="D210" t="s">
        <v>88</v>
      </c>
      <c r="F210" t="s">
        <v>88</v>
      </c>
      <c r="G210" t="s">
        <v>197</v>
      </c>
      <c r="H210">
        <v>13</v>
      </c>
      <c r="I210" t="s">
        <v>89</v>
      </c>
      <c r="J210">
        <v>71</v>
      </c>
      <c r="L210" t="s">
        <v>162</v>
      </c>
      <c r="M210" s="19">
        <v>6.9444444444444441E-3</v>
      </c>
      <c r="N210" s="20">
        <v>43525</v>
      </c>
      <c r="O210" s="20">
        <v>43526</v>
      </c>
      <c r="P210" s="20">
        <v>43527</v>
      </c>
      <c r="Q210" s="20">
        <v>43525</v>
      </c>
      <c r="R210" s="20">
        <v>43526</v>
      </c>
      <c r="S210" s="20">
        <v>43526</v>
      </c>
      <c r="V210">
        <v>920229</v>
      </c>
      <c r="W210">
        <v>354689</v>
      </c>
      <c r="X210" t="s">
        <v>197</v>
      </c>
      <c r="Y210" t="s">
        <v>199</v>
      </c>
      <c r="Z210" t="s">
        <v>200</v>
      </c>
      <c r="AA210" t="s">
        <v>201</v>
      </c>
      <c r="AD210" t="s">
        <v>88</v>
      </c>
      <c r="AE210">
        <v>0</v>
      </c>
      <c r="AF210">
        <v>0</v>
      </c>
      <c r="AG210">
        <v>1496</v>
      </c>
      <c r="AH210" t="s">
        <v>166</v>
      </c>
      <c r="AI210" t="s">
        <v>90</v>
      </c>
      <c r="AJ210" t="s">
        <v>88</v>
      </c>
      <c r="AK210" t="s">
        <v>167</v>
      </c>
      <c r="AL210" t="s">
        <v>91</v>
      </c>
      <c r="AM210">
        <v>0</v>
      </c>
      <c r="AN210" t="s">
        <v>139</v>
      </c>
      <c r="AO210" t="s">
        <v>88</v>
      </c>
      <c r="AP210" t="s">
        <v>88</v>
      </c>
      <c r="AQ210" t="s">
        <v>88</v>
      </c>
      <c r="AS210" t="s">
        <v>88</v>
      </c>
      <c r="AT210" t="s">
        <v>168</v>
      </c>
      <c r="AV210" s="18">
        <v>42318</v>
      </c>
      <c r="AW210">
        <v>3314296</v>
      </c>
      <c r="AX210">
        <v>1862330</v>
      </c>
      <c r="AY210" t="s">
        <v>139</v>
      </c>
      <c r="AZ210">
        <v>0</v>
      </c>
      <c r="BA210" t="s">
        <v>251</v>
      </c>
      <c r="BB210" t="s">
        <v>170</v>
      </c>
      <c r="BC210" t="s">
        <v>171</v>
      </c>
      <c r="BD210" t="s">
        <v>172</v>
      </c>
      <c r="BE210" t="s">
        <v>173</v>
      </c>
      <c r="BF210">
        <v>10</v>
      </c>
      <c r="BH210" t="s">
        <v>96</v>
      </c>
      <c r="BI210" t="s">
        <v>174</v>
      </c>
      <c r="BJ210" t="s">
        <v>175</v>
      </c>
      <c r="BK210" t="s">
        <v>97</v>
      </c>
      <c r="BL210" t="s">
        <v>98</v>
      </c>
      <c r="BM210" t="str">
        <f>VLOOKUP(T_Tableau_export_BDN_calculs[[#This Row],[Taxon]],'4_Changement_de_nom'!$1:$5000,2,FALSE)</f>
        <v>Zéro observation</v>
      </c>
      <c r="BN210" t="str">
        <f>VLOOKUP(T_Tableau_export_BDN_calculs[[#This Row],[Taxon]],'4_Changement_de_nom'!$1:$5000,3,FALSE)</f>
        <v>Aucune observation</v>
      </c>
      <c r="BO210">
        <f>VLOOKUP(T_Tableau_export_BDN_calculs[[#This Row],[Taxon]],'4_Changement_de_nom'!$1:$5000,4,FALSE)</f>
        <v>0</v>
      </c>
      <c r="BP210" s="68">
        <f>VLOOKUP(T_Tableau_export_BDN_calculs[[#This Row],[Taxon]],'4_Changement_de_nom'!$1:$5000,5,FALSE)</f>
        <v>0</v>
      </c>
      <c r="BQ210" s="68" t="str">
        <f>IF(OR(SUM(T_Tableau_export_BDN_calculs[[#This Row],[Encombrement vertical 0 - 5m]:[Encombrement vertical 0 - &gt;25m]])=130575,T_Tableau_export_BDN_calculs[[#This Row],[Taxon]]="Tadarida teniotis (Rafinesque,1814)"),"ouvert","ferme")</f>
        <v>ferme</v>
      </c>
      <c r="BR210" s="68">
        <f>T_Tableau_export_BDN_calculs[[#This Row],[Nombre de contacts]]/'2_Donnees_entree'!$B$20</f>
        <v>0</v>
      </c>
      <c r="BS210" s="68">
        <f>(IF(T_Tableau_export_BDN_calculs[[#This Row],[Milieu ouvert ferme]]="ferme",T_Tableau_export_BDN_calculs[[#This Row],[Indice DETECT milieu ferme]],T_Tableau_export_BDN_calculs[[#This Row],[Indice DETECT milieu ouvert]]))*T_Tableau_export_BDN_calculs[[#This Row],[Nb contacts/h]]</f>
        <v>0</v>
      </c>
      <c r="BT210" s="68" t="str">
        <f>VLOOKUP(T_Tableau_export_BDN_calculs[[#This Row],[Numéro du point]],'4bis_Changement_de_nom_points'!A:B,2,FALSE)</f>
        <v>Point 9</v>
      </c>
    </row>
    <row r="211" spans="1:72" x14ac:dyDescent="0.25">
      <c r="A211" s="18">
        <v>41870</v>
      </c>
      <c r="B211">
        <v>939537</v>
      </c>
      <c r="C211" s="18">
        <v>41870</v>
      </c>
      <c r="D211" t="s">
        <v>88</v>
      </c>
      <c r="F211" t="s">
        <v>88</v>
      </c>
      <c r="G211" t="s">
        <v>202</v>
      </c>
      <c r="H211" t="s">
        <v>252</v>
      </c>
      <c r="I211" t="s">
        <v>127</v>
      </c>
      <c r="J211">
        <v>71</v>
      </c>
      <c r="L211" t="s">
        <v>162</v>
      </c>
      <c r="M211" s="19">
        <v>3.125E-2</v>
      </c>
      <c r="N211" s="20">
        <v>43525</v>
      </c>
      <c r="O211" s="20">
        <v>43526</v>
      </c>
      <c r="P211" s="20">
        <v>43527</v>
      </c>
      <c r="Q211" s="20">
        <v>43525</v>
      </c>
      <c r="R211" s="20">
        <v>43525</v>
      </c>
      <c r="S211" s="20">
        <v>43525</v>
      </c>
      <c r="V211">
        <v>919361</v>
      </c>
      <c r="W211">
        <v>354690</v>
      </c>
      <c r="X211" t="s">
        <v>202</v>
      </c>
      <c r="Y211" t="s">
        <v>204</v>
      </c>
      <c r="Z211" t="s">
        <v>205</v>
      </c>
      <c r="AA211" t="s">
        <v>206</v>
      </c>
      <c r="AD211" t="s">
        <v>88</v>
      </c>
      <c r="AE211">
        <v>0</v>
      </c>
      <c r="AF211">
        <v>0</v>
      </c>
      <c r="AG211">
        <v>1496</v>
      </c>
      <c r="AH211" t="s">
        <v>166</v>
      </c>
      <c r="AI211" t="s">
        <v>90</v>
      </c>
      <c r="AJ211" t="s">
        <v>88</v>
      </c>
      <c r="AK211" t="s">
        <v>167</v>
      </c>
      <c r="AL211" t="s">
        <v>91</v>
      </c>
      <c r="AM211">
        <v>2</v>
      </c>
      <c r="AN211" t="s">
        <v>104</v>
      </c>
      <c r="AO211" t="s">
        <v>93</v>
      </c>
      <c r="AP211" t="s">
        <v>88</v>
      </c>
      <c r="AQ211" t="s">
        <v>93</v>
      </c>
      <c r="AR211" t="s">
        <v>94</v>
      </c>
      <c r="AS211" t="s">
        <v>93</v>
      </c>
      <c r="AT211" t="s">
        <v>168</v>
      </c>
      <c r="AV211" s="18">
        <v>42318</v>
      </c>
      <c r="AW211">
        <v>3315215</v>
      </c>
      <c r="AX211" t="s">
        <v>118</v>
      </c>
      <c r="AY211" t="s">
        <v>119</v>
      </c>
      <c r="AZ211">
        <v>1</v>
      </c>
      <c r="BA211" t="s">
        <v>114</v>
      </c>
      <c r="BB211" t="s">
        <v>170</v>
      </c>
      <c r="BC211" t="s">
        <v>171</v>
      </c>
      <c r="BD211" t="s">
        <v>172</v>
      </c>
      <c r="BE211" t="s">
        <v>173</v>
      </c>
      <c r="BF211">
        <v>9</v>
      </c>
      <c r="BG211" t="s">
        <v>181</v>
      </c>
      <c r="BH211" t="s">
        <v>96</v>
      </c>
      <c r="BI211" t="s">
        <v>174</v>
      </c>
      <c r="BJ211" t="s">
        <v>175</v>
      </c>
      <c r="BK211" t="s">
        <v>97</v>
      </c>
      <c r="BL211" t="s">
        <v>98</v>
      </c>
      <c r="BM211" t="str">
        <f>VLOOKUP(T_Tableau_export_BDN_calculs[[#This Row],[Taxon]],'4_Changement_de_nom'!$1:$5000,2,FALSE)</f>
        <v>Myotis Kaup, 1829</v>
      </c>
      <c r="BN211" t="str">
        <f>VLOOKUP(T_Tableau_export_BDN_calculs[[#This Row],[Taxon]],'4_Changement_de_nom'!$1:$5000,3,FALSE)</f>
        <v>Murin (espèce indéterminée)</v>
      </c>
      <c r="BO211">
        <f>VLOOKUP(T_Tableau_export_BDN_calculs[[#This Row],[Taxon]],'4_Changement_de_nom'!$1:$5000,4,FALSE)</f>
        <v>2.38</v>
      </c>
      <c r="BP211" s="68">
        <f>VLOOKUP(T_Tableau_export_BDN_calculs[[#This Row],[Taxon]],'4_Changement_de_nom'!$1:$5000,5,FALSE)</f>
        <v>1.87</v>
      </c>
      <c r="BQ211" s="68" t="str">
        <f>IF(OR(SUM(T_Tableau_export_BDN_calculs[[#This Row],[Encombrement vertical 0 - 5m]:[Encombrement vertical 0 - &gt;25m]])=130575,T_Tableau_export_BDN_calculs[[#This Row],[Taxon]]="Tadarida teniotis (Rafinesque,1814)"),"ouvert","ferme")</f>
        <v>ouvert</v>
      </c>
      <c r="BR211" s="68">
        <f>T_Tableau_export_BDN_calculs[[#This Row],[Nombre de contacts]]/'2_Donnees_entree'!$B$20</f>
        <v>6.6666666666666666E-2</v>
      </c>
      <c r="BS211" s="68">
        <f>(IF(T_Tableau_export_BDN_calculs[[#This Row],[Milieu ouvert ferme]]="ferme",T_Tableau_export_BDN_calculs[[#This Row],[Indice DETECT milieu ferme]],T_Tableau_export_BDN_calculs[[#This Row],[Indice DETECT milieu ouvert]]))*T_Tableau_export_BDN_calculs[[#This Row],[Nb contacts/h]]</f>
        <v>0.12466666666666668</v>
      </c>
      <c r="BT211" s="68" t="str">
        <f>VLOOKUP(T_Tableau_export_BDN_calculs[[#This Row],[Numéro du point]],'4bis_Changement_de_nom_points'!A:B,2,FALSE)</f>
        <v>Point 8</v>
      </c>
    </row>
    <row r="212" spans="1:72" x14ac:dyDescent="0.25">
      <c r="A212" s="18">
        <v>41870</v>
      </c>
      <c r="B212">
        <v>939537</v>
      </c>
      <c r="C212" s="18">
        <v>41870</v>
      </c>
      <c r="D212" t="s">
        <v>88</v>
      </c>
      <c r="F212" t="s">
        <v>88</v>
      </c>
      <c r="G212" t="s">
        <v>202</v>
      </c>
      <c r="H212" t="s">
        <v>252</v>
      </c>
      <c r="I212" t="s">
        <v>127</v>
      </c>
      <c r="J212">
        <v>71</v>
      </c>
      <c r="L212" t="s">
        <v>162</v>
      </c>
      <c r="M212" s="19">
        <v>3.125E-2</v>
      </c>
      <c r="N212" s="20">
        <v>43525</v>
      </c>
      <c r="O212" s="20">
        <v>43526</v>
      </c>
      <c r="P212" s="20">
        <v>43527</v>
      </c>
      <c r="Q212" s="20">
        <v>43525</v>
      </c>
      <c r="R212" s="20">
        <v>43525</v>
      </c>
      <c r="S212" s="20">
        <v>43525</v>
      </c>
      <c r="V212">
        <v>919923</v>
      </c>
      <c r="W212">
        <v>354690</v>
      </c>
      <c r="X212" t="s">
        <v>202</v>
      </c>
      <c r="Y212" t="s">
        <v>204</v>
      </c>
      <c r="Z212" t="s">
        <v>205</v>
      </c>
      <c r="AA212" t="s">
        <v>206</v>
      </c>
      <c r="AD212" t="s">
        <v>88</v>
      </c>
      <c r="AE212">
        <v>0</v>
      </c>
      <c r="AF212">
        <v>0</v>
      </c>
      <c r="AG212">
        <v>1496</v>
      </c>
      <c r="AH212" t="s">
        <v>166</v>
      </c>
      <c r="AI212" t="s">
        <v>90</v>
      </c>
      <c r="AJ212" t="s">
        <v>88</v>
      </c>
      <c r="AK212" t="s">
        <v>167</v>
      </c>
      <c r="AL212" t="s">
        <v>91</v>
      </c>
      <c r="AM212">
        <v>28</v>
      </c>
      <c r="AN212" t="s">
        <v>104</v>
      </c>
      <c r="AO212" t="s">
        <v>93</v>
      </c>
      <c r="AP212" t="s">
        <v>88</v>
      </c>
      <c r="AQ212" t="s">
        <v>93</v>
      </c>
      <c r="AR212" t="s">
        <v>94</v>
      </c>
      <c r="AS212" t="s">
        <v>93</v>
      </c>
      <c r="AT212" t="s">
        <v>168</v>
      </c>
      <c r="AV212" s="18">
        <v>42318</v>
      </c>
      <c r="AW212">
        <v>3312956</v>
      </c>
      <c r="AX212" t="s">
        <v>118</v>
      </c>
      <c r="AY212" t="s">
        <v>119</v>
      </c>
      <c r="AZ212">
        <v>1</v>
      </c>
      <c r="BA212" t="s">
        <v>114</v>
      </c>
      <c r="BB212" t="s">
        <v>170</v>
      </c>
      <c r="BC212" t="s">
        <v>171</v>
      </c>
      <c r="BD212" t="s">
        <v>172</v>
      </c>
      <c r="BE212" t="s">
        <v>173</v>
      </c>
      <c r="BF212">
        <v>9</v>
      </c>
      <c r="BG212" t="s">
        <v>181</v>
      </c>
      <c r="BH212" t="s">
        <v>96</v>
      </c>
      <c r="BI212" t="s">
        <v>174</v>
      </c>
      <c r="BJ212" t="s">
        <v>175</v>
      </c>
      <c r="BK212" t="s">
        <v>97</v>
      </c>
      <c r="BL212" t="s">
        <v>98</v>
      </c>
      <c r="BM212" t="str">
        <f>VLOOKUP(T_Tableau_export_BDN_calculs[[#This Row],[Taxon]],'4_Changement_de_nom'!$1:$5000,2,FALSE)</f>
        <v>Myotis Kaup, 1829</v>
      </c>
      <c r="BN212" t="str">
        <f>VLOOKUP(T_Tableau_export_BDN_calculs[[#This Row],[Taxon]],'4_Changement_de_nom'!$1:$5000,3,FALSE)</f>
        <v>Murin (espèce indéterminée)</v>
      </c>
      <c r="BO212">
        <f>VLOOKUP(T_Tableau_export_BDN_calculs[[#This Row],[Taxon]],'4_Changement_de_nom'!$1:$5000,4,FALSE)</f>
        <v>2.38</v>
      </c>
      <c r="BP212" s="68">
        <f>VLOOKUP(T_Tableau_export_BDN_calculs[[#This Row],[Taxon]],'4_Changement_de_nom'!$1:$5000,5,FALSE)</f>
        <v>1.87</v>
      </c>
      <c r="BQ212" s="68" t="str">
        <f>IF(OR(SUM(T_Tableau_export_BDN_calculs[[#This Row],[Encombrement vertical 0 - 5m]:[Encombrement vertical 0 - &gt;25m]])=130575,T_Tableau_export_BDN_calculs[[#This Row],[Taxon]]="Tadarida teniotis (Rafinesque,1814)"),"ouvert","ferme")</f>
        <v>ouvert</v>
      </c>
      <c r="BR212" s="68">
        <f>T_Tableau_export_BDN_calculs[[#This Row],[Nombre de contacts]]/'2_Donnees_entree'!$B$20</f>
        <v>6.6666666666666666E-2</v>
      </c>
      <c r="BS212" s="68">
        <f>(IF(T_Tableau_export_BDN_calculs[[#This Row],[Milieu ouvert ferme]]="ferme",T_Tableau_export_BDN_calculs[[#This Row],[Indice DETECT milieu ferme]],T_Tableau_export_BDN_calculs[[#This Row],[Indice DETECT milieu ouvert]]))*T_Tableau_export_BDN_calculs[[#This Row],[Nb contacts/h]]</f>
        <v>0.12466666666666668</v>
      </c>
      <c r="BT212" s="68" t="str">
        <f>VLOOKUP(T_Tableau_export_BDN_calculs[[#This Row],[Numéro du point]],'4bis_Changement_de_nom_points'!A:B,2,FALSE)</f>
        <v>Point 8</v>
      </c>
    </row>
    <row r="213" spans="1:72" x14ac:dyDescent="0.25">
      <c r="A213" s="18">
        <v>41870</v>
      </c>
      <c r="B213">
        <v>939540</v>
      </c>
      <c r="C213" s="18">
        <v>41870</v>
      </c>
      <c r="D213" t="s">
        <v>88</v>
      </c>
      <c r="F213" t="s">
        <v>88</v>
      </c>
      <c r="G213" t="s">
        <v>160</v>
      </c>
      <c r="H213">
        <v>13</v>
      </c>
      <c r="I213" t="s">
        <v>127</v>
      </c>
      <c r="J213">
        <v>84</v>
      </c>
      <c r="L213" t="s">
        <v>162</v>
      </c>
      <c r="M213" s="19">
        <v>7.3611111111111113E-2</v>
      </c>
      <c r="N213" s="20">
        <v>43525</v>
      </c>
      <c r="O213" s="20">
        <v>43527</v>
      </c>
      <c r="P213" s="20">
        <v>43527</v>
      </c>
      <c r="Q213" s="20">
        <v>43525</v>
      </c>
      <c r="R213" s="20">
        <v>43526</v>
      </c>
      <c r="S213" s="20">
        <v>43526</v>
      </c>
      <c r="V213">
        <v>919427</v>
      </c>
      <c r="W213">
        <v>354691</v>
      </c>
      <c r="X213" t="s">
        <v>160</v>
      </c>
      <c r="Y213" t="s">
        <v>163</v>
      </c>
      <c r="Z213" t="s">
        <v>164</v>
      </c>
      <c r="AA213" t="s">
        <v>165</v>
      </c>
      <c r="AD213" t="s">
        <v>88</v>
      </c>
      <c r="AE213">
        <v>0</v>
      </c>
      <c r="AF213">
        <v>0</v>
      </c>
      <c r="AG213">
        <v>1496</v>
      </c>
      <c r="AH213" t="s">
        <v>166</v>
      </c>
      <c r="AI213" t="s">
        <v>90</v>
      </c>
      <c r="AJ213" t="s">
        <v>88</v>
      </c>
      <c r="AK213" t="s">
        <v>167</v>
      </c>
      <c r="AL213" t="s">
        <v>91</v>
      </c>
      <c r="AM213">
        <v>0</v>
      </c>
      <c r="AN213" t="s">
        <v>139</v>
      </c>
      <c r="AO213" t="s">
        <v>88</v>
      </c>
      <c r="AP213" t="s">
        <v>88</v>
      </c>
      <c r="AQ213" t="s">
        <v>88</v>
      </c>
      <c r="AS213" t="s">
        <v>88</v>
      </c>
      <c r="AT213" t="s">
        <v>168</v>
      </c>
      <c r="AV213" s="18">
        <v>42318</v>
      </c>
      <c r="AW213">
        <v>3312613</v>
      </c>
      <c r="AX213">
        <v>1862330</v>
      </c>
      <c r="AY213" t="s">
        <v>139</v>
      </c>
      <c r="AZ213">
        <v>0</v>
      </c>
      <c r="BA213" t="s">
        <v>245</v>
      </c>
      <c r="BB213" t="s">
        <v>170</v>
      </c>
      <c r="BC213" t="s">
        <v>171</v>
      </c>
      <c r="BD213" t="s">
        <v>172</v>
      </c>
      <c r="BE213" t="s">
        <v>173</v>
      </c>
      <c r="BF213">
        <v>9</v>
      </c>
      <c r="BH213" t="s">
        <v>96</v>
      </c>
      <c r="BI213" t="s">
        <v>174</v>
      </c>
      <c r="BJ213" t="s">
        <v>175</v>
      </c>
      <c r="BK213" t="s">
        <v>97</v>
      </c>
      <c r="BL213" t="s">
        <v>98</v>
      </c>
      <c r="BM213" t="str">
        <f>VLOOKUP(T_Tableau_export_BDN_calculs[[#This Row],[Taxon]],'4_Changement_de_nom'!$1:$5000,2,FALSE)</f>
        <v>Zéro observation</v>
      </c>
      <c r="BN213" t="str">
        <f>VLOOKUP(T_Tableau_export_BDN_calculs[[#This Row],[Taxon]],'4_Changement_de_nom'!$1:$5000,3,FALSE)</f>
        <v>Aucune observation</v>
      </c>
      <c r="BO213">
        <f>VLOOKUP(T_Tableau_export_BDN_calculs[[#This Row],[Taxon]],'4_Changement_de_nom'!$1:$5000,4,FALSE)</f>
        <v>0</v>
      </c>
      <c r="BP213" s="68">
        <f>VLOOKUP(T_Tableau_export_BDN_calculs[[#This Row],[Taxon]],'4_Changement_de_nom'!$1:$5000,5,FALSE)</f>
        <v>0</v>
      </c>
      <c r="BQ213" s="68" t="str">
        <f>IF(OR(SUM(T_Tableau_export_BDN_calculs[[#This Row],[Encombrement vertical 0 - 5m]:[Encombrement vertical 0 - &gt;25m]])=130575,T_Tableau_export_BDN_calculs[[#This Row],[Taxon]]="Tadarida teniotis (Rafinesque,1814)"),"ouvert","ferme")</f>
        <v>ferme</v>
      </c>
      <c r="BR213" s="68">
        <f>T_Tableau_export_BDN_calculs[[#This Row],[Nombre de contacts]]/'2_Donnees_entree'!$B$20</f>
        <v>0</v>
      </c>
      <c r="BS213" s="68">
        <f>(IF(T_Tableau_export_BDN_calculs[[#This Row],[Milieu ouvert ferme]]="ferme",T_Tableau_export_BDN_calculs[[#This Row],[Indice DETECT milieu ferme]],T_Tableau_export_BDN_calculs[[#This Row],[Indice DETECT milieu ouvert]]))*T_Tableau_export_BDN_calculs[[#This Row],[Nb contacts/h]]</f>
        <v>0</v>
      </c>
      <c r="BT213" s="68" t="str">
        <f>VLOOKUP(T_Tableau_export_BDN_calculs[[#This Row],[Numéro du point]],'4bis_Changement_de_nom_points'!A:B,2,FALSE)</f>
        <v>Point 10</v>
      </c>
    </row>
    <row r="214" spans="1:72" x14ac:dyDescent="0.25">
      <c r="A214" s="18">
        <v>41870</v>
      </c>
      <c r="B214">
        <v>939543</v>
      </c>
      <c r="C214" s="18">
        <v>41870</v>
      </c>
      <c r="D214" t="s">
        <v>88</v>
      </c>
      <c r="F214" t="s">
        <v>88</v>
      </c>
      <c r="G214" t="s">
        <v>207</v>
      </c>
      <c r="H214" t="s">
        <v>253</v>
      </c>
      <c r="I214" t="s">
        <v>127</v>
      </c>
      <c r="J214">
        <v>72</v>
      </c>
      <c r="L214" t="s">
        <v>162</v>
      </c>
      <c r="M214" s="19">
        <v>0.97152777777777777</v>
      </c>
      <c r="N214" s="20">
        <v>43525</v>
      </c>
      <c r="O214" s="20">
        <v>43526</v>
      </c>
      <c r="P214" s="20">
        <v>43526</v>
      </c>
      <c r="Q214" s="20">
        <v>43525</v>
      </c>
      <c r="R214" s="20">
        <v>43525</v>
      </c>
      <c r="S214" s="20">
        <v>43525</v>
      </c>
      <c r="V214">
        <v>918132</v>
      </c>
      <c r="W214">
        <v>354692</v>
      </c>
      <c r="X214" t="s">
        <v>207</v>
      </c>
      <c r="Y214" t="s">
        <v>209</v>
      </c>
      <c r="Z214" t="s">
        <v>210</v>
      </c>
      <c r="AA214" t="s">
        <v>211</v>
      </c>
      <c r="AD214" t="s">
        <v>88</v>
      </c>
      <c r="AE214">
        <v>0</v>
      </c>
      <c r="AF214">
        <v>0</v>
      </c>
      <c r="AG214">
        <v>1496</v>
      </c>
      <c r="AH214" t="s">
        <v>166</v>
      </c>
      <c r="AI214" t="s">
        <v>90</v>
      </c>
      <c r="AJ214" t="s">
        <v>88</v>
      </c>
      <c r="AK214" t="s">
        <v>167</v>
      </c>
      <c r="AL214" t="s">
        <v>91</v>
      </c>
      <c r="AM214">
        <v>5</v>
      </c>
      <c r="AN214" t="s">
        <v>92</v>
      </c>
      <c r="AO214" t="s">
        <v>93</v>
      </c>
      <c r="AP214" t="s">
        <v>88</v>
      </c>
      <c r="AQ214" t="s">
        <v>93</v>
      </c>
      <c r="AR214" t="s">
        <v>94</v>
      </c>
      <c r="AS214" t="s">
        <v>93</v>
      </c>
      <c r="AT214" t="s">
        <v>168</v>
      </c>
      <c r="AV214" s="18">
        <v>42318</v>
      </c>
      <c r="AW214">
        <v>3314893</v>
      </c>
      <c r="AX214">
        <v>60479</v>
      </c>
      <c r="AY214" t="s">
        <v>95</v>
      </c>
      <c r="AZ214">
        <v>1</v>
      </c>
      <c r="BA214" t="s">
        <v>245</v>
      </c>
      <c r="BB214" t="s">
        <v>170</v>
      </c>
      <c r="BC214" t="s">
        <v>171</v>
      </c>
      <c r="BD214" t="s">
        <v>172</v>
      </c>
      <c r="BE214" t="s">
        <v>173</v>
      </c>
      <c r="BF214">
        <v>9</v>
      </c>
      <c r="BG214" t="s">
        <v>181</v>
      </c>
      <c r="BH214" t="s">
        <v>96</v>
      </c>
      <c r="BI214" t="s">
        <v>174</v>
      </c>
      <c r="BJ214" t="s">
        <v>175</v>
      </c>
      <c r="BK214" t="s">
        <v>97</v>
      </c>
      <c r="BL214" t="s">
        <v>98</v>
      </c>
      <c r="BM214" t="str">
        <f>VLOOKUP(T_Tableau_export_BDN_calculs[[#This Row],[Taxon]],'4_Changement_de_nom'!$1:$5000,2,FALSE)</f>
        <v>Pipistrellus pipistrellus (Schreber, 1774)</v>
      </c>
      <c r="BN214" t="str">
        <f>VLOOKUP(T_Tableau_export_BDN_calculs[[#This Row],[Taxon]],'4_Changement_de_nom'!$1:$5000,3,FALSE)</f>
        <v>Pipistrelle commune</v>
      </c>
      <c r="BO214">
        <f>VLOOKUP(T_Tableau_export_BDN_calculs[[#This Row],[Taxon]],'4_Changement_de_nom'!$1:$5000,4,FALSE)</f>
        <v>1</v>
      </c>
      <c r="BP214" s="68">
        <f>VLOOKUP(T_Tableau_export_BDN_calculs[[#This Row],[Taxon]],'4_Changement_de_nom'!$1:$5000,5,FALSE)</f>
        <v>1</v>
      </c>
      <c r="BQ214" s="68" t="str">
        <f>IF(OR(SUM(T_Tableau_export_BDN_calculs[[#This Row],[Encombrement vertical 0 - 5m]:[Encombrement vertical 0 - &gt;25m]])=130575,T_Tableau_export_BDN_calculs[[#This Row],[Taxon]]="Tadarida teniotis (Rafinesque,1814)"),"ouvert","ferme")</f>
        <v>ouvert</v>
      </c>
      <c r="BR214" s="68">
        <f>T_Tableau_export_BDN_calculs[[#This Row],[Nombre de contacts]]/'2_Donnees_entree'!$B$20</f>
        <v>6.6666666666666666E-2</v>
      </c>
      <c r="BS214" s="68">
        <f>(IF(T_Tableau_export_BDN_calculs[[#This Row],[Milieu ouvert ferme]]="ferme",T_Tableau_export_BDN_calculs[[#This Row],[Indice DETECT milieu ferme]],T_Tableau_export_BDN_calculs[[#This Row],[Indice DETECT milieu ouvert]]))*T_Tableau_export_BDN_calculs[[#This Row],[Nb contacts/h]]</f>
        <v>6.6666666666666666E-2</v>
      </c>
      <c r="BT214" s="68" t="str">
        <f>VLOOKUP(T_Tableau_export_BDN_calculs[[#This Row],[Numéro du point]],'4bis_Changement_de_nom_points'!A:B,2,FALSE)</f>
        <v>Point 4</v>
      </c>
    </row>
    <row r="215" spans="1:72" x14ac:dyDescent="0.25">
      <c r="A215" s="18">
        <v>41870</v>
      </c>
      <c r="B215">
        <v>939543</v>
      </c>
      <c r="C215" s="18">
        <v>41870</v>
      </c>
      <c r="D215" t="s">
        <v>88</v>
      </c>
      <c r="F215" t="s">
        <v>88</v>
      </c>
      <c r="G215" t="s">
        <v>207</v>
      </c>
      <c r="H215" t="s">
        <v>253</v>
      </c>
      <c r="I215" t="s">
        <v>127</v>
      </c>
      <c r="J215">
        <v>72</v>
      </c>
      <c r="L215" t="s">
        <v>162</v>
      </c>
      <c r="M215" s="19">
        <v>0.97152777777777777</v>
      </c>
      <c r="N215" s="20">
        <v>43525</v>
      </c>
      <c r="O215" s="20">
        <v>43526</v>
      </c>
      <c r="P215" s="20">
        <v>43526</v>
      </c>
      <c r="Q215" s="20">
        <v>43525</v>
      </c>
      <c r="R215" s="20">
        <v>43525</v>
      </c>
      <c r="S215" s="20">
        <v>43525</v>
      </c>
      <c r="V215">
        <v>918676</v>
      </c>
      <c r="W215">
        <v>354692</v>
      </c>
      <c r="X215" t="s">
        <v>207</v>
      </c>
      <c r="Y215" t="s">
        <v>209</v>
      </c>
      <c r="Z215" t="s">
        <v>210</v>
      </c>
      <c r="AA215" t="s">
        <v>211</v>
      </c>
      <c r="AD215" t="s">
        <v>88</v>
      </c>
      <c r="AE215">
        <v>0</v>
      </c>
      <c r="AF215">
        <v>0</v>
      </c>
      <c r="AG215">
        <v>1496</v>
      </c>
      <c r="AH215" t="s">
        <v>166</v>
      </c>
      <c r="AI215" t="s">
        <v>90</v>
      </c>
      <c r="AJ215" t="s">
        <v>88</v>
      </c>
      <c r="AK215" t="s">
        <v>167</v>
      </c>
      <c r="AL215" t="s">
        <v>91</v>
      </c>
      <c r="AM215">
        <v>6</v>
      </c>
      <c r="AN215" t="s">
        <v>120</v>
      </c>
      <c r="AO215" t="s">
        <v>93</v>
      </c>
      <c r="AP215" t="s">
        <v>88</v>
      </c>
      <c r="AQ215" t="s">
        <v>93</v>
      </c>
      <c r="AR215" t="s">
        <v>94</v>
      </c>
      <c r="AS215" t="s">
        <v>93</v>
      </c>
      <c r="AT215" t="s">
        <v>168</v>
      </c>
      <c r="AV215" s="18">
        <v>42318</v>
      </c>
      <c r="AW215">
        <v>3314312</v>
      </c>
      <c r="AX215" t="s">
        <v>121</v>
      </c>
      <c r="AY215" t="s">
        <v>122</v>
      </c>
      <c r="AZ215">
        <v>1</v>
      </c>
      <c r="BA215" t="s">
        <v>245</v>
      </c>
      <c r="BB215" t="s">
        <v>170</v>
      </c>
      <c r="BC215" t="s">
        <v>171</v>
      </c>
      <c r="BD215" t="s">
        <v>172</v>
      </c>
      <c r="BE215" t="s">
        <v>173</v>
      </c>
      <c r="BF215">
        <v>9</v>
      </c>
      <c r="BG215" t="s">
        <v>181</v>
      </c>
      <c r="BH215" t="s">
        <v>96</v>
      </c>
      <c r="BI215" t="s">
        <v>174</v>
      </c>
      <c r="BJ215" t="s">
        <v>175</v>
      </c>
      <c r="BK215" t="s">
        <v>97</v>
      </c>
      <c r="BL215" t="s">
        <v>98</v>
      </c>
      <c r="BM215" t="str">
        <f>VLOOKUP(T_Tableau_export_BDN_calculs[[#This Row],[Taxon]],'4_Changement_de_nom'!$1:$5000,2,FALSE)</f>
        <v>Myotis Kaup, 1829</v>
      </c>
      <c r="BN215" t="str">
        <f>VLOOKUP(T_Tableau_export_BDN_calculs[[#This Row],[Taxon]],'4_Changement_de_nom'!$1:$5000,3,FALSE)</f>
        <v>Murin (espèce indéterminée)</v>
      </c>
      <c r="BO215">
        <f>VLOOKUP(T_Tableau_export_BDN_calculs[[#This Row],[Taxon]],'4_Changement_de_nom'!$1:$5000,4,FALSE)</f>
        <v>2.38</v>
      </c>
      <c r="BP215" s="68">
        <f>VLOOKUP(T_Tableau_export_BDN_calculs[[#This Row],[Taxon]],'4_Changement_de_nom'!$1:$5000,5,FALSE)</f>
        <v>1.87</v>
      </c>
      <c r="BQ215" s="68" t="str">
        <f>IF(OR(SUM(T_Tableau_export_BDN_calculs[[#This Row],[Encombrement vertical 0 - 5m]:[Encombrement vertical 0 - &gt;25m]])=130575,T_Tableau_export_BDN_calculs[[#This Row],[Taxon]]="Tadarida teniotis (Rafinesque,1814)"),"ouvert","ferme")</f>
        <v>ouvert</v>
      </c>
      <c r="BR215" s="68">
        <f>T_Tableau_export_BDN_calculs[[#This Row],[Nombre de contacts]]/'2_Donnees_entree'!$B$20</f>
        <v>6.6666666666666666E-2</v>
      </c>
      <c r="BS215" s="68">
        <f>(IF(T_Tableau_export_BDN_calculs[[#This Row],[Milieu ouvert ferme]]="ferme",T_Tableau_export_BDN_calculs[[#This Row],[Indice DETECT milieu ferme]],T_Tableau_export_BDN_calculs[[#This Row],[Indice DETECT milieu ouvert]]))*T_Tableau_export_BDN_calculs[[#This Row],[Nb contacts/h]]</f>
        <v>0.12466666666666668</v>
      </c>
      <c r="BT215" s="68" t="str">
        <f>VLOOKUP(T_Tableau_export_BDN_calculs[[#This Row],[Numéro du point]],'4bis_Changement_de_nom_points'!A:B,2,FALSE)</f>
        <v>Point 4</v>
      </c>
    </row>
    <row r="216" spans="1:72" x14ac:dyDescent="0.25">
      <c r="A216" s="18">
        <v>41870</v>
      </c>
      <c r="B216">
        <v>939552</v>
      </c>
      <c r="C216" s="18">
        <v>41870</v>
      </c>
      <c r="D216" t="s">
        <v>88</v>
      </c>
      <c r="F216" t="s">
        <v>88</v>
      </c>
      <c r="G216" t="s">
        <v>215</v>
      </c>
      <c r="H216" t="s">
        <v>253</v>
      </c>
      <c r="I216" t="s">
        <v>89</v>
      </c>
      <c r="J216">
        <v>80</v>
      </c>
      <c r="L216" t="s">
        <v>162</v>
      </c>
      <c r="M216" s="19">
        <v>0.89722222222222225</v>
      </c>
      <c r="N216" s="20">
        <v>43525</v>
      </c>
      <c r="O216" s="20">
        <v>43526</v>
      </c>
      <c r="P216" s="20">
        <v>43527</v>
      </c>
      <c r="Q216" s="20">
        <v>43525</v>
      </c>
      <c r="R216" s="20">
        <v>43526</v>
      </c>
      <c r="S216" s="20">
        <v>43526</v>
      </c>
      <c r="V216">
        <v>917866</v>
      </c>
      <c r="W216">
        <v>354695</v>
      </c>
      <c r="X216" t="s">
        <v>215</v>
      </c>
      <c r="Y216" t="s">
        <v>217</v>
      </c>
      <c r="Z216" t="s">
        <v>218</v>
      </c>
      <c r="AA216" t="s">
        <v>219</v>
      </c>
      <c r="AD216" t="s">
        <v>88</v>
      </c>
      <c r="AE216">
        <v>0</v>
      </c>
      <c r="AF216">
        <v>0</v>
      </c>
      <c r="AG216">
        <v>1496</v>
      </c>
      <c r="AH216" t="s">
        <v>166</v>
      </c>
      <c r="AI216" t="s">
        <v>90</v>
      </c>
      <c r="AJ216" t="s">
        <v>88</v>
      </c>
      <c r="AK216" t="s">
        <v>167</v>
      </c>
      <c r="AL216" t="s">
        <v>91</v>
      </c>
      <c r="AM216">
        <v>4</v>
      </c>
      <c r="AN216" t="s">
        <v>92</v>
      </c>
      <c r="AO216" t="s">
        <v>93</v>
      </c>
      <c r="AP216" t="s">
        <v>88</v>
      </c>
      <c r="AQ216" t="s">
        <v>93</v>
      </c>
      <c r="AR216" t="s">
        <v>94</v>
      </c>
      <c r="AS216" t="s">
        <v>93</v>
      </c>
      <c r="AT216" t="s">
        <v>168</v>
      </c>
      <c r="AV216" s="18">
        <v>42318</v>
      </c>
      <c r="AW216">
        <v>3313511</v>
      </c>
      <c r="AX216">
        <v>60479</v>
      </c>
      <c r="AY216" t="s">
        <v>95</v>
      </c>
      <c r="AZ216">
        <v>1</v>
      </c>
      <c r="BA216" t="s">
        <v>245</v>
      </c>
      <c r="BB216" t="s">
        <v>170</v>
      </c>
      <c r="BC216" t="s">
        <v>171</v>
      </c>
      <c r="BD216" t="s">
        <v>172</v>
      </c>
      <c r="BE216" t="s">
        <v>173</v>
      </c>
      <c r="BF216">
        <v>8</v>
      </c>
      <c r="BH216" t="s">
        <v>96</v>
      </c>
      <c r="BI216" t="s">
        <v>174</v>
      </c>
      <c r="BJ216" t="s">
        <v>175</v>
      </c>
      <c r="BK216" t="s">
        <v>97</v>
      </c>
      <c r="BL216" t="s">
        <v>98</v>
      </c>
      <c r="BM216" t="str">
        <f>VLOOKUP(T_Tableau_export_BDN_calculs[[#This Row],[Taxon]],'4_Changement_de_nom'!$1:$5000,2,FALSE)</f>
        <v>Pipistrellus pipistrellus (Schreber, 1774)</v>
      </c>
      <c r="BN216" t="str">
        <f>VLOOKUP(T_Tableau_export_BDN_calculs[[#This Row],[Taxon]],'4_Changement_de_nom'!$1:$5000,3,FALSE)</f>
        <v>Pipistrelle commune</v>
      </c>
      <c r="BO216">
        <f>VLOOKUP(T_Tableau_export_BDN_calculs[[#This Row],[Taxon]],'4_Changement_de_nom'!$1:$5000,4,FALSE)</f>
        <v>1</v>
      </c>
      <c r="BP216" s="68">
        <f>VLOOKUP(T_Tableau_export_BDN_calculs[[#This Row],[Taxon]],'4_Changement_de_nom'!$1:$5000,5,FALSE)</f>
        <v>1</v>
      </c>
      <c r="BQ216" s="68" t="str">
        <f>IF(OR(SUM(T_Tableau_export_BDN_calculs[[#This Row],[Encombrement vertical 0 - 5m]:[Encombrement vertical 0 - &gt;25m]])=130575,T_Tableau_export_BDN_calculs[[#This Row],[Taxon]]="Tadarida teniotis (Rafinesque,1814)"),"ouvert","ferme")</f>
        <v>ferme</v>
      </c>
      <c r="BR216" s="68">
        <f>T_Tableau_export_BDN_calculs[[#This Row],[Nombre de contacts]]/'2_Donnees_entree'!$B$20</f>
        <v>6.6666666666666666E-2</v>
      </c>
      <c r="BS216" s="68">
        <f>(IF(T_Tableau_export_BDN_calculs[[#This Row],[Milieu ouvert ferme]]="ferme",T_Tableau_export_BDN_calculs[[#This Row],[Indice DETECT milieu ferme]],T_Tableau_export_BDN_calculs[[#This Row],[Indice DETECT milieu ouvert]]))*T_Tableau_export_BDN_calculs[[#This Row],[Nb contacts/h]]</f>
        <v>6.6666666666666666E-2</v>
      </c>
      <c r="BT216" s="68" t="str">
        <f>VLOOKUP(T_Tableau_export_BDN_calculs[[#This Row],[Numéro du point]],'4bis_Changement_de_nom_points'!A:B,2,FALSE)</f>
        <v>Point 7</v>
      </c>
    </row>
    <row r="217" spans="1:72" x14ac:dyDescent="0.25">
      <c r="A217" s="18">
        <v>41870</v>
      </c>
      <c r="B217">
        <v>939552</v>
      </c>
      <c r="C217" s="18">
        <v>41870</v>
      </c>
      <c r="D217" t="s">
        <v>88</v>
      </c>
      <c r="F217" t="s">
        <v>88</v>
      </c>
      <c r="G217" t="s">
        <v>215</v>
      </c>
      <c r="H217" t="s">
        <v>253</v>
      </c>
      <c r="I217" t="s">
        <v>89</v>
      </c>
      <c r="J217">
        <v>80</v>
      </c>
      <c r="L217" t="s">
        <v>162</v>
      </c>
      <c r="M217" s="19">
        <v>0.89722222222222225</v>
      </c>
      <c r="N217" s="20">
        <v>43525</v>
      </c>
      <c r="O217" s="20">
        <v>43526</v>
      </c>
      <c r="P217" s="20">
        <v>43527</v>
      </c>
      <c r="Q217" s="20">
        <v>43525</v>
      </c>
      <c r="R217" s="20">
        <v>43526</v>
      </c>
      <c r="S217" s="20">
        <v>43526</v>
      </c>
      <c r="V217">
        <v>918733</v>
      </c>
      <c r="W217">
        <v>354695</v>
      </c>
      <c r="X217" t="s">
        <v>215</v>
      </c>
      <c r="Y217" t="s">
        <v>217</v>
      </c>
      <c r="Z217" t="s">
        <v>218</v>
      </c>
      <c r="AA217" t="s">
        <v>219</v>
      </c>
      <c r="AD217" t="s">
        <v>88</v>
      </c>
      <c r="AE217">
        <v>0</v>
      </c>
      <c r="AF217">
        <v>0</v>
      </c>
      <c r="AG217">
        <v>1496</v>
      </c>
      <c r="AH217" t="s">
        <v>166</v>
      </c>
      <c r="AI217" t="s">
        <v>90</v>
      </c>
      <c r="AJ217" t="s">
        <v>88</v>
      </c>
      <c r="AK217" t="s">
        <v>167</v>
      </c>
      <c r="AL217" t="s">
        <v>91</v>
      </c>
      <c r="AM217">
        <v>30</v>
      </c>
      <c r="AN217" t="s">
        <v>92</v>
      </c>
      <c r="AO217" t="s">
        <v>93</v>
      </c>
      <c r="AP217" t="s">
        <v>88</v>
      </c>
      <c r="AQ217" t="s">
        <v>93</v>
      </c>
      <c r="AR217" t="s">
        <v>94</v>
      </c>
      <c r="AS217" t="s">
        <v>93</v>
      </c>
      <c r="AT217" t="s">
        <v>168</v>
      </c>
      <c r="AV217" s="18">
        <v>42318</v>
      </c>
      <c r="AW217">
        <v>3312831</v>
      </c>
      <c r="AX217">
        <v>60479</v>
      </c>
      <c r="AY217" t="s">
        <v>95</v>
      </c>
      <c r="AZ217">
        <v>1</v>
      </c>
      <c r="BA217" t="s">
        <v>245</v>
      </c>
      <c r="BB217" t="s">
        <v>170</v>
      </c>
      <c r="BC217" t="s">
        <v>171</v>
      </c>
      <c r="BD217" t="s">
        <v>172</v>
      </c>
      <c r="BE217" t="s">
        <v>173</v>
      </c>
      <c r="BF217">
        <v>8</v>
      </c>
      <c r="BH217" t="s">
        <v>96</v>
      </c>
      <c r="BI217" t="s">
        <v>174</v>
      </c>
      <c r="BJ217" t="s">
        <v>175</v>
      </c>
      <c r="BK217" t="s">
        <v>97</v>
      </c>
      <c r="BL217" t="s">
        <v>98</v>
      </c>
      <c r="BM217" t="str">
        <f>VLOOKUP(T_Tableau_export_BDN_calculs[[#This Row],[Taxon]],'4_Changement_de_nom'!$1:$5000,2,FALSE)</f>
        <v>Pipistrellus pipistrellus (Schreber, 1774)</v>
      </c>
      <c r="BN217" t="str">
        <f>VLOOKUP(T_Tableau_export_BDN_calculs[[#This Row],[Taxon]],'4_Changement_de_nom'!$1:$5000,3,FALSE)</f>
        <v>Pipistrelle commune</v>
      </c>
      <c r="BO217">
        <f>VLOOKUP(T_Tableau_export_BDN_calculs[[#This Row],[Taxon]],'4_Changement_de_nom'!$1:$5000,4,FALSE)</f>
        <v>1</v>
      </c>
      <c r="BP217" s="68">
        <f>VLOOKUP(T_Tableau_export_BDN_calculs[[#This Row],[Taxon]],'4_Changement_de_nom'!$1:$5000,5,FALSE)</f>
        <v>1</v>
      </c>
      <c r="BQ217" s="68" t="str">
        <f>IF(OR(SUM(T_Tableau_export_BDN_calculs[[#This Row],[Encombrement vertical 0 - 5m]:[Encombrement vertical 0 - &gt;25m]])=130575,T_Tableau_export_BDN_calculs[[#This Row],[Taxon]]="Tadarida teniotis (Rafinesque,1814)"),"ouvert","ferme")</f>
        <v>ferme</v>
      </c>
      <c r="BR217" s="68">
        <f>T_Tableau_export_BDN_calculs[[#This Row],[Nombre de contacts]]/'2_Donnees_entree'!$B$20</f>
        <v>6.6666666666666666E-2</v>
      </c>
      <c r="BS217" s="68">
        <f>(IF(T_Tableau_export_BDN_calculs[[#This Row],[Milieu ouvert ferme]]="ferme",T_Tableau_export_BDN_calculs[[#This Row],[Indice DETECT milieu ferme]],T_Tableau_export_BDN_calculs[[#This Row],[Indice DETECT milieu ouvert]]))*T_Tableau_export_BDN_calculs[[#This Row],[Nb contacts/h]]</f>
        <v>6.6666666666666666E-2</v>
      </c>
      <c r="BT217" s="68" t="str">
        <f>VLOOKUP(T_Tableau_export_BDN_calculs[[#This Row],[Numéro du point]],'4bis_Changement_de_nom_points'!A:B,2,FALSE)</f>
        <v>Point 7</v>
      </c>
    </row>
    <row r="218" spans="1:72" x14ac:dyDescent="0.25">
      <c r="A218" s="18">
        <v>41870</v>
      </c>
      <c r="B218">
        <v>939552</v>
      </c>
      <c r="C218" s="18">
        <v>41870</v>
      </c>
      <c r="D218" t="s">
        <v>88</v>
      </c>
      <c r="F218" t="s">
        <v>88</v>
      </c>
      <c r="G218" t="s">
        <v>215</v>
      </c>
      <c r="H218" t="s">
        <v>253</v>
      </c>
      <c r="I218" t="s">
        <v>89</v>
      </c>
      <c r="J218">
        <v>80</v>
      </c>
      <c r="L218" t="s">
        <v>162</v>
      </c>
      <c r="M218" s="19">
        <v>0.89722222222222225</v>
      </c>
      <c r="N218" s="20">
        <v>43525</v>
      </c>
      <c r="O218" s="20">
        <v>43526</v>
      </c>
      <c r="P218" s="20">
        <v>43527</v>
      </c>
      <c r="Q218" s="20">
        <v>43525</v>
      </c>
      <c r="R218" s="20">
        <v>43526</v>
      </c>
      <c r="S218" s="20">
        <v>43526</v>
      </c>
      <c r="V218">
        <v>919057</v>
      </c>
      <c r="W218">
        <v>354695</v>
      </c>
      <c r="X218" t="s">
        <v>215</v>
      </c>
      <c r="Y218" t="s">
        <v>217</v>
      </c>
      <c r="Z218" t="s">
        <v>218</v>
      </c>
      <c r="AA218" t="s">
        <v>219</v>
      </c>
      <c r="AD218" t="s">
        <v>88</v>
      </c>
      <c r="AE218">
        <v>0</v>
      </c>
      <c r="AF218">
        <v>0</v>
      </c>
      <c r="AG218">
        <v>1496</v>
      </c>
      <c r="AH218" t="s">
        <v>166</v>
      </c>
      <c r="AI218" t="s">
        <v>90</v>
      </c>
      <c r="AJ218" t="s">
        <v>88</v>
      </c>
      <c r="AK218" t="s">
        <v>167</v>
      </c>
      <c r="AL218" t="s">
        <v>91</v>
      </c>
      <c r="AM218">
        <v>23</v>
      </c>
      <c r="AN218" t="s">
        <v>92</v>
      </c>
      <c r="AO218" t="s">
        <v>93</v>
      </c>
      <c r="AP218" t="s">
        <v>88</v>
      </c>
      <c r="AQ218" t="s">
        <v>93</v>
      </c>
      <c r="AR218" t="s">
        <v>94</v>
      </c>
      <c r="AS218" t="s">
        <v>93</v>
      </c>
      <c r="AT218" t="s">
        <v>168</v>
      </c>
      <c r="AV218" s="18">
        <v>42318</v>
      </c>
      <c r="AW218">
        <v>3315018</v>
      </c>
      <c r="AX218">
        <v>60479</v>
      </c>
      <c r="AY218" t="s">
        <v>95</v>
      </c>
      <c r="AZ218">
        <v>3</v>
      </c>
      <c r="BA218" t="s">
        <v>245</v>
      </c>
      <c r="BB218" t="s">
        <v>170</v>
      </c>
      <c r="BC218" t="s">
        <v>171</v>
      </c>
      <c r="BD218" t="s">
        <v>172</v>
      </c>
      <c r="BE218" t="s">
        <v>173</v>
      </c>
      <c r="BF218">
        <v>8</v>
      </c>
      <c r="BH218" t="s">
        <v>96</v>
      </c>
      <c r="BI218" t="s">
        <v>174</v>
      </c>
      <c r="BJ218" t="s">
        <v>175</v>
      </c>
      <c r="BK218" t="s">
        <v>97</v>
      </c>
      <c r="BL218" t="s">
        <v>98</v>
      </c>
      <c r="BM218" t="str">
        <f>VLOOKUP(T_Tableau_export_BDN_calculs[[#This Row],[Taxon]],'4_Changement_de_nom'!$1:$5000,2,FALSE)</f>
        <v>Pipistrellus pipistrellus (Schreber, 1774)</v>
      </c>
      <c r="BN218" t="str">
        <f>VLOOKUP(T_Tableau_export_BDN_calculs[[#This Row],[Taxon]],'4_Changement_de_nom'!$1:$5000,3,FALSE)</f>
        <v>Pipistrelle commune</v>
      </c>
      <c r="BO218">
        <f>VLOOKUP(T_Tableau_export_BDN_calculs[[#This Row],[Taxon]],'4_Changement_de_nom'!$1:$5000,4,FALSE)</f>
        <v>1</v>
      </c>
      <c r="BP218" s="68">
        <f>VLOOKUP(T_Tableau_export_BDN_calculs[[#This Row],[Taxon]],'4_Changement_de_nom'!$1:$5000,5,FALSE)</f>
        <v>1</v>
      </c>
      <c r="BQ218" s="68" t="str">
        <f>IF(OR(SUM(T_Tableau_export_BDN_calculs[[#This Row],[Encombrement vertical 0 - 5m]:[Encombrement vertical 0 - &gt;25m]])=130575,T_Tableau_export_BDN_calculs[[#This Row],[Taxon]]="Tadarida teniotis (Rafinesque,1814)"),"ouvert","ferme")</f>
        <v>ferme</v>
      </c>
      <c r="BR218" s="68">
        <f>T_Tableau_export_BDN_calculs[[#This Row],[Nombre de contacts]]/'2_Donnees_entree'!$B$20</f>
        <v>0.2</v>
      </c>
      <c r="BS218" s="68">
        <f>(IF(T_Tableau_export_BDN_calculs[[#This Row],[Milieu ouvert ferme]]="ferme",T_Tableau_export_BDN_calculs[[#This Row],[Indice DETECT milieu ferme]],T_Tableau_export_BDN_calculs[[#This Row],[Indice DETECT milieu ouvert]]))*T_Tableau_export_BDN_calculs[[#This Row],[Nb contacts/h]]</f>
        <v>0.2</v>
      </c>
      <c r="BT218" s="68" t="str">
        <f>VLOOKUP(T_Tableau_export_BDN_calculs[[#This Row],[Numéro du point]],'4bis_Changement_de_nom_points'!A:B,2,FALSE)</f>
        <v>Point 7</v>
      </c>
    </row>
    <row r="219" spans="1:72" x14ac:dyDescent="0.25">
      <c r="A219" s="18">
        <v>41870</v>
      </c>
      <c r="B219">
        <v>939552</v>
      </c>
      <c r="C219" s="18">
        <v>41870</v>
      </c>
      <c r="D219" t="s">
        <v>88</v>
      </c>
      <c r="F219" t="s">
        <v>88</v>
      </c>
      <c r="G219" t="s">
        <v>215</v>
      </c>
      <c r="H219" t="s">
        <v>253</v>
      </c>
      <c r="I219" t="s">
        <v>89</v>
      </c>
      <c r="J219">
        <v>80</v>
      </c>
      <c r="L219" t="s">
        <v>162</v>
      </c>
      <c r="M219" s="19">
        <v>0.89722222222222225</v>
      </c>
      <c r="N219" s="20">
        <v>43525</v>
      </c>
      <c r="O219" s="20">
        <v>43526</v>
      </c>
      <c r="P219" s="20">
        <v>43527</v>
      </c>
      <c r="Q219" s="20">
        <v>43525</v>
      </c>
      <c r="R219" s="20">
        <v>43526</v>
      </c>
      <c r="S219" s="20">
        <v>43526</v>
      </c>
      <c r="V219">
        <v>919266</v>
      </c>
      <c r="W219">
        <v>354695</v>
      </c>
      <c r="X219" t="s">
        <v>215</v>
      </c>
      <c r="Y219" t="s">
        <v>217</v>
      </c>
      <c r="Z219" t="s">
        <v>218</v>
      </c>
      <c r="AA219" t="s">
        <v>219</v>
      </c>
      <c r="AD219" t="s">
        <v>88</v>
      </c>
      <c r="AE219">
        <v>0</v>
      </c>
      <c r="AF219">
        <v>0</v>
      </c>
      <c r="AG219">
        <v>1496</v>
      </c>
      <c r="AH219" t="s">
        <v>166</v>
      </c>
      <c r="AI219" t="s">
        <v>90</v>
      </c>
      <c r="AJ219" t="s">
        <v>88</v>
      </c>
      <c r="AK219" t="s">
        <v>167</v>
      </c>
      <c r="AL219" t="s">
        <v>91</v>
      </c>
      <c r="AM219">
        <v>17</v>
      </c>
      <c r="AN219" t="s">
        <v>92</v>
      </c>
      <c r="AO219" t="s">
        <v>93</v>
      </c>
      <c r="AP219" t="s">
        <v>88</v>
      </c>
      <c r="AQ219" t="s">
        <v>93</v>
      </c>
      <c r="AR219" t="s">
        <v>94</v>
      </c>
      <c r="AS219" t="s">
        <v>93</v>
      </c>
      <c r="AT219" t="s">
        <v>168</v>
      </c>
      <c r="AV219" s="18">
        <v>42318</v>
      </c>
      <c r="AW219">
        <v>3315249</v>
      </c>
      <c r="AX219">
        <v>60479</v>
      </c>
      <c r="AY219" t="s">
        <v>95</v>
      </c>
      <c r="AZ219">
        <v>1</v>
      </c>
      <c r="BA219" t="s">
        <v>245</v>
      </c>
      <c r="BB219" t="s">
        <v>170</v>
      </c>
      <c r="BC219" t="s">
        <v>171</v>
      </c>
      <c r="BD219" t="s">
        <v>172</v>
      </c>
      <c r="BE219" t="s">
        <v>173</v>
      </c>
      <c r="BF219">
        <v>8</v>
      </c>
      <c r="BH219" t="s">
        <v>96</v>
      </c>
      <c r="BI219" t="s">
        <v>174</v>
      </c>
      <c r="BJ219" t="s">
        <v>175</v>
      </c>
      <c r="BK219" t="s">
        <v>97</v>
      </c>
      <c r="BL219" t="s">
        <v>98</v>
      </c>
      <c r="BM219" t="str">
        <f>VLOOKUP(T_Tableau_export_BDN_calculs[[#This Row],[Taxon]],'4_Changement_de_nom'!$1:$5000,2,FALSE)</f>
        <v>Pipistrellus pipistrellus (Schreber, 1774)</v>
      </c>
      <c r="BN219" t="str">
        <f>VLOOKUP(T_Tableau_export_BDN_calculs[[#This Row],[Taxon]],'4_Changement_de_nom'!$1:$5000,3,FALSE)</f>
        <v>Pipistrelle commune</v>
      </c>
      <c r="BO219">
        <f>VLOOKUP(T_Tableau_export_BDN_calculs[[#This Row],[Taxon]],'4_Changement_de_nom'!$1:$5000,4,FALSE)</f>
        <v>1</v>
      </c>
      <c r="BP219" s="68">
        <f>VLOOKUP(T_Tableau_export_BDN_calculs[[#This Row],[Taxon]],'4_Changement_de_nom'!$1:$5000,5,FALSE)</f>
        <v>1</v>
      </c>
      <c r="BQ219" s="68" t="str">
        <f>IF(OR(SUM(T_Tableau_export_BDN_calculs[[#This Row],[Encombrement vertical 0 - 5m]:[Encombrement vertical 0 - &gt;25m]])=130575,T_Tableau_export_BDN_calculs[[#This Row],[Taxon]]="Tadarida teniotis (Rafinesque,1814)"),"ouvert","ferme")</f>
        <v>ferme</v>
      </c>
      <c r="BR219" s="68">
        <f>T_Tableau_export_BDN_calculs[[#This Row],[Nombre de contacts]]/'2_Donnees_entree'!$B$20</f>
        <v>6.6666666666666666E-2</v>
      </c>
      <c r="BS219" s="68">
        <f>(IF(T_Tableau_export_BDN_calculs[[#This Row],[Milieu ouvert ferme]]="ferme",T_Tableau_export_BDN_calculs[[#This Row],[Indice DETECT milieu ferme]],T_Tableau_export_BDN_calculs[[#This Row],[Indice DETECT milieu ouvert]]))*T_Tableau_export_BDN_calculs[[#This Row],[Nb contacts/h]]</f>
        <v>6.6666666666666666E-2</v>
      </c>
      <c r="BT219" s="68" t="str">
        <f>VLOOKUP(T_Tableau_export_BDN_calculs[[#This Row],[Numéro du point]],'4bis_Changement_de_nom_points'!A:B,2,FALSE)</f>
        <v>Point 7</v>
      </c>
    </row>
    <row r="220" spans="1:72" x14ac:dyDescent="0.25">
      <c r="A220" s="18">
        <v>41870</v>
      </c>
      <c r="B220">
        <v>939552</v>
      </c>
      <c r="C220" s="18">
        <v>41870</v>
      </c>
      <c r="D220" t="s">
        <v>88</v>
      </c>
      <c r="F220" t="s">
        <v>88</v>
      </c>
      <c r="G220" t="s">
        <v>215</v>
      </c>
      <c r="H220" t="s">
        <v>253</v>
      </c>
      <c r="I220" t="s">
        <v>89</v>
      </c>
      <c r="J220">
        <v>80</v>
      </c>
      <c r="L220" t="s">
        <v>162</v>
      </c>
      <c r="M220" s="19">
        <v>0.89722222222222225</v>
      </c>
      <c r="N220" s="20">
        <v>43525</v>
      </c>
      <c r="O220" s="20">
        <v>43526</v>
      </c>
      <c r="P220" s="20">
        <v>43527</v>
      </c>
      <c r="Q220" s="20">
        <v>43525</v>
      </c>
      <c r="R220" s="20">
        <v>43526</v>
      </c>
      <c r="S220" s="20">
        <v>43526</v>
      </c>
      <c r="V220">
        <v>920142</v>
      </c>
      <c r="W220">
        <v>354695</v>
      </c>
      <c r="X220" t="s">
        <v>215</v>
      </c>
      <c r="Y220" t="s">
        <v>217</v>
      </c>
      <c r="Z220" t="s">
        <v>218</v>
      </c>
      <c r="AA220" t="s">
        <v>219</v>
      </c>
      <c r="AD220" t="s">
        <v>88</v>
      </c>
      <c r="AE220">
        <v>0</v>
      </c>
      <c r="AF220">
        <v>0</v>
      </c>
      <c r="AG220">
        <v>1496</v>
      </c>
      <c r="AH220" t="s">
        <v>166</v>
      </c>
      <c r="AI220" t="s">
        <v>90</v>
      </c>
      <c r="AJ220" t="s">
        <v>88</v>
      </c>
      <c r="AK220" t="s">
        <v>167</v>
      </c>
      <c r="AL220" t="s">
        <v>91</v>
      </c>
      <c r="AM220">
        <v>1</v>
      </c>
      <c r="AO220" t="s">
        <v>93</v>
      </c>
      <c r="AP220" t="s">
        <v>88</v>
      </c>
      <c r="AQ220" t="s">
        <v>88</v>
      </c>
      <c r="AR220" t="s">
        <v>108</v>
      </c>
      <c r="AS220" t="s">
        <v>88</v>
      </c>
      <c r="AT220" t="s">
        <v>168</v>
      </c>
      <c r="AV220" s="18">
        <v>42318</v>
      </c>
      <c r="AW220">
        <v>3313585</v>
      </c>
      <c r="AX220">
        <v>195295</v>
      </c>
      <c r="AY220" t="s">
        <v>254</v>
      </c>
      <c r="AZ220">
        <v>1</v>
      </c>
      <c r="BA220" t="s">
        <v>245</v>
      </c>
      <c r="BB220" t="s">
        <v>170</v>
      </c>
      <c r="BC220" t="s">
        <v>171</v>
      </c>
      <c r="BD220" t="s">
        <v>172</v>
      </c>
      <c r="BE220" t="s">
        <v>173</v>
      </c>
      <c r="BF220">
        <v>8</v>
      </c>
      <c r="BH220" t="s">
        <v>96</v>
      </c>
      <c r="BI220" t="s">
        <v>174</v>
      </c>
      <c r="BJ220" t="s">
        <v>175</v>
      </c>
      <c r="BK220" t="s">
        <v>97</v>
      </c>
      <c r="BL220" t="s">
        <v>98</v>
      </c>
      <c r="BM220" t="str">
        <f>VLOOKUP(T_Tableau_export_BDN_calculs[[#This Row],[Taxon]],'4_Changement_de_nom'!$1:$5000,2,FALSE)</f>
        <v>Nyctalus Bowdich, 1825</v>
      </c>
      <c r="BN220" t="str">
        <f>VLOOKUP(T_Tableau_export_BDN_calculs[[#This Row],[Taxon]],'4_Changement_de_nom'!$1:$5000,3,FALSE)</f>
        <v>Noctule (espèce indéterminée)</v>
      </c>
      <c r="BO220">
        <f>VLOOKUP(T_Tableau_export_BDN_calculs[[#This Row],[Taxon]],'4_Changement_de_nom'!$1:$5000,4,FALSE)</f>
        <v>0.24</v>
      </c>
      <c r="BP220" s="68">
        <f>VLOOKUP(T_Tableau_export_BDN_calculs[[#This Row],[Taxon]],'4_Changement_de_nom'!$1:$5000,5,FALSE)</f>
        <v>0.24</v>
      </c>
      <c r="BQ220" s="68" t="str">
        <f>IF(OR(SUM(T_Tableau_export_BDN_calculs[[#This Row],[Encombrement vertical 0 - 5m]:[Encombrement vertical 0 - &gt;25m]])=130575,T_Tableau_export_BDN_calculs[[#This Row],[Taxon]]="Tadarida teniotis (Rafinesque,1814)"),"ouvert","ferme")</f>
        <v>ferme</v>
      </c>
      <c r="BR220" s="68">
        <f>T_Tableau_export_BDN_calculs[[#This Row],[Nombre de contacts]]/'2_Donnees_entree'!$B$20</f>
        <v>6.6666666666666666E-2</v>
      </c>
      <c r="BS220" s="68">
        <f>(IF(T_Tableau_export_BDN_calculs[[#This Row],[Milieu ouvert ferme]]="ferme",T_Tableau_export_BDN_calculs[[#This Row],[Indice DETECT milieu ferme]],T_Tableau_export_BDN_calculs[[#This Row],[Indice DETECT milieu ouvert]]))*T_Tableau_export_BDN_calculs[[#This Row],[Nb contacts/h]]</f>
        <v>1.6E-2</v>
      </c>
      <c r="BT220" s="68" t="str">
        <f>VLOOKUP(T_Tableau_export_BDN_calculs[[#This Row],[Numéro du point]],'4bis_Changement_de_nom_points'!A:B,2,FALSE)</f>
        <v>Point 7</v>
      </c>
    </row>
    <row r="221" spans="1:72" x14ac:dyDescent="0.25">
      <c r="A221" s="18">
        <v>41870</v>
      </c>
      <c r="B221">
        <v>939552</v>
      </c>
      <c r="C221" s="18">
        <v>41870</v>
      </c>
      <c r="D221" t="s">
        <v>88</v>
      </c>
      <c r="F221" t="s">
        <v>88</v>
      </c>
      <c r="G221" t="s">
        <v>215</v>
      </c>
      <c r="H221" t="s">
        <v>253</v>
      </c>
      <c r="I221" t="s">
        <v>89</v>
      </c>
      <c r="J221">
        <v>80</v>
      </c>
      <c r="L221" t="s">
        <v>162</v>
      </c>
      <c r="M221" s="19">
        <v>0.89722222222222225</v>
      </c>
      <c r="N221" s="20">
        <v>43525</v>
      </c>
      <c r="O221" s="20">
        <v>43526</v>
      </c>
      <c r="P221" s="20">
        <v>43527</v>
      </c>
      <c r="Q221" s="20">
        <v>43525</v>
      </c>
      <c r="R221" s="20">
        <v>43526</v>
      </c>
      <c r="S221" s="20">
        <v>43526</v>
      </c>
      <c r="V221">
        <v>920142</v>
      </c>
      <c r="W221">
        <v>354695</v>
      </c>
      <c r="X221" t="s">
        <v>215</v>
      </c>
      <c r="Y221" t="s">
        <v>217</v>
      </c>
      <c r="Z221" t="s">
        <v>218</v>
      </c>
      <c r="AA221" t="s">
        <v>219</v>
      </c>
      <c r="AD221" t="s">
        <v>88</v>
      </c>
      <c r="AE221">
        <v>0</v>
      </c>
      <c r="AF221">
        <v>0</v>
      </c>
      <c r="AG221">
        <v>1496</v>
      </c>
      <c r="AH221" t="s">
        <v>166</v>
      </c>
      <c r="AI221" t="s">
        <v>90</v>
      </c>
      <c r="AJ221" t="s">
        <v>88</v>
      </c>
      <c r="AK221" t="s">
        <v>167</v>
      </c>
      <c r="AL221" t="s">
        <v>91</v>
      </c>
      <c r="AM221">
        <v>1</v>
      </c>
      <c r="AN221" t="s">
        <v>92</v>
      </c>
      <c r="AO221" t="s">
        <v>93</v>
      </c>
      <c r="AP221" t="s">
        <v>88</v>
      </c>
      <c r="AQ221" t="s">
        <v>93</v>
      </c>
      <c r="AR221" t="s">
        <v>94</v>
      </c>
      <c r="AS221" t="s">
        <v>93</v>
      </c>
      <c r="AT221" t="s">
        <v>168</v>
      </c>
      <c r="AV221" s="18">
        <v>42318</v>
      </c>
      <c r="AW221">
        <v>3314591</v>
      </c>
      <c r="AX221">
        <v>60479</v>
      </c>
      <c r="AY221" t="s">
        <v>95</v>
      </c>
      <c r="AZ221">
        <v>1</v>
      </c>
      <c r="BA221" t="s">
        <v>245</v>
      </c>
      <c r="BB221" t="s">
        <v>170</v>
      </c>
      <c r="BC221" t="s">
        <v>171</v>
      </c>
      <c r="BD221" t="s">
        <v>172</v>
      </c>
      <c r="BE221" t="s">
        <v>173</v>
      </c>
      <c r="BF221">
        <v>8</v>
      </c>
      <c r="BH221" t="s">
        <v>96</v>
      </c>
      <c r="BI221" t="s">
        <v>174</v>
      </c>
      <c r="BJ221" t="s">
        <v>175</v>
      </c>
      <c r="BK221" t="s">
        <v>97</v>
      </c>
      <c r="BL221" t="s">
        <v>98</v>
      </c>
      <c r="BM221" t="str">
        <f>VLOOKUP(T_Tableau_export_BDN_calculs[[#This Row],[Taxon]],'4_Changement_de_nom'!$1:$5000,2,FALSE)</f>
        <v>Pipistrellus pipistrellus (Schreber, 1774)</v>
      </c>
      <c r="BN221" t="str">
        <f>VLOOKUP(T_Tableau_export_BDN_calculs[[#This Row],[Taxon]],'4_Changement_de_nom'!$1:$5000,3,FALSE)</f>
        <v>Pipistrelle commune</v>
      </c>
      <c r="BO221">
        <f>VLOOKUP(T_Tableau_export_BDN_calculs[[#This Row],[Taxon]],'4_Changement_de_nom'!$1:$5000,4,FALSE)</f>
        <v>1</v>
      </c>
      <c r="BP221" s="68">
        <f>VLOOKUP(T_Tableau_export_BDN_calculs[[#This Row],[Taxon]],'4_Changement_de_nom'!$1:$5000,5,FALSE)</f>
        <v>1</v>
      </c>
      <c r="BQ221" s="68" t="str">
        <f>IF(OR(SUM(T_Tableau_export_BDN_calculs[[#This Row],[Encombrement vertical 0 - 5m]:[Encombrement vertical 0 - &gt;25m]])=130575,T_Tableau_export_BDN_calculs[[#This Row],[Taxon]]="Tadarida teniotis (Rafinesque,1814)"),"ouvert","ferme")</f>
        <v>ferme</v>
      </c>
      <c r="BR221" s="68">
        <f>T_Tableau_export_BDN_calculs[[#This Row],[Nombre de contacts]]/'2_Donnees_entree'!$B$20</f>
        <v>6.6666666666666666E-2</v>
      </c>
      <c r="BS221" s="68">
        <f>(IF(T_Tableau_export_BDN_calculs[[#This Row],[Milieu ouvert ferme]]="ferme",T_Tableau_export_BDN_calculs[[#This Row],[Indice DETECT milieu ferme]],T_Tableau_export_BDN_calculs[[#This Row],[Indice DETECT milieu ouvert]]))*T_Tableau_export_BDN_calculs[[#This Row],[Nb contacts/h]]</f>
        <v>6.6666666666666666E-2</v>
      </c>
      <c r="BT221" s="68" t="str">
        <f>VLOOKUP(T_Tableau_export_BDN_calculs[[#This Row],[Numéro du point]],'4bis_Changement_de_nom_points'!A:B,2,FALSE)</f>
        <v>Point 7</v>
      </c>
    </row>
    <row r="222" spans="1:72" x14ac:dyDescent="0.25">
      <c r="A222" s="18">
        <v>41870</v>
      </c>
      <c r="B222">
        <v>939552</v>
      </c>
      <c r="C222" s="18">
        <v>41870</v>
      </c>
      <c r="D222" t="s">
        <v>88</v>
      </c>
      <c r="F222" t="s">
        <v>88</v>
      </c>
      <c r="G222" t="s">
        <v>215</v>
      </c>
      <c r="H222" t="s">
        <v>253</v>
      </c>
      <c r="I222" t="s">
        <v>89</v>
      </c>
      <c r="J222">
        <v>80</v>
      </c>
      <c r="L222" t="s">
        <v>162</v>
      </c>
      <c r="M222" s="19">
        <v>0.89722222222222225</v>
      </c>
      <c r="N222" s="20">
        <v>43525</v>
      </c>
      <c r="O222" s="20">
        <v>43526</v>
      </c>
      <c r="P222" s="20">
        <v>43527</v>
      </c>
      <c r="Q222" s="20">
        <v>43525</v>
      </c>
      <c r="R222" s="20">
        <v>43526</v>
      </c>
      <c r="S222" s="20">
        <v>43526</v>
      </c>
      <c r="V222">
        <v>920254</v>
      </c>
      <c r="W222">
        <v>354695</v>
      </c>
      <c r="X222" t="s">
        <v>215</v>
      </c>
      <c r="Y222" t="s">
        <v>217</v>
      </c>
      <c r="Z222" t="s">
        <v>218</v>
      </c>
      <c r="AA222" t="s">
        <v>219</v>
      </c>
      <c r="AD222" t="s">
        <v>88</v>
      </c>
      <c r="AE222">
        <v>0</v>
      </c>
      <c r="AF222">
        <v>0</v>
      </c>
      <c r="AG222">
        <v>1496</v>
      </c>
      <c r="AH222" t="s">
        <v>166</v>
      </c>
      <c r="AI222" t="s">
        <v>90</v>
      </c>
      <c r="AJ222" t="s">
        <v>88</v>
      </c>
      <c r="AK222" t="s">
        <v>167</v>
      </c>
      <c r="AL222" t="s">
        <v>91</v>
      </c>
      <c r="AM222">
        <v>11</v>
      </c>
      <c r="AN222" t="s">
        <v>92</v>
      </c>
      <c r="AO222" t="s">
        <v>93</v>
      </c>
      <c r="AP222" t="s">
        <v>88</v>
      </c>
      <c r="AQ222" t="s">
        <v>93</v>
      </c>
      <c r="AR222" t="s">
        <v>94</v>
      </c>
      <c r="AS222" t="s">
        <v>93</v>
      </c>
      <c r="AT222" t="s">
        <v>168</v>
      </c>
      <c r="AV222" s="18">
        <v>42318</v>
      </c>
      <c r="AW222">
        <v>3312608</v>
      </c>
      <c r="AX222">
        <v>60479</v>
      </c>
      <c r="AY222" t="s">
        <v>95</v>
      </c>
      <c r="AZ222">
        <v>3</v>
      </c>
      <c r="BA222" t="s">
        <v>245</v>
      </c>
      <c r="BB222" t="s">
        <v>170</v>
      </c>
      <c r="BC222" t="s">
        <v>171</v>
      </c>
      <c r="BD222" t="s">
        <v>172</v>
      </c>
      <c r="BE222" t="s">
        <v>173</v>
      </c>
      <c r="BF222">
        <v>8</v>
      </c>
      <c r="BH222" t="s">
        <v>96</v>
      </c>
      <c r="BI222" t="s">
        <v>174</v>
      </c>
      <c r="BJ222" t="s">
        <v>175</v>
      </c>
      <c r="BK222" t="s">
        <v>97</v>
      </c>
      <c r="BL222" t="s">
        <v>98</v>
      </c>
      <c r="BM222" t="str">
        <f>VLOOKUP(T_Tableau_export_BDN_calculs[[#This Row],[Taxon]],'4_Changement_de_nom'!$1:$5000,2,FALSE)</f>
        <v>Pipistrellus pipistrellus (Schreber, 1774)</v>
      </c>
      <c r="BN222" t="str">
        <f>VLOOKUP(T_Tableau_export_BDN_calculs[[#This Row],[Taxon]],'4_Changement_de_nom'!$1:$5000,3,FALSE)</f>
        <v>Pipistrelle commune</v>
      </c>
      <c r="BO222">
        <f>VLOOKUP(T_Tableau_export_BDN_calculs[[#This Row],[Taxon]],'4_Changement_de_nom'!$1:$5000,4,FALSE)</f>
        <v>1</v>
      </c>
      <c r="BP222" s="68">
        <f>VLOOKUP(T_Tableau_export_BDN_calculs[[#This Row],[Taxon]],'4_Changement_de_nom'!$1:$5000,5,FALSE)</f>
        <v>1</v>
      </c>
      <c r="BQ222" s="68" t="str">
        <f>IF(OR(SUM(T_Tableau_export_BDN_calculs[[#This Row],[Encombrement vertical 0 - 5m]:[Encombrement vertical 0 - &gt;25m]])=130575,T_Tableau_export_BDN_calculs[[#This Row],[Taxon]]="Tadarida teniotis (Rafinesque,1814)"),"ouvert","ferme")</f>
        <v>ferme</v>
      </c>
      <c r="BR222" s="68">
        <f>T_Tableau_export_BDN_calculs[[#This Row],[Nombre de contacts]]/'2_Donnees_entree'!$B$20</f>
        <v>0.2</v>
      </c>
      <c r="BS222" s="68">
        <f>(IF(T_Tableau_export_BDN_calculs[[#This Row],[Milieu ouvert ferme]]="ferme",T_Tableau_export_BDN_calculs[[#This Row],[Indice DETECT milieu ferme]],T_Tableau_export_BDN_calculs[[#This Row],[Indice DETECT milieu ouvert]]))*T_Tableau_export_BDN_calculs[[#This Row],[Nb contacts/h]]</f>
        <v>0.2</v>
      </c>
      <c r="BT222" s="68" t="str">
        <f>VLOOKUP(T_Tableau_export_BDN_calculs[[#This Row],[Numéro du point]],'4bis_Changement_de_nom_points'!A:B,2,FALSE)</f>
        <v>Point 7</v>
      </c>
    </row>
    <row r="223" spans="1:72" x14ac:dyDescent="0.25">
      <c r="A223" s="18">
        <v>41870</v>
      </c>
      <c r="B223">
        <v>939552</v>
      </c>
      <c r="C223" s="18">
        <v>41870</v>
      </c>
      <c r="D223" t="s">
        <v>88</v>
      </c>
      <c r="F223" t="s">
        <v>88</v>
      </c>
      <c r="G223" t="s">
        <v>215</v>
      </c>
      <c r="H223" t="s">
        <v>253</v>
      </c>
      <c r="I223" t="s">
        <v>89</v>
      </c>
      <c r="J223">
        <v>80</v>
      </c>
      <c r="L223" t="s">
        <v>162</v>
      </c>
      <c r="M223" s="19">
        <v>0.89722222222222225</v>
      </c>
      <c r="N223" s="20">
        <v>43525</v>
      </c>
      <c r="O223" s="20">
        <v>43526</v>
      </c>
      <c r="P223" s="20">
        <v>43527</v>
      </c>
      <c r="Q223" s="20">
        <v>43525</v>
      </c>
      <c r="R223" s="20">
        <v>43526</v>
      </c>
      <c r="S223" s="20">
        <v>43526</v>
      </c>
      <c r="V223">
        <v>920284</v>
      </c>
      <c r="W223">
        <v>354695</v>
      </c>
      <c r="X223" t="s">
        <v>215</v>
      </c>
      <c r="Y223" t="s">
        <v>217</v>
      </c>
      <c r="Z223" t="s">
        <v>218</v>
      </c>
      <c r="AA223" t="s">
        <v>219</v>
      </c>
      <c r="AD223" t="s">
        <v>88</v>
      </c>
      <c r="AE223">
        <v>0</v>
      </c>
      <c r="AF223">
        <v>0</v>
      </c>
      <c r="AG223">
        <v>1496</v>
      </c>
      <c r="AH223" t="s">
        <v>166</v>
      </c>
      <c r="AI223" t="s">
        <v>90</v>
      </c>
      <c r="AJ223" t="s">
        <v>88</v>
      </c>
      <c r="AK223" t="s">
        <v>167</v>
      </c>
      <c r="AL223" t="s">
        <v>91</v>
      </c>
      <c r="AM223">
        <v>27</v>
      </c>
      <c r="AN223" t="s">
        <v>92</v>
      </c>
      <c r="AO223" t="s">
        <v>93</v>
      </c>
      <c r="AP223" t="s">
        <v>88</v>
      </c>
      <c r="AQ223" t="s">
        <v>93</v>
      </c>
      <c r="AR223" t="s">
        <v>94</v>
      </c>
      <c r="AS223" t="s">
        <v>93</v>
      </c>
      <c r="AT223" t="s">
        <v>168</v>
      </c>
      <c r="AV223" s="18">
        <v>42318</v>
      </c>
      <c r="AW223">
        <v>3313752</v>
      </c>
      <c r="AX223">
        <v>60479</v>
      </c>
      <c r="AY223" t="s">
        <v>95</v>
      </c>
      <c r="AZ223">
        <v>1</v>
      </c>
      <c r="BA223" t="s">
        <v>245</v>
      </c>
      <c r="BB223" t="s">
        <v>170</v>
      </c>
      <c r="BC223" t="s">
        <v>171</v>
      </c>
      <c r="BD223" t="s">
        <v>172</v>
      </c>
      <c r="BE223" t="s">
        <v>173</v>
      </c>
      <c r="BF223">
        <v>8</v>
      </c>
      <c r="BH223" t="s">
        <v>96</v>
      </c>
      <c r="BI223" t="s">
        <v>174</v>
      </c>
      <c r="BJ223" t="s">
        <v>175</v>
      </c>
      <c r="BK223" t="s">
        <v>97</v>
      </c>
      <c r="BL223" t="s">
        <v>98</v>
      </c>
      <c r="BM223" t="str">
        <f>VLOOKUP(T_Tableau_export_BDN_calculs[[#This Row],[Taxon]],'4_Changement_de_nom'!$1:$5000,2,FALSE)</f>
        <v>Pipistrellus pipistrellus (Schreber, 1774)</v>
      </c>
      <c r="BN223" t="str">
        <f>VLOOKUP(T_Tableau_export_BDN_calculs[[#This Row],[Taxon]],'4_Changement_de_nom'!$1:$5000,3,FALSE)</f>
        <v>Pipistrelle commune</v>
      </c>
      <c r="BO223">
        <f>VLOOKUP(T_Tableau_export_BDN_calculs[[#This Row],[Taxon]],'4_Changement_de_nom'!$1:$5000,4,FALSE)</f>
        <v>1</v>
      </c>
      <c r="BP223" s="68">
        <f>VLOOKUP(T_Tableau_export_BDN_calculs[[#This Row],[Taxon]],'4_Changement_de_nom'!$1:$5000,5,FALSE)</f>
        <v>1</v>
      </c>
      <c r="BQ223" s="68" t="str">
        <f>IF(OR(SUM(T_Tableau_export_BDN_calculs[[#This Row],[Encombrement vertical 0 - 5m]:[Encombrement vertical 0 - &gt;25m]])=130575,T_Tableau_export_BDN_calculs[[#This Row],[Taxon]]="Tadarida teniotis (Rafinesque,1814)"),"ouvert","ferme")</f>
        <v>ferme</v>
      </c>
      <c r="BR223" s="68">
        <f>T_Tableau_export_BDN_calculs[[#This Row],[Nombre de contacts]]/'2_Donnees_entree'!$B$20</f>
        <v>6.6666666666666666E-2</v>
      </c>
      <c r="BS223" s="68">
        <f>(IF(T_Tableau_export_BDN_calculs[[#This Row],[Milieu ouvert ferme]]="ferme",T_Tableau_export_BDN_calculs[[#This Row],[Indice DETECT milieu ferme]],T_Tableau_export_BDN_calculs[[#This Row],[Indice DETECT milieu ouvert]]))*T_Tableau_export_BDN_calculs[[#This Row],[Nb contacts/h]]</f>
        <v>6.6666666666666666E-2</v>
      </c>
      <c r="BT223" s="68" t="str">
        <f>VLOOKUP(T_Tableau_export_BDN_calculs[[#This Row],[Numéro du point]],'4bis_Changement_de_nom_points'!A:B,2,FALSE)</f>
        <v>Point 7</v>
      </c>
    </row>
    <row r="224" spans="1:72" x14ac:dyDescent="0.25">
      <c r="A224" s="18">
        <v>41870</v>
      </c>
      <c r="B224">
        <v>939552</v>
      </c>
      <c r="C224" s="18">
        <v>41870</v>
      </c>
      <c r="D224" t="s">
        <v>88</v>
      </c>
      <c r="F224" t="s">
        <v>88</v>
      </c>
      <c r="G224" t="s">
        <v>215</v>
      </c>
      <c r="H224" t="s">
        <v>253</v>
      </c>
      <c r="I224" t="s">
        <v>89</v>
      </c>
      <c r="J224">
        <v>80</v>
      </c>
      <c r="L224" t="s">
        <v>162</v>
      </c>
      <c r="M224" s="19">
        <v>0.89722222222222225</v>
      </c>
      <c r="N224" s="20">
        <v>43525</v>
      </c>
      <c r="O224" s="20">
        <v>43526</v>
      </c>
      <c r="P224" s="20">
        <v>43527</v>
      </c>
      <c r="Q224" s="20">
        <v>43525</v>
      </c>
      <c r="R224" s="20">
        <v>43526</v>
      </c>
      <c r="S224" s="20">
        <v>43526</v>
      </c>
      <c r="V224">
        <v>920317</v>
      </c>
      <c r="W224">
        <v>354695</v>
      </c>
      <c r="X224" t="s">
        <v>215</v>
      </c>
      <c r="Y224" t="s">
        <v>217</v>
      </c>
      <c r="Z224" t="s">
        <v>218</v>
      </c>
      <c r="AA224" t="s">
        <v>219</v>
      </c>
      <c r="AD224" t="s">
        <v>88</v>
      </c>
      <c r="AE224">
        <v>0</v>
      </c>
      <c r="AF224">
        <v>0</v>
      </c>
      <c r="AG224">
        <v>1496</v>
      </c>
      <c r="AH224" t="s">
        <v>166</v>
      </c>
      <c r="AI224" t="s">
        <v>90</v>
      </c>
      <c r="AJ224" t="s">
        <v>88</v>
      </c>
      <c r="AK224" t="s">
        <v>167</v>
      </c>
      <c r="AL224" t="s">
        <v>91</v>
      </c>
      <c r="AM224">
        <v>20</v>
      </c>
      <c r="AO224" t="s">
        <v>93</v>
      </c>
      <c r="AP224" t="s">
        <v>88</v>
      </c>
      <c r="AQ224" t="s">
        <v>88</v>
      </c>
      <c r="AR224" t="s">
        <v>108</v>
      </c>
      <c r="AS224" t="s">
        <v>88</v>
      </c>
      <c r="AT224" t="s">
        <v>168</v>
      </c>
      <c r="AV224" s="18">
        <v>42318</v>
      </c>
      <c r="AW224">
        <v>3313090</v>
      </c>
      <c r="AX224" t="s">
        <v>124</v>
      </c>
      <c r="AY224" t="s">
        <v>125</v>
      </c>
      <c r="AZ224">
        <v>1</v>
      </c>
      <c r="BA224" t="s">
        <v>245</v>
      </c>
      <c r="BB224" t="s">
        <v>170</v>
      </c>
      <c r="BC224" t="s">
        <v>171</v>
      </c>
      <c r="BD224" t="s">
        <v>172</v>
      </c>
      <c r="BE224" t="s">
        <v>173</v>
      </c>
      <c r="BF224">
        <v>8</v>
      </c>
      <c r="BH224" t="s">
        <v>96</v>
      </c>
      <c r="BI224" t="s">
        <v>174</v>
      </c>
      <c r="BJ224" t="s">
        <v>175</v>
      </c>
      <c r="BK224" t="s">
        <v>97</v>
      </c>
      <c r="BL224" t="s">
        <v>98</v>
      </c>
      <c r="BM224" t="str">
        <f>VLOOKUP(T_Tableau_export_BDN_calculs[[#This Row],[Taxon]],'4_Changement_de_nom'!$1:$5000,2,FALSE)</f>
        <v>Nyctalus sp., Eptesicus sp.</v>
      </c>
      <c r="BN224" t="str">
        <f>VLOOKUP(T_Tableau_export_BDN_calculs[[#This Row],[Taxon]],'4_Changement_de_nom'!$1:$5000,3,FALSE)</f>
        <v>Noctule ou Sérotine (espèce indéterminée)</v>
      </c>
      <c r="BO224">
        <f>VLOOKUP(T_Tableau_export_BDN_calculs[[#This Row],[Taxon]],'4_Changement_de_nom'!$1:$5000,4,FALSE)</f>
        <v>0.41</v>
      </c>
      <c r="BP224" s="68">
        <f>VLOOKUP(T_Tableau_export_BDN_calculs[[#This Row],[Taxon]],'4_Changement_de_nom'!$1:$5000,5,FALSE)</f>
        <v>0.37</v>
      </c>
      <c r="BQ224" s="68" t="str">
        <f>IF(OR(SUM(T_Tableau_export_BDN_calculs[[#This Row],[Encombrement vertical 0 - 5m]:[Encombrement vertical 0 - &gt;25m]])=130575,T_Tableau_export_BDN_calculs[[#This Row],[Taxon]]="Tadarida teniotis (Rafinesque,1814)"),"ouvert","ferme")</f>
        <v>ferme</v>
      </c>
      <c r="BR224" s="68">
        <f>T_Tableau_export_BDN_calculs[[#This Row],[Nombre de contacts]]/'2_Donnees_entree'!$B$20</f>
        <v>6.6666666666666666E-2</v>
      </c>
      <c r="BS224" s="68">
        <f>(IF(T_Tableau_export_BDN_calculs[[#This Row],[Milieu ouvert ferme]]="ferme",T_Tableau_export_BDN_calculs[[#This Row],[Indice DETECT milieu ferme]],T_Tableau_export_BDN_calculs[[#This Row],[Indice DETECT milieu ouvert]]))*T_Tableau_export_BDN_calculs[[#This Row],[Nb contacts/h]]</f>
        <v>2.7333333333333331E-2</v>
      </c>
      <c r="BT224" s="68" t="str">
        <f>VLOOKUP(T_Tableau_export_BDN_calculs[[#This Row],[Numéro du point]],'4bis_Changement_de_nom_points'!A:B,2,FALSE)</f>
        <v>Point 7</v>
      </c>
    </row>
    <row r="225" spans="1:72" x14ac:dyDescent="0.25">
      <c r="A225" s="18">
        <v>41870</v>
      </c>
      <c r="B225">
        <v>939552</v>
      </c>
      <c r="C225" s="18">
        <v>41870</v>
      </c>
      <c r="D225" t="s">
        <v>88</v>
      </c>
      <c r="F225" t="s">
        <v>88</v>
      </c>
      <c r="G225" t="s">
        <v>215</v>
      </c>
      <c r="H225" t="s">
        <v>253</v>
      </c>
      <c r="I225" t="s">
        <v>89</v>
      </c>
      <c r="J225">
        <v>80</v>
      </c>
      <c r="L225" t="s">
        <v>162</v>
      </c>
      <c r="M225" s="19">
        <v>0.89722222222222225</v>
      </c>
      <c r="N225" s="20">
        <v>43525</v>
      </c>
      <c r="O225" s="20">
        <v>43526</v>
      </c>
      <c r="P225" s="20">
        <v>43527</v>
      </c>
      <c r="Q225" s="20">
        <v>43525</v>
      </c>
      <c r="R225" s="20">
        <v>43526</v>
      </c>
      <c r="S225" s="20">
        <v>43526</v>
      </c>
      <c r="V225">
        <v>920317</v>
      </c>
      <c r="W225">
        <v>354695</v>
      </c>
      <c r="X225" t="s">
        <v>215</v>
      </c>
      <c r="Y225" t="s">
        <v>217</v>
      </c>
      <c r="Z225" t="s">
        <v>218</v>
      </c>
      <c r="AA225" t="s">
        <v>219</v>
      </c>
      <c r="AD225" t="s">
        <v>88</v>
      </c>
      <c r="AE225">
        <v>0</v>
      </c>
      <c r="AF225">
        <v>0</v>
      </c>
      <c r="AG225">
        <v>1496</v>
      </c>
      <c r="AH225" t="s">
        <v>166</v>
      </c>
      <c r="AI225" t="s">
        <v>90</v>
      </c>
      <c r="AJ225" t="s">
        <v>88</v>
      </c>
      <c r="AK225" t="s">
        <v>167</v>
      </c>
      <c r="AL225" t="s">
        <v>91</v>
      </c>
      <c r="AM225">
        <v>20</v>
      </c>
      <c r="AN225" t="s">
        <v>92</v>
      </c>
      <c r="AO225" t="s">
        <v>93</v>
      </c>
      <c r="AP225" t="s">
        <v>88</v>
      </c>
      <c r="AQ225" t="s">
        <v>93</v>
      </c>
      <c r="AR225" t="s">
        <v>94</v>
      </c>
      <c r="AS225" t="s">
        <v>93</v>
      </c>
      <c r="AT225" t="s">
        <v>168</v>
      </c>
      <c r="AV225" s="18">
        <v>42318</v>
      </c>
      <c r="AW225">
        <v>3312673</v>
      </c>
      <c r="AX225">
        <v>60479</v>
      </c>
      <c r="AY225" t="s">
        <v>95</v>
      </c>
      <c r="AZ225">
        <v>1</v>
      </c>
      <c r="BA225" t="s">
        <v>245</v>
      </c>
      <c r="BB225" t="s">
        <v>170</v>
      </c>
      <c r="BC225" t="s">
        <v>171</v>
      </c>
      <c r="BD225" t="s">
        <v>172</v>
      </c>
      <c r="BE225" t="s">
        <v>173</v>
      </c>
      <c r="BF225">
        <v>8</v>
      </c>
      <c r="BH225" t="s">
        <v>96</v>
      </c>
      <c r="BI225" t="s">
        <v>174</v>
      </c>
      <c r="BJ225" t="s">
        <v>175</v>
      </c>
      <c r="BK225" t="s">
        <v>97</v>
      </c>
      <c r="BL225" t="s">
        <v>98</v>
      </c>
      <c r="BM225" t="str">
        <f>VLOOKUP(T_Tableau_export_BDN_calculs[[#This Row],[Taxon]],'4_Changement_de_nom'!$1:$5000,2,FALSE)</f>
        <v>Pipistrellus pipistrellus (Schreber, 1774)</v>
      </c>
      <c r="BN225" t="str">
        <f>VLOOKUP(T_Tableau_export_BDN_calculs[[#This Row],[Taxon]],'4_Changement_de_nom'!$1:$5000,3,FALSE)</f>
        <v>Pipistrelle commune</v>
      </c>
      <c r="BO225">
        <f>VLOOKUP(T_Tableau_export_BDN_calculs[[#This Row],[Taxon]],'4_Changement_de_nom'!$1:$5000,4,FALSE)</f>
        <v>1</v>
      </c>
      <c r="BP225" s="68">
        <f>VLOOKUP(T_Tableau_export_BDN_calculs[[#This Row],[Taxon]],'4_Changement_de_nom'!$1:$5000,5,FALSE)</f>
        <v>1</v>
      </c>
      <c r="BQ225" s="68" t="str">
        <f>IF(OR(SUM(T_Tableau_export_BDN_calculs[[#This Row],[Encombrement vertical 0 - 5m]:[Encombrement vertical 0 - &gt;25m]])=130575,T_Tableau_export_BDN_calculs[[#This Row],[Taxon]]="Tadarida teniotis (Rafinesque,1814)"),"ouvert","ferme")</f>
        <v>ferme</v>
      </c>
      <c r="BR225" s="68">
        <f>T_Tableau_export_BDN_calculs[[#This Row],[Nombre de contacts]]/'2_Donnees_entree'!$B$20</f>
        <v>6.6666666666666666E-2</v>
      </c>
      <c r="BS225" s="68">
        <f>(IF(T_Tableau_export_BDN_calculs[[#This Row],[Milieu ouvert ferme]]="ferme",T_Tableau_export_BDN_calculs[[#This Row],[Indice DETECT milieu ferme]],T_Tableau_export_BDN_calculs[[#This Row],[Indice DETECT milieu ouvert]]))*T_Tableau_export_BDN_calculs[[#This Row],[Nb contacts/h]]</f>
        <v>6.6666666666666666E-2</v>
      </c>
      <c r="BT225" s="68" t="str">
        <f>VLOOKUP(T_Tableau_export_BDN_calculs[[#This Row],[Numéro du point]],'4bis_Changement_de_nom_points'!A:B,2,FALSE)</f>
        <v>Point 7</v>
      </c>
    </row>
    <row r="226" spans="1:72" x14ac:dyDescent="0.25">
      <c r="A226" s="18">
        <v>41870</v>
      </c>
      <c r="B226">
        <v>939555</v>
      </c>
      <c r="C226" s="18">
        <v>41870</v>
      </c>
      <c r="D226" t="s">
        <v>88</v>
      </c>
      <c r="F226" t="s">
        <v>88</v>
      </c>
      <c r="G226" t="s">
        <v>220</v>
      </c>
      <c r="H226" t="s">
        <v>203</v>
      </c>
      <c r="I226" t="s">
        <v>127</v>
      </c>
      <c r="J226">
        <v>80</v>
      </c>
      <c r="L226" t="s">
        <v>162</v>
      </c>
      <c r="M226" s="19">
        <v>0.92638888888888893</v>
      </c>
      <c r="N226" s="20">
        <v>43525</v>
      </c>
      <c r="O226" s="20">
        <v>43525</v>
      </c>
      <c r="P226" s="20">
        <v>43525</v>
      </c>
      <c r="Q226" s="20">
        <v>43525</v>
      </c>
      <c r="R226" s="20">
        <v>43525</v>
      </c>
      <c r="S226" s="20">
        <v>43525</v>
      </c>
      <c r="V226">
        <v>917664</v>
      </c>
      <c r="W226">
        <v>354696</v>
      </c>
      <c r="X226" t="s">
        <v>220</v>
      </c>
      <c r="Y226" t="s">
        <v>222</v>
      </c>
      <c r="Z226" t="s">
        <v>223</v>
      </c>
      <c r="AA226" t="s">
        <v>224</v>
      </c>
      <c r="AD226" t="s">
        <v>88</v>
      </c>
      <c r="AE226">
        <v>0</v>
      </c>
      <c r="AF226">
        <v>0</v>
      </c>
      <c r="AG226">
        <v>1496</v>
      </c>
      <c r="AH226" t="s">
        <v>166</v>
      </c>
      <c r="AI226" t="s">
        <v>90</v>
      </c>
      <c r="AJ226" t="s">
        <v>88</v>
      </c>
      <c r="AK226" t="s">
        <v>167</v>
      </c>
      <c r="AL226" t="s">
        <v>91</v>
      </c>
      <c r="AM226">
        <v>5</v>
      </c>
      <c r="AN226" t="s">
        <v>105</v>
      </c>
      <c r="AO226" t="s">
        <v>93</v>
      </c>
      <c r="AP226" t="s">
        <v>88</v>
      </c>
      <c r="AQ226" t="s">
        <v>93</v>
      </c>
      <c r="AR226" t="s">
        <v>94</v>
      </c>
      <c r="AS226" t="s">
        <v>93</v>
      </c>
      <c r="AT226" t="s">
        <v>168</v>
      </c>
      <c r="AV226" s="18">
        <v>42318</v>
      </c>
      <c r="AW226">
        <v>3313845</v>
      </c>
      <c r="AX226">
        <v>60461</v>
      </c>
      <c r="AY226" t="s">
        <v>126</v>
      </c>
      <c r="AZ226">
        <v>1</v>
      </c>
      <c r="BA226" t="s">
        <v>245</v>
      </c>
      <c r="BB226" t="s">
        <v>170</v>
      </c>
      <c r="BC226" t="s">
        <v>171</v>
      </c>
      <c r="BD226" t="s">
        <v>172</v>
      </c>
      <c r="BE226" t="s">
        <v>173</v>
      </c>
      <c r="BF226">
        <v>8</v>
      </c>
      <c r="BG226" t="s">
        <v>181</v>
      </c>
      <c r="BH226" t="s">
        <v>96</v>
      </c>
      <c r="BI226" t="s">
        <v>174</v>
      </c>
      <c r="BJ226" t="s">
        <v>175</v>
      </c>
      <c r="BK226" t="s">
        <v>97</v>
      </c>
      <c r="BL226" t="s">
        <v>98</v>
      </c>
      <c r="BM226" t="str">
        <f>VLOOKUP(T_Tableau_export_BDN_calculs[[#This Row],[Taxon]],'4_Changement_de_nom'!$1:$5000,2,FALSE)</f>
        <v>Nyctalus leisleri (Kuhl, 1817)</v>
      </c>
      <c r="BN226" t="str">
        <f>VLOOKUP(T_Tableau_export_BDN_calculs[[#This Row],[Taxon]],'4_Changement_de_nom'!$1:$5000,3,FALSE)</f>
        <v>Noctule de Leisler</v>
      </c>
      <c r="BO226">
        <f>VLOOKUP(T_Tableau_export_BDN_calculs[[#This Row],[Taxon]],'4_Changement_de_nom'!$1:$5000,4,FALSE)</f>
        <v>0.31</v>
      </c>
      <c r="BP226" s="68">
        <f>VLOOKUP(T_Tableau_export_BDN_calculs[[#This Row],[Taxon]],'4_Changement_de_nom'!$1:$5000,5,FALSE)</f>
        <v>0.31</v>
      </c>
      <c r="BQ226" s="68" t="str">
        <f>IF(OR(SUM(T_Tableau_export_BDN_calculs[[#This Row],[Encombrement vertical 0 - 5m]:[Encombrement vertical 0 - &gt;25m]])=130575,T_Tableau_export_BDN_calculs[[#This Row],[Taxon]]="Tadarida teniotis (Rafinesque,1814)"),"ouvert","ferme")</f>
        <v>ouvert</v>
      </c>
      <c r="BR226" s="68">
        <f>T_Tableau_export_BDN_calculs[[#This Row],[Nombre de contacts]]/'2_Donnees_entree'!$B$20</f>
        <v>6.6666666666666666E-2</v>
      </c>
      <c r="BS226" s="68">
        <f>(IF(T_Tableau_export_BDN_calculs[[#This Row],[Milieu ouvert ferme]]="ferme",T_Tableau_export_BDN_calculs[[#This Row],[Indice DETECT milieu ferme]],T_Tableau_export_BDN_calculs[[#This Row],[Indice DETECT milieu ouvert]]))*T_Tableau_export_BDN_calculs[[#This Row],[Nb contacts/h]]</f>
        <v>2.0666666666666667E-2</v>
      </c>
      <c r="BT226" s="68" t="str">
        <f>VLOOKUP(T_Tableau_export_BDN_calculs[[#This Row],[Numéro du point]],'4bis_Changement_de_nom_points'!A:B,2,FALSE)</f>
        <v>Point 3</v>
      </c>
    </row>
    <row r="227" spans="1:72" x14ac:dyDescent="0.25">
      <c r="A227" s="18">
        <v>41870</v>
      </c>
      <c r="B227">
        <v>939555</v>
      </c>
      <c r="C227" s="18">
        <v>41870</v>
      </c>
      <c r="D227" t="s">
        <v>88</v>
      </c>
      <c r="F227" t="s">
        <v>88</v>
      </c>
      <c r="G227" t="s">
        <v>220</v>
      </c>
      <c r="H227" t="s">
        <v>203</v>
      </c>
      <c r="I227" t="s">
        <v>127</v>
      </c>
      <c r="J227">
        <v>80</v>
      </c>
      <c r="L227" t="s">
        <v>162</v>
      </c>
      <c r="M227" s="19">
        <v>0.92638888888888893</v>
      </c>
      <c r="N227" s="20">
        <v>43525</v>
      </c>
      <c r="O227" s="20">
        <v>43525</v>
      </c>
      <c r="P227" s="20">
        <v>43525</v>
      </c>
      <c r="Q227" s="20">
        <v>43525</v>
      </c>
      <c r="R227" s="20">
        <v>43525</v>
      </c>
      <c r="S227" s="20">
        <v>43525</v>
      </c>
      <c r="V227">
        <v>917981</v>
      </c>
      <c r="W227">
        <v>354696</v>
      </c>
      <c r="X227" t="s">
        <v>220</v>
      </c>
      <c r="Y227" t="s">
        <v>222</v>
      </c>
      <c r="Z227" t="s">
        <v>223</v>
      </c>
      <c r="AA227" t="s">
        <v>224</v>
      </c>
      <c r="AD227" t="s">
        <v>88</v>
      </c>
      <c r="AE227">
        <v>0</v>
      </c>
      <c r="AF227">
        <v>0</v>
      </c>
      <c r="AG227">
        <v>1496</v>
      </c>
      <c r="AH227" t="s">
        <v>166</v>
      </c>
      <c r="AI227" t="s">
        <v>90</v>
      </c>
      <c r="AJ227" t="s">
        <v>88</v>
      </c>
      <c r="AK227" t="s">
        <v>167</v>
      </c>
      <c r="AL227" t="s">
        <v>91</v>
      </c>
      <c r="AM227">
        <v>22</v>
      </c>
      <c r="AN227" t="s">
        <v>115</v>
      </c>
      <c r="AO227" t="s">
        <v>93</v>
      </c>
      <c r="AP227" t="s">
        <v>88</v>
      </c>
      <c r="AQ227" t="s">
        <v>93</v>
      </c>
      <c r="AR227" t="s">
        <v>94</v>
      </c>
      <c r="AS227" t="s">
        <v>93</v>
      </c>
      <c r="AT227" t="s">
        <v>168</v>
      </c>
      <c r="AV227" s="18">
        <v>42318</v>
      </c>
      <c r="AW227">
        <v>3313455</v>
      </c>
      <c r="AX227" t="s">
        <v>116</v>
      </c>
      <c r="AY227" t="s">
        <v>117</v>
      </c>
      <c r="AZ227">
        <v>1</v>
      </c>
      <c r="BA227" t="s">
        <v>245</v>
      </c>
      <c r="BB227" t="s">
        <v>170</v>
      </c>
      <c r="BC227" t="s">
        <v>171</v>
      </c>
      <c r="BD227" t="s">
        <v>172</v>
      </c>
      <c r="BE227" t="s">
        <v>173</v>
      </c>
      <c r="BF227">
        <v>8</v>
      </c>
      <c r="BG227" t="s">
        <v>181</v>
      </c>
      <c r="BH227" t="s">
        <v>96</v>
      </c>
      <c r="BI227" t="s">
        <v>174</v>
      </c>
      <c r="BJ227" t="s">
        <v>175</v>
      </c>
      <c r="BK227" t="s">
        <v>97</v>
      </c>
      <c r="BL227" t="s">
        <v>98</v>
      </c>
      <c r="BM227" t="str">
        <f>VLOOKUP(T_Tableau_export_BDN_calculs[[#This Row],[Taxon]],'4_Changement_de_nom'!$1:$5000,2,FALSE)</f>
        <v>Myotis Kaup, 1829</v>
      </c>
      <c r="BN227" t="str">
        <f>VLOOKUP(T_Tableau_export_BDN_calculs[[#This Row],[Taxon]],'4_Changement_de_nom'!$1:$5000,3,FALSE)</f>
        <v>Murin (espèce indéterminée)</v>
      </c>
      <c r="BO227">
        <f>VLOOKUP(T_Tableau_export_BDN_calculs[[#This Row],[Taxon]],'4_Changement_de_nom'!$1:$5000,4,FALSE)</f>
        <v>2.38</v>
      </c>
      <c r="BP227" s="68">
        <f>VLOOKUP(T_Tableau_export_BDN_calculs[[#This Row],[Taxon]],'4_Changement_de_nom'!$1:$5000,5,FALSE)</f>
        <v>1.87</v>
      </c>
      <c r="BQ227" s="68" t="str">
        <f>IF(OR(SUM(T_Tableau_export_BDN_calculs[[#This Row],[Encombrement vertical 0 - 5m]:[Encombrement vertical 0 - &gt;25m]])=130575,T_Tableau_export_BDN_calculs[[#This Row],[Taxon]]="Tadarida teniotis (Rafinesque,1814)"),"ouvert","ferme")</f>
        <v>ouvert</v>
      </c>
      <c r="BR227" s="68">
        <f>T_Tableau_export_BDN_calculs[[#This Row],[Nombre de contacts]]/'2_Donnees_entree'!$B$20</f>
        <v>6.6666666666666666E-2</v>
      </c>
      <c r="BS227" s="68">
        <f>(IF(T_Tableau_export_BDN_calculs[[#This Row],[Milieu ouvert ferme]]="ferme",T_Tableau_export_BDN_calculs[[#This Row],[Indice DETECT milieu ferme]],T_Tableau_export_BDN_calculs[[#This Row],[Indice DETECT milieu ouvert]]))*T_Tableau_export_BDN_calculs[[#This Row],[Nb contacts/h]]</f>
        <v>0.12466666666666668</v>
      </c>
      <c r="BT227" s="68" t="str">
        <f>VLOOKUP(T_Tableau_export_BDN_calculs[[#This Row],[Numéro du point]],'4bis_Changement_de_nom_points'!A:B,2,FALSE)</f>
        <v>Point 3</v>
      </c>
    </row>
    <row r="228" spans="1:72" x14ac:dyDescent="0.25">
      <c r="A228" s="18">
        <v>41870</v>
      </c>
      <c r="B228">
        <v>939555</v>
      </c>
      <c r="C228" s="18">
        <v>41870</v>
      </c>
      <c r="D228" t="s">
        <v>88</v>
      </c>
      <c r="F228" t="s">
        <v>88</v>
      </c>
      <c r="G228" t="s">
        <v>220</v>
      </c>
      <c r="H228" t="s">
        <v>203</v>
      </c>
      <c r="I228" t="s">
        <v>127</v>
      </c>
      <c r="J228">
        <v>80</v>
      </c>
      <c r="L228" t="s">
        <v>162</v>
      </c>
      <c r="M228" s="19">
        <v>0.92638888888888893</v>
      </c>
      <c r="N228" s="20">
        <v>43525</v>
      </c>
      <c r="O228" s="20">
        <v>43525</v>
      </c>
      <c r="P228" s="20">
        <v>43525</v>
      </c>
      <c r="Q228" s="20">
        <v>43525</v>
      </c>
      <c r="R228" s="20">
        <v>43525</v>
      </c>
      <c r="S228" s="20">
        <v>43525</v>
      </c>
      <c r="V228">
        <v>917999</v>
      </c>
      <c r="W228">
        <v>354696</v>
      </c>
      <c r="X228" t="s">
        <v>220</v>
      </c>
      <c r="Y228" t="s">
        <v>222</v>
      </c>
      <c r="Z228" t="s">
        <v>223</v>
      </c>
      <c r="AA228" t="s">
        <v>224</v>
      </c>
      <c r="AD228" t="s">
        <v>88</v>
      </c>
      <c r="AE228">
        <v>0</v>
      </c>
      <c r="AF228">
        <v>0</v>
      </c>
      <c r="AG228">
        <v>1496</v>
      </c>
      <c r="AH228" t="s">
        <v>166</v>
      </c>
      <c r="AI228" t="s">
        <v>90</v>
      </c>
      <c r="AJ228" t="s">
        <v>88</v>
      </c>
      <c r="AK228" t="s">
        <v>167</v>
      </c>
      <c r="AL228" t="s">
        <v>91</v>
      </c>
      <c r="AM228">
        <v>1</v>
      </c>
      <c r="AN228" t="s">
        <v>92</v>
      </c>
      <c r="AO228" t="s">
        <v>93</v>
      </c>
      <c r="AP228" t="s">
        <v>88</v>
      </c>
      <c r="AQ228" t="s">
        <v>93</v>
      </c>
      <c r="AR228" t="s">
        <v>94</v>
      </c>
      <c r="AS228" t="s">
        <v>93</v>
      </c>
      <c r="AT228" t="s">
        <v>168</v>
      </c>
      <c r="AV228" s="18">
        <v>42318</v>
      </c>
      <c r="AW228">
        <v>3314815</v>
      </c>
      <c r="AX228">
        <v>60479</v>
      </c>
      <c r="AY228" t="s">
        <v>95</v>
      </c>
      <c r="AZ228">
        <v>1</v>
      </c>
      <c r="BA228" t="s">
        <v>245</v>
      </c>
      <c r="BB228" t="s">
        <v>170</v>
      </c>
      <c r="BC228" t="s">
        <v>171</v>
      </c>
      <c r="BD228" t="s">
        <v>172</v>
      </c>
      <c r="BE228" t="s">
        <v>173</v>
      </c>
      <c r="BF228">
        <v>8</v>
      </c>
      <c r="BG228" t="s">
        <v>181</v>
      </c>
      <c r="BH228" t="s">
        <v>96</v>
      </c>
      <c r="BI228" t="s">
        <v>174</v>
      </c>
      <c r="BJ228" t="s">
        <v>175</v>
      </c>
      <c r="BK228" t="s">
        <v>97</v>
      </c>
      <c r="BL228" t="s">
        <v>98</v>
      </c>
      <c r="BM228" t="str">
        <f>VLOOKUP(T_Tableau_export_BDN_calculs[[#This Row],[Taxon]],'4_Changement_de_nom'!$1:$5000,2,FALSE)</f>
        <v>Pipistrellus pipistrellus (Schreber, 1774)</v>
      </c>
      <c r="BN228" t="str">
        <f>VLOOKUP(T_Tableau_export_BDN_calculs[[#This Row],[Taxon]],'4_Changement_de_nom'!$1:$5000,3,FALSE)</f>
        <v>Pipistrelle commune</v>
      </c>
      <c r="BO228">
        <f>VLOOKUP(T_Tableau_export_BDN_calculs[[#This Row],[Taxon]],'4_Changement_de_nom'!$1:$5000,4,FALSE)</f>
        <v>1</v>
      </c>
      <c r="BP228" s="68">
        <f>VLOOKUP(T_Tableau_export_BDN_calculs[[#This Row],[Taxon]],'4_Changement_de_nom'!$1:$5000,5,FALSE)</f>
        <v>1</v>
      </c>
      <c r="BQ228" s="68" t="str">
        <f>IF(OR(SUM(T_Tableau_export_BDN_calculs[[#This Row],[Encombrement vertical 0 - 5m]:[Encombrement vertical 0 - &gt;25m]])=130575,T_Tableau_export_BDN_calculs[[#This Row],[Taxon]]="Tadarida teniotis (Rafinesque,1814)"),"ouvert","ferme")</f>
        <v>ouvert</v>
      </c>
      <c r="BR228" s="68">
        <f>T_Tableau_export_BDN_calculs[[#This Row],[Nombre de contacts]]/'2_Donnees_entree'!$B$20</f>
        <v>6.6666666666666666E-2</v>
      </c>
      <c r="BS228" s="68">
        <f>(IF(T_Tableau_export_BDN_calculs[[#This Row],[Milieu ouvert ferme]]="ferme",T_Tableau_export_BDN_calculs[[#This Row],[Indice DETECT milieu ferme]],T_Tableau_export_BDN_calculs[[#This Row],[Indice DETECT milieu ouvert]]))*T_Tableau_export_BDN_calculs[[#This Row],[Nb contacts/h]]</f>
        <v>6.6666666666666666E-2</v>
      </c>
      <c r="BT228" s="68" t="str">
        <f>VLOOKUP(T_Tableau_export_BDN_calculs[[#This Row],[Numéro du point]],'4bis_Changement_de_nom_points'!A:B,2,FALSE)</f>
        <v>Point 3</v>
      </c>
    </row>
    <row r="229" spans="1:72" x14ac:dyDescent="0.25">
      <c r="A229" s="18">
        <v>41870</v>
      </c>
      <c r="B229">
        <v>939555</v>
      </c>
      <c r="C229" s="18">
        <v>41870</v>
      </c>
      <c r="D229" t="s">
        <v>88</v>
      </c>
      <c r="F229" t="s">
        <v>88</v>
      </c>
      <c r="G229" t="s">
        <v>220</v>
      </c>
      <c r="H229" t="s">
        <v>203</v>
      </c>
      <c r="I229" t="s">
        <v>127</v>
      </c>
      <c r="J229">
        <v>80</v>
      </c>
      <c r="L229" t="s">
        <v>162</v>
      </c>
      <c r="M229" s="19">
        <v>0.92638888888888893</v>
      </c>
      <c r="N229" s="20">
        <v>43525</v>
      </c>
      <c r="O229" s="20">
        <v>43525</v>
      </c>
      <c r="P229" s="20">
        <v>43525</v>
      </c>
      <c r="Q229" s="20">
        <v>43525</v>
      </c>
      <c r="R229" s="20">
        <v>43525</v>
      </c>
      <c r="S229" s="20">
        <v>43525</v>
      </c>
      <c r="V229">
        <v>918792</v>
      </c>
      <c r="W229">
        <v>354696</v>
      </c>
      <c r="X229" t="s">
        <v>220</v>
      </c>
      <c r="Y229" t="s">
        <v>222</v>
      </c>
      <c r="Z229" t="s">
        <v>223</v>
      </c>
      <c r="AA229" t="s">
        <v>224</v>
      </c>
      <c r="AD229" t="s">
        <v>88</v>
      </c>
      <c r="AE229">
        <v>0</v>
      </c>
      <c r="AF229">
        <v>0</v>
      </c>
      <c r="AG229">
        <v>1496</v>
      </c>
      <c r="AH229" t="s">
        <v>166</v>
      </c>
      <c r="AI229" t="s">
        <v>90</v>
      </c>
      <c r="AJ229" t="s">
        <v>88</v>
      </c>
      <c r="AK229" t="s">
        <v>167</v>
      </c>
      <c r="AL229" t="s">
        <v>91</v>
      </c>
      <c r="AM229">
        <v>15</v>
      </c>
      <c r="AO229" t="s">
        <v>93</v>
      </c>
      <c r="AP229" t="s">
        <v>88</v>
      </c>
      <c r="AQ229" t="s">
        <v>88</v>
      </c>
      <c r="AR229" t="s">
        <v>108</v>
      </c>
      <c r="AS229" t="s">
        <v>88</v>
      </c>
      <c r="AT229" t="s">
        <v>168</v>
      </c>
      <c r="AV229" s="18">
        <v>42318</v>
      </c>
      <c r="AW229">
        <v>3313444</v>
      </c>
      <c r="AX229">
        <v>195005</v>
      </c>
      <c r="AY229" t="s">
        <v>109</v>
      </c>
      <c r="AZ229">
        <v>1</v>
      </c>
      <c r="BA229" t="s">
        <v>245</v>
      </c>
      <c r="BB229" t="s">
        <v>170</v>
      </c>
      <c r="BC229" t="s">
        <v>171</v>
      </c>
      <c r="BD229" t="s">
        <v>172</v>
      </c>
      <c r="BE229" t="s">
        <v>173</v>
      </c>
      <c r="BF229">
        <v>8</v>
      </c>
      <c r="BG229" t="s">
        <v>181</v>
      </c>
      <c r="BH229" t="s">
        <v>96</v>
      </c>
      <c r="BI229" t="s">
        <v>174</v>
      </c>
      <c r="BJ229" t="s">
        <v>175</v>
      </c>
      <c r="BK229" t="s">
        <v>97</v>
      </c>
      <c r="BL229" t="s">
        <v>98</v>
      </c>
      <c r="BM229" t="str">
        <f>VLOOKUP(T_Tableau_export_BDN_calculs[[#This Row],[Taxon]],'4_Changement_de_nom'!$1:$5000,2,FALSE)</f>
        <v>Myotis Kaup, 1829</v>
      </c>
      <c r="BN229" t="str">
        <f>VLOOKUP(T_Tableau_export_BDN_calculs[[#This Row],[Taxon]],'4_Changement_de_nom'!$1:$5000,3,FALSE)</f>
        <v>Murin (espèce indéterminée)</v>
      </c>
      <c r="BO229">
        <f>VLOOKUP(T_Tableau_export_BDN_calculs[[#This Row],[Taxon]],'4_Changement_de_nom'!$1:$5000,4,FALSE)</f>
        <v>2.38</v>
      </c>
      <c r="BP229" s="68">
        <f>VLOOKUP(T_Tableau_export_BDN_calculs[[#This Row],[Taxon]],'4_Changement_de_nom'!$1:$5000,5,FALSE)</f>
        <v>1.87</v>
      </c>
      <c r="BQ229" s="68" t="str">
        <f>IF(OR(SUM(T_Tableau_export_BDN_calculs[[#This Row],[Encombrement vertical 0 - 5m]:[Encombrement vertical 0 - &gt;25m]])=130575,T_Tableau_export_BDN_calculs[[#This Row],[Taxon]]="Tadarida teniotis (Rafinesque,1814)"),"ouvert","ferme")</f>
        <v>ouvert</v>
      </c>
      <c r="BR229" s="68">
        <f>T_Tableau_export_BDN_calculs[[#This Row],[Nombre de contacts]]/'2_Donnees_entree'!$B$20</f>
        <v>6.6666666666666666E-2</v>
      </c>
      <c r="BS229" s="68">
        <f>(IF(T_Tableau_export_BDN_calculs[[#This Row],[Milieu ouvert ferme]]="ferme",T_Tableau_export_BDN_calculs[[#This Row],[Indice DETECT milieu ferme]],T_Tableau_export_BDN_calculs[[#This Row],[Indice DETECT milieu ouvert]]))*T_Tableau_export_BDN_calculs[[#This Row],[Nb contacts/h]]</f>
        <v>0.12466666666666668</v>
      </c>
      <c r="BT229" s="68" t="str">
        <f>VLOOKUP(T_Tableau_export_BDN_calculs[[#This Row],[Numéro du point]],'4bis_Changement_de_nom_points'!A:B,2,FALSE)</f>
        <v>Point 3</v>
      </c>
    </row>
    <row r="230" spans="1:72" x14ac:dyDescent="0.25">
      <c r="A230" s="18">
        <v>41870</v>
      </c>
      <c r="B230">
        <v>939555</v>
      </c>
      <c r="C230" s="18">
        <v>41870</v>
      </c>
      <c r="D230" t="s">
        <v>88</v>
      </c>
      <c r="F230" t="s">
        <v>88</v>
      </c>
      <c r="G230" t="s">
        <v>220</v>
      </c>
      <c r="H230" t="s">
        <v>203</v>
      </c>
      <c r="I230" t="s">
        <v>127</v>
      </c>
      <c r="J230">
        <v>80</v>
      </c>
      <c r="L230" t="s">
        <v>162</v>
      </c>
      <c r="M230" s="19">
        <v>0.92638888888888893</v>
      </c>
      <c r="N230" s="20">
        <v>43525</v>
      </c>
      <c r="O230" s="20">
        <v>43525</v>
      </c>
      <c r="P230" s="20">
        <v>43525</v>
      </c>
      <c r="Q230" s="20">
        <v>43525</v>
      </c>
      <c r="R230" s="20">
        <v>43525</v>
      </c>
      <c r="S230" s="20">
        <v>43525</v>
      </c>
      <c r="V230">
        <v>919794</v>
      </c>
      <c r="W230">
        <v>354696</v>
      </c>
      <c r="X230" t="s">
        <v>220</v>
      </c>
      <c r="Y230" t="s">
        <v>222</v>
      </c>
      <c r="Z230" t="s">
        <v>223</v>
      </c>
      <c r="AA230" t="s">
        <v>224</v>
      </c>
      <c r="AD230" t="s">
        <v>88</v>
      </c>
      <c r="AE230">
        <v>0</v>
      </c>
      <c r="AF230">
        <v>0</v>
      </c>
      <c r="AG230">
        <v>1496</v>
      </c>
      <c r="AH230" t="s">
        <v>166</v>
      </c>
      <c r="AI230" t="s">
        <v>90</v>
      </c>
      <c r="AJ230" t="s">
        <v>88</v>
      </c>
      <c r="AK230" t="s">
        <v>167</v>
      </c>
      <c r="AL230" t="s">
        <v>91</v>
      </c>
      <c r="AM230">
        <v>8</v>
      </c>
      <c r="AN230" t="s">
        <v>255</v>
      </c>
      <c r="AO230" t="s">
        <v>93</v>
      </c>
      <c r="AP230" t="s">
        <v>88</v>
      </c>
      <c r="AQ230" t="s">
        <v>93</v>
      </c>
      <c r="AR230" t="s">
        <v>94</v>
      </c>
      <c r="AS230" t="s">
        <v>93</v>
      </c>
      <c r="AT230" t="s">
        <v>168</v>
      </c>
      <c r="AV230" s="18">
        <v>42318</v>
      </c>
      <c r="AW230">
        <v>3313225</v>
      </c>
      <c r="AX230" t="s">
        <v>256</v>
      </c>
      <c r="AY230" t="s">
        <v>257</v>
      </c>
      <c r="AZ230">
        <v>1</v>
      </c>
      <c r="BA230" t="s">
        <v>245</v>
      </c>
      <c r="BB230" t="s">
        <v>170</v>
      </c>
      <c r="BC230" t="s">
        <v>171</v>
      </c>
      <c r="BD230" t="s">
        <v>172</v>
      </c>
      <c r="BE230" t="s">
        <v>173</v>
      </c>
      <c r="BF230">
        <v>8</v>
      </c>
      <c r="BG230" t="s">
        <v>181</v>
      </c>
      <c r="BH230" t="s">
        <v>96</v>
      </c>
      <c r="BI230" t="s">
        <v>174</v>
      </c>
      <c r="BJ230" t="s">
        <v>175</v>
      </c>
      <c r="BK230" t="s">
        <v>97</v>
      </c>
      <c r="BL230" t="s">
        <v>98</v>
      </c>
      <c r="BM230" t="str">
        <f>VLOOKUP(T_Tableau_export_BDN_calculs[[#This Row],[Taxon]],'4_Changement_de_nom'!$1:$5000,2,FALSE)</f>
        <v>Myotis Kaup, 1829</v>
      </c>
      <c r="BN230" t="str">
        <f>VLOOKUP(T_Tableau_export_BDN_calculs[[#This Row],[Taxon]],'4_Changement_de_nom'!$1:$5000,3,FALSE)</f>
        <v>Murin (espèce indéterminée)</v>
      </c>
      <c r="BO230">
        <f>VLOOKUP(T_Tableau_export_BDN_calculs[[#This Row],[Taxon]],'4_Changement_de_nom'!$1:$5000,4,FALSE)</f>
        <v>2.38</v>
      </c>
      <c r="BP230" s="68">
        <f>VLOOKUP(T_Tableau_export_BDN_calculs[[#This Row],[Taxon]],'4_Changement_de_nom'!$1:$5000,5,FALSE)</f>
        <v>1.87</v>
      </c>
      <c r="BQ230" s="68" t="str">
        <f>IF(OR(SUM(T_Tableau_export_BDN_calculs[[#This Row],[Encombrement vertical 0 - 5m]:[Encombrement vertical 0 - &gt;25m]])=130575,T_Tableau_export_BDN_calculs[[#This Row],[Taxon]]="Tadarida teniotis (Rafinesque,1814)"),"ouvert","ferme")</f>
        <v>ouvert</v>
      </c>
      <c r="BR230" s="68">
        <f>T_Tableau_export_BDN_calculs[[#This Row],[Nombre de contacts]]/'2_Donnees_entree'!$B$20</f>
        <v>6.6666666666666666E-2</v>
      </c>
      <c r="BS230" s="68">
        <f>(IF(T_Tableau_export_BDN_calculs[[#This Row],[Milieu ouvert ferme]]="ferme",T_Tableau_export_BDN_calculs[[#This Row],[Indice DETECT milieu ferme]],T_Tableau_export_BDN_calculs[[#This Row],[Indice DETECT milieu ouvert]]))*T_Tableau_export_BDN_calculs[[#This Row],[Nb contacts/h]]</f>
        <v>0.12466666666666668</v>
      </c>
      <c r="BT230" s="68" t="str">
        <f>VLOOKUP(T_Tableau_export_BDN_calculs[[#This Row],[Numéro du point]],'4bis_Changement_de_nom_points'!A:B,2,FALSE)</f>
        <v>Point 3</v>
      </c>
    </row>
    <row r="231" spans="1:72" x14ac:dyDescent="0.25">
      <c r="A231" s="18">
        <v>41870</v>
      </c>
      <c r="B231">
        <v>939555</v>
      </c>
      <c r="C231" s="18">
        <v>41870</v>
      </c>
      <c r="D231" t="s">
        <v>88</v>
      </c>
      <c r="F231" t="s">
        <v>88</v>
      </c>
      <c r="G231" t="s">
        <v>220</v>
      </c>
      <c r="H231" t="s">
        <v>203</v>
      </c>
      <c r="I231" t="s">
        <v>127</v>
      </c>
      <c r="J231">
        <v>80</v>
      </c>
      <c r="L231" t="s">
        <v>162</v>
      </c>
      <c r="M231" s="19">
        <v>0.92638888888888893</v>
      </c>
      <c r="N231" s="20">
        <v>43525</v>
      </c>
      <c r="O231" s="20">
        <v>43525</v>
      </c>
      <c r="P231" s="20">
        <v>43525</v>
      </c>
      <c r="Q231" s="20">
        <v>43525</v>
      </c>
      <c r="R231" s="20">
        <v>43525</v>
      </c>
      <c r="S231" s="20">
        <v>43525</v>
      </c>
      <c r="V231">
        <v>919834</v>
      </c>
      <c r="W231">
        <v>354696</v>
      </c>
      <c r="X231" t="s">
        <v>220</v>
      </c>
      <c r="Y231" t="s">
        <v>222</v>
      </c>
      <c r="Z231" t="s">
        <v>223</v>
      </c>
      <c r="AA231" t="s">
        <v>224</v>
      </c>
      <c r="AD231" t="s">
        <v>88</v>
      </c>
      <c r="AE231">
        <v>0</v>
      </c>
      <c r="AF231">
        <v>0</v>
      </c>
      <c r="AG231">
        <v>1496</v>
      </c>
      <c r="AH231" t="s">
        <v>166</v>
      </c>
      <c r="AI231" t="s">
        <v>90</v>
      </c>
      <c r="AJ231" t="s">
        <v>88</v>
      </c>
      <c r="AK231" t="s">
        <v>167</v>
      </c>
      <c r="AL231" t="s">
        <v>91</v>
      </c>
      <c r="AM231">
        <v>28</v>
      </c>
      <c r="AN231" t="s">
        <v>99</v>
      </c>
      <c r="AO231" t="s">
        <v>93</v>
      </c>
      <c r="AP231" t="s">
        <v>88</v>
      </c>
      <c r="AQ231" t="s">
        <v>88</v>
      </c>
      <c r="AR231" t="s">
        <v>94</v>
      </c>
      <c r="AS231" t="s">
        <v>93</v>
      </c>
      <c r="AT231" t="s">
        <v>168</v>
      </c>
      <c r="AV231" s="18">
        <v>42318</v>
      </c>
      <c r="AW231">
        <v>3315038</v>
      </c>
      <c r="AX231">
        <v>60408</v>
      </c>
      <c r="AY231" t="s">
        <v>100</v>
      </c>
      <c r="AZ231">
        <v>1</v>
      </c>
      <c r="BA231" t="s">
        <v>245</v>
      </c>
      <c r="BB231" t="s">
        <v>170</v>
      </c>
      <c r="BC231" t="s">
        <v>171</v>
      </c>
      <c r="BD231" t="s">
        <v>172</v>
      </c>
      <c r="BE231" t="s">
        <v>173</v>
      </c>
      <c r="BF231">
        <v>8</v>
      </c>
      <c r="BG231" t="s">
        <v>181</v>
      </c>
      <c r="BH231" t="s">
        <v>96</v>
      </c>
      <c r="BI231" t="s">
        <v>174</v>
      </c>
      <c r="BJ231" t="s">
        <v>175</v>
      </c>
      <c r="BK231" t="s">
        <v>97</v>
      </c>
      <c r="BL231" t="s">
        <v>98</v>
      </c>
      <c r="BM231" t="str">
        <f>VLOOKUP(T_Tableau_export_BDN_calculs[[#This Row],[Taxon]],'4_Changement_de_nom'!$1:$5000,2,FALSE)</f>
        <v>Myotis nattereri (Kuhl, 1817)</v>
      </c>
      <c r="BN231" t="str">
        <f>VLOOKUP(T_Tableau_export_BDN_calculs[[#This Row],[Taxon]],'4_Changement_de_nom'!$1:$5000,3,FALSE)</f>
        <v>Murin de Natterer</v>
      </c>
      <c r="BO231">
        <f>VLOOKUP(T_Tableau_export_BDN_calculs[[#This Row],[Taxon]],'4_Changement_de_nom'!$1:$5000,4,FALSE)</f>
        <v>3.13</v>
      </c>
      <c r="BP231" s="68">
        <f>VLOOKUP(T_Tableau_export_BDN_calculs[[#This Row],[Taxon]],'4_Changement_de_nom'!$1:$5000,5,FALSE)</f>
        <v>1.67</v>
      </c>
      <c r="BQ231" s="68" t="str">
        <f>IF(OR(SUM(T_Tableau_export_BDN_calculs[[#This Row],[Encombrement vertical 0 - 5m]:[Encombrement vertical 0 - &gt;25m]])=130575,T_Tableau_export_BDN_calculs[[#This Row],[Taxon]]="Tadarida teniotis (Rafinesque,1814)"),"ouvert","ferme")</f>
        <v>ouvert</v>
      </c>
      <c r="BR231" s="68">
        <f>T_Tableau_export_BDN_calculs[[#This Row],[Nombre de contacts]]/'2_Donnees_entree'!$B$20</f>
        <v>6.6666666666666666E-2</v>
      </c>
      <c r="BS231" s="68">
        <f>(IF(T_Tableau_export_BDN_calculs[[#This Row],[Milieu ouvert ferme]]="ferme",T_Tableau_export_BDN_calculs[[#This Row],[Indice DETECT milieu ferme]],T_Tableau_export_BDN_calculs[[#This Row],[Indice DETECT milieu ouvert]]))*T_Tableau_export_BDN_calculs[[#This Row],[Nb contacts/h]]</f>
        <v>0.11133333333333333</v>
      </c>
      <c r="BT231" s="68" t="str">
        <f>VLOOKUP(T_Tableau_export_BDN_calculs[[#This Row],[Numéro du point]],'4bis_Changement_de_nom_points'!A:B,2,FALSE)</f>
        <v>Point 3</v>
      </c>
    </row>
    <row r="232" spans="1:72" x14ac:dyDescent="0.25">
      <c r="A232" s="18">
        <v>41870</v>
      </c>
      <c r="B232">
        <v>939555</v>
      </c>
      <c r="C232" s="18">
        <v>41870</v>
      </c>
      <c r="D232" t="s">
        <v>88</v>
      </c>
      <c r="F232" t="s">
        <v>88</v>
      </c>
      <c r="G232" t="s">
        <v>220</v>
      </c>
      <c r="H232" t="s">
        <v>203</v>
      </c>
      <c r="I232" t="s">
        <v>127</v>
      </c>
      <c r="J232">
        <v>80</v>
      </c>
      <c r="L232" t="s">
        <v>162</v>
      </c>
      <c r="M232" s="19">
        <v>0.92638888888888893</v>
      </c>
      <c r="N232" s="20">
        <v>43525</v>
      </c>
      <c r="O232" s="20">
        <v>43525</v>
      </c>
      <c r="P232" s="20">
        <v>43525</v>
      </c>
      <c r="Q232" s="20">
        <v>43525</v>
      </c>
      <c r="R232" s="20">
        <v>43525</v>
      </c>
      <c r="S232" s="20">
        <v>43525</v>
      </c>
      <c r="V232">
        <v>920233</v>
      </c>
      <c r="W232">
        <v>354696</v>
      </c>
      <c r="X232" t="s">
        <v>220</v>
      </c>
      <c r="Y232" t="s">
        <v>222</v>
      </c>
      <c r="Z232" t="s">
        <v>223</v>
      </c>
      <c r="AA232" t="s">
        <v>224</v>
      </c>
      <c r="AD232" t="s">
        <v>88</v>
      </c>
      <c r="AE232">
        <v>0</v>
      </c>
      <c r="AF232">
        <v>0</v>
      </c>
      <c r="AG232">
        <v>1496</v>
      </c>
      <c r="AH232" t="s">
        <v>166</v>
      </c>
      <c r="AI232" t="s">
        <v>90</v>
      </c>
      <c r="AJ232" t="s">
        <v>88</v>
      </c>
      <c r="AK232" t="s">
        <v>167</v>
      </c>
      <c r="AL232" t="s">
        <v>91</v>
      </c>
      <c r="AM232">
        <v>3</v>
      </c>
      <c r="AN232" t="s">
        <v>112</v>
      </c>
      <c r="AO232" t="s">
        <v>93</v>
      </c>
      <c r="AP232" t="s">
        <v>88</v>
      </c>
      <c r="AQ232" t="s">
        <v>93</v>
      </c>
      <c r="AR232" t="s">
        <v>94</v>
      </c>
      <c r="AS232" t="s">
        <v>93</v>
      </c>
      <c r="AT232" t="s">
        <v>168</v>
      </c>
      <c r="AV232" s="18">
        <v>42318</v>
      </c>
      <c r="AW232">
        <v>3313707</v>
      </c>
      <c r="AX232">
        <v>60418</v>
      </c>
      <c r="AY232" t="s">
        <v>113</v>
      </c>
      <c r="AZ232">
        <v>1</v>
      </c>
      <c r="BA232" t="s">
        <v>245</v>
      </c>
      <c r="BB232" t="s">
        <v>170</v>
      </c>
      <c r="BC232" t="s">
        <v>171</v>
      </c>
      <c r="BD232" t="s">
        <v>172</v>
      </c>
      <c r="BE232" t="s">
        <v>173</v>
      </c>
      <c r="BF232">
        <v>8</v>
      </c>
      <c r="BG232" t="s">
        <v>181</v>
      </c>
      <c r="BH232" t="s">
        <v>96</v>
      </c>
      <c r="BI232" t="s">
        <v>174</v>
      </c>
      <c r="BJ232" t="s">
        <v>175</v>
      </c>
      <c r="BK232" t="s">
        <v>97</v>
      </c>
      <c r="BL232" t="s">
        <v>98</v>
      </c>
      <c r="BM232" t="str">
        <f>VLOOKUP(T_Tableau_export_BDN_calculs[[#This Row],[Taxon]],'4_Changement_de_nom'!$1:$5000,2,FALSE)</f>
        <v>Myotis myotis (Borkhausen, 1797)</v>
      </c>
      <c r="BN232" t="str">
        <f>VLOOKUP(T_Tableau_export_BDN_calculs[[#This Row],[Taxon]],'4_Changement_de_nom'!$1:$5000,3,FALSE)</f>
        <v>Grand Murin</v>
      </c>
      <c r="BO232">
        <f>VLOOKUP(T_Tableau_export_BDN_calculs[[#This Row],[Taxon]],'4_Changement_de_nom'!$1:$5000,4,FALSE)</f>
        <v>1.67</v>
      </c>
      <c r="BP232" s="68">
        <f>VLOOKUP(T_Tableau_export_BDN_calculs[[#This Row],[Taxon]],'4_Changement_de_nom'!$1:$5000,5,FALSE)</f>
        <v>1.25</v>
      </c>
      <c r="BQ232" s="68" t="str">
        <f>IF(OR(SUM(T_Tableau_export_BDN_calculs[[#This Row],[Encombrement vertical 0 - 5m]:[Encombrement vertical 0 - &gt;25m]])=130575,T_Tableau_export_BDN_calculs[[#This Row],[Taxon]]="Tadarida teniotis (Rafinesque,1814)"),"ouvert","ferme")</f>
        <v>ouvert</v>
      </c>
      <c r="BR232" s="68">
        <f>T_Tableau_export_BDN_calculs[[#This Row],[Nombre de contacts]]/'2_Donnees_entree'!$B$20</f>
        <v>6.6666666666666666E-2</v>
      </c>
      <c r="BS232" s="68">
        <f>(IF(T_Tableau_export_BDN_calculs[[#This Row],[Milieu ouvert ferme]]="ferme",T_Tableau_export_BDN_calculs[[#This Row],[Indice DETECT milieu ferme]],T_Tableau_export_BDN_calculs[[#This Row],[Indice DETECT milieu ouvert]]))*T_Tableau_export_BDN_calculs[[#This Row],[Nb contacts/h]]</f>
        <v>8.3333333333333329E-2</v>
      </c>
      <c r="BT232" s="68" t="str">
        <f>VLOOKUP(T_Tableau_export_BDN_calculs[[#This Row],[Numéro du point]],'4bis_Changement_de_nom_points'!A:B,2,FALSE)</f>
        <v>Point 3</v>
      </c>
    </row>
    <row r="233" spans="1:72" x14ac:dyDescent="0.25">
      <c r="A233" s="18">
        <v>41870</v>
      </c>
      <c r="B233">
        <v>939555</v>
      </c>
      <c r="C233" s="18">
        <v>41870</v>
      </c>
      <c r="D233" t="s">
        <v>88</v>
      </c>
      <c r="F233" t="s">
        <v>88</v>
      </c>
      <c r="G233" t="s">
        <v>220</v>
      </c>
      <c r="H233" t="s">
        <v>203</v>
      </c>
      <c r="I233" t="s">
        <v>127</v>
      </c>
      <c r="J233">
        <v>80</v>
      </c>
      <c r="L233" t="s">
        <v>162</v>
      </c>
      <c r="M233" s="19">
        <v>0.92638888888888893</v>
      </c>
      <c r="N233" s="20">
        <v>43525</v>
      </c>
      <c r="O233" s="20">
        <v>43525</v>
      </c>
      <c r="P233" s="20">
        <v>43525</v>
      </c>
      <c r="Q233" s="20">
        <v>43525</v>
      </c>
      <c r="R233" s="20">
        <v>43525</v>
      </c>
      <c r="S233" s="20">
        <v>43525</v>
      </c>
      <c r="V233">
        <v>920233</v>
      </c>
      <c r="W233">
        <v>354696</v>
      </c>
      <c r="X233" t="s">
        <v>220</v>
      </c>
      <c r="Y233" t="s">
        <v>222</v>
      </c>
      <c r="Z233" t="s">
        <v>223</v>
      </c>
      <c r="AA233" t="s">
        <v>224</v>
      </c>
      <c r="AD233" t="s">
        <v>88</v>
      </c>
      <c r="AE233">
        <v>0</v>
      </c>
      <c r="AF233">
        <v>0</v>
      </c>
      <c r="AG233">
        <v>1496</v>
      </c>
      <c r="AH233" t="s">
        <v>166</v>
      </c>
      <c r="AI233" t="s">
        <v>90</v>
      </c>
      <c r="AJ233" t="s">
        <v>88</v>
      </c>
      <c r="AK233" t="s">
        <v>167</v>
      </c>
      <c r="AL233" t="s">
        <v>91</v>
      </c>
      <c r="AM233">
        <v>3</v>
      </c>
      <c r="AN233" t="s">
        <v>258</v>
      </c>
      <c r="AO233" t="s">
        <v>93</v>
      </c>
      <c r="AP233" t="s">
        <v>88</v>
      </c>
      <c r="AQ233" t="s">
        <v>88</v>
      </c>
      <c r="AR233" t="s">
        <v>94</v>
      </c>
      <c r="AS233" t="s">
        <v>93</v>
      </c>
      <c r="AT233" t="s">
        <v>168</v>
      </c>
      <c r="AV233" s="18">
        <v>42318</v>
      </c>
      <c r="AW233">
        <v>3312374</v>
      </c>
      <c r="AX233">
        <v>60518</v>
      </c>
      <c r="AY233" t="s">
        <v>259</v>
      </c>
      <c r="AZ233">
        <v>1</v>
      </c>
      <c r="BA233" t="s">
        <v>245</v>
      </c>
      <c r="BB233" t="s">
        <v>170</v>
      </c>
      <c r="BC233" t="s">
        <v>171</v>
      </c>
      <c r="BD233" t="s">
        <v>172</v>
      </c>
      <c r="BE233" t="s">
        <v>173</v>
      </c>
      <c r="BF233">
        <v>8</v>
      </c>
      <c r="BG233" t="s">
        <v>181</v>
      </c>
      <c r="BH233" t="s">
        <v>96</v>
      </c>
      <c r="BI233" t="s">
        <v>174</v>
      </c>
      <c r="BJ233" t="s">
        <v>175</v>
      </c>
      <c r="BK233" t="s">
        <v>97</v>
      </c>
      <c r="BL233" t="s">
        <v>98</v>
      </c>
      <c r="BM233" t="str">
        <f>VLOOKUP(T_Tableau_export_BDN_calculs[[#This Row],[Taxon]],'4_Changement_de_nom'!$1:$5000,2,FALSE)</f>
        <v>Plecotus auritus (Linnaeus, 1758)</v>
      </c>
      <c r="BN233" t="str">
        <f>VLOOKUP(T_Tableau_export_BDN_calculs[[#This Row],[Taxon]],'4_Changement_de_nom'!$1:$5000,3,FALSE)</f>
        <v>Oreillard roux</v>
      </c>
      <c r="BO233">
        <f>VLOOKUP(T_Tableau_export_BDN_calculs[[#This Row],[Taxon]],'4_Changement_de_nom'!$1:$5000,4,FALSE)</f>
        <v>5</v>
      </c>
      <c r="BP233" s="68">
        <f>VLOOKUP(T_Tableau_export_BDN_calculs[[#This Row],[Taxon]],'4_Changement_de_nom'!$1:$5000,5,FALSE)</f>
        <v>1.25</v>
      </c>
      <c r="BQ233" s="68" t="str">
        <f>IF(OR(SUM(T_Tableau_export_BDN_calculs[[#This Row],[Encombrement vertical 0 - 5m]:[Encombrement vertical 0 - &gt;25m]])=130575,T_Tableau_export_BDN_calculs[[#This Row],[Taxon]]="Tadarida teniotis (Rafinesque,1814)"),"ouvert","ferme")</f>
        <v>ouvert</v>
      </c>
      <c r="BR233" s="68">
        <f>T_Tableau_export_BDN_calculs[[#This Row],[Nombre de contacts]]/'2_Donnees_entree'!$B$20</f>
        <v>6.6666666666666666E-2</v>
      </c>
      <c r="BS233" s="68">
        <f>(IF(T_Tableau_export_BDN_calculs[[#This Row],[Milieu ouvert ferme]]="ferme",T_Tableau_export_BDN_calculs[[#This Row],[Indice DETECT milieu ferme]],T_Tableau_export_BDN_calculs[[#This Row],[Indice DETECT milieu ouvert]]))*T_Tableau_export_BDN_calculs[[#This Row],[Nb contacts/h]]</f>
        <v>8.3333333333333329E-2</v>
      </c>
      <c r="BT233" s="68" t="str">
        <f>VLOOKUP(T_Tableau_export_BDN_calculs[[#This Row],[Numéro du point]],'4bis_Changement_de_nom_points'!A:B,2,FALSE)</f>
        <v>Point 3</v>
      </c>
    </row>
    <row r="234" spans="1:72" x14ac:dyDescent="0.25">
      <c r="A234" s="18">
        <v>41870</v>
      </c>
      <c r="B234">
        <v>939555</v>
      </c>
      <c r="C234" s="18">
        <v>41870</v>
      </c>
      <c r="D234" t="s">
        <v>88</v>
      </c>
      <c r="F234" t="s">
        <v>88</v>
      </c>
      <c r="G234" t="s">
        <v>220</v>
      </c>
      <c r="H234" t="s">
        <v>203</v>
      </c>
      <c r="I234" t="s">
        <v>127</v>
      </c>
      <c r="J234">
        <v>80</v>
      </c>
      <c r="L234" t="s">
        <v>162</v>
      </c>
      <c r="M234" s="19">
        <v>0.92638888888888893</v>
      </c>
      <c r="N234" s="20">
        <v>43525</v>
      </c>
      <c r="O234" s="20">
        <v>43525</v>
      </c>
      <c r="P234" s="20">
        <v>43525</v>
      </c>
      <c r="Q234" s="20">
        <v>43525</v>
      </c>
      <c r="R234" s="20">
        <v>43525</v>
      </c>
      <c r="S234" s="20">
        <v>43525</v>
      </c>
      <c r="V234">
        <v>920265</v>
      </c>
      <c r="W234">
        <v>354696</v>
      </c>
      <c r="X234" t="s">
        <v>220</v>
      </c>
      <c r="Y234" t="s">
        <v>222</v>
      </c>
      <c r="Z234" t="s">
        <v>223</v>
      </c>
      <c r="AA234" t="s">
        <v>224</v>
      </c>
      <c r="AD234" t="s">
        <v>88</v>
      </c>
      <c r="AE234">
        <v>0</v>
      </c>
      <c r="AF234">
        <v>0</v>
      </c>
      <c r="AG234">
        <v>1496</v>
      </c>
      <c r="AH234" t="s">
        <v>166</v>
      </c>
      <c r="AI234" t="s">
        <v>90</v>
      </c>
      <c r="AJ234" t="s">
        <v>88</v>
      </c>
      <c r="AK234" t="s">
        <v>167</v>
      </c>
      <c r="AL234" t="s">
        <v>91</v>
      </c>
      <c r="AM234">
        <v>14</v>
      </c>
      <c r="AN234" t="s">
        <v>112</v>
      </c>
      <c r="AO234" t="s">
        <v>93</v>
      </c>
      <c r="AP234" t="s">
        <v>88</v>
      </c>
      <c r="AQ234" t="s">
        <v>93</v>
      </c>
      <c r="AR234" t="s">
        <v>94</v>
      </c>
      <c r="AS234" t="s">
        <v>93</v>
      </c>
      <c r="AT234" t="s">
        <v>168</v>
      </c>
      <c r="AV234" s="18">
        <v>42318</v>
      </c>
      <c r="AW234">
        <v>3313297</v>
      </c>
      <c r="AX234" t="s">
        <v>128</v>
      </c>
      <c r="AY234" t="s">
        <v>129</v>
      </c>
      <c r="AZ234">
        <v>1</v>
      </c>
      <c r="BA234" t="s">
        <v>245</v>
      </c>
      <c r="BB234" t="s">
        <v>170</v>
      </c>
      <c r="BC234" t="s">
        <v>171</v>
      </c>
      <c r="BD234" t="s">
        <v>172</v>
      </c>
      <c r="BE234" t="s">
        <v>173</v>
      </c>
      <c r="BF234">
        <v>8</v>
      </c>
      <c r="BG234" t="s">
        <v>181</v>
      </c>
      <c r="BH234" t="s">
        <v>96</v>
      </c>
      <c r="BI234" t="s">
        <v>174</v>
      </c>
      <c r="BJ234" t="s">
        <v>175</v>
      </c>
      <c r="BK234" t="s">
        <v>97</v>
      </c>
      <c r="BL234" t="s">
        <v>98</v>
      </c>
      <c r="BM234" t="str">
        <f>VLOOKUP(T_Tableau_export_BDN_calculs[[#This Row],[Taxon]],'4_Changement_de_nom'!$1:$5000,2,FALSE)</f>
        <v>Myotis Kaup, 1829</v>
      </c>
      <c r="BN234" t="str">
        <f>VLOOKUP(T_Tableau_export_BDN_calculs[[#This Row],[Taxon]],'4_Changement_de_nom'!$1:$5000,3,FALSE)</f>
        <v>Murin (espèce indéterminée)</v>
      </c>
      <c r="BO234">
        <f>VLOOKUP(T_Tableau_export_BDN_calculs[[#This Row],[Taxon]],'4_Changement_de_nom'!$1:$5000,4,FALSE)</f>
        <v>2.38</v>
      </c>
      <c r="BP234" s="68">
        <f>VLOOKUP(T_Tableau_export_BDN_calculs[[#This Row],[Taxon]],'4_Changement_de_nom'!$1:$5000,5,FALSE)</f>
        <v>1.87</v>
      </c>
      <c r="BQ234" s="68" t="str">
        <f>IF(OR(SUM(T_Tableau_export_BDN_calculs[[#This Row],[Encombrement vertical 0 - 5m]:[Encombrement vertical 0 - &gt;25m]])=130575,T_Tableau_export_BDN_calculs[[#This Row],[Taxon]]="Tadarida teniotis (Rafinesque,1814)"),"ouvert","ferme")</f>
        <v>ouvert</v>
      </c>
      <c r="BR234" s="68">
        <f>T_Tableau_export_BDN_calculs[[#This Row],[Nombre de contacts]]/'2_Donnees_entree'!$B$20</f>
        <v>6.6666666666666666E-2</v>
      </c>
      <c r="BS234" s="68">
        <f>(IF(T_Tableau_export_BDN_calculs[[#This Row],[Milieu ouvert ferme]]="ferme",T_Tableau_export_BDN_calculs[[#This Row],[Indice DETECT milieu ferme]],T_Tableau_export_BDN_calculs[[#This Row],[Indice DETECT milieu ouvert]]))*T_Tableau_export_BDN_calculs[[#This Row],[Nb contacts/h]]</f>
        <v>0.12466666666666668</v>
      </c>
      <c r="BT234" s="68" t="str">
        <f>VLOOKUP(T_Tableau_export_BDN_calculs[[#This Row],[Numéro du point]],'4bis_Changement_de_nom_points'!A:B,2,FALSE)</f>
        <v>Point 3</v>
      </c>
    </row>
    <row r="235" spans="1:72" x14ac:dyDescent="0.25">
      <c r="A235" s="18">
        <v>41870</v>
      </c>
      <c r="B235">
        <v>939555</v>
      </c>
      <c r="C235" s="18">
        <v>41870</v>
      </c>
      <c r="D235" t="s">
        <v>88</v>
      </c>
      <c r="F235" t="s">
        <v>88</v>
      </c>
      <c r="G235" t="s">
        <v>220</v>
      </c>
      <c r="H235" t="s">
        <v>203</v>
      </c>
      <c r="I235" t="s">
        <v>127</v>
      </c>
      <c r="J235">
        <v>80</v>
      </c>
      <c r="L235" t="s">
        <v>162</v>
      </c>
      <c r="M235" s="19">
        <v>0.92638888888888893</v>
      </c>
      <c r="N235" s="20">
        <v>43525</v>
      </c>
      <c r="O235" s="20">
        <v>43525</v>
      </c>
      <c r="P235" s="20">
        <v>43525</v>
      </c>
      <c r="Q235" s="20">
        <v>43525</v>
      </c>
      <c r="R235" s="20">
        <v>43525</v>
      </c>
      <c r="S235" s="20">
        <v>43525</v>
      </c>
      <c r="V235">
        <v>920354</v>
      </c>
      <c r="W235">
        <v>354696</v>
      </c>
      <c r="X235" t="s">
        <v>220</v>
      </c>
      <c r="Y235" t="s">
        <v>222</v>
      </c>
      <c r="Z235" t="s">
        <v>223</v>
      </c>
      <c r="AA235" t="s">
        <v>224</v>
      </c>
      <c r="AD235" t="s">
        <v>88</v>
      </c>
      <c r="AE235">
        <v>0</v>
      </c>
      <c r="AF235">
        <v>0</v>
      </c>
      <c r="AG235">
        <v>1496</v>
      </c>
      <c r="AH235" t="s">
        <v>166</v>
      </c>
      <c r="AI235" t="s">
        <v>90</v>
      </c>
      <c r="AJ235" t="s">
        <v>88</v>
      </c>
      <c r="AK235" t="s">
        <v>167</v>
      </c>
      <c r="AL235" t="s">
        <v>91</v>
      </c>
      <c r="AM235">
        <v>4</v>
      </c>
      <c r="AN235" t="s">
        <v>99</v>
      </c>
      <c r="AO235" t="s">
        <v>93</v>
      </c>
      <c r="AP235" t="s">
        <v>88</v>
      </c>
      <c r="AQ235" t="s">
        <v>88</v>
      </c>
      <c r="AR235" t="s">
        <v>94</v>
      </c>
      <c r="AS235" t="s">
        <v>93</v>
      </c>
      <c r="AT235" t="s">
        <v>168</v>
      </c>
      <c r="AV235" s="18">
        <v>42318</v>
      </c>
      <c r="AW235">
        <v>3314751</v>
      </c>
      <c r="AX235">
        <v>60408</v>
      </c>
      <c r="AY235" t="s">
        <v>100</v>
      </c>
      <c r="AZ235">
        <v>1</v>
      </c>
      <c r="BA235" t="s">
        <v>245</v>
      </c>
      <c r="BB235" t="s">
        <v>170</v>
      </c>
      <c r="BC235" t="s">
        <v>171</v>
      </c>
      <c r="BD235" t="s">
        <v>172</v>
      </c>
      <c r="BE235" t="s">
        <v>173</v>
      </c>
      <c r="BF235">
        <v>8</v>
      </c>
      <c r="BG235" t="s">
        <v>181</v>
      </c>
      <c r="BH235" t="s">
        <v>96</v>
      </c>
      <c r="BI235" t="s">
        <v>174</v>
      </c>
      <c r="BJ235" t="s">
        <v>175</v>
      </c>
      <c r="BK235" t="s">
        <v>97</v>
      </c>
      <c r="BL235" t="s">
        <v>98</v>
      </c>
      <c r="BM235" t="str">
        <f>VLOOKUP(T_Tableau_export_BDN_calculs[[#This Row],[Taxon]],'4_Changement_de_nom'!$1:$5000,2,FALSE)</f>
        <v>Myotis nattereri (Kuhl, 1817)</v>
      </c>
      <c r="BN235" t="str">
        <f>VLOOKUP(T_Tableau_export_BDN_calculs[[#This Row],[Taxon]],'4_Changement_de_nom'!$1:$5000,3,FALSE)</f>
        <v>Murin de Natterer</v>
      </c>
      <c r="BO235">
        <f>VLOOKUP(T_Tableau_export_BDN_calculs[[#This Row],[Taxon]],'4_Changement_de_nom'!$1:$5000,4,FALSE)</f>
        <v>3.13</v>
      </c>
      <c r="BP235" s="68">
        <f>VLOOKUP(T_Tableau_export_BDN_calculs[[#This Row],[Taxon]],'4_Changement_de_nom'!$1:$5000,5,FALSE)</f>
        <v>1.67</v>
      </c>
      <c r="BQ235" s="68" t="str">
        <f>IF(OR(SUM(T_Tableau_export_BDN_calculs[[#This Row],[Encombrement vertical 0 - 5m]:[Encombrement vertical 0 - &gt;25m]])=130575,T_Tableau_export_BDN_calculs[[#This Row],[Taxon]]="Tadarida teniotis (Rafinesque,1814)"),"ouvert","ferme")</f>
        <v>ouvert</v>
      </c>
      <c r="BR235" s="68">
        <f>T_Tableau_export_BDN_calculs[[#This Row],[Nombre de contacts]]/'2_Donnees_entree'!$B$20</f>
        <v>6.6666666666666666E-2</v>
      </c>
      <c r="BS235" s="68">
        <f>(IF(T_Tableau_export_BDN_calculs[[#This Row],[Milieu ouvert ferme]]="ferme",T_Tableau_export_BDN_calculs[[#This Row],[Indice DETECT milieu ferme]],T_Tableau_export_BDN_calculs[[#This Row],[Indice DETECT milieu ouvert]]))*T_Tableau_export_BDN_calculs[[#This Row],[Nb contacts/h]]</f>
        <v>0.11133333333333333</v>
      </c>
      <c r="BT235" s="68" t="str">
        <f>VLOOKUP(T_Tableau_export_BDN_calculs[[#This Row],[Numéro du point]],'4bis_Changement_de_nom_points'!A:B,2,FALSE)</f>
        <v>Point 3</v>
      </c>
    </row>
    <row r="236" spans="1:72" x14ac:dyDescent="0.25">
      <c r="A236" s="18">
        <v>41870</v>
      </c>
      <c r="B236">
        <v>939555</v>
      </c>
      <c r="C236" s="18">
        <v>41870</v>
      </c>
      <c r="D236" t="s">
        <v>88</v>
      </c>
      <c r="F236" t="s">
        <v>88</v>
      </c>
      <c r="G236" t="s">
        <v>220</v>
      </c>
      <c r="H236" t="s">
        <v>203</v>
      </c>
      <c r="I236" t="s">
        <v>127</v>
      </c>
      <c r="J236">
        <v>80</v>
      </c>
      <c r="L236" t="s">
        <v>162</v>
      </c>
      <c r="M236" s="19">
        <v>0.92638888888888893</v>
      </c>
      <c r="N236" s="20">
        <v>43525</v>
      </c>
      <c r="O236" s="20">
        <v>43525</v>
      </c>
      <c r="P236" s="20">
        <v>43525</v>
      </c>
      <c r="Q236" s="20">
        <v>43525</v>
      </c>
      <c r="R236" s="20">
        <v>43525</v>
      </c>
      <c r="S236" s="20">
        <v>43525</v>
      </c>
      <c r="V236">
        <v>920354</v>
      </c>
      <c r="W236">
        <v>354696</v>
      </c>
      <c r="X236" t="s">
        <v>220</v>
      </c>
      <c r="Y236" t="s">
        <v>222</v>
      </c>
      <c r="Z236" t="s">
        <v>223</v>
      </c>
      <c r="AA236" t="s">
        <v>224</v>
      </c>
      <c r="AD236" t="s">
        <v>88</v>
      </c>
      <c r="AE236">
        <v>0</v>
      </c>
      <c r="AF236">
        <v>0</v>
      </c>
      <c r="AG236">
        <v>1496</v>
      </c>
      <c r="AH236" t="s">
        <v>166</v>
      </c>
      <c r="AI236" t="s">
        <v>90</v>
      </c>
      <c r="AJ236" t="s">
        <v>88</v>
      </c>
      <c r="AK236" t="s">
        <v>167</v>
      </c>
      <c r="AL236" t="s">
        <v>91</v>
      </c>
      <c r="AM236">
        <v>4</v>
      </c>
      <c r="AN236" t="s">
        <v>92</v>
      </c>
      <c r="AO236" t="s">
        <v>93</v>
      </c>
      <c r="AP236" t="s">
        <v>88</v>
      </c>
      <c r="AQ236" t="s">
        <v>93</v>
      </c>
      <c r="AR236" t="s">
        <v>94</v>
      </c>
      <c r="AS236" t="s">
        <v>93</v>
      </c>
      <c r="AT236" t="s">
        <v>168</v>
      </c>
      <c r="AV236" s="18">
        <v>42318</v>
      </c>
      <c r="AW236">
        <v>3312484</v>
      </c>
      <c r="AX236">
        <v>60479</v>
      </c>
      <c r="AY236" t="s">
        <v>95</v>
      </c>
      <c r="AZ236">
        <v>1</v>
      </c>
      <c r="BA236" t="s">
        <v>245</v>
      </c>
      <c r="BB236" t="s">
        <v>170</v>
      </c>
      <c r="BC236" t="s">
        <v>171</v>
      </c>
      <c r="BD236" t="s">
        <v>172</v>
      </c>
      <c r="BE236" t="s">
        <v>173</v>
      </c>
      <c r="BF236">
        <v>8</v>
      </c>
      <c r="BG236" t="s">
        <v>181</v>
      </c>
      <c r="BH236" t="s">
        <v>96</v>
      </c>
      <c r="BI236" t="s">
        <v>174</v>
      </c>
      <c r="BJ236" t="s">
        <v>175</v>
      </c>
      <c r="BK236" t="s">
        <v>97</v>
      </c>
      <c r="BL236" t="s">
        <v>98</v>
      </c>
      <c r="BM236" t="str">
        <f>VLOOKUP(T_Tableau_export_BDN_calculs[[#This Row],[Taxon]],'4_Changement_de_nom'!$1:$5000,2,FALSE)</f>
        <v>Pipistrellus pipistrellus (Schreber, 1774)</v>
      </c>
      <c r="BN236" t="str">
        <f>VLOOKUP(T_Tableau_export_BDN_calculs[[#This Row],[Taxon]],'4_Changement_de_nom'!$1:$5000,3,FALSE)</f>
        <v>Pipistrelle commune</v>
      </c>
      <c r="BO236">
        <f>VLOOKUP(T_Tableau_export_BDN_calculs[[#This Row],[Taxon]],'4_Changement_de_nom'!$1:$5000,4,FALSE)</f>
        <v>1</v>
      </c>
      <c r="BP236" s="68">
        <f>VLOOKUP(T_Tableau_export_BDN_calculs[[#This Row],[Taxon]],'4_Changement_de_nom'!$1:$5000,5,FALSE)</f>
        <v>1</v>
      </c>
      <c r="BQ236" s="68" t="str">
        <f>IF(OR(SUM(T_Tableau_export_BDN_calculs[[#This Row],[Encombrement vertical 0 - 5m]:[Encombrement vertical 0 - &gt;25m]])=130575,T_Tableau_export_BDN_calculs[[#This Row],[Taxon]]="Tadarida teniotis (Rafinesque,1814)"),"ouvert","ferme")</f>
        <v>ouvert</v>
      </c>
      <c r="BR236" s="68">
        <f>T_Tableau_export_BDN_calculs[[#This Row],[Nombre de contacts]]/'2_Donnees_entree'!$B$20</f>
        <v>6.6666666666666666E-2</v>
      </c>
      <c r="BS236" s="68">
        <f>(IF(T_Tableau_export_BDN_calculs[[#This Row],[Milieu ouvert ferme]]="ferme",T_Tableau_export_BDN_calculs[[#This Row],[Indice DETECT milieu ferme]],T_Tableau_export_BDN_calculs[[#This Row],[Indice DETECT milieu ouvert]]))*T_Tableau_export_BDN_calculs[[#This Row],[Nb contacts/h]]</f>
        <v>6.6666666666666666E-2</v>
      </c>
      <c r="BT236" s="68" t="str">
        <f>VLOOKUP(T_Tableau_export_BDN_calculs[[#This Row],[Numéro du point]],'4bis_Changement_de_nom_points'!A:B,2,FALSE)</f>
        <v>Point 3</v>
      </c>
    </row>
  </sheetData>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6"/>
  <sheetViews>
    <sheetView workbookViewId="0">
      <selection activeCell="A2" sqref="A2"/>
    </sheetView>
  </sheetViews>
  <sheetFormatPr baseColWidth="10" defaultRowHeight="15" x14ac:dyDescent="0.25"/>
  <cols>
    <col min="1" max="5000" width="11.42578125" style="67"/>
    <col min="5001" max="5001" width="14.7109375" style="67" customWidth="1"/>
    <col min="5002" max="5002" width="18.42578125" style="67" customWidth="1"/>
    <col min="5003" max="16384" width="11.42578125" style="67"/>
  </cols>
  <sheetData>
    <row r="1" spans="1:16384" x14ac:dyDescent="0.25">
      <c r="A1" s="24" t="s">
        <v>366</v>
      </c>
      <c r="B1" s="62"/>
      <c r="C1" s="62"/>
      <c r="D1" s="62"/>
      <c r="E1" s="62"/>
      <c r="F1" s="62"/>
      <c r="G1" s="62"/>
      <c r="H1" s="62"/>
      <c r="I1" s="62"/>
      <c r="J1" s="62"/>
      <c r="K1" s="62"/>
      <c r="L1" s="62"/>
      <c r="M1" s="62"/>
      <c r="N1" s="62"/>
      <c r="O1" s="62"/>
      <c r="P1" s="62"/>
      <c r="Q1" s="62"/>
      <c r="R1" s="62"/>
      <c r="S1" s="62"/>
      <c r="T1" s="62"/>
      <c r="U1" s="62"/>
      <c r="V1" s="62"/>
      <c r="W1" s="62"/>
      <c r="X1" s="62"/>
      <c r="Y1" s="62"/>
      <c r="Z1" s="62"/>
      <c r="AA1" s="62"/>
      <c r="AB1" s="62"/>
      <c r="AC1" s="62"/>
      <c r="AD1" s="62"/>
      <c r="AE1" s="62"/>
      <c r="AF1" s="62"/>
      <c r="AG1" s="62"/>
      <c r="AH1" s="62"/>
      <c r="AI1" s="62"/>
      <c r="AJ1" s="62"/>
      <c r="AK1" s="62"/>
      <c r="AL1" s="62"/>
      <c r="AM1" s="62"/>
      <c r="AN1" s="62"/>
      <c r="AO1" s="62"/>
      <c r="AP1" s="62"/>
      <c r="AQ1" s="62"/>
      <c r="AR1" s="62"/>
      <c r="AS1" s="62"/>
      <c r="AT1" s="62"/>
      <c r="AU1" s="62"/>
      <c r="AV1" s="62"/>
      <c r="AW1" s="62"/>
      <c r="AX1" s="62"/>
      <c r="AY1" s="62"/>
      <c r="AZ1" s="62"/>
      <c r="BA1" s="62"/>
      <c r="BB1" s="62"/>
      <c r="BC1" s="62"/>
      <c r="BD1" s="62"/>
      <c r="BE1" s="62"/>
      <c r="BF1" s="62"/>
      <c r="BG1" s="62"/>
      <c r="BH1" s="62"/>
      <c r="BI1" s="62"/>
      <c r="BJ1" s="62"/>
      <c r="BK1" s="62"/>
      <c r="BL1" s="62"/>
      <c r="BM1" s="62"/>
      <c r="BN1" s="62"/>
      <c r="BO1" s="62"/>
      <c r="BP1" s="62"/>
      <c r="BQ1" s="62"/>
      <c r="BR1" s="62"/>
      <c r="BS1" s="62"/>
      <c r="BT1" s="62"/>
      <c r="BU1" s="62"/>
      <c r="BV1" s="62"/>
      <c r="BW1" s="62"/>
      <c r="BX1" s="62"/>
      <c r="BY1" s="62"/>
      <c r="BZ1" s="62"/>
      <c r="CA1" s="62"/>
      <c r="CB1" s="62"/>
      <c r="CC1" s="62"/>
      <c r="CD1" s="62"/>
      <c r="CE1" s="62"/>
      <c r="CF1" s="62"/>
      <c r="CG1" s="62"/>
      <c r="CH1" s="62"/>
      <c r="CI1" s="62"/>
      <c r="CJ1" s="62"/>
      <c r="CK1" s="62"/>
      <c r="CL1" s="62"/>
      <c r="CM1" s="62"/>
      <c r="CN1" s="62"/>
      <c r="CO1" s="62"/>
      <c r="CP1" s="62"/>
      <c r="CQ1" s="62"/>
      <c r="CR1" s="62"/>
      <c r="CS1" s="62"/>
      <c r="CT1" s="62"/>
      <c r="CU1" s="62"/>
      <c r="CV1" s="62"/>
      <c r="CW1" s="62"/>
      <c r="CX1" s="62"/>
      <c r="CY1" s="62"/>
      <c r="CZ1" s="62"/>
      <c r="DA1" s="62"/>
      <c r="DB1" s="62"/>
      <c r="DC1" s="62"/>
      <c r="DD1" s="62"/>
      <c r="DE1" s="62"/>
      <c r="DF1" s="62"/>
      <c r="DG1" s="62"/>
      <c r="DH1" s="62"/>
      <c r="DI1" s="62"/>
      <c r="DJ1" s="62"/>
      <c r="DK1" s="62"/>
      <c r="DL1" s="62"/>
      <c r="DM1" s="62"/>
      <c r="DN1" s="62"/>
      <c r="DO1" s="62"/>
      <c r="DP1" s="62"/>
      <c r="DQ1" s="62"/>
      <c r="DR1" s="62"/>
      <c r="DS1" s="62"/>
      <c r="DT1" s="62"/>
      <c r="DU1" s="62"/>
      <c r="DV1" s="62"/>
      <c r="DW1" s="62"/>
      <c r="DX1" s="62"/>
      <c r="DY1" s="62"/>
      <c r="DZ1" s="62"/>
      <c r="EA1" s="62"/>
      <c r="EB1" s="62"/>
      <c r="EC1" s="62"/>
      <c r="ED1" s="62"/>
      <c r="EE1" s="62"/>
      <c r="EF1" s="62"/>
      <c r="EG1" s="62"/>
      <c r="EH1" s="62"/>
      <c r="EI1" s="62"/>
      <c r="EJ1" s="62"/>
      <c r="EK1" s="62"/>
      <c r="EL1" s="62"/>
      <c r="EM1" s="62"/>
      <c r="EN1" s="62"/>
      <c r="EO1" s="62"/>
      <c r="EP1" s="62"/>
      <c r="EQ1" s="62"/>
      <c r="ER1" s="62"/>
      <c r="ES1" s="62"/>
      <c r="ET1" s="62"/>
      <c r="EU1" s="62"/>
      <c r="EV1" s="62"/>
      <c r="EW1" s="62"/>
      <c r="EX1" s="62"/>
      <c r="EY1" s="62"/>
      <c r="EZ1" s="62"/>
      <c r="FA1" s="62"/>
      <c r="FB1" s="62"/>
      <c r="FC1" s="62"/>
      <c r="FD1" s="62"/>
      <c r="FE1" s="62"/>
      <c r="FF1" s="62"/>
      <c r="FG1" s="62"/>
      <c r="FH1" s="62"/>
      <c r="FI1" s="62"/>
      <c r="FJ1" s="62"/>
      <c r="FK1" s="62"/>
      <c r="FL1" s="62"/>
      <c r="FM1" s="62"/>
      <c r="FN1" s="62"/>
      <c r="FO1" s="62"/>
      <c r="FP1" s="62"/>
      <c r="FQ1" s="62"/>
      <c r="FR1" s="62"/>
      <c r="FS1" s="62"/>
      <c r="FT1" s="62"/>
      <c r="FU1" s="62"/>
      <c r="FV1" s="62"/>
      <c r="FW1" s="62"/>
      <c r="FX1" s="62"/>
      <c r="FY1" s="62"/>
      <c r="FZ1" s="62"/>
      <c r="GA1" s="62"/>
      <c r="GB1" s="62"/>
      <c r="GC1" s="62"/>
      <c r="GD1" s="62"/>
      <c r="GE1" s="62"/>
      <c r="GF1" s="62"/>
      <c r="GG1" s="62"/>
      <c r="GH1" s="62"/>
      <c r="GI1" s="62"/>
      <c r="GJ1" s="62"/>
      <c r="GK1" s="62"/>
      <c r="GL1" s="62"/>
      <c r="GM1" s="62"/>
      <c r="GN1" s="62"/>
      <c r="GO1" s="62"/>
      <c r="GP1" s="62"/>
      <c r="GQ1" s="62"/>
      <c r="GR1" s="62"/>
      <c r="GS1" s="62"/>
      <c r="GT1" s="62"/>
      <c r="GU1" s="62"/>
      <c r="GV1" s="62"/>
      <c r="GW1" s="62"/>
      <c r="GX1" s="62"/>
      <c r="GY1" s="62"/>
      <c r="GZ1" s="62"/>
      <c r="HA1" s="62"/>
      <c r="HB1" s="62"/>
      <c r="HC1" s="62"/>
      <c r="HD1" s="62"/>
      <c r="HE1" s="62"/>
      <c r="HF1" s="62"/>
      <c r="HG1" s="62"/>
      <c r="HH1" s="62"/>
      <c r="HI1" s="62"/>
      <c r="HJ1" s="62"/>
      <c r="HK1" s="62"/>
      <c r="HL1" s="62"/>
      <c r="HM1" s="62"/>
      <c r="HN1" s="62"/>
      <c r="HO1" s="62"/>
      <c r="HP1" s="62"/>
      <c r="HQ1" s="62"/>
      <c r="HR1" s="62"/>
      <c r="HS1" s="62"/>
      <c r="HT1" s="62"/>
      <c r="HU1" s="62"/>
      <c r="HV1" s="62"/>
      <c r="HW1" s="62"/>
      <c r="HX1" s="62"/>
      <c r="HY1" s="62"/>
      <c r="HZ1" s="62"/>
      <c r="IA1" s="62"/>
      <c r="IB1" s="62"/>
      <c r="IC1" s="62"/>
      <c r="ID1" s="62"/>
      <c r="IE1" s="62"/>
      <c r="IF1" s="62"/>
      <c r="IG1" s="62"/>
      <c r="IH1" s="62"/>
      <c r="II1" s="62"/>
      <c r="IJ1" s="62"/>
      <c r="IK1" s="62"/>
      <c r="IL1" s="62"/>
      <c r="IM1" s="62"/>
      <c r="IN1" s="62"/>
      <c r="IO1" s="62"/>
      <c r="IP1" s="62"/>
      <c r="IQ1" s="62"/>
      <c r="IR1" s="62"/>
      <c r="IS1" s="62"/>
      <c r="IT1" s="62"/>
      <c r="IU1" s="62"/>
      <c r="IV1" s="62"/>
      <c r="IW1" s="62"/>
      <c r="IX1" s="62"/>
      <c r="IY1" s="62"/>
      <c r="IZ1" s="62"/>
      <c r="JA1" s="62"/>
      <c r="JB1" s="62"/>
      <c r="JC1" s="62"/>
      <c r="JD1" s="62"/>
      <c r="JE1" s="62"/>
      <c r="JF1" s="62"/>
      <c r="JG1" s="62"/>
      <c r="JH1" s="62"/>
      <c r="JI1" s="62"/>
      <c r="JJ1" s="62"/>
      <c r="JK1" s="62"/>
      <c r="JL1" s="62"/>
      <c r="JM1" s="62"/>
      <c r="JN1" s="62"/>
      <c r="JO1" s="62"/>
      <c r="JP1" s="62"/>
      <c r="JQ1" s="62"/>
      <c r="JR1" s="62"/>
      <c r="JS1" s="62"/>
      <c r="JT1" s="62"/>
      <c r="JU1" s="62"/>
      <c r="JV1" s="62"/>
      <c r="JW1" s="62"/>
      <c r="JX1" s="62"/>
      <c r="JY1" s="62"/>
      <c r="JZ1" s="62"/>
      <c r="KA1" s="62"/>
      <c r="KB1" s="62"/>
      <c r="KC1" s="62"/>
      <c r="KD1" s="62"/>
      <c r="KE1" s="62"/>
      <c r="KF1" s="62"/>
      <c r="KG1" s="62"/>
      <c r="KH1" s="62"/>
      <c r="KI1" s="62"/>
      <c r="KJ1" s="62"/>
      <c r="KK1" s="62"/>
      <c r="KL1" s="62"/>
      <c r="KM1" s="62"/>
      <c r="KN1" s="62"/>
      <c r="KO1" s="62"/>
      <c r="KP1" s="62"/>
      <c r="KQ1" s="62"/>
      <c r="KR1" s="62"/>
      <c r="KS1" s="62"/>
      <c r="KT1" s="62"/>
      <c r="KU1" s="62"/>
      <c r="KV1" s="62"/>
      <c r="KW1" s="62"/>
      <c r="KX1" s="62"/>
      <c r="KY1" s="62"/>
      <c r="KZ1" s="62"/>
      <c r="LA1" s="62"/>
      <c r="LB1" s="62"/>
      <c r="LC1" s="62"/>
      <c r="LD1" s="62"/>
      <c r="LE1" s="62"/>
      <c r="LF1" s="62"/>
      <c r="LG1" s="62"/>
      <c r="LH1" s="62"/>
      <c r="LI1" s="62"/>
      <c r="LJ1" s="62"/>
      <c r="LK1" s="62"/>
      <c r="LL1" s="62"/>
      <c r="LM1" s="62"/>
      <c r="LN1" s="62"/>
      <c r="LO1" s="62"/>
      <c r="LP1" s="62"/>
      <c r="LQ1" s="62"/>
      <c r="LR1" s="62"/>
      <c r="LS1" s="62"/>
      <c r="LT1" s="62"/>
      <c r="LU1" s="62"/>
      <c r="LV1" s="62"/>
      <c r="LW1" s="62"/>
      <c r="LX1" s="62"/>
      <c r="LY1" s="62"/>
      <c r="LZ1" s="62"/>
      <c r="MA1" s="62"/>
      <c r="MB1" s="62"/>
      <c r="MC1" s="62"/>
      <c r="MD1" s="62"/>
      <c r="ME1" s="62"/>
      <c r="MF1" s="62"/>
      <c r="MG1" s="62"/>
      <c r="MH1" s="62"/>
      <c r="MI1" s="62"/>
      <c r="MJ1" s="62"/>
      <c r="MK1" s="62"/>
      <c r="ML1" s="62"/>
      <c r="MM1" s="62"/>
      <c r="MN1" s="62"/>
      <c r="MO1" s="62"/>
      <c r="MP1" s="62"/>
      <c r="MQ1" s="62"/>
      <c r="MR1" s="62"/>
      <c r="MS1" s="62"/>
      <c r="MT1" s="62"/>
      <c r="MU1" s="62"/>
      <c r="MV1" s="62"/>
      <c r="MW1" s="62"/>
      <c r="MX1" s="62"/>
      <c r="MY1" s="62"/>
      <c r="MZ1" s="62"/>
      <c r="NA1" s="62"/>
      <c r="NB1" s="62"/>
      <c r="NC1" s="62"/>
      <c r="ND1" s="62"/>
      <c r="NE1" s="62"/>
      <c r="NF1" s="62"/>
      <c r="NG1" s="62"/>
      <c r="NH1" s="62"/>
      <c r="NI1" s="62"/>
      <c r="NJ1" s="62"/>
      <c r="NK1" s="62"/>
      <c r="NL1" s="62"/>
      <c r="NM1" s="62"/>
      <c r="NN1" s="62"/>
      <c r="NO1" s="62"/>
      <c r="NP1" s="62"/>
      <c r="NQ1" s="62"/>
      <c r="NR1" s="62"/>
      <c r="NS1" s="62"/>
      <c r="NT1" s="62"/>
      <c r="NU1" s="62"/>
      <c r="NV1" s="62"/>
      <c r="NW1" s="62"/>
      <c r="NX1" s="62"/>
      <c r="NY1" s="62"/>
      <c r="NZ1" s="62"/>
      <c r="OA1" s="62"/>
      <c r="OB1" s="62"/>
      <c r="OC1" s="62"/>
      <c r="OD1" s="62"/>
      <c r="OE1" s="62"/>
      <c r="OF1" s="62"/>
      <c r="OG1" s="62"/>
      <c r="OH1" s="62"/>
      <c r="OI1" s="62"/>
      <c r="OJ1" s="62"/>
      <c r="OK1" s="62"/>
      <c r="OL1" s="62"/>
      <c r="OM1" s="62"/>
      <c r="ON1" s="62"/>
      <c r="OO1" s="62"/>
      <c r="OP1" s="62"/>
      <c r="OQ1" s="62"/>
      <c r="OR1" s="62"/>
      <c r="OS1" s="62"/>
      <c r="OT1" s="62"/>
      <c r="OU1" s="62"/>
      <c r="OV1" s="62"/>
      <c r="OW1" s="62"/>
      <c r="OX1" s="62"/>
      <c r="OY1" s="62"/>
      <c r="OZ1" s="62"/>
      <c r="PA1" s="62"/>
      <c r="PB1" s="62"/>
      <c r="PC1" s="62"/>
      <c r="PD1" s="62"/>
      <c r="PE1" s="62"/>
      <c r="PF1" s="62"/>
      <c r="PG1" s="62"/>
      <c r="PH1" s="62"/>
      <c r="PI1" s="62"/>
      <c r="PJ1" s="62"/>
      <c r="PK1" s="62"/>
      <c r="PL1" s="62"/>
      <c r="PM1" s="62"/>
      <c r="PN1" s="62"/>
      <c r="PO1" s="62"/>
      <c r="PP1" s="62"/>
      <c r="PQ1" s="62"/>
      <c r="PR1" s="62"/>
      <c r="PS1" s="62"/>
      <c r="PT1" s="62"/>
      <c r="PU1" s="62"/>
      <c r="PV1" s="62"/>
      <c r="PW1" s="62"/>
      <c r="PX1" s="62"/>
      <c r="PY1" s="62"/>
      <c r="PZ1" s="62"/>
      <c r="QA1" s="62"/>
      <c r="QB1" s="62"/>
      <c r="QC1" s="62"/>
      <c r="QD1" s="62"/>
      <c r="QE1" s="62"/>
      <c r="QF1" s="62"/>
      <c r="QG1" s="62"/>
      <c r="QH1" s="62"/>
      <c r="QI1" s="62"/>
      <c r="QJ1" s="62"/>
      <c r="QK1" s="62"/>
      <c r="QL1" s="62"/>
      <c r="QM1" s="62"/>
      <c r="QN1" s="62"/>
      <c r="QO1" s="62"/>
      <c r="QP1" s="62"/>
      <c r="QQ1" s="62"/>
      <c r="QR1" s="62"/>
      <c r="QS1" s="62"/>
      <c r="QT1" s="62"/>
      <c r="QU1" s="62"/>
      <c r="QV1" s="62"/>
      <c r="QW1" s="62"/>
      <c r="QX1" s="62"/>
      <c r="QY1" s="62"/>
      <c r="QZ1" s="62"/>
      <c r="RA1" s="62"/>
      <c r="RB1" s="62"/>
      <c r="RC1" s="62"/>
      <c r="RD1" s="62"/>
      <c r="RE1" s="62"/>
      <c r="RF1" s="62"/>
      <c r="RG1" s="62"/>
      <c r="RH1" s="62"/>
      <c r="RI1" s="62"/>
      <c r="RJ1" s="62"/>
      <c r="RK1" s="62"/>
      <c r="RL1" s="62"/>
      <c r="RM1" s="62"/>
      <c r="RN1" s="62"/>
      <c r="RO1" s="62"/>
      <c r="RP1" s="62"/>
      <c r="RQ1" s="62"/>
      <c r="RR1" s="62"/>
      <c r="RS1" s="62"/>
      <c r="RT1" s="62"/>
      <c r="RU1" s="62"/>
      <c r="RV1" s="62"/>
      <c r="RW1" s="62"/>
      <c r="RX1" s="62"/>
      <c r="RY1" s="62"/>
      <c r="RZ1" s="62"/>
      <c r="SA1" s="62"/>
      <c r="SB1" s="62"/>
      <c r="SC1" s="62"/>
      <c r="SD1" s="62"/>
      <c r="SE1" s="62"/>
      <c r="SF1" s="62"/>
      <c r="SG1" s="62"/>
      <c r="SH1" s="62"/>
      <c r="SI1" s="62"/>
      <c r="SJ1" s="62"/>
      <c r="SK1" s="62"/>
      <c r="SL1" s="62"/>
      <c r="SM1" s="62"/>
      <c r="SN1" s="62"/>
      <c r="SO1" s="62"/>
      <c r="SP1" s="62"/>
      <c r="SQ1" s="62"/>
      <c r="SR1" s="62"/>
      <c r="SS1" s="62"/>
      <c r="ST1" s="62"/>
      <c r="SU1" s="62"/>
      <c r="SV1" s="62"/>
      <c r="SW1" s="62"/>
      <c r="SX1" s="62"/>
      <c r="SY1" s="62"/>
      <c r="SZ1" s="62"/>
      <c r="TA1" s="62"/>
      <c r="TB1" s="62"/>
      <c r="TC1" s="62"/>
      <c r="TD1" s="62"/>
      <c r="TE1" s="62"/>
      <c r="TF1" s="62"/>
      <c r="TG1" s="62"/>
      <c r="TH1" s="62"/>
      <c r="TI1" s="62"/>
      <c r="TJ1" s="62"/>
      <c r="TK1" s="62"/>
      <c r="TL1" s="62"/>
      <c r="TM1" s="62"/>
      <c r="TN1" s="62"/>
      <c r="TO1" s="62"/>
      <c r="TP1" s="62"/>
      <c r="TQ1" s="62"/>
      <c r="TR1" s="62"/>
      <c r="TS1" s="62"/>
      <c r="TT1" s="62"/>
      <c r="TU1" s="62"/>
      <c r="TV1" s="62"/>
      <c r="TW1" s="62"/>
      <c r="TX1" s="62"/>
      <c r="TY1" s="62"/>
      <c r="TZ1" s="62"/>
      <c r="UA1" s="62"/>
      <c r="UB1" s="62"/>
      <c r="UC1" s="62"/>
      <c r="UD1" s="62"/>
      <c r="UE1" s="62"/>
      <c r="UF1" s="62"/>
      <c r="UG1" s="62"/>
      <c r="UH1" s="62"/>
      <c r="UI1" s="62"/>
      <c r="UJ1" s="62"/>
      <c r="UK1" s="62"/>
      <c r="UL1" s="62"/>
      <c r="UM1" s="62"/>
      <c r="UN1" s="62"/>
      <c r="UO1" s="62"/>
      <c r="UP1" s="62"/>
      <c r="UQ1" s="62"/>
      <c r="UR1" s="62"/>
      <c r="US1" s="62"/>
      <c r="UT1" s="62"/>
      <c r="UU1" s="62"/>
      <c r="UV1" s="62"/>
      <c r="UW1" s="62"/>
      <c r="UX1" s="62"/>
      <c r="UY1" s="62"/>
      <c r="UZ1" s="62"/>
      <c r="VA1" s="62"/>
      <c r="VB1" s="62"/>
      <c r="VC1" s="62"/>
      <c r="VD1" s="62"/>
      <c r="VE1" s="62"/>
      <c r="VF1" s="62"/>
      <c r="VG1" s="62"/>
      <c r="VH1" s="62"/>
      <c r="VI1" s="62"/>
      <c r="VJ1" s="62"/>
      <c r="VK1" s="62"/>
      <c r="VL1" s="62"/>
      <c r="VM1" s="62"/>
      <c r="VN1" s="62"/>
      <c r="VO1" s="62"/>
      <c r="VP1" s="62"/>
      <c r="VQ1" s="62"/>
      <c r="VR1" s="62"/>
      <c r="VS1" s="62"/>
      <c r="VT1" s="62"/>
      <c r="VU1" s="62"/>
      <c r="VV1" s="62"/>
      <c r="VW1" s="62"/>
      <c r="VX1" s="62"/>
      <c r="VY1" s="62"/>
      <c r="VZ1" s="62"/>
      <c r="WA1" s="62"/>
      <c r="WB1" s="62"/>
      <c r="WC1" s="62"/>
      <c r="WD1" s="62"/>
      <c r="WE1" s="62"/>
      <c r="WF1" s="62"/>
      <c r="WG1" s="62"/>
      <c r="WH1" s="62"/>
      <c r="WI1" s="62"/>
      <c r="WJ1" s="62"/>
      <c r="WK1" s="62"/>
      <c r="WL1" s="62"/>
      <c r="WM1" s="62"/>
      <c r="WN1" s="62"/>
      <c r="WO1" s="62"/>
      <c r="WP1" s="62"/>
      <c r="WQ1" s="62"/>
      <c r="WR1" s="62"/>
      <c r="WS1" s="62"/>
      <c r="WT1" s="62"/>
      <c r="WU1" s="62"/>
      <c r="WV1" s="62"/>
      <c r="WW1" s="62"/>
      <c r="WX1" s="62"/>
      <c r="WY1" s="62"/>
      <c r="WZ1" s="62"/>
      <c r="XA1" s="62"/>
      <c r="XB1" s="62"/>
      <c r="XC1" s="62"/>
      <c r="XD1" s="62"/>
      <c r="XE1" s="62"/>
      <c r="XF1" s="62"/>
      <c r="XG1" s="62"/>
      <c r="XH1" s="62"/>
      <c r="XI1" s="62"/>
      <c r="XJ1" s="62"/>
      <c r="XK1" s="62"/>
      <c r="XL1" s="62"/>
      <c r="XM1" s="62"/>
      <c r="XN1" s="62"/>
      <c r="XO1" s="62"/>
      <c r="XP1" s="62"/>
      <c r="XQ1" s="62"/>
      <c r="XR1" s="62"/>
      <c r="XS1" s="62"/>
      <c r="XT1" s="62"/>
      <c r="XU1" s="62"/>
      <c r="XV1" s="62"/>
      <c r="XW1" s="62"/>
      <c r="XX1" s="62"/>
      <c r="XY1" s="62"/>
      <c r="XZ1" s="62"/>
      <c r="YA1" s="62"/>
      <c r="YB1" s="62"/>
      <c r="YC1" s="62"/>
      <c r="YD1" s="62"/>
      <c r="YE1" s="62"/>
      <c r="YF1" s="62"/>
      <c r="YG1" s="62"/>
      <c r="YH1" s="62"/>
      <c r="YI1" s="62"/>
      <c r="YJ1" s="62"/>
      <c r="YK1" s="62"/>
      <c r="YL1" s="62"/>
      <c r="YM1" s="62"/>
      <c r="YN1" s="62"/>
      <c r="YO1" s="62"/>
      <c r="YP1" s="62"/>
      <c r="YQ1" s="62"/>
      <c r="YR1" s="62"/>
      <c r="YS1" s="62"/>
      <c r="YT1" s="62"/>
      <c r="YU1" s="62"/>
      <c r="YV1" s="62"/>
      <c r="YW1" s="62"/>
      <c r="YX1" s="62"/>
      <c r="YY1" s="62"/>
      <c r="YZ1" s="62"/>
      <c r="ZA1" s="62"/>
      <c r="ZB1" s="62"/>
      <c r="ZC1" s="62"/>
      <c r="ZD1" s="62"/>
      <c r="ZE1" s="62"/>
      <c r="ZF1" s="62"/>
      <c r="ZG1" s="62"/>
      <c r="ZH1" s="62"/>
      <c r="ZI1" s="62"/>
      <c r="ZJ1" s="62"/>
      <c r="ZK1" s="62"/>
      <c r="ZL1" s="62"/>
      <c r="ZM1" s="62"/>
      <c r="ZN1" s="62"/>
      <c r="ZO1" s="62"/>
      <c r="ZP1" s="62"/>
      <c r="ZQ1" s="62"/>
      <c r="ZR1" s="62"/>
      <c r="ZS1" s="62"/>
      <c r="ZT1" s="62"/>
      <c r="ZU1" s="62"/>
      <c r="ZV1" s="62"/>
      <c r="ZW1" s="62"/>
      <c r="ZX1" s="62"/>
      <c r="ZY1" s="62"/>
      <c r="ZZ1" s="62"/>
      <c r="AAA1" s="62"/>
      <c r="AAB1" s="62"/>
      <c r="AAC1" s="62"/>
      <c r="AAD1" s="62"/>
      <c r="AAE1" s="62"/>
      <c r="AAF1" s="62"/>
      <c r="AAG1" s="62"/>
      <c r="AAH1" s="62"/>
      <c r="AAI1" s="62"/>
      <c r="AAJ1" s="62"/>
      <c r="AAK1" s="62"/>
      <c r="AAL1" s="62"/>
      <c r="AAM1" s="62"/>
      <c r="AAN1" s="62"/>
      <c r="AAO1" s="62"/>
      <c r="AAP1" s="62"/>
      <c r="AAQ1" s="62"/>
      <c r="AAR1" s="62"/>
      <c r="AAS1" s="62"/>
      <c r="AAT1" s="62"/>
      <c r="AAU1" s="62"/>
      <c r="AAV1" s="62"/>
      <c r="AAW1" s="62"/>
      <c r="AAX1" s="62"/>
      <c r="AAY1" s="62"/>
      <c r="AAZ1" s="62"/>
      <c r="ABA1" s="62"/>
      <c r="ABB1" s="62"/>
      <c r="ABC1" s="62"/>
      <c r="ABD1" s="62"/>
      <c r="ABE1" s="62"/>
      <c r="ABF1" s="62"/>
      <c r="ABG1" s="62"/>
      <c r="ABH1" s="62"/>
      <c r="ABI1" s="62"/>
      <c r="ABJ1" s="62"/>
      <c r="ABK1" s="62"/>
      <c r="ABL1" s="62"/>
      <c r="ABM1" s="62"/>
      <c r="ABN1" s="62"/>
      <c r="ABO1" s="62"/>
      <c r="ABP1" s="62"/>
      <c r="ABQ1" s="62"/>
      <c r="ABR1" s="62"/>
      <c r="ABS1" s="62"/>
      <c r="ABT1" s="62"/>
      <c r="ABU1" s="62"/>
      <c r="ABV1" s="62"/>
      <c r="ABW1" s="62"/>
      <c r="ABX1" s="62"/>
      <c r="ABY1" s="62"/>
      <c r="ABZ1" s="62"/>
      <c r="ACA1" s="62"/>
      <c r="ACB1" s="62"/>
      <c r="ACC1" s="62"/>
      <c r="ACD1" s="62"/>
      <c r="ACE1" s="62"/>
      <c r="ACF1" s="62"/>
      <c r="ACG1" s="62"/>
      <c r="ACH1" s="62"/>
      <c r="ACI1" s="62"/>
      <c r="ACJ1" s="62"/>
      <c r="ACK1" s="62"/>
      <c r="ACL1" s="62"/>
      <c r="ACM1" s="62"/>
      <c r="ACN1" s="62"/>
      <c r="ACO1" s="62"/>
      <c r="ACP1" s="62"/>
      <c r="ACQ1" s="62"/>
      <c r="ACR1" s="62"/>
      <c r="ACS1" s="62"/>
      <c r="ACT1" s="62"/>
      <c r="ACU1" s="62"/>
      <c r="ACV1" s="62"/>
      <c r="ACW1" s="62"/>
      <c r="ACX1" s="62"/>
      <c r="ACY1" s="62"/>
      <c r="ACZ1" s="62"/>
      <c r="ADA1" s="62"/>
      <c r="ADB1" s="62"/>
      <c r="ADC1" s="62"/>
      <c r="ADD1" s="62"/>
      <c r="ADE1" s="62"/>
      <c r="ADF1" s="62"/>
      <c r="ADG1" s="62"/>
      <c r="ADH1" s="62"/>
      <c r="ADI1" s="62"/>
      <c r="ADJ1" s="62"/>
      <c r="ADK1" s="62"/>
      <c r="ADL1" s="62"/>
      <c r="ADM1" s="62"/>
      <c r="ADN1" s="62"/>
      <c r="ADO1" s="62"/>
      <c r="ADP1" s="62"/>
      <c r="ADQ1" s="62"/>
      <c r="ADR1" s="62"/>
      <c r="ADS1" s="62"/>
      <c r="ADT1" s="62"/>
      <c r="ADU1" s="62"/>
      <c r="ADV1" s="62"/>
      <c r="ADW1" s="62"/>
      <c r="ADX1" s="62"/>
      <c r="ADY1" s="62"/>
      <c r="ADZ1" s="62"/>
      <c r="AEA1" s="62"/>
      <c r="AEB1" s="62"/>
      <c r="AEC1" s="62"/>
      <c r="AED1" s="62"/>
      <c r="AEE1" s="62"/>
      <c r="AEF1" s="62"/>
      <c r="AEG1" s="62"/>
      <c r="AEH1" s="62"/>
      <c r="AEI1" s="62"/>
      <c r="AEJ1" s="62"/>
      <c r="AEK1" s="62"/>
      <c r="AEL1" s="62"/>
      <c r="AEM1" s="62"/>
      <c r="AEN1" s="62"/>
      <c r="AEO1" s="62"/>
      <c r="AEP1" s="62"/>
      <c r="AEQ1" s="62"/>
      <c r="AER1" s="62"/>
      <c r="AES1" s="62"/>
      <c r="AET1" s="62"/>
      <c r="AEU1" s="62"/>
      <c r="AEV1" s="62"/>
      <c r="AEW1" s="62"/>
      <c r="AEX1" s="62"/>
      <c r="AEY1" s="62"/>
      <c r="AEZ1" s="62"/>
      <c r="AFA1" s="62"/>
      <c r="AFB1" s="62"/>
      <c r="AFC1" s="62"/>
      <c r="AFD1" s="62"/>
      <c r="AFE1" s="62"/>
      <c r="AFF1" s="62"/>
      <c r="AFG1" s="62"/>
      <c r="AFH1" s="62"/>
      <c r="AFI1" s="62"/>
      <c r="AFJ1" s="62"/>
      <c r="AFK1" s="62"/>
      <c r="AFL1" s="62"/>
      <c r="AFM1" s="62"/>
      <c r="AFN1" s="62"/>
      <c r="AFO1" s="62"/>
      <c r="AFP1" s="62"/>
      <c r="AFQ1" s="62"/>
      <c r="AFR1" s="62"/>
      <c r="AFS1" s="62"/>
      <c r="AFT1" s="62"/>
      <c r="AFU1" s="62"/>
      <c r="AFV1" s="62"/>
      <c r="AFW1" s="62"/>
      <c r="AFX1" s="62"/>
      <c r="AFY1" s="62"/>
      <c r="AFZ1" s="62"/>
      <c r="AGA1" s="62"/>
      <c r="AGB1" s="62"/>
      <c r="AGC1" s="62"/>
      <c r="AGD1" s="62"/>
      <c r="AGE1" s="62"/>
      <c r="AGF1" s="62"/>
      <c r="AGG1" s="62"/>
      <c r="AGH1" s="62"/>
      <c r="AGI1" s="62"/>
      <c r="AGJ1" s="62"/>
      <c r="AGK1" s="62"/>
      <c r="AGL1" s="62"/>
      <c r="AGM1" s="62"/>
      <c r="AGN1" s="62"/>
      <c r="AGO1" s="62"/>
      <c r="AGP1" s="62"/>
      <c r="AGQ1" s="62"/>
      <c r="AGR1" s="62"/>
      <c r="AGS1" s="62"/>
      <c r="AGT1" s="62"/>
      <c r="AGU1" s="62"/>
      <c r="AGV1" s="62"/>
      <c r="AGW1" s="62"/>
      <c r="AGX1" s="62"/>
      <c r="AGY1" s="62"/>
      <c r="AGZ1" s="62"/>
      <c r="AHA1" s="62"/>
      <c r="AHB1" s="62"/>
      <c r="AHC1" s="62"/>
      <c r="AHD1" s="62"/>
      <c r="AHE1" s="62"/>
      <c r="AHF1" s="62"/>
      <c r="AHG1" s="62"/>
      <c r="AHH1" s="62"/>
      <c r="AHI1" s="62"/>
      <c r="AHJ1" s="62"/>
      <c r="AHK1" s="62"/>
      <c r="AHL1" s="62"/>
      <c r="AHM1" s="62"/>
      <c r="AHN1" s="62"/>
      <c r="AHO1" s="62"/>
      <c r="AHP1" s="62"/>
      <c r="AHQ1" s="62"/>
      <c r="AHR1" s="62"/>
      <c r="AHS1" s="62"/>
      <c r="AHT1" s="62"/>
      <c r="AHU1" s="62"/>
      <c r="AHV1" s="62"/>
      <c r="AHW1" s="62"/>
      <c r="AHX1" s="62"/>
      <c r="AHY1" s="62"/>
      <c r="AHZ1" s="62"/>
      <c r="AIA1" s="62"/>
      <c r="AIB1" s="62"/>
      <c r="AIC1" s="62"/>
      <c r="AID1" s="62"/>
      <c r="AIE1" s="62"/>
      <c r="AIF1" s="62"/>
      <c r="AIG1" s="62"/>
      <c r="AIH1" s="62"/>
      <c r="AII1" s="62"/>
      <c r="AIJ1" s="62"/>
      <c r="AIK1" s="62"/>
      <c r="AIL1" s="62"/>
      <c r="AIM1" s="62"/>
      <c r="AIN1" s="62"/>
      <c r="AIO1" s="62"/>
      <c r="AIP1" s="62"/>
      <c r="AIQ1" s="62"/>
      <c r="AIR1" s="62"/>
      <c r="AIS1" s="62"/>
      <c r="AIT1" s="62"/>
      <c r="AIU1" s="62"/>
      <c r="AIV1" s="62"/>
      <c r="AIW1" s="62"/>
      <c r="AIX1" s="62"/>
      <c r="AIY1" s="62"/>
      <c r="AIZ1" s="62"/>
      <c r="AJA1" s="62"/>
      <c r="AJB1" s="62"/>
      <c r="AJC1" s="62"/>
      <c r="AJD1" s="62"/>
      <c r="AJE1" s="62"/>
      <c r="AJF1" s="62"/>
      <c r="AJG1" s="62"/>
      <c r="AJH1" s="62"/>
      <c r="AJI1" s="62"/>
      <c r="AJJ1" s="62"/>
      <c r="AJK1" s="62"/>
      <c r="AJL1" s="62"/>
      <c r="AJM1" s="62"/>
      <c r="AJN1" s="62"/>
      <c r="AJO1" s="62"/>
      <c r="AJP1" s="62"/>
      <c r="AJQ1" s="62"/>
      <c r="AJR1" s="62"/>
      <c r="AJS1" s="62"/>
      <c r="AJT1" s="62"/>
      <c r="AJU1" s="62"/>
      <c r="AJV1" s="62"/>
      <c r="AJW1" s="62"/>
      <c r="AJX1" s="62"/>
      <c r="AJY1" s="62"/>
      <c r="AJZ1" s="62"/>
      <c r="AKA1" s="62"/>
      <c r="AKB1" s="62"/>
      <c r="AKC1" s="62"/>
      <c r="AKD1" s="62"/>
      <c r="AKE1" s="62"/>
      <c r="AKF1" s="62"/>
      <c r="AKG1" s="62"/>
      <c r="AKH1" s="62"/>
      <c r="AKI1" s="62"/>
      <c r="AKJ1" s="62"/>
      <c r="AKK1" s="62"/>
      <c r="AKL1" s="62"/>
      <c r="AKM1" s="62"/>
      <c r="AKN1" s="62"/>
      <c r="AKO1" s="62"/>
      <c r="AKP1" s="62"/>
      <c r="AKQ1" s="62"/>
      <c r="AKR1" s="62"/>
      <c r="AKS1" s="62"/>
      <c r="AKT1" s="62"/>
      <c r="AKU1" s="62"/>
      <c r="AKV1" s="62"/>
      <c r="AKW1" s="62"/>
      <c r="AKX1" s="62"/>
      <c r="AKY1" s="62"/>
      <c r="AKZ1" s="62"/>
      <c r="ALA1" s="62"/>
      <c r="ALB1" s="62"/>
      <c r="ALC1" s="62"/>
      <c r="ALD1" s="62"/>
      <c r="ALE1" s="62"/>
      <c r="ALF1" s="62"/>
      <c r="ALG1" s="62"/>
      <c r="ALH1" s="62"/>
      <c r="ALI1" s="62"/>
      <c r="ALJ1" s="62"/>
      <c r="ALK1" s="62"/>
      <c r="ALL1" s="62"/>
      <c r="ALM1" s="62"/>
      <c r="ALN1" s="62"/>
      <c r="ALO1" s="62"/>
      <c r="ALP1" s="62"/>
      <c r="ALQ1" s="62"/>
      <c r="ALR1" s="62"/>
      <c r="ALS1" s="62"/>
      <c r="ALT1" s="62"/>
      <c r="ALU1" s="62"/>
      <c r="ALV1" s="62"/>
      <c r="ALW1" s="62"/>
      <c r="ALX1" s="62"/>
      <c r="ALY1" s="62"/>
      <c r="ALZ1" s="62"/>
      <c r="AMA1" s="62"/>
      <c r="AMB1" s="62"/>
      <c r="AMC1" s="62"/>
      <c r="AMD1" s="62"/>
      <c r="AME1" s="62"/>
      <c r="AMF1" s="62"/>
      <c r="AMG1" s="62"/>
      <c r="AMH1" s="62"/>
      <c r="AMI1" s="62"/>
      <c r="AMJ1" s="62"/>
      <c r="AMK1" s="62"/>
      <c r="AML1" s="62"/>
      <c r="AMM1" s="62"/>
      <c r="AMN1" s="62"/>
      <c r="AMO1" s="62"/>
      <c r="AMP1" s="62"/>
      <c r="AMQ1" s="62"/>
      <c r="AMR1" s="62"/>
      <c r="AMS1" s="62"/>
      <c r="AMT1" s="62"/>
      <c r="AMU1" s="62"/>
      <c r="AMV1" s="62"/>
      <c r="AMW1" s="62"/>
      <c r="AMX1" s="62"/>
      <c r="AMY1" s="62"/>
      <c r="AMZ1" s="62"/>
      <c r="ANA1" s="62"/>
      <c r="ANB1" s="62"/>
      <c r="ANC1" s="62"/>
      <c r="AND1" s="62"/>
      <c r="ANE1" s="62"/>
      <c r="ANF1" s="62"/>
      <c r="ANG1" s="62"/>
      <c r="ANH1" s="62"/>
      <c r="ANI1" s="62"/>
      <c r="ANJ1" s="62"/>
      <c r="ANK1" s="62"/>
      <c r="ANL1" s="62"/>
      <c r="ANM1" s="62"/>
      <c r="ANN1" s="62"/>
      <c r="ANO1" s="62"/>
      <c r="ANP1" s="62"/>
      <c r="ANQ1" s="62"/>
      <c r="ANR1" s="62"/>
      <c r="ANS1" s="62"/>
      <c r="ANT1" s="62"/>
      <c r="ANU1" s="62"/>
      <c r="ANV1" s="62"/>
      <c r="ANW1" s="62"/>
      <c r="ANX1" s="62"/>
      <c r="ANY1" s="62"/>
      <c r="ANZ1" s="62"/>
      <c r="AOA1" s="62"/>
      <c r="AOB1" s="62"/>
      <c r="AOC1" s="62"/>
      <c r="AOD1" s="62"/>
      <c r="AOE1" s="62"/>
      <c r="AOF1" s="62"/>
      <c r="AOG1" s="62"/>
      <c r="AOH1" s="62"/>
      <c r="AOI1" s="62"/>
      <c r="AOJ1" s="62"/>
      <c r="AOK1" s="62"/>
      <c r="AOL1" s="62"/>
      <c r="AOM1" s="62"/>
      <c r="AON1" s="62"/>
      <c r="AOO1" s="62"/>
      <c r="AOP1" s="62"/>
      <c r="AOQ1" s="62"/>
      <c r="AOR1" s="62"/>
      <c r="AOS1" s="62"/>
      <c r="AOT1" s="62"/>
      <c r="AOU1" s="62"/>
      <c r="AOV1" s="62"/>
      <c r="AOW1" s="62"/>
      <c r="AOX1" s="62"/>
      <c r="AOY1" s="62"/>
      <c r="AOZ1" s="62"/>
      <c r="APA1" s="62"/>
      <c r="APB1" s="62"/>
      <c r="APC1" s="62"/>
      <c r="APD1" s="62"/>
      <c r="APE1" s="62"/>
      <c r="APF1" s="62"/>
      <c r="APG1" s="62"/>
      <c r="APH1" s="62"/>
      <c r="API1" s="62"/>
      <c r="APJ1" s="62"/>
      <c r="APK1" s="62"/>
      <c r="APL1" s="62"/>
      <c r="APM1" s="62"/>
      <c r="APN1" s="62"/>
      <c r="APO1" s="62"/>
      <c r="APP1" s="62"/>
      <c r="APQ1" s="62"/>
      <c r="APR1" s="62"/>
      <c r="APS1" s="62"/>
      <c r="APT1" s="62"/>
      <c r="APU1" s="62"/>
      <c r="APV1" s="62"/>
      <c r="APW1" s="62"/>
      <c r="APX1" s="62"/>
      <c r="APY1" s="62"/>
      <c r="APZ1" s="62"/>
      <c r="AQA1" s="62"/>
      <c r="AQB1" s="62"/>
      <c r="AQC1" s="62"/>
      <c r="AQD1" s="62"/>
      <c r="AQE1" s="62"/>
      <c r="AQF1" s="62"/>
      <c r="AQG1" s="62"/>
      <c r="AQH1" s="62"/>
      <c r="AQI1" s="62"/>
      <c r="AQJ1" s="62"/>
      <c r="AQK1" s="62"/>
      <c r="AQL1" s="62"/>
      <c r="AQM1" s="62"/>
      <c r="AQN1" s="62"/>
      <c r="AQO1" s="62"/>
      <c r="AQP1" s="62"/>
      <c r="AQQ1" s="62"/>
      <c r="AQR1" s="62"/>
      <c r="AQS1" s="62"/>
      <c r="AQT1" s="62"/>
      <c r="AQU1" s="62"/>
      <c r="AQV1" s="62"/>
      <c r="AQW1" s="62"/>
      <c r="AQX1" s="62"/>
      <c r="AQY1" s="62"/>
      <c r="AQZ1" s="62"/>
      <c r="ARA1" s="62"/>
      <c r="ARB1" s="62"/>
      <c r="ARC1" s="62"/>
      <c r="ARD1" s="62"/>
      <c r="ARE1" s="62"/>
      <c r="ARF1" s="62"/>
      <c r="ARG1" s="62"/>
      <c r="ARH1" s="62"/>
      <c r="ARI1" s="62"/>
      <c r="ARJ1" s="62"/>
      <c r="ARK1" s="62"/>
      <c r="ARL1" s="62"/>
      <c r="ARM1" s="62"/>
      <c r="ARN1" s="62"/>
      <c r="ARO1" s="62"/>
      <c r="ARP1" s="62"/>
      <c r="ARQ1" s="62"/>
      <c r="ARR1" s="62"/>
      <c r="ARS1" s="62"/>
      <c r="ART1" s="62"/>
      <c r="ARU1" s="62"/>
      <c r="ARV1" s="62"/>
      <c r="ARW1" s="62"/>
      <c r="ARX1" s="62"/>
      <c r="ARY1" s="62"/>
      <c r="ARZ1" s="62"/>
      <c r="ASA1" s="62"/>
      <c r="ASB1" s="62"/>
      <c r="ASC1" s="62"/>
      <c r="ASD1" s="62"/>
      <c r="ASE1" s="62"/>
      <c r="ASF1" s="62"/>
      <c r="ASG1" s="62"/>
      <c r="ASH1" s="62"/>
      <c r="ASI1" s="62"/>
      <c r="ASJ1" s="62"/>
      <c r="ASK1" s="62"/>
      <c r="ASL1" s="62"/>
      <c r="ASM1" s="62"/>
      <c r="ASN1" s="62"/>
      <c r="ASO1" s="62"/>
      <c r="ASP1" s="62"/>
      <c r="ASQ1" s="62"/>
      <c r="ASR1" s="62"/>
      <c r="ASS1" s="62"/>
      <c r="AST1" s="62"/>
      <c r="ASU1" s="62"/>
      <c r="ASV1" s="62"/>
      <c r="ASW1" s="62"/>
      <c r="ASX1" s="62"/>
      <c r="ASY1" s="62"/>
      <c r="ASZ1" s="62"/>
      <c r="ATA1" s="62"/>
      <c r="ATB1" s="62"/>
      <c r="ATC1" s="62"/>
      <c r="ATD1" s="62"/>
      <c r="ATE1" s="62"/>
      <c r="ATF1" s="62"/>
      <c r="ATG1" s="62"/>
      <c r="ATH1" s="62"/>
      <c r="ATI1" s="62"/>
      <c r="ATJ1" s="62"/>
      <c r="ATK1" s="62"/>
      <c r="ATL1" s="62"/>
      <c r="ATM1" s="62"/>
      <c r="ATN1" s="62"/>
      <c r="ATO1" s="62"/>
      <c r="ATP1" s="62"/>
      <c r="ATQ1" s="62"/>
      <c r="ATR1" s="62"/>
      <c r="ATS1" s="62"/>
      <c r="ATT1" s="62"/>
      <c r="ATU1" s="62"/>
      <c r="ATV1" s="62"/>
      <c r="ATW1" s="62"/>
      <c r="ATX1" s="62"/>
      <c r="ATY1" s="62"/>
      <c r="ATZ1" s="62"/>
      <c r="AUA1" s="62"/>
      <c r="AUB1" s="62"/>
      <c r="AUC1" s="62"/>
      <c r="AUD1" s="62"/>
      <c r="AUE1" s="62"/>
      <c r="AUF1" s="62"/>
      <c r="AUG1" s="62"/>
      <c r="AUH1" s="62"/>
      <c r="AUI1" s="62"/>
      <c r="AUJ1" s="62"/>
      <c r="AUK1" s="62"/>
      <c r="AUL1" s="62"/>
      <c r="AUM1" s="62"/>
      <c r="AUN1" s="62"/>
      <c r="AUO1" s="62"/>
      <c r="AUP1" s="62"/>
      <c r="AUQ1" s="62"/>
      <c r="AUR1" s="62"/>
      <c r="AUS1" s="62"/>
      <c r="AUT1" s="62"/>
      <c r="AUU1" s="62"/>
      <c r="AUV1" s="62"/>
      <c r="AUW1" s="62"/>
      <c r="AUX1" s="62"/>
      <c r="AUY1" s="62"/>
      <c r="AUZ1" s="62"/>
      <c r="AVA1" s="62"/>
      <c r="AVB1" s="62"/>
      <c r="AVC1" s="62"/>
      <c r="AVD1" s="62"/>
      <c r="AVE1" s="62"/>
      <c r="AVF1" s="62"/>
      <c r="AVG1" s="62"/>
      <c r="AVH1" s="62"/>
      <c r="AVI1" s="62"/>
      <c r="AVJ1" s="62"/>
      <c r="AVK1" s="62"/>
      <c r="AVL1" s="62"/>
      <c r="AVM1" s="62"/>
      <c r="AVN1" s="62"/>
      <c r="AVO1" s="62"/>
      <c r="AVP1" s="62"/>
      <c r="AVQ1" s="62"/>
      <c r="AVR1" s="62"/>
      <c r="AVS1" s="62"/>
      <c r="AVT1" s="62"/>
      <c r="AVU1" s="62"/>
      <c r="AVV1" s="62"/>
      <c r="AVW1" s="62"/>
      <c r="AVX1" s="62"/>
      <c r="AVY1" s="62"/>
      <c r="AVZ1" s="62"/>
      <c r="AWA1" s="62"/>
      <c r="AWB1" s="62"/>
      <c r="AWC1" s="62"/>
      <c r="AWD1" s="62"/>
      <c r="AWE1" s="62"/>
      <c r="AWF1" s="62"/>
      <c r="AWG1" s="62"/>
      <c r="AWH1" s="62"/>
      <c r="AWI1" s="62"/>
      <c r="AWJ1" s="62"/>
      <c r="AWK1" s="62"/>
      <c r="AWL1" s="62"/>
      <c r="AWM1" s="62"/>
      <c r="AWN1" s="62"/>
      <c r="AWO1" s="62"/>
      <c r="AWP1" s="62"/>
      <c r="AWQ1" s="62"/>
      <c r="AWR1" s="62"/>
      <c r="AWS1" s="62"/>
      <c r="AWT1" s="62"/>
      <c r="AWU1" s="62"/>
      <c r="AWV1" s="62"/>
      <c r="AWW1" s="62"/>
      <c r="AWX1" s="62"/>
      <c r="AWY1" s="62"/>
      <c r="AWZ1" s="62"/>
      <c r="AXA1" s="62"/>
      <c r="AXB1" s="62"/>
      <c r="AXC1" s="62"/>
      <c r="AXD1" s="62"/>
      <c r="AXE1" s="62"/>
      <c r="AXF1" s="62"/>
      <c r="AXG1" s="62"/>
      <c r="AXH1" s="62"/>
      <c r="AXI1" s="62"/>
      <c r="AXJ1" s="62"/>
      <c r="AXK1" s="62"/>
      <c r="AXL1" s="62"/>
      <c r="AXM1" s="62"/>
      <c r="AXN1" s="62"/>
      <c r="AXO1" s="62"/>
      <c r="AXP1" s="62"/>
      <c r="AXQ1" s="62"/>
      <c r="AXR1" s="62"/>
      <c r="AXS1" s="62"/>
      <c r="AXT1" s="62"/>
      <c r="AXU1" s="62"/>
      <c r="AXV1" s="62"/>
      <c r="AXW1" s="62"/>
      <c r="AXX1" s="62"/>
      <c r="AXY1" s="62"/>
      <c r="AXZ1" s="62"/>
      <c r="AYA1" s="62"/>
      <c r="AYB1" s="62"/>
      <c r="AYC1" s="62"/>
      <c r="AYD1" s="62"/>
      <c r="AYE1" s="62"/>
      <c r="AYF1" s="62"/>
      <c r="AYG1" s="62"/>
      <c r="AYH1" s="62"/>
      <c r="AYI1" s="62"/>
      <c r="AYJ1" s="62"/>
      <c r="AYK1" s="62"/>
      <c r="AYL1" s="62"/>
      <c r="AYM1" s="62"/>
      <c r="AYN1" s="62"/>
      <c r="AYO1" s="62"/>
      <c r="AYP1" s="62"/>
      <c r="AYQ1" s="62"/>
      <c r="AYR1" s="62"/>
      <c r="AYS1" s="62"/>
      <c r="AYT1" s="62"/>
      <c r="AYU1" s="62"/>
      <c r="AYV1" s="62"/>
      <c r="AYW1" s="62"/>
      <c r="AYX1" s="62"/>
      <c r="AYY1" s="62"/>
      <c r="AYZ1" s="62"/>
      <c r="AZA1" s="62"/>
      <c r="AZB1" s="62"/>
      <c r="AZC1" s="62"/>
      <c r="AZD1" s="62"/>
      <c r="AZE1" s="62"/>
      <c r="AZF1" s="62"/>
      <c r="AZG1" s="62"/>
      <c r="AZH1" s="62"/>
      <c r="AZI1" s="62"/>
      <c r="AZJ1" s="62"/>
      <c r="AZK1" s="62"/>
      <c r="AZL1" s="62"/>
      <c r="AZM1" s="62"/>
      <c r="AZN1" s="62"/>
      <c r="AZO1" s="62"/>
      <c r="AZP1" s="62"/>
      <c r="AZQ1" s="62"/>
      <c r="AZR1" s="62"/>
      <c r="AZS1" s="62"/>
      <c r="AZT1" s="62"/>
      <c r="AZU1" s="62"/>
      <c r="AZV1" s="62"/>
      <c r="AZW1" s="62"/>
      <c r="AZX1" s="62"/>
      <c r="AZY1" s="62"/>
      <c r="AZZ1" s="62"/>
      <c r="BAA1" s="62"/>
      <c r="BAB1" s="62"/>
      <c r="BAC1" s="62"/>
      <c r="BAD1" s="62"/>
      <c r="BAE1" s="62"/>
      <c r="BAF1" s="62"/>
      <c r="BAG1" s="62"/>
      <c r="BAH1" s="62"/>
      <c r="BAI1" s="62"/>
      <c r="BAJ1" s="62"/>
      <c r="BAK1" s="62"/>
      <c r="BAL1" s="62"/>
      <c r="BAM1" s="62"/>
      <c r="BAN1" s="62"/>
      <c r="BAO1" s="62"/>
      <c r="BAP1" s="62"/>
      <c r="BAQ1" s="62"/>
      <c r="BAR1" s="62"/>
      <c r="BAS1" s="62"/>
      <c r="BAT1" s="62"/>
      <c r="BAU1" s="62"/>
      <c r="BAV1" s="62"/>
      <c r="BAW1" s="62"/>
      <c r="BAX1" s="62"/>
      <c r="BAY1" s="62"/>
      <c r="BAZ1" s="62"/>
      <c r="BBA1" s="62"/>
      <c r="BBB1" s="62"/>
      <c r="BBC1" s="62"/>
      <c r="BBD1" s="62"/>
      <c r="BBE1" s="62"/>
      <c r="BBF1" s="62"/>
      <c r="BBG1" s="62"/>
      <c r="BBH1" s="62"/>
      <c r="BBI1" s="62"/>
      <c r="BBJ1" s="62"/>
      <c r="BBK1" s="62"/>
      <c r="BBL1" s="62"/>
      <c r="BBM1" s="62"/>
      <c r="BBN1" s="62"/>
      <c r="BBO1" s="62"/>
      <c r="BBP1" s="62"/>
      <c r="BBQ1" s="62"/>
      <c r="BBR1" s="62"/>
      <c r="BBS1" s="62"/>
      <c r="BBT1" s="62"/>
      <c r="BBU1" s="62"/>
      <c r="BBV1" s="62"/>
      <c r="BBW1" s="62"/>
      <c r="BBX1" s="62"/>
      <c r="BBY1" s="62"/>
      <c r="BBZ1" s="62"/>
      <c r="BCA1" s="62"/>
      <c r="BCB1" s="62"/>
      <c r="BCC1" s="62"/>
      <c r="BCD1" s="62"/>
      <c r="BCE1" s="62"/>
      <c r="BCF1" s="62"/>
      <c r="BCG1" s="62"/>
      <c r="BCH1" s="62"/>
      <c r="BCI1" s="62"/>
      <c r="BCJ1" s="62"/>
      <c r="BCK1" s="62"/>
      <c r="BCL1" s="62"/>
      <c r="BCM1" s="62"/>
      <c r="BCN1" s="62"/>
      <c r="BCO1" s="62"/>
      <c r="BCP1" s="62"/>
      <c r="BCQ1" s="62"/>
      <c r="BCR1" s="62"/>
      <c r="BCS1" s="62"/>
      <c r="BCT1" s="62"/>
      <c r="BCU1" s="62"/>
      <c r="BCV1" s="62"/>
      <c r="BCW1" s="62"/>
      <c r="BCX1" s="62"/>
      <c r="BCY1" s="62"/>
      <c r="BCZ1" s="62"/>
      <c r="BDA1" s="62"/>
      <c r="BDB1" s="62"/>
      <c r="BDC1" s="62"/>
      <c r="BDD1" s="62"/>
      <c r="BDE1" s="62"/>
      <c r="BDF1" s="62"/>
      <c r="BDG1" s="62"/>
      <c r="BDH1" s="62"/>
      <c r="BDI1" s="62"/>
      <c r="BDJ1" s="62"/>
      <c r="BDK1" s="62"/>
      <c r="BDL1" s="62"/>
      <c r="BDM1" s="62"/>
      <c r="BDN1" s="62"/>
      <c r="BDO1" s="62"/>
      <c r="BDP1" s="62"/>
      <c r="BDQ1" s="62"/>
      <c r="BDR1" s="62"/>
      <c r="BDS1" s="62"/>
      <c r="BDT1" s="62"/>
      <c r="BDU1" s="62"/>
      <c r="BDV1" s="62"/>
      <c r="BDW1" s="62"/>
      <c r="BDX1" s="62"/>
      <c r="BDY1" s="62"/>
      <c r="BDZ1" s="62"/>
      <c r="BEA1" s="62"/>
      <c r="BEB1" s="62"/>
      <c r="BEC1" s="62"/>
      <c r="BED1" s="62"/>
      <c r="BEE1" s="62"/>
      <c r="BEF1" s="62"/>
      <c r="BEG1" s="62"/>
      <c r="BEH1" s="62"/>
      <c r="BEI1" s="62"/>
      <c r="BEJ1" s="62"/>
      <c r="BEK1" s="62"/>
      <c r="BEL1" s="62"/>
      <c r="BEM1" s="62"/>
      <c r="BEN1" s="62"/>
      <c r="BEO1" s="62"/>
      <c r="BEP1" s="62"/>
      <c r="BEQ1" s="62"/>
      <c r="BER1" s="62"/>
      <c r="BES1" s="62"/>
      <c r="BET1" s="62"/>
      <c r="BEU1" s="62"/>
      <c r="BEV1" s="62"/>
      <c r="BEW1" s="62"/>
      <c r="BEX1" s="62"/>
      <c r="BEY1" s="62"/>
      <c r="BEZ1" s="62"/>
      <c r="BFA1" s="62"/>
      <c r="BFB1" s="62"/>
      <c r="BFC1" s="62"/>
      <c r="BFD1" s="62"/>
      <c r="BFE1" s="62"/>
      <c r="BFF1" s="62"/>
      <c r="BFG1" s="62"/>
      <c r="BFH1" s="62"/>
      <c r="BFI1" s="62"/>
      <c r="BFJ1" s="62"/>
      <c r="BFK1" s="62"/>
      <c r="BFL1" s="62"/>
      <c r="BFM1" s="62"/>
      <c r="BFN1" s="62"/>
      <c r="BFO1" s="62"/>
      <c r="BFP1" s="62"/>
      <c r="BFQ1" s="62"/>
      <c r="BFR1" s="62"/>
      <c r="BFS1" s="62"/>
      <c r="BFT1" s="62"/>
      <c r="BFU1" s="62"/>
      <c r="BFV1" s="62"/>
      <c r="BFW1" s="62"/>
      <c r="BFX1" s="62"/>
      <c r="BFY1" s="62"/>
      <c r="BFZ1" s="62"/>
      <c r="BGA1" s="62"/>
      <c r="BGB1" s="62"/>
      <c r="BGC1" s="62"/>
      <c r="BGD1" s="62"/>
      <c r="BGE1" s="62"/>
      <c r="BGF1" s="62"/>
      <c r="BGG1" s="62"/>
      <c r="BGH1" s="62"/>
      <c r="BGI1" s="62"/>
      <c r="BGJ1" s="62"/>
      <c r="BGK1" s="62"/>
      <c r="BGL1" s="62"/>
      <c r="BGM1" s="62"/>
      <c r="BGN1" s="62"/>
      <c r="BGO1" s="62"/>
      <c r="BGP1" s="62"/>
      <c r="BGQ1" s="62"/>
      <c r="BGR1" s="62"/>
      <c r="BGS1" s="62"/>
      <c r="BGT1" s="62"/>
      <c r="BGU1" s="62"/>
      <c r="BGV1" s="62"/>
      <c r="BGW1" s="62"/>
      <c r="BGX1" s="62"/>
      <c r="BGY1" s="62"/>
      <c r="BGZ1" s="62"/>
      <c r="BHA1" s="62"/>
      <c r="BHB1" s="62"/>
      <c r="BHC1" s="62"/>
      <c r="BHD1" s="62"/>
      <c r="BHE1" s="62"/>
      <c r="BHF1" s="62"/>
      <c r="BHG1" s="62"/>
      <c r="BHH1" s="62"/>
      <c r="BHI1" s="62"/>
      <c r="BHJ1" s="62"/>
      <c r="BHK1" s="62"/>
      <c r="BHL1" s="62"/>
      <c r="BHM1" s="62"/>
      <c r="BHN1" s="62"/>
      <c r="BHO1" s="62"/>
      <c r="BHP1" s="62"/>
      <c r="BHQ1" s="62"/>
      <c r="BHR1" s="62"/>
      <c r="BHS1" s="62"/>
      <c r="BHT1" s="62"/>
      <c r="BHU1" s="62"/>
      <c r="BHV1" s="62"/>
      <c r="BHW1" s="62"/>
      <c r="BHX1" s="62"/>
      <c r="BHY1" s="62"/>
      <c r="BHZ1" s="62"/>
      <c r="BIA1" s="62"/>
      <c r="BIB1" s="62"/>
      <c r="BIC1" s="62"/>
      <c r="BID1" s="62"/>
      <c r="BIE1" s="62"/>
      <c r="BIF1" s="62"/>
      <c r="BIG1" s="62"/>
      <c r="BIH1" s="62"/>
      <c r="BII1" s="62"/>
      <c r="BIJ1" s="62"/>
      <c r="BIK1" s="62"/>
      <c r="BIL1" s="62"/>
      <c r="BIM1" s="62"/>
      <c r="BIN1" s="62"/>
      <c r="BIO1" s="62"/>
      <c r="BIP1" s="62"/>
      <c r="BIQ1" s="62"/>
      <c r="BIR1" s="62"/>
      <c r="BIS1" s="62"/>
      <c r="BIT1" s="62"/>
      <c r="BIU1" s="62"/>
      <c r="BIV1" s="62"/>
      <c r="BIW1" s="62"/>
      <c r="BIX1" s="62"/>
      <c r="BIY1" s="62"/>
      <c r="BIZ1" s="62"/>
      <c r="BJA1" s="62"/>
      <c r="BJB1" s="62"/>
      <c r="BJC1" s="62"/>
      <c r="BJD1" s="62"/>
      <c r="BJE1" s="62"/>
      <c r="BJF1" s="62"/>
      <c r="BJG1" s="62"/>
      <c r="BJH1" s="62"/>
      <c r="BJI1" s="62"/>
      <c r="BJJ1" s="62"/>
      <c r="BJK1" s="62"/>
      <c r="BJL1" s="62"/>
      <c r="BJM1" s="62"/>
      <c r="BJN1" s="62"/>
      <c r="BJO1" s="62"/>
      <c r="BJP1" s="62"/>
      <c r="BJQ1" s="62"/>
      <c r="BJR1" s="62"/>
      <c r="BJS1" s="62"/>
      <c r="BJT1" s="62"/>
      <c r="BJU1" s="62"/>
      <c r="BJV1" s="62"/>
      <c r="BJW1" s="62"/>
      <c r="BJX1" s="62"/>
      <c r="BJY1" s="62"/>
      <c r="BJZ1" s="62"/>
      <c r="BKA1" s="62"/>
      <c r="BKB1" s="62"/>
      <c r="BKC1" s="62"/>
      <c r="BKD1" s="62"/>
      <c r="BKE1" s="62"/>
      <c r="BKF1" s="62"/>
      <c r="BKG1" s="62"/>
      <c r="BKH1" s="62"/>
      <c r="BKI1" s="62"/>
      <c r="BKJ1" s="62"/>
      <c r="BKK1" s="62"/>
      <c r="BKL1" s="62"/>
      <c r="BKM1" s="62"/>
      <c r="BKN1" s="62"/>
      <c r="BKO1" s="62"/>
      <c r="BKP1" s="62"/>
      <c r="BKQ1" s="62"/>
      <c r="BKR1" s="62"/>
      <c r="BKS1" s="62"/>
      <c r="BKT1" s="62"/>
      <c r="BKU1" s="62"/>
      <c r="BKV1" s="62"/>
      <c r="BKW1" s="62"/>
      <c r="BKX1" s="62"/>
      <c r="BKY1" s="62"/>
      <c r="BKZ1" s="62"/>
      <c r="BLA1" s="62"/>
      <c r="BLB1" s="62"/>
      <c r="BLC1" s="62"/>
      <c r="BLD1" s="62"/>
      <c r="BLE1" s="62"/>
      <c r="BLF1" s="62"/>
      <c r="BLG1" s="62"/>
      <c r="BLH1" s="62"/>
      <c r="BLI1" s="62"/>
      <c r="BLJ1" s="62"/>
      <c r="BLK1" s="62"/>
      <c r="BLL1" s="62"/>
      <c r="BLM1" s="62"/>
      <c r="BLN1" s="62"/>
      <c r="BLO1" s="62"/>
      <c r="BLP1" s="62"/>
      <c r="BLQ1" s="62"/>
      <c r="BLR1" s="62"/>
      <c r="BLS1" s="62"/>
      <c r="BLT1" s="62"/>
      <c r="BLU1" s="62"/>
      <c r="BLV1" s="62"/>
      <c r="BLW1" s="62"/>
      <c r="BLX1" s="62"/>
      <c r="BLY1" s="62"/>
      <c r="BLZ1" s="62"/>
      <c r="BMA1" s="62"/>
      <c r="BMB1" s="62"/>
      <c r="BMC1" s="62"/>
      <c r="BMD1" s="62"/>
      <c r="BME1" s="62"/>
      <c r="BMF1" s="62"/>
      <c r="BMG1" s="62"/>
      <c r="BMH1" s="62"/>
      <c r="BMI1" s="62"/>
      <c r="BMJ1" s="62"/>
      <c r="BMK1" s="62"/>
      <c r="BML1" s="62"/>
      <c r="BMM1" s="62"/>
      <c r="BMN1" s="62"/>
      <c r="BMO1" s="62"/>
      <c r="BMP1" s="62"/>
      <c r="BMQ1" s="62"/>
      <c r="BMR1" s="62"/>
      <c r="BMS1" s="62"/>
      <c r="BMT1" s="62"/>
      <c r="BMU1" s="62"/>
      <c r="BMV1" s="62"/>
      <c r="BMW1" s="62"/>
      <c r="BMX1" s="62"/>
      <c r="BMY1" s="62"/>
      <c r="BMZ1" s="62"/>
      <c r="BNA1" s="62"/>
      <c r="BNB1" s="62"/>
      <c r="BNC1" s="62"/>
      <c r="BND1" s="62"/>
      <c r="BNE1" s="62"/>
      <c r="BNF1" s="62"/>
      <c r="BNG1" s="62"/>
      <c r="BNH1" s="62"/>
      <c r="BNI1" s="62"/>
      <c r="BNJ1" s="62"/>
      <c r="BNK1" s="62"/>
      <c r="BNL1" s="62"/>
      <c r="BNM1" s="62"/>
      <c r="BNN1" s="62"/>
      <c r="BNO1" s="62"/>
      <c r="BNP1" s="62"/>
      <c r="BNQ1" s="62"/>
      <c r="BNR1" s="62"/>
      <c r="BNS1" s="62"/>
      <c r="BNT1" s="62"/>
      <c r="BNU1" s="62"/>
      <c r="BNV1" s="62"/>
      <c r="BNW1" s="62"/>
      <c r="BNX1" s="62"/>
      <c r="BNY1" s="62"/>
      <c r="BNZ1" s="62"/>
      <c r="BOA1" s="62"/>
      <c r="BOB1" s="62"/>
      <c r="BOC1" s="62"/>
      <c r="BOD1" s="62"/>
      <c r="BOE1" s="62"/>
      <c r="BOF1" s="62"/>
      <c r="BOG1" s="62"/>
      <c r="BOH1" s="62"/>
      <c r="BOI1" s="62"/>
      <c r="BOJ1" s="62"/>
      <c r="BOK1" s="62"/>
      <c r="BOL1" s="62"/>
      <c r="BOM1" s="62"/>
      <c r="BON1" s="62"/>
      <c r="BOO1" s="62"/>
      <c r="BOP1" s="62"/>
      <c r="BOQ1" s="62"/>
      <c r="BOR1" s="62"/>
      <c r="BOS1" s="62"/>
      <c r="BOT1" s="62"/>
      <c r="BOU1" s="62"/>
      <c r="BOV1" s="62"/>
      <c r="BOW1" s="62"/>
      <c r="BOX1" s="62"/>
      <c r="BOY1" s="62"/>
      <c r="BOZ1" s="62"/>
      <c r="BPA1" s="62"/>
      <c r="BPB1" s="62"/>
      <c r="BPC1" s="62"/>
      <c r="BPD1" s="62"/>
      <c r="BPE1" s="62"/>
      <c r="BPF1" s="62"/>
      <c r="BPG1" s="62"/>
      <c r="BPH1" s="62"/>
      <c r="BPI1" s="62"/>
      <c r="BPJ1" s="62"/>
      <c r="BPK1" s="62"/>
      <c r="BPL1" s="62"/>
      <c r="BPM1" s="62"/>
      <c r="BPN1" s="62"/>
      <c r="BPO1" s="62"/>
      <c r="BPP1" s="62"/>
      <c r="BPQ1" s="62"/>
      <c r="BPR1" s="62"/>
      <c r="BPS1" s="62"/>
      <c r="BPT1" s="62"/>
      <c r="BPU1" s="62"/>
      <c r="BPV1" s="62"/>
      <c r="BPW1" s="62"/>
      <c r="BPX1" s="62"/>
      <c r="BPY1" s="62"/>
      <c r="BPZ1" s="62"/>
      <c r="BQA1" s="62"/>
      <c r="BQB1" s="62"/>
      <c r="BQC1" s="62"/>
      <c r="BQD1" s="62"/>
      <c r="BQE1" s="62"/>
      <c r="BQF1" s="62"/>
      <c r="BQG1" s="62"/>
      <c r="BQH1" s="62"/>
      <c r="BQI1" s="62"/>
      <c r="BQJ1" s="62"/>
      <c r="BQK1" s="62"/>
      <c r="BQL1" s="62"/>
      <c r="BQM1" s="62"/>
      <c r="BQN1" s="62"/>
      <c r="BQO1" s="62"/>
      <c r="BQP1" s="62"/>
      <c r="BQQ1" s="62"/>
      <c r="BQR1" s="62"/>
      <c r="BQS1" s="62"/>
      <c r="BQT1" s="62"/>
      <c r="BQU1" s="62"/>
      <c r="BQV1" s="62"/>
      <c r="BQW1" s="62"/>
      <c r="BQX1" s="62"/>
      <c r="BQY1" s="62"/>
      <c r="BQZ1" s="62"/>
      <c r="BRA1" s="62"/>
      <c r="BRB1" s="62"/>
      <c r="BRC1" s="62"/>
      <c r="BRD1" s="62"/>
      <c r="BRE1" s="62"/>
      <c r="BRF1" s="62"/>
      <c r="BRG1" s="62"/>
      <c r="BRH1" s="62"/>
      <c r="BRI1" s="62"/>
      <c r="BRJ1" s="62"/>
      <c r="BRK1" s="62"/>
      <c r="BRL1" s="62"/>
      <c r="BRM1" s="62"/>
      <c r="BRN1" s="62"/>
      <c r="BRO1" s="62"/>
      <c r="BRP1" s="62"/>
      <c r="BRQ1" s="62"/>
      <c r="BRR1" s="62"/>
      <c r="BRS1" s="62"/>
      <c r="BRT1" s="62"/>
      <c r="BRU1" s="62"/>
      <c r="BRV1" s="62"/>
      <c r="BRW1" s="62"/>
      <c r="BRX1" s="62"/>
      <c r="BRY1" s="62"/>
      <c r="BRZ1" s="62"/>
      <c r="BSA1" s="62"/>
      <c r="BSB1" s="62"/>
      <c r="BSC1" s="62"/>
      <c r="BSD1" s="62"/>
      <c r="BSE1" s="62"/>
      <c r="BSF1" s="62"/>
      <c r="BSG1" s="62"/>
      <c r="BSH1" s="62"/>
      <c r="BSI1" s="62"/>
      <c r="BSJ1" s="62"/>
      <c r="BSK1" s="62"/>
      <c r="BSL1" s="62"/>
      <c r="BSM1" s="62"/>
      <c r="BSN1" s="62"/>
      <c r="BSO1" s="62"/>
      <c r="BSP1" s="62"/>
      <c r="BSQ1" s="62"/>
      <c r="BSR1" s="62"/>
      <c r="BSS1" s="62"/>
      <c r="BST1" s="62"/>
      <c r="BSU1" s="62"/>
      <c r="BSV1" s="62"/>
      <c r="BSW1" s="62"/>
      <c r="BSX1" s="62"/>
      <c r="BSY1" s="62"/>
      <c r="BSZ1" s="62"/>
      <c r="BTA1" s="62"/>
      <c r="BTB1" s="62"/>
      <c r="BTC1" s="62"/>
      <c r="BTD1" s="62"/>
      <c r="BTE1" s="62"/>
      <c r="BTF1" s="62"/>
      <c r="BTG1" s="62"/>
      <c r="BTH1" s="62"/>
      <c r="BTI1" s="62"/>
      <c r="BTJ1" s="62"/>
      <c r="BTK1" s="62"/>
      <c r="BTL1" s="62"/>
      <c r="BTM1" s="62"/>
      <c r="BTN1" s="62"/>
      <c r="BTO1" s="62"/>
      <c r="BTP1" s="62"/>
      <c r="BTQ1" s="62"/>
      <c r="BTR1" s="62"/>
      <c r="BTS1" s="62"/>
      <c r="BTT1" s="62"/>
      <c r="BTU1" s="62"/>
      <c r="BTV1" s="62"/>
      <c r="BTW1" s="62"/>
      <c r="BTX1" s="62"/>
      <c r="BTY1" s="62"/>
      <c r="BTZ1" s="62"/>
      <c r="BUA1" s="62"/>
      <c r="BUB1" s="62"/>
      <c r="BUC1" s="62"/>
      <c r="BUD1" s="62"/>
      <c r="BUE1" s="62"/>
      <c r="BUF1" s="62"/>
      <c r="BUG1" s="62"/>
      <c r="BUH1" s="62"/>
      <c r="BUI1" s="62"/>
      <c r="BUJ1" s="62"/>
      <c r="BUK1" s="62"/>
      <c r="BUL1" s="62"/>
      <c r="BUM1" s="62"/>
      <c r="BUN1" s="62"/>
      <c r="BUO1" s="62"/>
      <c r="BUP1" s="62"/>
      <c r="BUQ1" s="62"/>
      <c r="BUR1" s="62"/>
      <c r="BUS1" s="62"/>
      <c r="BUT1" s="62"/>
      <c r="BUU1" s="62"/>
      <c r="BUV1" s="62"/>
      <c r="BUW1" s="62"/>
      <c r="BUX1" s="62"/>
      <c r="BUY1" s="62"/>
      <c r="BUZ1" s="62"/>
      <c r="BVA1" s="62"/>
      <c r="BVB1" s="62"/>
      <c r="BVC1" s="62"/>
      <c r="BVD1" s="62"/>
      <c r="BVE1" s="62"/>
      <c r="BVF1" s="62"/>
      <c r="BVG1" s="62"/>
      <c r="BVH1" s="62"/>
      <c r="BVI1" s="62"/>
      <c r="BVJ1" s="62"/>
      <c r="BVK1" s="62"/>
      <c r="BVL1" s="62"/>
      <c r="BVM1" s="62"/>
      <c r="BVN1" s="62"/>
      <c r="BVO1" s="62"/>
      <c r="BVP1" s="62"/>
      <c r="BVQ1" s="62"/>
      <c r="BVR1" s="62"/>
      <c r="BVS1" s="62"/>
      <c r="BVT1" s="62"/>
      <c r="BVU1" s="62"/>
      <c r="BVV1" s="62"/>
      <c r="BVW1" s="62"/>
      <c r="BVX1" s="62"/>
      <c r="BVY1" s="62"/>
      <c r="BVZ1" s="62"/>
      <c r="BWA1" s="62"/>
      <c r="BWB1" s="62"/>
      <c r="BWC1" s="62"/>
      <c r="BWD1" s="62"/>
      <c r="BWE1" s="62"/>
      <c r="BWF1" s="62"/>
      <c r="BWG1" s="62"/>
      <c r="BWH1" s="62"/>
      <c r="BWI1" s="62"/>
      <c r="BWJ1" s="62"/>
      <c r="BWK1" s="62"/>
      <c r="BWL1" s="62"/>
      <c r="BWM1" s="62"/>
      <c r="BWN1" s="62"/>
      <c r="BWO1" s="62"/>
      <c r="BWP1" s="62"/>
      <c r="BWQ1" s="62"/>
      <c r="BWR1" s="62"/>
      <c r="BWS1" s="62"/>
      <c r="BWT1" s="62"/>
      <c r="BWU1" s="62"/>
      <c r="BWV1" s="62"/>
      <c r="BWW1" s="62"/>
      <c r="BWX1" s="62"/>
      <c r="BWY1" s="62"/>
      <c r="BWZ1" s="62"/>
      <c r="BXA1" s="62"/>
      <c r="BXB1" s="62"/>
      <c r="BXC1" s="62"/>
      <c r="BXD1" s="62"/>
      <c r="BXE1" s="62"/>
      <c r="BXF1" s="62"/>
      <c r="BXG1" s="62"/>
      <c r="BXH1" s="62"/>
      <c r="BXI1" s="62"/>
      <c r="BXJ1" s="62"/>
      <c r="BXK1" s="62"/>
      <c r="BXL1" s="62"/>
      <c r="BXM1" s="62"/>
      <c r="BXN1" s="62"/>
      <c r="BXO1" s="62"/>
      <c r="BXP1" s="62"/>
      <c r="BXQ1" s="62"/>
      <c r="BXR1" s="62"/>
      <c r="BXS1" s="62"/>
      <c r="BXT1" s="62"/>
      <c r="BXU1" s="62"/>
      <c r="BXV1" s="62"/>
      <c r="BXW1" s="62"/>
      <c r="BXX1" s="62"/>
      <c r="BXY1" s="62"/>
      <c r="BXZ1" s="62"/>
      <c r="BYA1" s="62"/>
      <c r="BYB1" s="62"/>
      <c r="BYC1" s="62"/>
      <c r="BYD1" s="62"/>
      <c r="BYE1" s="62"/>
      <c r="BYF1" s="62"/>
      <c r="BYG1" s="62"/>
      <c r="BYH1" s="62"/>
      <c r="BYI1" s="62"/>
      <c r="BYJ1" s="62"/>
      <c r="BYK1" s="62"/>
      <c r="BYL1" s="62"/>
      <c r="BYM1" s="62"/>
      <c r="BYN1" s="62"/>
      <c r="BYO1" s="62"/>
      <c r="BYP1" s="62"/>
      <c r="BYQ1" s="62"/>
      <c r="BYR1" s="62"/>
      <c r="BYS1" s="62"/>
      <c r="BYT1" s="62"/>
      <c r="BYU1" s="62"/>
      <c r="BYV1" s="62"/>
      <c r="BYW1" s="62"/>
      <c r="BYX1" s="62"/>
      <c r="BYY1" s="62"/>
      <c r="BYZ1" s="62"/>
      <c r="BZA1" s="62"/>
      <c r="BZB1" s="62"/>
      <c r="BZC1" s="62"/>
      <c r="BZD1" s="62"/>
      <c r="BZE1" s="62"/>
      <c r="BZF1" s="62"/>
      <c r="BZG1" s="62"/>
      <c r="BZH1" s="62"/>
      <c r="BZI1" s="62"/>
      <c r="BZJ1" s="62"/>
      <c r="BZK1" s="62"/>
      <c r="BZL1" s="62"/>
      <c r="BZM1" s="62"/>
      <c r="BZN1" s="62"/>
      <c r="BZO1" s="62"/>
      <c r="BZP1" s="62"/>
      <c r="BZQ1" s="62"/>
      <c r="BZR1" s="62"/>
      <c r="BZS1" s="62"/>
      <c r="BZT1" s="62"/>
      <c r="BZU1" s="62"/>
      <c r="BZV1" s="62"/>
      <c r="BZW1" s="62"/>
      <c r="BZX1" s="62"/>
      <c r="BZY1" s="62"/>
      <c r="BZZ1" s="62"/>
      <c r="CAA1" s="62"/>
      <c r="CAB1" s="62"/>
      <c r="CAC1" s="62"/>
      <c r="CAD1" s="62"/>
      <c r="CAE1" s="62"/>
      <c r="CAF1" s="62"/>
      <c r="CAG1" s="62"/>
      <c r="CAH1" s="62"/>
      <c r="CAI1" s="62"/>
      <c r="CAJ1" s="62"/>
      <c r="CAK1" s="62"/>
      <c r="CAL1" s="62"/>
      <c r="CAM1" s="62"/>
      <c r="CAN1" s="62"/>
      <c r="CAO1" s="62"/>
      <c r="CAP1" s="62"/>
      <c r="CAQ1" s="62"/>
      <c r="CAR1" s="62"/>
      <c r="CAS1" s="62"/>
      <c r="CAT1" s="62"/>
      <c r="CAU1" s="62"/>
      <c r="CAV1" s="62"/>
      <c r="CAW1" s="62"/>
      <c r="CAX1" s="62"/>
      <c r="CAY1" s="62"/>
      <c r="CAZ1" s="62"/>
      <c r="CBA1" s="62"/>
      <c r="CBB1" s="62"/>
      <c r="CBC1" s="62"/>
      <c r="CBD1" s="62"/>
      <c r="CBE1" s="62"/>
      <c r="CBF1" s="62"/>
      <c r="CBG1" s="62"/>
      <c r="CBH1" s="62"/>
      <c r="CBI1" s="62"/>
      <c r="CBJ1" s="62"/>
      <c r="CBK1" s="62"/>
      <c r="CBL1" s="62"/>
      <c r="CBM1" s="62"/>
      <c r="CBN1" s="62"/>
      <c r="CBO1" s="62"/>
      <c r="CBP1" s="62"/>
      <c r="CBQ1" s="62"/>
      <c r="CBR1" s="62"/>
      <c r="CBS1" s="62"/>
      <c r="CBT1" s="62"/>
      <c r="CBU1" s="62"/>
      <c r="CBV1" s="62"/>
      <c r="CBW1" s="62"/>
      <c r="CBX1" s="62"/>
      <c r="CBY1" s="62"/>
      <c r="CBZ1" s="62"/>
      <c r="CCA1" s="62"/>
      <c r="CCB1" s="62"/>
      <c r="CCC1" s="62"/>
      <c r="CCD1" s="62"/>
      <c r="CCE1" s="62"/>
      <c r="CCF1" s="62"/>
      <c r="CCG1" s="62"/>
      <c r="CCH1" s="62"/>
      <c r="CCI1" s="62"/>
      <c r="CCJ1" s="62"/>
      <c r="CCK1" s="62"/>
      <c r="CCL1" s="62"/>
      <c r="CCM1" s="62"/>
      <c r="CCN1" s="62"/>
      <c r="CCO1" s="62"/>
      <c r="CCP1" s="62"/>
      <c r="CCQ1" s="62"/>
      <c r="CCR1" s="62"/>
      <c r="CCS1" s="62"/>
      <c r="CCT1" s="62"/>
      <c r="CCU1" s="62"/>
      <c r="CCV1" s="62"/>
      <c r="CCW1" s="62"/>
      <c r="CCX1" s="62"/>
      <c r="CCY1" s="62"/>
      <c r="CCZ1" s="62"/>
      <c r="CDA1" s="62"/>
      <c r="CDB1" s="62"/>
      <c r="CDC1" s="62"/>
      <c r="CDD1" s="62"/>
      <c r="CDE1" s="62"/>
      <c r="CDF1" s="62"/>
      <c r="CDG1" s="62"/>
      <c r="CDH1" s="62"/>
      <c r="CDI1" s="62"/>
      <c r="CDJ1" s="62"/>
      <c r="CDK1" s="62"/>
      <c r="CDL1" s="62"/>
      <c r="CDM1" s="62"/>
      <c r="CDN1" s="62"/>
      <c r="CDO1" s="62"/>
      <c r="CDP1" s="62"/>
      <c r="CDQ1" s="62"/>
      <c r="CDR1" s="62"/>
      <c r="CDS1" s="62"/>
      <c r="CDT1" s="62"/>
      <c r="CDU1" s="62"/>
      <c r="CDV1" s="62"/>
      <c r="CDW1" s="62"/>
      <c r="CDX1" s="62"/>
      <c r="CDY1" s="62"/>
      <c r="CDZ1" s="62"/>
      <c r="CEA1" s="62"/>
      <c r="CEB1" s="62"/>
      <c r="CEC1" s="62"/>
      <c r="CED1" s="62"/>
      <c r="CEE1" s="62"/>
      <c r="CEF1" s="62"/>
      <c r="CEG1" s="62"/>
      <c r="CEH1" s="62"/>
      <c r="CEI1" s="62"/>
      <c r="CEJ1" s="62"/>
      <c r="CEK1" s="62"/>
      <c r="CEL1" s="62"/>
      <c r="CEM1" s="62"/>
      <c r="CEN1" s="62"/>
      <c r="CEO1" s="62"/>
      <c r="CEP1" s="62"/>
      <c r="CEQ1" s="62"/>
      <c r="CER1" s="62"/>
      <c r="CES1" s="62"/>
      <c r="CET1" s="62"/>
      <c r="CEU1" s="62"/>
      <c r="CEV1" s="62"/>
      <c r="CEW1" s="62"/>
      <c r="CEX1" s="62"/>
      <c r="CEY1" s="62"/>
      <c r="CEZ1" s="62"/>
      <c r="CFA1" s="62"/>
      <c r="CFB1" s="62"/>
      <c r="CFC1" s="62"/>
      <c r="CFD1" s="62"/>
      <c r="CFE1" s="62"/>
      <c r="CFF1" s="62"/>
      <c r="CFG1" s="62"/>
      <c r="CFH1" s="62"/>
      <c r="CFI1" s="62"/>
      <c r="CFJ1" s="62"/>
      <c r="CFK1" s="62"/>
      <c r="CFL1" s="62"/>
      <c r="CFM1" s="62"/>
      <c r="CFN1" s="62"/>
      <c r="CFO1" s="62"/>
      <c r="CFP1" s="62"/>
      <c r="CFQ1" s="62"/>
      <c r="CFR1" s="62"/>
      <c r="CFS1" s="62"/>
      <c r="CFT1" s="62"/>
      <c r="CFU1" s="62"/>
      <c r="CFV1" s="62"/>
      <c r="CFW1" s="62"/>
      <c r="CFX1" s="62"/>
      <c r="CFY1" s="62"/>
      <c r="CFZ1" s="62"/>
      <c r="CGA1" s="62"/>
      <c r="CGB1" s="62"/>
      <c r="CGC1" s="62"/>
      <c r="CGD1" s="62"/>
      <c r="CGE1" s="62"/>
      <c r="CGF1" s="62"/>
      <c r="CGG1" s="62"/>
      <c r="CGH1" s="62"/>
      <c r="CGI1" s="62"/>
      <c r="CGJ1" s="62"/>
      <c r="CGK1" s="62"/>
      <c r="CGL1" s="62"/>
      <c r="CGM1" s="62"/>
      <c r="CGN1" s="62"/>
      <c r="CGO1" s="62"/>
      <c r="CGP1" s="62"/>
      <c r="CGQ1" s="62"/>
      <c r="CGR1" s="62"/>
      <c r="CGS1" s="62"/>
      <c r="CGT1" s="62"/>
      <c r="CGU1" s="62"/>
      <c r="CGV1" s="62"/>
      <c r="CGW1" s="62"/>
      <c r="CGX1" s="62"/>
      <c r="CGY1" s="62"/>
      <c r="CGZ1" s="62"/>
      <c r="CHA1" s="62"/>
      <c r="CHB1" s="62"/>
      <c r="CHC1" s="62"/>
      <c r="CHD1" s="62"/>
      <c r="CHE1" s="62"/>
      <c r="CHF1" s="62"/>
      <c r="CHG1" s="62"/>
      <c r="CHH1" s="62"/>
      <c r="CHI1" s="62"/>
      <c r="CHJ1" s="62"/>
      <c r="CHK1" s="62"/>
      <c r="CHL1" s="62"/>
      <c r="CHM1" s="62"/>
      <c r="CHN1" s="62"/>
      <c r="CHO1" s="62"/>
      <c r="CHP1" s="62"/>
      <c r="CHQ1" s="62"/>
      <c r="CHR1" s="62"/>
      <c r="CHS1" s="62"/>
      <c r="CHT1" s="62"/>
      <c r="CHU1" s="62"/>
      <c r="CHV1" s="62"/>
      <c r="CHW1" s="62"/>
      <c r="CHX1" s="62"/>
      <c r="CHY1" s="62"/>
      <c r="CHZ1" s="62"/>
      <c r="CIA1" s="62"/>
      <c r="CIB1" s="62"/>
      <c r="CIC1" s="62"/>
      <c r="CID1" s="62"/>
      <c r="CIE1" s="62"/>
      <c r="CIF1" s="62"/>
      <c r="CIG1" s="62"/>
      <c r="CIH1" s="62"/>
      <c r="CII1" s="62"/>
      <c r="CIJ1" s="62"/>
      <c r="CIK1" s="62"/>
      <c r="CIL1" s="62"/>
      <c r="CIM1" s="62"/>
      <c r="CIN1" s="62"/>
      <c r="CIO1" s="62"/>
      <c r="CIP1" s="62"/>
      <c r="CIQ1" s="62"/>
      <c r="CIR1" s="62"/>
      <c r="CIS1" s="62"/>
      <c r="CIT1" s="62"/>
      <c r="CIU1" s="62"/>
      <c r="CIV1" s="62"/>
      <c r="CIW1" s="62"/>
      <c r="CIX1" s="62"/>
      <c r="CIY1" s="62"/>
      <c r="CIZ1" s="62"/>
      <c r="CJA1" s="62"/>
      <c r="CJB1" s="62"/>
      <c r="CJC1" s="62"/>
      <c r="CJD1" s="62"/>
      <c r="CJE1" s="62"/>
      <c r="CJF1" s="62"/>
      <c r="CJG1" s="62"/>
      <c r="CJH1" s="62"/>
      <c r="CJI1" s="62"/>
      <c r="CJJ1" s="62"/>
      <c r="CJK1" s="62"/>
      <c r="CJL1" s="62"/>
      <c r="CJM1" s="62"/>
      <c r="CJN1" s="62"/>
      <c r="CJO1" s="62"/>
      <c r="CJP1" s="62"/>
      <c r="CJQ1" s="62"/>
      <c r="CJR1" s="62"/>
      <c r="CJS1" s="62"/>
      <c r="CJT1" s="62"/>
      <c r="CJU1" s="62"/>
      <c r="CJV1" s="62"/>
      <c r="CJW1" s="62"/>
      <c r="CJX1" s="62"/>
      <c r="CJY1" s="62"/>
      <c r="CJZ1" s="62"/>
      <c r="CKA1" s="62"/>
      <c r="CKB1" s="62"/>
      <c r="CKC1" s="62"/>
      <c r="CKD1" s="62"/>
      <c r="CKE1" s="62"/>
      <c r="CKF1" s="62"/>
      <c r="CKG1" s="62"/>
      <c r="CKH1" s="62"/>
      <c r="CKI1" s="62"/>
      <c r="CKJ1" s="62"/>
      <c r="CKK1" s="62"/>
      <c r="CKL1" s="62"/>
      <c r="CKM1" s="62"/>
      <c r="CKN1" s="62"/>
      <c r="CKO1" s="62"/>
      <c r="CKP1" s="62"/>
      <c r="CKQ1" s="62"/>
      <c r="CKR1" s="62"/>
      <c r="CKS1" s="62"/>
      <c r="CKT1" s="62"/>
      <c r="CKU1" s="62"/>
      <c r="CKV1" s="62"/>
      <c r="CKW1" s="62"/>
      <c r="CKX1" s="62"/>
      <c r="CKY1" s="62"/>
      <c r="CKZ1" s="62"/>
      <c r="CLA1" s="62"/>
      <c r="CLB1" s="62"/>
      <c r="CLC1" s="62"/>
      <c r="CLD1" s="62"/>
      <c r="CLE1" s="62"/>
      <c r="CLF1" s="62"/>
      <c r="CLG1" s="62"/>
      <c r="CLH1" s="62"/>
      <c r="CLI1" s="62"/>
      <c r="CLJ1" s="62"/>
      <c r="CLK1" s="62"/>
      <c r="CLL1" s="62"/>
      <c r="CLM1" s="62"/>
      <c r="CLN1" s="62"/>
      <c r="CLO1" s="62"/>
      <c r="CLP1" s="62"/>
      <c r="CLQ1" s="62"/>
      <c r="CLR1" s="62"/>
      <c r="CLS1" s="62"/>
      <c r="CLT1" s="62"/>
      <c r="CLU1" s="62"/>
      <c r="CLV1" s="62"/>
      <c r="CLW1" s="62"/>
      <c r="CLX1" s="62"/>
      <c r="CLY1" s="62"/>
      <c r="CLZ1" s="62"/>
      <c r="CMA1" s="62"/>
      <c r="CMB1" s="62"/>
      <c r="CMC1" s="62"/>
      <c r="CMD1" s="62"/>
      <c r="CME1" s="62"/>
      <c r="CMF1" s="62"/>
      <c r="CMG1" s="62"/>
      <c r="CMH1" s="62"/>
      <c r="CMI1" s="62"/>
      <c r="CMJ1" s="62"/>
      <c r="CMK1" s="62"/>
      <c r="CML1" s="62"/>
      <c r="CMM1" s="62"/>
      <c r="CMN1" s="62"/>
      <c r="CMO1" s="62"/>
      <c r="CMP1" s="62"/>
      <c r="CMQ1" s="62"/>
      <c r="CMR1" s="62"/>
      <c r="CMS1" s="62"/>
      <c r="CMT1" s="62"/>
      <c r="CMU1" s="62"/>
      <c r="CMV1" s="62"/>
      <c r="CMW1" s="62"/>
      <c r="CMX1" s="62"/>
      <c r="CMY1" s="62"/>
      <c r="CMZ1" s="62"/>
      <c r="CNA1" s="62"/>
      <c r="CNB1" s="62"/>
      <c r="CNC1" s="62"/>
      <c r="CND1" s="62"/>
      <c r="CNE1" s="62"/>
      <c r="CNF1" s="62"/>
      <c r="CNG1" s="62"/>
      <c r="CNH1" s="62"/>
      <c r="CNI1" s="62"/>
      <c r="CNJ1" s="62"/>
      <c r="CNK1" s="62"/>
      <c r="CNL1" s="62"/>
      <c r="CNM1" s="62"/>
      <c r="CNN1" s="62"/>
      <c r="CNO1" s="62"/>
      <c r="CNP1" s="62"/>
      <c r="CNQ1" s="62"/>
      <c r="CNR1" s="62"/>
      <c r="CNS1" s="62"/>
      <c r="CNT1" s="62"/>
      <c r="CNU1" s="62"/>
      <c r="CNV1" s="62"/>
      <c r="CNW1" s="62"/>
      <c r="CNX1" s="62"/>
      <c r="CNY1" s="62"/>
      <c r="CNZ1" s="62"/>
      <c r="COA1" s="62"/>
      <c r="COB1" s="62"/>
      <c r="COC1" s="62"/>
      <c r="COD1" s="62"/>
      <c r="COE1" s="62"/>
      <c r="COF1" s="62"/>
      <c r="COG1" s="62"/>
      <c r="COH1" s="62"/>
      <c r="COI1" s="62"/>
      <c r="COJ1" s="62"/>
      <c r="COK1" s="62"/>
      <c r="COL1" s="62"/>
      <c r="COM1" s="62"/>
      <c r="CON1" s="62"/>
      <c r="COO1" s="62"/>
      <c r="COP1" s="62"/>
      <c r="COQ1" s="62"/>
      <c r="COR1" s="62"/>
      <c r="COS1" s="62"/>
      <c r="COT1" s="62"/>
      <c r="COU1" s="62"/>
      <c r="COV1" s="62"/>
      <c r="COW1" s="62"/>
      <c r="COX1" s="62"/>
      <c r="COY1" s="62"/>
      <c r="COZ1" s="62"/>
      <c r="CPA1" s="62"/>
      <c r="CPB1" s="62"/>
      <c r="CPC1" s="62"/>
      <c r="CPD1" s="62"/>
      <c r="CPE1" s="62"/>
      <c r="CPF1" s="62"/>
      <c r="CPG1" s="62"/>
      <c r="CPH1" s="62"/>
      <c r="CPI1" s="62"/>
      <c r="CPJ1" s="62"/>
      <c r="CPK1" s="62"/>
      <c r="CPL1" s="62"/>
      <c r="CPM1" s="62"/>
      <c r="CPN1" s="62"/>
      <c r="CPO1" s="62"/>
      <c r="CPP1" s="62"/>
      <c r="CPQ1" s="62"/>
      <c r="CPR1" s="62"/>
      <c r="CPS1" s="62"/>
      <c r="CPT1" s="62"/>
      <c r="CPU1" s="62"/>
      <c r="CPV1" s="62"/>
      <c r="CPW1" s="62"/>
      <c r="CPX1" s="62"/>
      <c r="CPY1" s="62"/>
      <c r="CPZ1" s="62"/>
      <c r="CQA1" s="62"/>
      <c r="CQB1" s="62"/>
      <c r="CQC1" s="62"/>
      <c r="CQD1" s="62"/>
      <c r="CQE1" s="62"/>
      <c r="CQF1" s="62"/>
      <c r="CQG1" s="62"/>
      <c r="CQH1" s="62"/>
      <c r="CQI1" s="62"/>
      <c r="CQJ1" s="62"/>
      <c r="CQK1" s="62"/>
      <c r="CQL1" s="62"/>
      <c r="CQM1" s="62"/>
      <c r="CQN1" s="62"/>
      <c r="CQO1" s="62"/>
      <c r="CQP1" s="62"/>
      <c r="CQQ1" s="62"/>
      <c r="CQR1" s="62"/>
      <c r="CQS1" s="62"/>
      <c r="CQT1" s="62"/>
      <c r="CQU1" s="62"/>
      <c r="CQV1" s="62"/>
      <c r="CQW1" s="62"/>
      <c r="CQX1" s="62"/>
      <c r="CQY1" s="62"/>
      <c r="CQZ1" s="62"/>
      <c r="CRA1" s="62"/>
      <c r="CRB1" s="62"/>
      <c r="CRC1" s="62"/>
      <c r="CRD1" s="62"/>
      <c r="CRE1" s="62"/>
      <c r="CRF1" s="62"/>
      <c r="CRG1" s="62"/>
      <c r="CRH1" s="62"/>
      <c r="CRI1" s="62"/>
      <c r="CRJ1" s="62"/>
      <c r="CRK1" s="62"/>
      <c r="CRL1" s="62"/>
      <c r="CRM1" s="62"/>
      <c r="CRN1" s="62"/>
      <c r="CRO1" s="62"/>
      <c r="CRP1" s="62"/>
      <c r="CRQ1" s="62"/>
      <c r="CRR1" s="62"/>
      <c r="CRS1" s="62"/>
      <c r="CRT1" s="62"/>
      <c r="CRU1" s="62"/>
      <c r="CRV1" s="62"/>
      <c r="CRW1" s="62"/>
      <c r="CRX1" s="62"/>
      <c r="CRY1" s="62"/>
      <c r="CRZ1" s="62"/>
      <c r="CSA1" s="62"/>
      <c r="CSB1" s="62"/>
      <c r="CSC1" s="62"/>
      <c r="CSD1" s="62"/>
      <c r="CSE1" s="62"/>
      <c r="CSF1" s="62"/>
      <c r="CSG1" s="62"/>
      <c r="CSH1" s="62"/>
      <c r="CSI1" s="62"/>
      <c r="CSJ1" s="62"/>
      <c r="CSK1" s="62"/>
      <c r="CSL1" s="62"/>
      <c r="CSM1" s="62"/>
      <c r="CSN1" s="62"/>
      <c r="CSO1" s="62"/>
      <c r="CSP1" s="62"/>
      <c r="CSQ1" s="62"/>
      <c r="CSR1" s="62"/>
      <c r="CSS1" s="62"/>
      <c r="CST1" s="62"/>
      <c r="CSU1" s="62"/>
      <c r="CSV1" s="62"/>
      <c r="CSW1" s="62"/>
      <c r="CSX1" s="62"/>
      <c r="CSY1" s="62"/>
      <c r="CSZ1" s="62"/>
      <c r="CTA1" s="62"/>
      <c r="CTB1" s="62"/>
      <c r="CTC1" s="62"/>
      <c r="CTD1" s="62"/>
      <c r="CTE1" s="62"/>
      <c r="CTF1" s="62"/>
      <c r="CTG1" s="62"/>
      <c r="CTH1" s="62"/>
      <c r="CTI1" s="62"/>
      <c r="CTJ1" s="62"/>
      <c r="CTK1" s="62"/>
      <c r="CTL1" s="62"/>
      <c r="CTM1" s="62"/>
      <c r="CTN1" s="62"/>
      <c r="CTO1" s="62"/>
      <c r="CTP1" s="62"/>
      <c r="CTQ1" s="62"/>
      <c r="CTR1" s="62"/>
      <c r="CTS1" s="62"/>
      <c r="CTT1" s="62"/>
      <c r="CTU1" s="62"/>
      <c r="CTV1" s="62"/>
      <c r="CTW1" s="62"/>
      <c r="CTX1" s="62"/>
      <c r="CTY1" s="62"/>
      <c r="CTZ1" s="62"/>
      <c r="CUA1" s="62"/>
      <c r="CUB1" s="62"/>
      <c r="CUC1" s="62"/>
      <c r="CUD1" s="62"/>
      <c r="CUE1" s="62"/>
      <c r="CUF1" s="62"/>
      <c r="CUG1" s="62"/>
      <c r="CUH1" s="62"/>
      <c r="CUI1" s="62"/>
      <c r="CUJ1" s="62"/>
      <c r="CUK1" s="62"/>
      <c r="CUL1" s="62"/>
      <c r="CUM1" s="62"/>
      <c r="CUN1" s="62"/>
      <c r="CUO1" s="62"/>
      <c r="CUP1" s="62"/>
      <c r="CUQ1" s="62"/>
      <c r="CUR1" s="62"/>
      <c r="CUS1" s="62"/>
      <c r="CUT1" s="62"/>
      <c r="CUU1" s="62"/>
      <c r="CUV1" s="62"/>
      <c r="CUW1" s="62"/>
      <c r="CUX1" s="62"/>
      <c r="CUY1" s="62"/>
      <c r="CUZ1" s="62"/>
      <c r="CVA1" s="62"/>
      <c r="CVB1" s="62"/>
      <c r="CVC1" s="62"/>
      <c r="CVD1" s="62"/>
      <c r="CVE1" s="62"/>
      <c r="CVF1" s="62"/>
      <c r="CVG1" s="62"/>
      <c r="CVH1" s="62"/>
      <c r="CVI1" s="62"/>
      <c r="CVJ1" s="62"/>
      <c r="CVK1" s="62"/>
      <c r="CVL1" s="62"/>
      <c r="CVM1" s="62"/>
      <c r="CVN1" s="62"/>
      <c r="CVO1" s="62"/>
      <c r="CVP1" s="62"/>
      <c r="CVQ1" s="62"/>
      <c r="CVR1" s="62"/>
      <c r="CVS1" s="62"/>
      <c r="CVT1" s="62"/>
      <c r="CVU1" s="62"/>
      <c r="CVV1" s="62"/>
      <c r="CVW1" s="62"/>
      <c r="CVX1" s="62"/>
      <c r="CVY1" s="62"/>
      <c r="CVZ1" s="62"/>
      <c r="CWA1" s="62"/>
      <c r="CWB1" s="62"/>
      <c r="CWC1" s="62"/>
      <c r="CWD1" s="62"/>
      <c r="CWE1" s="62"/>
      <c r="CWF1" s="62"/>
      <c r="CWG1" s="62"/>
      <c r="CWH1" s="62"/>
      <c r="CWI1" s="62"/>
      <c r="CWJ1" s="62"/>
      <c r="CWK1" s="62"/>
      <c r="CWL1" s="62"/>
      <c r="CWM1" s="62"/>
      <c r="CWN1" s="62"/>
      <c r="CWO1" s="62"/>
      <c r="CWP1" s="62"/>
      <c r="CWQ1" s="62"/>
      <c r="CWR1" s="62"/>
      <c r="CWS1" s="62"/>
      <c r="CWT1" s="62"/>
      <c r="CWU1" s="62"/>
      <c r="CWV1" s="62"/>
      <c r="CWW1" s="62"/>
      <c r="CWX1" s="62"/>
      <c r="CWY1" s="62"/>
      <c r="CWZ1" s="62"/>
      <c r="CXA1" s="62"/>
      <c r="CXB1" s="62"/>
      <c r="CXC1" s="62"/>
      <c r="CXD1" s="62"/>
      <c r="CXE1" s="62"/>
      <c r="CXF1" s="62"/>
      <c r="CXG1" s="62"/>
      <c r="CXH1" s="62"/>
      <c r="CXI1" s="62"/>
      <c r="CXJ1" s="62"/>
      <c r="CXK1" s="62"/>
      <c r="CXL1" s="62"/>
      <c r="CXM1" s="62"/>
      <c r="CXN1" s="62"/>
      <c r="CXO1" s="62"/>
      <c r="CXP1" s="62"/>
      <c r="CXQ1" s="62"/>
      <c r="CXR1" s="62"/>
      <c r="CXS1" s="62"/>
      <c r="CXT1" s="62"/>
      <c r="CXU1" s="62"/>
      <c r="CXV1" s="62"/>
      <c r="CXW1" s="62"/>
      <c r="CXX1" s="62"/>
      <c r="CXY1" s="62"/>
      <c r="CXZ1" s="62"/>
      <c r="CYA1" s="62"/>
      <c r="CYB1" s="62"/>
      <c r="CYC1" s="62"/>
      <c r="CYD1" s="62"/>
      <c r="CYE1" s="62"/>
      <c r="CYF1" s="62"/>
      <c r="CYG1" s="62"/>
      <c r="CYH1" s="62"/>
      <c r="CYI1" s="62"/>
      <c r="CYJ1" s="62"/>
      <c r="CYK1" s="62"/>
      <c r="CYL1" s="62"/>
      <c r="CYM1" s="62"/>
      <c r="CYN1" s="62"/>
      <c r="CYO1" s="62"/>
      <c r="CYP1" s="62"/>
      <c r="CYQ1" s="62"/>
      <c r="CYR1" s="62"/>
      <c r="CYS1" s="62"/>
      <c r="CYT1" s="62"/>
      <c r="CYU1" s="62"/>
      <c r="CYV1" s="62"/>
      <c r="CYW1" s="62"/>
      <c r="CYX1" s="62"/>
      <c r="CYY1" s="62"/>
      <c r="CYZ1" s="62"/>
      <c r="CZA1" s="62"/>
      <c r="CZB1" s="62"/>
      <c r="CZC1" s="62"/>
      <c r="CZD1" s="62"/>
      <c r="CZE1" s="62"/>
      <c r="CZF1" s="62"/>
      <c r="CZG1" s="62"/>
      <c r="CZH1" s="62"/>
      <c r="CZI1" s="62"/>
      <c r="CZJ1" s="62"/>
      <c r="CZK1" s="62"/>
      <c r="CZL1" s="62"/>
      <c r="CZM1" s="62"/>
      <c r="CZN1" s="62"/>
      <c r="CZO1" s="62"/>
      <c r="CZP1" s="62"/>
      <c r="CZQ1" s="62"/>
      <c r="CZR1" s="62"/>
      <c r="CZS1" s="62"/>
      <c r="CZT1" s="62"/>
      <c r="CZU1" s="62"/>
      <c r="CZV1" s="62"/>
      <c r="CZW1" s="62"/>
      <c r="CZX1" s="62"/>
      <c r="CZY1" s="62"/>
      <c r="CZZ1" s="62"/>
      <c r="DAA1" s="62"/>
      <c r="DAB1" s="62"/>
      <c r="DAC1" s="62"/>
      <c r="DAD1" s="62"/>
      <c r="DAE1" s="62"/>
      <c r="DAF1" s="62"/>
      <c r="DAG1" s="62"/>
      <c r="DAH1" s="62"/>
      <c r="DAI1" s="62"/>
      <c r="DAJ1" s="62"/>
      <c r="DAK1" s="62"/>
      <c r="DAL1" s="62"/>
      <c r="DAM1" s="62"/>
      <c r="DAN1" s="62"/>
      <c r="DAO1" s="62"/>
      <c r="DAP1" s="62"/>
      <c r="DAQ1" s="62"/>
      <c r="DAR1" s="62"/>
      <c r="DAS1" s="62"/>
      <c r="DAT1" s="62"/>
      <c r="DAU1" s="62"/>
      <c r="DAV1" s="62"/>
      <c r="DAW1" s="62"/>
      <c r="DAX1" s="62"/>
      <c r="DAY1" s="62"/>
      <c r="DAZ1" s="62"/>
      <c r="DBA1" s="62"/>
      <c r="DBB1" s="62"/>
      <c r="DBC1" s="62"/>
      <c r="DBD1" s="62"/>
      <c r="DBE1" s="62"/>
      <c r="DBF1" s="62"/>
      <c r="DBG1" s="62"/>
      <c r="DBH1" s="62"/>
      <c r="DBI1" s="62"/>
      <c r="DBJ1" s="62"/>
      <c r="DBK1" s="62"/>
      <c r="DBL1" s="62"/>
      <c r="DBM1" s="62"/>
      <c r="DBN1" s="62"/>
      <c r="DBO1" s="62"/>
      <c r="DBP1" s="62"/>
      <c r="DBQ1" s="62"/>
      <c r="DBR1" s="62"/>
      <c r="DBS1" s="62"/>
      <c r="DBT1" s="62"/>
      <c r="DBU1" s="62"/>
      <c r="DBV1" s="62"/>
      <c r="DBW1" s="62"/>
      <c r="DBX1" s="62"/>
      <c r="DBY1" s="62"/>
      <c r="DBZ1" s="62"/>
      <c r="DCA1" s="62"/>
      <c r="DCB1" s="62"/>
      <c r="DCC1" s="62"/>
      <c r="DCD1" s="62"/>
      <c r="DCE1" s="62"/>
      <c r="DCF1" s="62"/>
      <c r="DCG1" s="62"/>
      <c r="DCH1" s="62"/>
      <c r="DCI1" s="62"/>
      <c r="DCJ1" s="62"/>
      <c r="DCK1" s="62"/>
      <c r="DCL1" s="62"/>
      <c r="DCM1" s="62"/>
      <c r="DCN1" s="62"/>
      <c r="DCO1" s="62"/>
      <c r="DCP1" s="62"/>
      <c r="DCQ1" s="62"/>
      <c r="DCR1" s="62"/>
      <c r="DCS1" s="62"/>
      <c r="DCT1" s="62"/>
      <c r="DCU1" s="62"/>
      <c r="DCV1" s="62"/>
      <c r="DCW1" s="62"/>
      <c r="DCX1" s="62"/>
      <c r="DCY1" s="62"/>
      <c r="DCZ1" s="62"/>
      <c r="DDA1" s="62"/>
      <c r="DDB1" s="62"/>
      <c r="DDC1" s="62"/>
      <c r="DDD1" s="62"/>
      <c r="DDE1" s="62"/>
      <c r="DDF1" s="62"/>
      <c r="DDG1" s="62"/>
      <c r="DDH1" s="62"/>
      <c r="DDI1" s="62"/>
      <c r="DDJ1" s="62"/>
      <c r="DDK1" s="62"/>
      <c r="DDL1" s="62"/>
      <c r="DDM1" s="62"/>
      <c r="DDN1" s="62"/>
      <c r="DDO1" s="62"/>
      <c r="DDP1" s="62"/>
      <c r="DDQ1" s="62"/>
      <c r="DDR1" s="62"/>
      <c r="DDS1" s="62"/>
      <c r="DDT1" s="62"/>
      <c r="DDU1" s="62"/>
      <c r="DDV1" s="62"/>
      <c r="DDW1" s="62"/>
      <c r="DDX1" s="62"/>
      <c r="DDY1" s="62"/>
      <c r="DDZ1" s="62"/>
      <c r="DEA1" s="62"/>
      <c r="DEB1" s="62"/>
      <c r="DEC1" s="62"/>
      <c r="DED1" s="62"/>
      <c r="DEE1" s="62"/>
      <c r="DEF1" s="62"/>
      <c r="DEG1" s="62"/>
      <c r="DEH1" s="62"/>
      <c r="DEI1" s="62"/>
      <c r="DEJ1" s="62"/>
      <c r="DEK1" s="62"/>
      <c r="DEL1" s="62"/>
      <c r="DEM1" s="62"/>
      <c r="DEN1" s="62"/>
      <c r="DEO1" s="62"/>
      <c r="DEP1" s="62"/>
      <c r="DEQ1" s="62"/>
      <c r="DER1" s="62"/>
      <c r="DES1" s="62"/>
      <c r="DET1" s="62"/>
      <c r="DEU1" s="62"/>
      <c r="DEV1" s="62"/>
      <c r="DEW1" s="62"/>
      <c r="DEX1" s="62"/>
      <c r="DEY1" s="62"/>
      <c r="DEZ1" s="62"/>
      <c r="DFA1" s="62"/>
      <c r="DFB1" s="62"/>
      <c r="DFC1" s="62"/>
      <c r="DFD1" s="62"/>
      <c r="DFE1" s="62"/>
      <c r="DFF1" s="62"/>
      <c r="DFG1" s="62"/>
      <c r="DFH1" s="62"/>
      <c r="DFI1" s="62"/>
      <c r="DFJ1" s="62"/>
      <c r="DFK1" s="62"/>
      <c r="DFL1" s="62"/>
      <c r="DFM1" s="62"/>
      <c r="DFN1" s="62"/>
      <c r="DFO1" s="62"/>
      <c r="DFP1" s="62"/>
      <c r="DFQ1" s="62"/>
      <c r="DFR1" s="62"/>
      <c r="DFS1" s="62"/>
      <c r="DFT1" s="62"/>
      <c r="DFU1" s="62"/>
      <c r="DFV1" s="62"/>
      <c r="DFW1" s="62"/>
      <c r="DFX1" s="62"/>
      <c r="DFY1" s="62"/>
      <c r="DFZ1" s="62"/>
      <c r="DGA1" s="62"/>
      <c r="DGB1" s="62"/>
      <c r="DGC1" s="62"/>
      <c r="DGD1" s="62"/>
      <c r="DGE1" s="62"/>
      <c r="DGF1" s="62"/>
      <c r="DGG1" s="62"/>
      <c r="DGH1" s="62"/>
      <c r="DGI1" s="62"/>
      <c r="DGJ1" s="62"/>
      <c r="DGK1" s="62"/>
      <c r="DGL1" s="62"/>
      <c r="DGM1" s="62"/>
      <c r="DGN1" s="62"/>
      <c r="DGO1" s="62"/>
      <c r="DGP1" s="62"/>
      <c r="DGQ1" s="62"/>
      <c r="DGR1" s="62"/>
      <c r="DGS1" s="62"/>
      <c r="DGT1" s="62"/>
      <c r="DGU1" s="62"/>
      <c r="DGV1" s="62"/>
      <c r="DGW1" s="62"/>
      <c r="DGX1" s="62"/>
      <c r="DGY1" s="62"/>
      <c r="DGZ1" s="62"/>
      <c r="DHA1" s="62"/>
      <c r="DHB1" s="62"/>
      <c r="DHC1" s="62"/>
      <c r="DHD1" s="62"/>
      <c r="DHE1" s="62"/>
      <c r="DHF1" s="62"/>
      <c r="DHG1" s="62"/>
      <c r="DHH1" s="62"/>
      <c r="DHI1" s="62"/>
      <c r="DHJ1" s="62"/>
      <c r="DHK1" s="62"/>
      <c r="DHL1" s="62"/>
      <c r="DHM1" s="62"/>
      <c r="DHN1" s="62"/>
      <c r="DHO1" s="62"/>
      <c r="DHP1" s="62"/>
      <c r="DHQ1" s="62"/>
      <c r="DHR1" s="62"/>
      <c r="DHS1" s="62"/>
      <c r="DHT1" s="62"/>
      <c r="DHU1" s="62"/>
      <c r="DHV1" s="62"/>
      <c r="DHW1" s="62"/>
      <c r="DHX1" s="62"/>
      <c r="DHY1" s="62"/>
      <c r="DHZ1" s="62"/>
      <c r="DIA1" s="62"/>
      <c r="DIB1" s="62"/>
      <c r="DIC1" s="62"/>
      <c r="DID1" s="62"/>
      <c r="DIE1" s="62"/>
      <c r="DIF1" s="62"/>
      <c r="DIG1" s="62"/>
      <c r="DIH1" s="62"/>
      <c r="DII1" s="62"/>
      <c r="DIJ1" s="62"/>
      <c r="DIK1" s="62"/>
      <c r="DIL1" s="62"/>
      <c r="DIM1" s="62"/>
      <c r="DIN1" s="62"/>
      <c r="DIO1" s="62"/>
      <c r="DIP1" s="62"/>
      <c r="DIQ1" s="62"/>
      <c r="DIR1" s="62"/>
      <c r="DIS1" s="62"/>
      <c r="DIT1" s="62"/>
      <c r="DIU1" s="62"/>
      <c r="DIV1" s="62"/>
      <c r="DIW1" s="62"/>
      <c r="DIX1" s="62"/>
      <c r="DIY1" s="62"/>
      <c r="DIZ1" s="62"/>
      <c r="DJA1" s="62"/>
      <c r="DJB1" s="62"/>
      <c r="DJC1" s="62"/>
      <c r="DJD1" s="62"/>
      <c r="DJE1" s="62"/>
      <c r="DJF1" s="62"/>
      <c r="DJG1" s="62"/>
      <c r="DJH1" s="62"/>
      <c r="DJI1" s="62"/>
      <c r="DJJ1" s="62"/>
      <c r="DJK1" s="62"/>
      <c r="DJL1" s="62"/>
      <c r="DJM1" s="62"/>
      <c r="DJN1" s="62"/>
      <c r="DJO1" s="62"/>
      <c r="DJP1" s="62"/>
      <c r="DJQ1" s="62"/>
      <c r="DJR1" s="62"/>
      <c r="DJS1" s="62"/>
      <c r="DJT1" s="62"/>
      <c r="DJU1" s="62"/>
      <c r="DJV1" s="62"/>
      <c r="DJW1" s="62"/>
      <c r="DJX1" s="62"/>
      <c r="DJY1" s="62"/>
      <c r="DJZ1" s="62"/>
      <c r="DKA1" s="62"/>
      <c r="DKB1" s="62"/>
      <c r="DKC1" s="62"/>
      <c r="DKD1" s="62"/>
      <c r="DKE1" s="62"/>
      <c r="DKF1" s="62"/>
      <c r="DKG1" s="62"/>
      <c r="DKH1" s="62"/>
      <c r="DKI1" s="62"/>
      <c r="DKJ1" s="62"/>
      <c r="DKK1" s="62"/>
      <c r="DKL1" s="62"/>
      <c r="DKM1" s="62"/>
      <c r="DKN1" s="62"/>
      <c r="DKO1" s="62"/>
      <c r="DKP1" s="62"/>
      <c r="DKQ1" s="62"/>
      <c r="DKR1" s="62"/>
      <c r="DKS1" s="62"/>
      <c r="DKT1" s="62"/>
      <c r="DKU1" s="62"/>
      <c r="DKV1" s="62"/>
      <c r="DKW1" s="62"/>
      <c r="DKX1" s="62"/>
      <c r="DKY1" s="62"/>
      <c r="DKZ1" s="62"/>
      <c r="DLA1" s="62"/>
      <c r="DLB1" s="62"/>
      <c r="DLC1" s="62"/>
      <c r="DLD1" s="62"/>
      <c r="DLE1" s="62"/>
      <c r="DLF1" s="62"/>
      <c r="DLG1" s="62"/>
      <c r="DLH1" s="62"/>
      <c r="DLI1" s="62"/>
      <c r="DLJ1" s="62"/>
      <c r="DLK1" s="62"/>
      <c r="DLL1" s="62"/>
      <c r="DLM1" s="62"/>
      <c r="DLN1" s="62"/>
      <c r="DLO1" s="62"/>
      <c r="DLP1" s="62"/>
      <c r="DLQ1" s="62"/>
      <c r="DLR1" s="62"/>
      <c r="DLS1" s="62"/>
      <c r="DLT1" s="62"/>
      <c r="DLU1" s="62"/>
      <c r="DLV1" s="62"/>
      <c r="DLW1" s="62"/>
      <c r="DLX1" s="62"/>
      <c r="DLY1" s="62"/>
      <c r="DLZ1" s="62"/>
      <c r="DMA1" s="62"/>
      <c r="DMB1" s="62"/>
      <c r="DMC1" s="62"/>
      <c r="DMD1" s="62"/>
      <c r="DME1" s="62"/>
      <c r="DMF1" s="62"/>
      <c r="DMG1" s="62"/>
      <c r="DMH1" s="62"/>
      <c r="DMI1" s="62"/>
      <c r="DMJ1" s="62"/>
      <c r="DMK1" s="62"/>
      <c r="DML1" s="62"/>
      <c r="DMM1" s="62"/>
      <c r="DMN1" s="62"/>
      <c r="DMO1" s="62"/>
      <c r="DMP1" s="62"/>
      <c r="DMQ1" s="62"/>
      <c r="DMR1" s="62"/>
      <c r="DMS1" s="62"/>
      <c r="DMT1" s="62"/>
      <c r="DMU1" s="62"/>
      <c r="DMV1" s="62"/>
      <c r="DMW1" s="62"/>
      <c r="DMX1" s="62"/>
      <c r="DMY1" s="62"/>
      <c r="DMZ1" s="62"/>
      <c r="DNA1" s="62"/>
      <c r="DNB1" s="62"/>
      <c r="DNC1" s="62"/>
      <c r="DND1" s="62"/>
      <c r="DNE1" s="62"/>
      <c r="DNF1" s="62"/>
      <c r="DNG1" s="62"/>
      <c r="DNH1" s="62"/>
      <c r="DNI1" s="62"/>
      <c r="DNJ1" s="62"/>
      <c r="DNK1" s="62"/>
      <c r="DNL1" s="62"/>
      <c r="DNM1" s="62"/>
      <c r="DNN1" s="62"/>
      <c r="DNO1" s="62"/>
      <c r="DNP1" s="62"/>
      <c r="DNQ1" s="62"/>
      <c r="DNR1" s="62"/>
      <c r="DNS1" s="62"/>
      <c r="DNT1" s="62"/>
      <c r="DNU1" s="62"/>
      <c r="DNV1" s="62"/>
      <c r="DNW1" s="62"/>
      <c r="DNX1" s="62"/>
      <c r="DNY1" s="62"/>
      <c r="DNZ1" s="62"/>
      <c r="DOA1" s="62"/>
      <c r="DOB1" s="62"/>
      <c r="DOC1" s="62"/>
      <c r="DOD1" s="62"/>
      <c r="DOE1" s="62"/>
      <c r="DOF1" s="62"/>
      <c r="DOG1" s="62"/>
      <c r="DOH1" s="62"/>
      <c r="DOI1" s="62"/>
      <c r="DOJ1" s="62"/>
      <c r="DOK1" s="62"/>
      <c r="DOL1" s="62"/>
      <c r="DOM1" s="62"/>
      <c r="DON1" s="62"/>
      <c r="DOO1" s="62"/>
      <c r="DOP1" s="62"/>
      <c r="DOQ1" s="62"/>
      <c r="DOR1" s="62"/>
      <c r="DOS1" s="62"/>
      <c r="DOT1" s="62"/>
      <c r="DOU1" s="62"/>
      <c r="DOV1" s="62"/>
      <c r="DOW1" s="62"/>
      <c r="DOX1" s="62"/>
      <c r="DOY1" s="62"/>
      <c r="DOZ1" s="62"/>
      <c r="DPA1" s="62"/>
      <c r="DPB1" s="62"/>
      <c r="DPC1" s="62"/>
      <c r="DPD1" s="62"/>
      <c r="DPE1" s="62"/>
      <c r="DPF1" s="62"/>
      <c r="DPG1" s="62"/>
      <c r="DPH1" s="62"/>
      <c r="DPI1" s="62"/>
      <c r="DPJ1" s="62"/>
      <c r="DPK1" s="62"/>
      <c r="DPL1" s="62"/>
      <c r="DPM1" s="62"/>
      <c r="DPN1" s="62"/>
      <c r="DPO1" s="62"/>
      <c r="DPP1" s="62"/>
      <c r="DPQ1" s="62"/>
      <c r="DPR1" s="62"/>
      <c r="DPS1" s="62"/>
      <c r="DPT1" s="62"/>
      <c r="DPU1" s="62"/>
      <c r="DPV1" s="62"/>
      <c r="DPW1" s="62"/>
      <c r="DPX1" s="62"/>
      <c r="DPY1" s="62"/>
      <c r="DPZ1" s="62"/>
      <c r="DQA1" s="62"/>
      <c r="DQB1" s="62"/>
      <c r="DQC1" s="62"/>
      <c r="DQD1" s="62"/>
      <c r="DQE1" s="62"/>
      <c r="DQF1" s="62"/>
      <c r="DQG1" s="62"/>
      <c r="DQH1" s="62"/>
      <c r="DQI1" s="62"/>
      <c r="DQJ1" s="62"/>
      <c r="DQK1" s="62"/>
      <c r="DQL1" s="62"/>
      <c r="DQM1" s="62"/>
      <c r="DQN1" s="62"/>
      <c r="DQO1" s="62"/>
      <c r="DQP1" s="62"/>
      <c r="DQQ1" s="62"/>
      <c r="DQR1" s="62"/>
      <c r="DQS1" s="62"/>
      <c r="DQT1" s="62"/>
      <c r="DQU1" s="62"/>
      <c r="DQV1" s="62"/>
      <c r="DQW1" s="62"/>
      <c r="DQX1" s="62"/>
      <c r="DQY1" s="62"/>
      <c r="DQZ1" s="62"/>
      <c r="DRA1" s="62"/>
      <c r="DRB1" s="62"/>
      <c r="DRC1" s="62"/>
      <c r="DRD1" s="62"/>
      <c r="DRE1" s="62"/>
      <c r="DRF1" s="62"/>
      <c r="DRG1" s="62"/>
      <c r="DRH1" s="62"/>
      <c r="DRI1" s="62"/>
      <c r="DRJ1" s="62"/>
      <c r="DRK1" s="62"/>
      <c r="DRL1" s="62"/>
      <c r="DRM1" s="62"/>
      <c r="DRN1" s="62"/>
      <c r="DRO1" s="62"/>
      <c r="DRP1" s="62"/>
      <c r="DRQ1" s="62"/>
      <c r="DRR1" s="62"/>
      <c r="DRS1" s="62"/>
      <c r="DRT1" s="62"/>
      <c r="DRU1" s="62"/>
      <c r="DRV1" s="62"/>
      <c r="DRW1" s="62"/>
      <c r="DRX1" s="62"/>
      <c r="DRY1" s="62"/>
      <c r="DRZ1" s="62"/>
      <c r="DSA1" s="62"/>
      <c r="DSB1" s="62"/>
      <c r="DSC1" s="62"/>
      <c r="DSD1" s="62"/>
      <c r="DSE1" s="62"/>
      <c r="DSF1" s="62"/>
      <c r="DSG1" s="62"/>
      <c r="DSH1" s="62"/>
      <c r="DSI1" s="62"/>
      <c r="DSJ1" s="62"/>
      <c r="DSK1" s="62"/>
      <c r="DSL1" s="62"/>
      <c r="DSM1" s="62"/>
      <c r="DSN1" s="62"/>
      <c r="DSO1" s="62"/>
      <c r="DSP1" s="62"/>
      <c r="DSQ1" s="62"/>
      <c r="DSR1" s="62"/>
      <c r="DSS1" s="62"/>
      <c r="DST1" s="62"/>
      <c r="DSU1" s="62"/>
      <c r="DSV1" s="62"/>
      <c r="DSW1" s="62"/>
      <c r="DSX1" s="62"/>
      <c r="DSY1" s="62"/>
      <c r="DSZ1" s="62"/>
      <c r="DTA1" s="62"/>
      <c r="DTB1" s="62"/>
      <c r="DTC1" s="62"/>
      <c r="DTD1" s="62"/>
      <c r="DTE1" s="62"/>
      <c r="DTF1" s="62"/>
      <c r="DTG1" s="62"/>
      <c r="DTH1" s="62"/>
      <c r="DTI1" s="62"/>
      <c r="DTJ1" s="62"/>
      <c r="DTK1" s="62"/>
      <c r="DTL1" s="62"/>
      <c r="DTM1" s="62"/>
      <c r="DTN1" s="62"/>
      <c r="DTO1" s="62"/>
      <c r="DTP1" s="62"/>
      <c r="DTQ1" s="62"/>
      <c r="DTR1" s="62"/>
      <c r="DTS1" s="62"/>
      <c r="DTT1" s="62"/>
      <c r="DTU1" s="62"/>
      <c r="DTV1" s="62"/>
      <c r="DTW1" s="62"/>
      <c r="DTX1" s="62"/>
      <c r="DTY1" s="62"/>
      <c r="DTZ1" s="62"/>
      <c r="DUA1" s="62"/>
      <c r="DUB1" s="62"/>
      <c r="DUC1" s="62"/>
      <c r="DUD1" s="62"/>
      <c r="DUE1" s="62"/>
      <c r="DUF1" s="62"/>
      <c r="DUG1" s="62"/>
      <c r="DUH1" s="62"/>
      <c r="DUI1" s="62"/>
      <c r="DUJ1" s="62"/>
      <c r="DUK1" s="62"/>
      <c r="DUL1" s="62"/>
      <c r="DUM1" s="62"/>
      <c r="DUN1" s="62"/>
      <c r="DUO1" s="62"/>
      <c r="DUP1" s="62"/>
      <c r="DUQ1" s="62"/>
      <c r="DUR1" s="62"/>
      <c r="DUS1" s="62"/>
      <c r="DUT1" s="62"/>
      <c r="DUU1" s="62"/>
      <c r="DUV1" s="62"/>
      <c r="DUW1" s="62"/>
      <c r="DUX1" s="62"/>
      <c r="DUY1" s="62"/>
      <c r="DUZ1" s="62"/>
      <c r="DVA1" s="62"/>
      <c r="DVB1" s="62"/>
      <c r="DVC1" s="62"/>
      <c r="DVD1" s="62"/>
      <c r="DVE1" s="62"/>
      <c r="DVF1" s="62"/>
      <c r="DVG1" s="62"/>
      <c r="DVH1" s="62"/>
      <c r="DVI1" s="62"/>
      <c r="DVJ1" s="62"/>
      <c r="DVK1" s="62"/>
      <c r="DVL1" s="62"/>
      <c r="DVM1" s="62"/>
      <c r="DVN1" s="62"/>
      <c r="DVO1" s="62"/>
      <c r="DVP1" s="62"/>
      <c r="DVQ1" s="62"/>
      <c r="DVR1" s="62"/>
      <c r="DVS1" s="62"/>
      <c r="DVT1" s="62"/>
      <c r="DVU1" s="62"/>
      <c r="DVV1" s="62"/>
      <c r="DVW1" s="62"/>
      <c r="DVX1" s="62"/>
      <c r="DVY1" s="62"/>
      <c r="DVZ1" s="62"/>
      <c r="DWA1" s="62"/>
      <c r="DWB1" s="62"/>
      <c r="DWC1" s="62"/>
      <c r="DWD1" s="62"/>
      <c r="DWE1" s="62"/>
      <c r="DWF1" s="62"/>
      <c r="DWG1" s="62"/>
      <c r="DWH1" s="62"/>
      <c r="DWI1" s="62"/>
      <c r="DWJ1" s="62"/>
      <c r="DWK1" s="62"/>
      <c r="DWL1" s="62"/>
      <c r="DWM1" s="62"/>
      <c r="DWN1" s="62"/>
      <c r="DWO1" s="62"/>
      <c r="DWP1" s="62"/>
      <c r="DWQ1" s="62"/>
      <c r="DWR1" s="62"/>
      <c r="DWS1" s="62"/>
      <c r="DWT1" s="62"/>
      <c r="DWU1" s="62"/>
      <c r="DWV1" s="62"/>
      <c r="DWW1" s="62"/>
      <c r="DWX1" s="62"/>
      <c r="DWY1" s="62"/>
      <c r="DWZ1" s="62"/>
      <c r="DXA1" s="62"/>
      <c r="DXB1" s="62"/>
      <c r="DXC1" s="62"/>
      <c r="DXD1" s="62"/>
      <c r="DXE1" s="62"/>
      <c r="DXF1" s="62"/>
      <c r="DXG1" s="62"/>
      <c r="DXH1" s="62"/>
      <c r="DXI1" s="62"/>
      <c r="DXJ1" s="62"/>
      <c r="DXK1" s="62"/>
      <c r="DXL1" s="62"/>
      <c r="DXM1" s="62"/>
      <c r="DXN1" s="62"/>
      <c r="DXO1" s="62"/>
      <c r="DXP1" s="62"/>
      <c r="DXQ1" s="62"/>
      <c r="DXR1" s="62"/>
      <c r="DXS1" s="62"/>
      <c r="DXT1" s="62"/>
      <c r="DXU1" s="62"/>
      <c r="DXV1" s="62"/>
      <c r="DXW1" s="62"/>
      <c r="DXX1" s="62"/>
      <c r="DXY1" s="62"/>
      <c r="DXZ1" s="62"/>
      <c r="DYA1" s="62"/>
      <c r="DYB1" s="62"/>
      <c r="DYC1" s="62"/>
      <c r="DYD1" s="62"/>
      <c r="DYE1" s="62"/>
      <c r="DYF1" s="62"/>
      <c r="DYG1" s="62"/>
      <c r="DYH1" s="62"/>
      <c r="DYI1" s="62"/>
      <c r="DYJ1" s="62"/>
      <c r="DYK1" s="62"/>
      <c r="DYL1" s="62"/>
      <c r="DYM1" s="62"/>
      <c r="DYN1" s="62"/>
      <c r="DYO1" s="62"/>
      <c r="DYP1" s="62"/>
      <c r="DYQ1" s="62"/>
      <c r="DYR1" s="62"/>
      <c r="DYS1" s="62"/>
      <c r="DYT1" s="62"/>
      <c r="DYU1" s="62"/>
      <c r="DYV1" s="62"/>
      <c r="DYW1" s="62"/>
      <c r="DYX1" s="62"/>
      <c r="DYY1" s="62"/>
      <c r="DYZ1" s="62"/>
      <c r="DZA1" s="62"/>
      <c r="DZB1" s="62"/>
      <c r="DZC1" s="62"/>
      <c r="DZD1" s="62"/>
      <c r="DZE1" s="62"/>
      <c r="DZF1" s="62"/>
      <c r="DZG1" s="62"/>
      <c r="DZH1" s="62"/>
      <c r="DZI1" s="62"/>
      <c r="DZJ1" s="62"/>
      <c r="DZK1" s="62"/>
      <c r="DZL1" s="62"/>
      <c r="DZM1" s="62"/>
      <c r="DZN1" s="62"/>
      <c r="DZO1" s="62"/>
      <c r="DZP1" s="62"/>
      <c r="DZQ1" s="62"/>
      <c r="DZR1" s="62"/>
      <c r="DZS1" s="62"/>
      <c r="DZT1" s="62"/>
      <c r="DZU1" s="62"/>
      <c r="DZV1" s="62"/>
      <c r="DZW1" s="62"/>
      <c r="DZX1" s="62"/>
      <c r="DZY1" s="62"/>
      <c r="DZZ1" s="62"/>
      <c r="EAA1" s="62"/>
      <c r="EAB1" s="62"/>
      <c r="EAC1" s="62"/>
      <c r="EAD1" s="62"/>
      <c r="EAE1" s="62"/>
      <c r="EAF1" s="62"/>
      <c r="EAG1" s="62"/>
      <c r="EAH1" s="62"/>
      <c r="EAI1" s="62"/>
      <c r="EAJ1" s="62"/>
      <c r="EAK1" s="62"/>
      <c r="EAL1" s="62"/>
      <c r="EAM1" s="62"/>
      <c r="EAN1" s="62"/>
      <c r="EAO1" s="62"/>
      <c r="EAP1" s="62"/>
      <c r="EAQ1" s="62"/>
      <c r="EAR1" s="62"/>
      <c r="EAS1" s="62"/>
      <c r="EAT1" s="62"/>
      <c r="EAU1" s="62"/>
      <c r="EAV1" s="62"/>
      <c r="EAW1" s="62"/>
      <c r="EAX1" s="62"/>
      <c r="EAY1" s="62"/>
      <c r="EAZ1" s="62"/>
      <c r="EBA1" s="62"/>
      <c r="EBB1" s="62"/>
      <c r="EBC1" s="62"/>
      <c r="EBD1" s="62"/>
      <c r="EBE1" s="62"/>
      <c r="EBF1" s="62"/>
      <c r="EBG1" s="62"/>
      <c r="EBH1" s="62"/>
      <c r="EBI1" s="62"/>
      <c r="EBJ1" s="62"/>
      <c r="EBK1" s="62"/>
      <c r="EBL1" s="62"/>
      <c r="EBM1" s="62"/>
      <c r="EBN1" s="62"/>
      <c r="EBO1" s="62"/>
      <c r="EBP1" s="62"/>
      <c r="EBQ1" s="62"/>
      <c r="EBR1" s="62"/>
      <c r="EBS1" s="62"/>
      <c r="EBT1" s="62"/>
      <c r="EBU1" s="62"/>
      <c r="EBV1" s="62"/>
      <c r="EBW1" s="62"/>
      <c r="EBX1" s="62"/>
      <c r="EBY1" s="62"/>
      <c r="EBZ1" s="62"/>
      <c r="ECA1" s="62"/>
      <c r="ECB1" s="62"/>
      <c r="ECC1" s="62"/>
      <c r="ECD1" s="62"/>
      <c r="ECE1" s="62"/>
      <c r="ECF1" s="62"/>
      <c r="ECG1" s="62"/>
      <c r="ECH1" s="62"/>
      <c r="ECI1" s="62"/>
      <c r="ECJ1" s="62"/>
      <c r="ECK1" s="62"/>
      <c r="ECL1" s="62"/>
      <c r="ECM1" s="62"/>
      <c r="ECN1" s="62"/>
      <c r="ECO1" s="62"/>
      <c r="ECP1" s="62"/>
      <c r="ECQ1" s="62"/>
      <c r="ECR1" s="62"/>
      <c r="ECS1" s="62"/>
      <c r="ECT1" s="62"/>
      <c r="ECU1" s="62"/>
      <c r="ECV1" s="62"/>
      <c r="ECW1" s="62"/>
      <c r="ECX1" s="62"/>
      <c r="ECY1" s="62"/>
      <c r="ECZ1" s="62"/>
      <c r="EDA1" s="62"/>
      <c r="EDB1" s="62"/>
      <c r="EDC1" s="62"/>
      <c r="EDD1" s="62"/>
      <c r="EDE1" s="62"/>
      <c r="EDF1" s="62"/>
      <c r="EDG1" s="62"/>
      <c r="EDH1" s="62"/>
      <c r="EDI1" s="62"/>
      <c r="EDJ1" s="62"/>
      <c r="EDK1" s="62"/>
      <c r="EDL1" s="62"/>
      <c r="EDM1" s="62"/>
      <c r="EDN1" s="62"/>
      <c r="EDO1" s="62"/>
      <c r="EDP1" s="62"/>
      <c r="EDQ1" s="62"/>
      <c r="EDR1" s="62"/>
      <c r="EDS1" s="62"/>
      <c r="EDT1" s="62"/>
      <c r="EDU1" s="62"/>
      <c r="EDV1" s="62"/>
      <c r="EDW1" s="62"/>
      <c r="EDX1" s="62"/>
      <c r="EDY1" s="62"/>
      <c r="EDZ1" s="62"/>
      <c r="EEA1" s="62"/>
      <c r="EEB1" s="62"/>
      <c r="EEC1" s="62"/>
      <c r="EED1" s="62"/>
      <c r="EEE1" s="62"/>
      <c r="EEF1" s="62"/>
      <c r="EEG1" s="62"/>
      <c r="EEH1" s="62"/>
      <c r="EEI1" s="62"/>
      <c r="EEJ1" s="62"/>
      <c r="EEK1" s="62"/>
      <c r="EEL1" s="62"/>
      <c r="EEM1" s="62"/>
      <c r="EEN1" s="62"/>
      <c r="EEO1" s="62"/>
      <c r="EEP1" s="62"/>
      <c r="EEQ1" s="62"/>
      <c r="EER1" s="62"/>
      <c r="EES1" s="62"/>
      <c r="EET1" s="62"/>
      <c r="EEU1" s="62"/>
      <c r="EEV1" s="62"/>
      <c r="EEW1" s="62"/>
      <c r="EEX1" s="62"/>
      <c r="EEY1" s="62"/>
      <c r="EEZ1" s="62"/>
      <c r="EFA1" s="62"/>
      <c r="EFB1" s="62"/>
      <c r="EFC1" s="62"/>
      <c r="EFD1" s="62"/>
      <c r="EFE1" s="62"/>
      <c r="EFF1" s="62"/>
      <c r="EFG1" s="62"/>
      <c r="EFH1" s="62"/>
      <c r="EFI1" s="62"/>
      <c r="EFJ1" s="62"/>
      <c r="EFK1" s="62"/>
      <c r="EFL1" s="62"/>
      <c r="EFM1" s="62"/>
      <c r="EFN1" s="62"/>
      <c r="EFO1" s="62"/>
      <c r="EFP1" s="62"/>
      <c r="EFQ1" s="62"/>
      <c r="EFR1" s="62"/>
      <c r="EFS1" s="62"/>
      <c r="EFT1" s="62"/>
      <c r="EFU1" s="62"/>
      <c r="EFV1" s="62"/>
      <c r="EFW1" s="62"/>
      <c r="EFX1" s="62"/>
      <c r="EFY1" s="62"/>
      <c r="EFZ1" s="62"/>
      <c r="EGA1" s="62"/>
      <c r="EGB1" s="62"/>
      <c r="EGC1" s="62"/>
      <c r="EGD1" s="62"/>
      <c r="EGE1" s="62"/>
      <c r="EGF1" s="62"/>
      <c r="EGG1" s="62"/>
      <c r="EGH1" s="62"/>
      <c r="EGI1" s="62"/>
      <c r="EGJ1" s="62"/>
      <c r="EGK1" s="62"/>
      <c r="EGL1" s="62"/>
      <c r="EGM1" s="62"/>
      <c r="EGN1" s="62"/>
      <c r="EGO1" s="62"/>
      <c r="EGP1" s="62"/>
      <c r="EGQ1" s="62"/>
      <c r="EGR1" s="62"/>
      <c r="EGS1" s="62"/>
      <c r="EGT1" s="62"/>
      <c r="EGU1" s="62"/>
      <c r="EGV1" s="62"/>
      <c r="EGW1" s="62"/>
      <c r="EGX1" s="62"/>
      <c r="EGY1" s="62"/>
      <c r="EGZ1" s="62"/>
      <c r="EHA1" s="62"/>
      <c r="EHB1" s="62"/>
      <c r="EHC1" s="62"/>
      <c r="EHD1" s="62"/>
      <c r="EHE1" s="62"/>
      <c r="EHF1" s="62"/>
      <c r="EHG1" s="62"/>
      <c r="EHH1" s="62"/>
      <c r="EHI1" s="62"/>
      <c r="EHJ1" s="62"/>
      <c r="EHK1" s="62"/>
      <c r="EHL1" s="62"/>
      <c r="EHM1" s="62"/>
      <c r="EHN1" s="62"/>
      <c r="EHO1" s="62"/>
      <c r="EHP1" s="62"/>
      <c r="EHQ1" s="62"/>
      <c r="EHR1" s="62"/>
      <c r="EHS1" s="62"/>
      <c r="EHT1" s="62"/>
      <c r="EHU1" s="62"/>
      <c r="EHV1" s="62"/>
      <c r="EHW1" s="62"/>
      <c r="EHX1" s="62"/>
      <c r="EHY1" s="62"/>
      <c r="EHZ1" s="62"/>
      <c r="EIA1" s="62"/>
      <c r="EIB1" s="62"/>
      <c r="EIC1" s="62"/>
      <c r="EID1" s="62"/>
      <c r="EIE1" s="62"/>
      <c r="EIF1" s="62"/>
      <c r="EIG1" s="62"/>
      <c r="EIH1" s="62"/>
      <c r="EII1" s="62"/>
      <c r="EIJ1" s="62"/>
      <c r="EIK1" s="62"/>
      <c r="EIL1" s="62"/>
      <c r="EIM1" s="62"/>
      <c r="EIN1" s="62"/>
      <c r="EIO1" s="62"/>
      <c r="EIP1" s="62"/>
      <c r="EIQ1" s="62"/>
      <c r="EIR1" s="62"/>
      <c r="EIS1" s="62"/>
      <c r="EIT1" s="62"/>
      <c r="EIU1" s="62"/>
      <c r="EIV1" s="62"/>
      <c r="EIW1" s="62"/>
      <c r="EIX1" s="62"/>
      <c r="EIY1" s="62"/>
      <c r="EIZ1" s="62"/>
      <c r="EJA1" s="62"/>
      <c r="EJB1" s="62"/>
      <c r="EJC1" s="62"/>
      <c r="EJD1" s="62"/>
      <c r="EJE1" s="62"/>
      <c r="EJF1" s="62"/>
      <c r="EJG1" s="62"/>
      <c r="EJH1" s="62"/>
      <c r="EJI1" s="62"/>
      <c r="EJJ1" s="62"/>
      <c r="EJK1" s="62"/>
      <c r="EJL1" s="62"/>
      <c r="EJM1" s="62"/>
      <c r="EJN1" s="62"/>
      <c r="EJO1" s="62"/>
      <c r="EJP1" s="62"/>
      <c r="EJQ1" s="62"/>
      <c r="EJR1" s="62"/>
      <c r="EJS1" s="62"/>
      <c r="EJT1" s="62"/>
      <c r="EJU1" s="62"/>
      <c r="EJV1" s="62"/>
      <c r="EJW1" s="62"/>
      <c r="EJX1" s="62"/>
      <c r="EJY1" s="62"/>
      <c r="EJZ1" s="62"/>
      <c r="EKA1" s="62"/>
      <c r="EKB1" s="62"/>
      <c r="EKC1" s="62"/>
      <c r="EKD1" s="62"/>
      <c r="EKE1" s="62"/>
      <c r="EKF1" s="62"/>
      <c r="EKG1" s="62"/>
      <c r="EKH1" s="62"/>
      <c r="EKI1" s="62"/>
      <c r="EKJ1" s="62"/>
      <c r="EKK1" s="62"/>
      <c r="EKL1" s="62"/>
      <c r="EKM1" s="62"/>
      <c r="EKN1" s="62"/>
      <c r="EKO1" s="62"/>
      <c r="EKP1" s="62"/>
      <c r="EKQ1" s="62"/>
      <c r="EKR1" s="62"/>
      <c r="EKS1" s="62"/>
      <c r="EKT1" s="62"/>
      <c r="EKU1" s="62"/>
      <c r="EKV1" s="62"/>
      <c r="EKW1" s="62"/>
      <c r="EKX1" s="62"/>
      <c r="EKY1" s="62"/>
      <c r="EKZ1" s="62"/>
      <c r="ELA1" s="62"/>
      <c r="ELB1" s="62"/>
      <c r="ELC1" s="62"/>
      <c r="ELD1" s="62"/>
      <c r="ELE1" s="62"/>
      <c r="ELF1" s="62"/>
      <c r="ELG1" s="62"/>
      <c r="ELH1" s="62"/>
      <c r="ELI1" s="62"/>
      <c r="ELJ1" s="62"/>
      <c r="ELK1" s="62"/>
      <c r="ELL1" s="62"/>
      <c r="ELM1" s="62"/>
      <c r="ELN1" s="62"/>
      <c r="ELO1" s="62"/>
      <c r="ELP1" s="62"/>
      <c r="ELQ1" s="62"/>
      <c r="ELR1" s="62"/>
      <c r="ELS1" s="62"/>
      <c r="ELT1" s="62"/>
      <c r="ELU1" s="62"/>
      <c r="ELV1" s="62"/>
      <c r="ELW1" s="62"/>
      <c r="ELX1" s="62"/>
      <c r="ELY1" s="62"/>
      <c r="ELZ1" s="62"/>
      <c r="EMA1" s="62"/>
      <c r="EMB1" s="62"/>
      <c r="EMC1" s="62"/>
      <c r="EMD1" s="62"/>
      <c r="EME1" s="62"/>
      <c r="EMF1" s="62"/>
      <c r="EMG1" s="62"/>
      <c r="EMH1" s="62"/>
      <c r="EMI1" s="62"/>
      <c r="EMJ1" s="62"/>
      <c r="EMK1" s="62"/>
      <c r="EML1" s="62"/>
      <c r="EMM1" s="62"/>
      <c r="EMN1" s="62"/>
      <c r="EMO1" s="62"/>
      <c r="EMP1" s="62"/>
      <c r="EMQ1" s="62"/>
      <c r="EMR1" s="62"/>
      <c r="EMS1" s="62"/>
      <c r="EMT1" s="62"/>
      <c r="EMU1" s="62"/>
      <c r="EMV1" s="62"/>
      <c r="EMW1" s="62"/>
      <c r="EMX1" s="62"/>
      <c r="EMY1" s="62"/>
      <c r="EMZ1" s="62"/>
      <c r="ENA1" s="62"/>
      <c r="ENB1" s="62"/>
      <c r="ENC1" s="62"/>
      <c r="END1" s="62"/>
      <c r="ENE1" s="62"/>
      <c r="ENF1" s="62"/>
      <c r="ENG1" s="62"/>
      <c r="ENH1" s="62"/>
      <c r="ENI1" s="62"/>
      <c r="ENJ1" s="62"/>
      <c r="ENK1" s="62"/>
      <c r="ENL1" s="62"/>
      <c r="ENM1" s="62"/>
      <c r="ENN1" s="62"/>
      <c r="ENO1" s="62"/>
      <c r="ENP1" s="62"/>
      <c r="ENQ1" s="62"/>
      <c r="ENR1" s="62"/>
      <c r="ENS1" s="62"/>
      <c r="ENT1" s="62"/>
      <c r="ENU1" s="62"/>
      <c r="ENV1" s="62"/>
      <c r="ENW1" s="62"/>
      <c r="ENX1" s="62"/>
      <c r="ENY1" s="62"/>
      <c r="ENZ1" s="62"/>
      <c r="EOA1" s="62"/>
      <c r="EOB1" s="62"/>
      <c r="EOC1" s="62"/>
      <c r="EOD1" s="62"/>
      <c r="EOE1" s="62"/>
      <c r="EOF1" s="62"/>
      <c r="EOG1" s="62"/>
      <c r="EOH1" s="62"/>
      <c r="EOI1" s="62"/>
      <c r="EOJ1" s="62"/>
      <c r="EOK1" s="62"/>
      <c r="EOL1" s="62"/>
      <c r="EOM1" s="62"/>
      <c r="EON1" s="62"/>
      <c r="EOO1" s="62"/>
      <c r="EOP1" s="62"/>
      <c r="EOQ1" s="62"/>
      <c r="EOR1" s="62"/>
      <c r="EOS1" s="62"/>
      <c r="EOT1" s="62"/>
      <c r="EOU1" s="62"/>
      <c r="EOV1" s="62"/>
      <c r="EOW1" s="62"/>
      <c r="EOX1" s="62"/>
      <c r="EOY1" s="62"/>
      <c r="EOZ1" s="62"/>
      <c r="EPA1" s="62"/>
      <c r="EPB1" s="62"/>
      <c r="EPC1" s="62"/>
      <c r="EPD1" s="62"/>
      <c r="EPE1" s="62"/>
      <c r="EPF1" s="62"/>
      <c r="EPG1" s="62"/>
      <c r="EPH1" s="62"/>
      <c r="EPI1" s="62"/>
      <c r="EPJ1" s="62"/>
      <c r="EPK1" s="62"/>
      <c r="EPL1" s="62"/>
      <c r="EPM1" s="62"/>
      <c r="EPN1" s="62"/>
      <c r="EPO1" s="62"/>
      <c r="EPP1" s="62"/>
      <c r="EPQ1" s="62"/>
      <c r="EPR1" s="62"/>
      <c r="EPS1" s="62"/>
      <c r="EPT1" s="62"/>
      <c r="EPU1" s="62"/>
      <c r="EPV1" s="62"/>
      <c r="EPW1" s="62"/>
      <c r="EPX1" s="62"/>
      <c r="EPY1" s="62"/>
      <c r="EPZ1" s="62"/>
      <c r="EQA1" s="62"/>
      <c r="EQB1" s="62"/>
      <c r="EQC1" s="62"/>
      <c r="EQD1" s="62"/>
      <c r="EQE1" s="62"/>
      <c r="EQF1" s="62"/>
      <c r="EQG1" s="62"/>
      <c r="EQH1" s="62"/>
      <c r="EQI1" s="62"/>
      <c r="EQJ1" s="62"/>
      <c r="EQK1" s="62"/>
      <c r="EQL1" s="62"/>
      <c r="EQM1" s="62"/>
      <c r="EQN1" s="62"/>
      <c r="EQO1" s="62"/>
      <c r="EQP1" s="62"/>
      <c r="EQQ1" s="62"/>
      <c r="EQR1" s="62"/>
      <c r="EQS1" s="62"/>
      <c r="EQT1" s="62"/>
      <c r="EQU1" s="62"/>
      <c r="EQV1" s="62"/>
      <c r="EQW1" s="62"/>
      <c r="EQX1" s="62"/>
      <c r="EQY1" s="62"/>
      <c r="EQZ1" s="62"/>
      <c r="ERA1" s="62"/>
      <c r="ERB1" s="62"/>
      <c r="ERC1" s="62"/>
      <c r="ERD1" s="62"/>
      <c r="ERE1" s="62"/>
      <c r="ERF1" s="62"/>
      <c r="ERG1" s="62"/>
      <c r="ERH1" s="62"/>
      <c r="ERI1" s="62"/>
      <c r="ERJ1" s="62"/>
      <c r="ERK1" s="62"/>
      <c r="ERL1" s="62"/>
      <c r="ERM1" s="62"/>
      <c r="ERN1" s="62"/>
      <c r="ERO1" s="62"/>
      <c r="ERP1" s="62"/>
      <c r="ERQ1" s="62"/>
      <c r="ERR1" s="62"/>
      <c r="ERS1" s="62"/>
      <c r="ERT1" s="62"/>
      <c r="ERU1" s="62"/>
      <c r="ERV1" s="62"/>
      <c r="ERW1" s="62"/>
      <c r="ERX1" s="62"/>
      <c r="ERY1" s="62"/>
      <c r="ERZ1" s="62"/>
      <c r="ESA1" s="62"/>
      <c r="ESB1" s="62"/>
      <c r="ESC1" s="62"/>
      <c r="ESD1" s="62"/>
      <c r="ESE1" s="62"/>
      <c r="ESF1" s="62"/>
      <c r="ESG1" s="62"/>
      <c r="ESH1" s="62"/>
      <c r="ESI1" s="62"/>
      <c r="ESJ1" s="62"/>
      <c r="ESK1" s="62"/>
      <c r="ESL1" s="62"/>
      <c r="ESM1" s="62"/>
      <c r="ESN1" s="62"/>
      <c r="ESO1" s="62"/>
      <c r="ESP1" s="62"/>
      <c r="ESQ1" s="62"/>
      <c r="ESR1" s="62"/>
      <c r="ESS1" s="62"/>
      <c r="EST1" s="62"/>
      <c r="ESU1" s="62"/>
      <c r="ESV1" s="62"/>
      <c r="ESW1" s="62"/>
      <c r="ESX1" s="62"/>
      <c r="ESY1" s="62"/>
      <c r="ESZ1" s="62"/>
      <c r="ETA1" s="62"/>
      <c r="ETB1" s="62"/>
      <c r="ETC1" s="62"/>
      <c r="ETD1" s="62"/>
      <c r="ETE1" s="62"/>
      <c r="ETF1" s="62"/>
      <c r="ETG1" s="62"/>
      <c r="ETH1" s="62"/>
      <c r="ETI1" s="62"/>
      <c r="ETJ1" s="62"/>
      <c r="ETK1" s="62"/>
      <c r="ETL1" s="62"/>
      <c r="ETM1" s="62"/>
      <c r="ETN1" s="62"/>
      <c r="ETO1" s="62"/>
      <c r="ETP1" s="62"/>
      <c r="ETQ1" s="62"/>
      <c r="ETR1" s="62"/>
      <c r="ETS1" s="62"/>
      <c r="ETT1" s="62"/>
      <c r="ETU1" s="62"/>
      <c r="ETV1" s="62"/>
      <c r="ETW1" s="62"/>
      <c r="ETX1" s="62"/>
      <c r="ETY1" s="62"/>
      <c r="ETZ1" s="62"/>
      <c r="EUA1" s="62"/>
      <c r="EUB1" s="62"/>
      <c r="EUC1" s="62"/>
      <c r="EUD1" s="62"/>
      <c r="EUE1" s="62"/>
      <c r="EUF1" s="62"/>
      <c r="EUG1" s="62"/>
      <c r="EUH1" s="62"/>
      <c r="EUI1" s="62"/>
      <c r="EUJ1" s="62"/>
      <c r="EUK1" s="62"/>
      <c r="EUL1" s="62"/>
      <c r="EUM1" s="62"/>
      <c r="EUN1" s="62"/>
      <c r="EUO1" s="62"/>
      <c r="EUP1" s="62"/>
      <c r="EUQ1" s="62"/>
      <c r="EUR1" s="62"/>
      <c r="EUS1" s="62"/>
      <c r="EUT1" s="62"/>
      <c r="EUU1" s="62"/>
      <c r="EUV1" s="62"/>
      <c r="EUW1" s="62"/>
      <c r="EUX1" s="62"/>
      <c r="EUY1" s="62"/>
      <c r="EUZ1" s="62"/>
      <c r="EVA1" s="62"/>
      <c r="EVB1" s="62"/>
      <c r="EVC1" s="62"/>
      <c r="EVD1" s="62"/>
      <c r="EVE1" s="62"/>
      <c r="EVF1" s="62"/>
      <c r="EVG1" s="62"/>
      <c r="EVH1" s="62"/>
      <c r="EVI1" s="62"/>
      <c r="EVJ1" s="62"/>
      <c r="EVK1" s="62"/>
      <c r="EVL1" s="62"/>
      <c r="EVM1" s="62"/>
      <c r="EVN1" s="62"/>
      <c r="EVO1" s="62"/>
      <c r="EVP1" s="62"/>
      <c r="EVQ1" s="62"/>
      <c r="EVR1" s="62"/>
      <c r="EVS1" s="62"/>
      <c r="EVT1" s="62"/>
      <c r="EVU1" s="62"/>
      <c r="EVV1" s="62"/>
      <c r="EVW1" s="62"/>
      <c r="EVX1" s="62"/>
      <c r="EVY1" s="62"/>
      <c r="EVZ1" s="62"/>
      <c r="EWA1" s="62"/>
      <c r="EWB1" s="62"/>
      <c r="EWC1" s="62"/>
      <c r="EWD1" s="62"/>
      <c r="EWE1" s="62"/>
      <c r="EWF1" s="62"/>
      <c r="EWG1" s="62"/>
      <c r="EWH1" s="62"/>
      <c r="EWI1" s="62"/>
      <c r="EWJ1" s="62"/>
      <c r="EWK1" s="62"/>
      <c r="EWL1" s="62"/>
      <c r="EWM1" s="62"/>
      <c r="EWN1" s="62"/>
      <c r="EWO1" s="62"/>
      <c r="EWP1" s="62"/>
      <c r="EWQ1" s="62"/>
      <c r="EWR1" s="62"/>
      <c r="EWS1" s="62"/>
      <c r="EWT1" s="62"/>
      <c r="EWU1" s="62"/>
      <c r="EWV1" s="62"/>
      <c r="EWW1" s="62"/>
      <c r="EWX1" s="62"/>
      <c r="EWY1" s="62"/>
      <c r="EWZ1" s="62"/>
      <c r="EXA1" s="62"/>
      <c r="EXB1" s="62"/>
      <c r="EXC1" s="62"/>
      <c r="EXD1" s="62"/>
      <c r="EXE1" s="62"/>
      <c r="EXF1" s="62"/>
      <c r="EXG1" s="62"/>
      <c r="EXH1" s="62"/>
      <c r="EXI1" s="62"/>
      <c r="EXJ1" s="62"/>
      <c r="EXK1" s="62"/>
      <c r="EXL1" s="62"/>
      <c r="EXM1" s="62"/>
      <c r="EXN1" s="62"/>
      <c r="EXO1" s="62"/>
      <c r="EXP1" s="62"/>
      <c r="EXQ1" s="62"/>
      <c r="EXR1" s="62"/>
      <c r="EXS1" s="62"/>
      <c r="EXT1" s="62"/>
      <c r="EXU1" s="62"/>
      <c r="EXV1" s="62"/>
      <c r="EXW1" s="62"/>
      <c r="EXX1" s="62"/>
      <c r="EXY1" s="62"/>
      <c r="EXZ1" s="62"/>
      <c r="EYA1" s="62"/>
      <c r="EYB1" s="62"/>
      <c r="EYC1" s="62"/>
      <c r="EYD1" s="62"/>
      <c r="EYE1" s="62"/>
      <c r="EYF1" s="62"/>
      <c r="EYG1" s="62"/>
      <c r="EYH1" s="62"/>
      <c r="EYI1" s="62"/>
      <c r="EYJ1" s="62"/>
      <c r="EYK1" s="62"/>
      <c r="EYL1" s="62"/>
      <c r="EYM1" s="62"/>
      <c r="EYN1" s="62"/>
      <c r="EYO1" s="62"/>
      <c r="EYP1" s="62"/>
      <c r="EYQ1" s="62"/>
      <c r="EYR1" s="62"/>
      <c r="EYS1" s="62"/>
      <c r="EYT1" s="62"/>
      <c r="EYU1" s="62"/>
      <c r="EYV1" s="62"/>
      <c r="EYW1" s="62"/>
      <c r="EYX1" s="62"/>
      <c r="EYY1" s="62"/>
      <c r="EYZ1" s="62"/>
      <c r="EZA1" s="62"/>
      <c r="EZB1" s="62"/>
      <c r="EZC1" s="62"/>
      <c r="EZD1" s="62"/>
      <c r="EZE1" s="62"/>
      <c r="EZF1" s="62"/>
      <c r="EZG1" s="62"/>
      <c r="EZH1" s="62"/>
      <c r="EZI1" s="62"/>
      <c r="EZJ1" s="62"/>
      <c r="EZK1" s="62"/>
      <c r="EZL1" s="62"/>
      <c r="EZM1" s="62"/>
      <c r="EZN1" s="62"/>
      <c r="EZO1" s="62"/>
      <c r="EZP1" s="62"/>
      <c r="EZQ1" s="62"/>
      <c r="EZR1" s="62"/>
      <c r="EZS1" s="62"/>
      <c r="EZT1" s="62"/>
      <c r="EZU1" s="62"/>
      <c r="EZV1" s="62"/>
      <c r="EZW1" s="62"/>
      <c r="EZX1" s="62"/>
      <c r="EZY1" s="62"/>
      <c r="EZZ1" s="62"/>
      <c r="FAA1" s="62"/>
      <c r="FAB1" s="62"/>
      <c r="FAC1" s="62"/>
      <c r="FAD1" s="62"/>
      <c r="FAE1" s="62"/>
      <c r="FAF1" s="62"/>
      <c r="FAG1" s="62"/>
      <c r="FAH1" s="62"/>
      <c r="FAI1" s="62"/>
      <c r="FAJ1" s="62"/>
      <c r="FAK1" s="62"/>
      <c r="FAL1" s="62"/>
      <c r="FAM1" s="62"/>
      <c r="FAN1" s="62"/>
      <c r="FAO1" s="62"/>
      <c r="FAP1" s="62"/>
      <c r="FAQ1" s="62"/>
      <c r="FAR1" s="62"/>
      <c r="FAS1" s="62"/>
      <c r="FAT1" s="62"/>
      <c r="FAU1" s="62"/>
      <c r="FAV1" s="62"/>
      <c r="FAW1" s="62"/>
      <c r="FAX1" s="62"/>
      <c r="FAY1" s="62"/>
      <c r="FAZ1" s="62"/>
      <c r="FBA1" s="62"/>
      <c r="FBB1" s="62"/>
      <c r="FBC1" s="62"/>
      <c r="FBD1" s="62"/>
      <c r="FBE1" s="62"/>
      <c r="FBF1" s="62"/>
      <c r="FBG1" s="62"/>
      <c r="FBH1" s="62"/>
      <c r="FBI1" s="62"/>
      <c r="FBJ1" s="62"/>
      <c r="FBK1" s="62"/>
      <c r="FBL1" s="62"/>
      <c r="FBM1" s="62"/>
      <c r="FBN1" s="62"/>
      <c r="FBO1" s="62"/>
      <c r="FBP1" s="62"/>
      <c r="FBQ1" s="62"/>
      <c r="FBR1" s="62"/>
      <c r="FBS1" s="62"/>
      <c r="FBT1" s="62"/>
      <c r="FBU1" s="62"/>
      <c r="FBV1" s="62"/>
      <c r="FBW1" s="62"/>
      <c r="FBX1" s="62"/>
      <c r="FBY1" s="62"/>
      <c r="FBZ1" s="62"/>
      <c r="FCA1" s="62"/>
      <c r="FCB1" s="62"/>
      <c r="FCC1" s="62"/>
      <c r="FCD1" s="62"/>
      <c r="FCE1" s="62"/>
      <c r="FCF1" s="62"/>
      <c r="FCG1" s="62"/>
      <c r="FCH1" s="62"/>
      <c r="FCI1" s="62"/>
      <c r="FCJ1" s="62"/>
      <c r="FCK1" s="62"/>
      <c r="FCL1" s="62"/>
      <c r="FCM1" s="62"/>
      <c r="FCN1" s="62"/>
      <c r="FCO1" s="62"/>
      <c r="FCP1" s="62"/>
      <c r="FCQ1" s="62"/>
      <c r="FCR1" s="62"/>
      <c r="FCS1" s="62"/>
      <c r="FCT1" s="62"/>
      <c r="FCU1" s="62"/>
      <c r="FCV1" s="62"/>
      <c r="FCW1" s="62"/>
      <c r="FCX1" s="62"/>
      <c r="FCY1" s="62"/>
      <c r="FCZ1" s="62"/>
      <c r="FDA1" s="62"/>
      <c r="FDB1" s="62"/>
      <c r="FDC1" s="62"/>
      <c r="FDD1" s="62"/>
      <c r="FDE1" s="62"/>
      <c r="FDF1" s="62"/>
      <c r="FDG1" s="62"/>
      <c r="FDH1" s="62"/>
      <c r="FDI1" s="62"/>
      <c r="FDJ1" s="62"/>
      <c r="FDK1" s="62"/>
      <c r="FDL1" s="62"/>
      <c r="FDM1" s="62"/>
      <c r="FDN1" s="62"/>
      <c r="FDO1" s="62"/>
      <c r="FDP1" s="62"/>
      <c r="FDQ1" s="62"/>
      <c r="FDR1" s="62"/>
      <c r="FDS1" s="62"/>
      <c r="FDT1" s="62"/>
      <c r="FDU1" s="62"/>
      <c r="FDV1" s="62"/>
      <c r="FDW1" s="62"/>
      <c r="FDX1" s="62"/>
      <c r="FDY1" s="62"/>
      <c r="FDZ1" s="62"/>
      <c r="FEA1" s="62"/>
      <c r="FEB1" s="62"/>
      <c r="FEC1" s="62"/>
      <c r="FED1" s="62"/>
      <c r="FEE1" s="62"/>
      <c r="FEF1" s="62"/>
      <c r="FEG1" s="62"/>
      <c r="FEH1" s="62"/>
      <c r="FEI1" s="62"/>
      <c r="FEJ1" s="62"/>
      <c r="FEK1" s="62"/>
      <c r="FEL1" s="62"/>
      <c r="FEM1" s="62"/>
      <c r="FEN1" s="62"/>
      <c r="FEO1" s="62"/>
      <c r="FEP1" s="62"/>
      <c r="FEQ1" s="62"/>
      <c r="FER1" s="62"/>
      <c r="FES1" s="62"/>
      <c r="FET1" s="62"/>
      <c r="FEU1" s="62"/>
      <c r="FEV1" s="62"/>
      <c r="FEW1" s="62"/>
      <c r="FEX1" s="62"/>
      <c r="FEY1" s="62"/>
      <c r="FEZ1" s="62"/>
      <c r="FFA1" s="62"/>
      <c r="FFB1" s="62"/>
      <c r="FFC1" s="62"/>
      <c r="FFD1" s="62"/>
      <c r="FFE1" s="62"/>
      <c r="FFF1" s="62"/>
      <c r="FFG1" s="62"/>
      <c r="FFH1" s="62"/>
      <c r="FFI1" s="62"/>
      <c r="FFJ1" s="62"/>
      <c r="FFK1" s="62"/>
      <c r="FFL1" s="62"/>
      <c r="FFM1" s="62"/>
      <c r="FFN1" s="62"/>
      <c r="FFO1" s="62"/>
      <c r="FFP1" s="62"/>
      <c r="FFQ1" s="62"/>
      <c r="FFR1" s="62"/>
      <c r="FFS1" s="62"/>
      <c r="FFT1" s="62"/>
      <c r="FFU1" s="62"/>
      <c r="FFV1" s="62"/>
      <c r="FFW1" s="62"/>
      <c r="FFX1" s="62"/>
      <c r="FFY1" s="62"/>
      <c r="FFZ1" s="62"/>
      <c r="FGA1" s="62"/>
      <c r="FGB1" s="62"/>
      <c r="FGC1" s="62"/>
      <c r="FGD1" s="62"/>
      <c r="FGE1" s="62"/>
      <c r="FGF1" s="62"/>
      <c r="FGG1" s="62"/>
      <c r="FGH1" s="62"/>
      <c r="FGI1" s="62"/>
      <c r="FGJ1" s="62"/>
      <c r="FGK1" s="62"/>
      <c r="FGL1" s="62"/>
      <c r="FGM1" s="62"/>
      <c r="FGN1" s="62"/>
      <c r="FGO1" s="62"/>
      <c r="FGP1" s="62"/>
      <c r="FGQ1" s="62"/>
      <c r="FGR1" s="62"/>
      <c r="FGS1" s="62"/>
      <c r="FGT1" s="62"/>
      <c r="FGU1" s="62"/>
      <c r="FGV1" s="62"/>
      <c r="FGW1" s="62"/>
      <c r="FGX1" s="62"/>
      <c r="FGY1" s="62"/>
      <c r="FGZ1" s="62"/>
      <c r="FHA1" s="62"/>
      <c r="FHB1" s="62"/>
      <c r="FHC1" s="62"/>
      <c r="FHD1" s="62"/>
      <c r="FHE1" s="62"/>
      <c r="FHF1" s="62"/>
      <c r="FHG1" s="62"/>
      <c r="FHH1" s="62"/>
      <c r="FHI1" s="62"/>
      <c r="FHJ1" s="62"/>
      <c r="FHK1" s="62"/>
      <c r="FHL1" s="62"/>
      <c r="FHM1" s="62"/>
      <c r="FHN1" s="62"/>
      <c r="FHO1" s="62"/>
      <c r="FHP1" s="62"/>
      <c r="FHQ1" s="62"/>
      <c r="FHR1" s="62"/>
      <c r="FHS1" s="62"/>
      <c r="FHT1" s="62"/>
      <c r="FHU1" s="62"/>
      <c r="FHV1" s="62"/>
      <c r="FHW1" s="62"/>
      <c r="FHX1" s="62"/>
      <c r="FHY1" s="62"/>
      <c r="FHZ1" s="62"/>
      <c r="FIA1" s="62"/>
      <c r="FIB1" s="62"/>
      <c r="FIC1" s="62"/>
      <c r="FID1" s="62"/>
      <c r="FIE1" s="62"/>
      <c r="FIF1" s="62"/>
      <c r="FIG1" s="62"/>
      <c r="FIH1" s="62"/>
      <c r="FII1" s="62"/>
      <c r="FIJ1" s="62"/>
      <c r="FIK1" s="62"/>
      <c r="FIL1" s="62"/>
      <c r="FIM1" s="62"/>
      <c r="FIN1" s="62"/>
      <c r="FIO1" s="62"/>
      <c r="FIP1" s="62"/>
      <c r="FIQ1" s="62"/>
      <c r="FIR1" s="62"/>
      <c r="FIS1" s="62"/>
      <c r="FIT1" s="62"/>
      <c r="FIU1" s="62"/>
      <c r="FIV1" s="62"/>
      <c r="FIW1" s="62"/>
      <c r="FIX1" s="62"/>
      <c r="FIY1" s="62"/>
      <c r="FIZ1" s="62"/>
      <c r="FJA1" s="62"/>
      <c r="FJB1" s="62"/>
      <c r="FJC1" s="62"/>
      <c r="FJD1" s="62"/>
      <c r="FJE1" s="62"/>
      <c r="FJF1" s="62"/>
      <c r="FJG1" s="62"/>
      <c r="FJH1" s="62"/>
      <c r="FJI1" s="62"/>
      <c r="FJJ1" s="62"/>
      <c r="FJK1" s="62"/>
      <c r="FJL1" s="62"/>
      <c r="FJM1" s="62"/>
      <c r="FJN1" s="62"/>
      <c r="FJO1" s="62"/>
      <c r="FJP1" s="62"/>
      <c r="FJQ1" s="62"/>
      <c r="FJR1" s="62"/>
      <c r="FJS1" s="62"/>
      <c r="FJT1" s="62"/>
      <c r="FJU1" s="62"/>
      <c r="FJV1" s="62"/>
      <c r="FJW1" s="62"/>
      <c r="FJX1" s="62"/>
      <c r="FJY1" s="62"/>
      <c r="FJZ1" s="62"/>
      <c r="FKA1" s="62"/>
      <c r="FKB1" s="62"/>
      <c r="FKC1" s="62"/>
      <c r="FKD1" s="62"/>
      <c r="FKE1" s="62"/>
      <c r="FKF1" s="62"/>
      <c r="FKG1" s="62"/>
      <c r="FKH1" s="62"/>
      <c r="FKI1" s="62"/>
      <c r="FKJ1" s="62"/>
      <c r="FKK1" s="62"/>
      <c r="FKL1" s="62"/>
      <c r="FKM1" s="62"/>
      <c r="FKN1" s="62"/>
      <c r="FKO1" s="62"/>
      <c r="FKP1" s="62"/>
      <c r="FKQ1" s="62"/>
      <c r="FKR1" s="62"/>
      <c r="FKS1" s="62"/>
      <c r="FKT1" s="62"/>
      <c r="FKU1" s="62"/>
      <c r="FKV1" s="62"/>
      <c r="FKW1" s="62"/>
      <c r="FKX1" s="62"/>
      <c r="FKY1" s="62"/>
      <c r="FKZ1" s="62"/>
      <c r="FLA1" s="62"/>
      <c r="FLB1" s="62"/>
      <c r="FLC1" s="62"/>
      <c r="FLD1" s="62"/>
      <c r="FLE1" s="62"/>
      <c r="FLF1" s="62"/>
      <c r="FLG1" s="62"/>
      <c r="FLH1" s="62"/>
      <c r="FLI1" s="62"/>
      <c r="FLJ1" s="62"/>
      <c r="FLK1" s="62"/>
      <c r="FLL1" s="62"/>
      <c r="FLM1" s="62"/>
      <c r="FLN1" s="62"/>
      <c r="FLO1" s="62"/>
      <c r="FLP1" s="62"/>
      <c r="FLQ1" s="62"/>
      <c r="FLR1" s="62"/>
      <c r="FLS1" s="62"/>
      <c r="FLT1" s="62"/>
      <c r="FLU1" s="62"/>
      <c r="FLV1" s="62"/>
      <c r="FLW1" s="62"/>
      <c r="FLX1" s="62"/>
      <c r="FLY1" s="62"/>
      <c r="FLZ1" s="62"/>
      <c r="FMA1" s="62"/>
      <c r="FMB1" s="62"/>
      <c r="FMC1" s="62"/>
      <c r="FMD1" s="62"/>
      <c r="FME1" s="62"/>
      <c r="FMF1" s="62"/>
      <c r="FMG1" s="62"/>
      <c r="FMH1" s="62"/>
      <c r="FMI1" s="62"/>
      <c r="FMJ1" s="62"/>
      <c r="FMK1" s="62"/>
      <c r="FML1" s="62"/>
      <c r="FMM1" s="62"/>
      <c r="FMN1" s="62"/>
      <c r="FMO1" s="62"/>
      <c r="FMP1" s="62"/>
      <c r="FMQ1" s="62"/>
      <c r="FMR1" s="62"/>
      <c r="FMS1" s="62"/>
      <c r="FMT1" s="62"/>
      <c r="FMU1" s="62"/>
      <c r="FMV1" s="62"/>
      <c r="FMW1" s="62"/>
      <c r="FMX1" s="62"/>
      <c r="FMY1" s="62"/>
      <c r="FMZ1" s="62"/>
      <c r="FNA1" s="62"/>
      <c r="FNB1" s="62"/>
      <c r="FNC1" s="62"/>
      <c r="FND1" s="62"/>
      <c r="FNE1" s="62"/>
      <c r="FNF1" s="62"/>
      <c r="FNG1" s="62"/>
      <c r="FNH1" s="62"/>
      <c r="FNI1" s="62"/>
      <c r="FNJ1" s="62"/>
      <c r="FNK1" s="62"/>
      <c r="FNL1" s="62"/>
      <c r="FNM1" s="62"/>
      <c r="FNN1" s="62"/>
      <c r="FNO1" s="62"/>
      <c r="FNP1" s="62"/>
      <c r="FNQ1" s="62"/>
      <c r="FNR1" s="62"/>
      <c r="FNS1" s="62"/>
      <c r="FNT1" s="62"/>
      <c r="FNU1" s="62"/>
      <c r="FNV1" s="62"/>
      <c r="FNW1" s="62"/>
      <c r="FNX1" s="62"/>
      <c r="FNY1" s="62"/>
      <c r="FNZ1" s="62"/>
      <c r="FOA1" s="62"/>
      <c r="FOB1" s="62"/>
      <c r="FOC1" s="62"/>
      <c r="FOD1" s="62"/>
      <c r="FOE1" s="62"/>
      <c r="FOF1" s="62"/>
      <c r="FOG1" s="62"/>
      <c r="FOH1" s="62"/>
      <c r="FOI1" s="62"/>
      <c r="FOJ1" s="62"/>
      <c r="FOK1" s="62"/>
      <c r="FOL1" s="62"/>
      <c r="FOM1" s="62"/>
      <c r="FON1" s="62"/>
      <c r="FOO1" s="62"/>
      <c r="FOP1" s="62"/>
      <c r="FOQ1" s="62"/>
      <c r="FOR1" s="62"/>
      <c r="FOS1" s="62"/>
      <c r="FOT1" s="62"/>
      <c r="FOU1" s="62"/>
      <c r="FOV1" s="62"/>
      <c r="FOW1" s="62"/>
      <c r="FOX1" s="62"/>
      <c r="FOY1" s="62"/>
      <c r="FOZ1" s="62"/>
      <c r="FPA1" s="62"/>
      <c r="FPB1" s="62"/>
      <c r="FPC1" s="62"/>
      <c r="FPD1" s="62"/>
      <c r="FPE1" s="62"/>
      <c r="FPF1" s="62"/>
      <c r="FPG1" s="62"/>
      <c r="FPH1" s="62"/>
      <c r="FPI1" s="62"/>
      <c r="FPJ1" s="62"/>
      <c r="FPK1" s="62"/>
      <c r="FPL1" s="62"/>
      <c r="FPM1" s="62"/>
      <c r="FPN1" s="62"/>
      <c r="FPO1" s="62"/>
      <c r="FPP1" s="62"/>
      <c r="FPQ1" s="62"/>
      <c r="FPR1" s="62"/>
      <c r="FPS1" s="62"/>
      <c r="FPT1" s="62"/>
      <c r="FPU1" s="62"/>
      <c r="FPV1" s="62"/>
      <c r="FPW1" s="62"/>
      <c r="FPX1" s="62"/>
      <c r="FPY1" s="62"/>
      <c r="FPZ1" s="62"/>
      <c r="FQA1" s="62"/>
      <c r="FQB1" s="62"/>
      <c r="FQC1" s="62"/>
      <c r="FQD1" s="62"/>
      <c r="FQE1" s="62"/>
      <c r="FQF1" s="62"/>
      <c r="FQG1" s="62"/>
      <c r="FQH1" s="62"/>
      <c r="FQI1" s="62"/>
      <c r="FQJ1" s="62"/>
      <c r="FQK1" s="62"/>
      <c r="FQL1" s="62"/>
      <c r="FQM1" s="62"/>
      <c r="FQN1" s="62"/>
      <c r="FQO1" s="62"/>
      <c r="FQP1" s="62"/>
      <c r="FQQ1" s="62"/>
      <c r="FQR1" s="62"/>
      <c r="FQS1" s="62"/>
      <c r="FQT1" s="62"/>
      <c r="FQU1" s="62"/>
      <c r="FQV1" s="62"/>
      <c r="FQW1" s="62"/>
      <c r="FQX1" s="62"/>
      <c r="FQY1" s="62"/>
      <c r="FQZ1" s="62"/>
      <c r="FRA1" s="62"/>
      <c r="FRB1" s="62"/>
      <c r="FRC1" s="62"/>
      <c r="FRD1" s="62"/>
      <c r="FRE1" s="62"/>
      <c r="FRF1" s="62"/>
      <c r="FRG1" s="62"/>
      <c r="FRH1" s="62"/>
      <c r="FRI1" s="62"/>
      <c r="FRJ1" s="62"/>
      <c r="FRK1" s="62"/>
      <c r="FRL1" s="62"/>
      <c r="FRM1" s="62"/>
      <c r="FRN1" s="62"/>
      <c r="FRO1" s="62"/>
      <c r="FRP1" s="62"/>
      <c r="FRQ1" s="62"/>
      <c r="FRR1" s="62"/>
      <c r="FRS1" s="62"/>
      <c r="FRT1" s="62"/>
      <c r="FRU1" s="62"/>
      <c r="FRV1" s="62"/>
      <c r="FRW1" s="62"/>
      <c r="FRX1" s="62"/>
      <c r="FRY1" s="62"/>
      <c r="FRZ1" s="62"/>
      <c r="FSA1" s="62"/>
      <c r="FSB1" s="62"/>
      <c r="FSC1" s="62"/>
      <c r="FSD1" s="62"/>
      <c r="FSE1" s="62"/>
      <c r="FSF1" s="62"/>
      <c r="FSG1" s="62"/>
      <c r="FSH1" s="62"/>
      <c r="FSI1" s="62"/>
      <c r="FSJ1" s="62"/>
      <c r="FSK1" s="62"/>
      <c r="FSL1" s="62"/>
      <c r="FSM1" s="62"/>
      <c r="FSN1" s="62"/>
      <c r="FSO1" s="62"/>
      <c r="FSP1" s="62"/>
      <c r="FSQ1" s="62"/>
      <c r="FSR1" s="62"/>
      <c r="FSS1" s="62"/>
      <c r="FST1" s="62"/>
      <c r="FSU1" s="62"/>
      <c r="FSV1" s="62"/>
      <c r="FSW1" s="62"/>
      <c r="FSX1" s="62"/>
      <c r="FSY1" s="62"/>
      <c r="FSZ1" s="62"/>
      <c r="FTA1" s="62"/>
      <c r="FTB1" s="62"/>
      <c r="FTC1" s="62"/>
      <c r="FTD1" s="62"/>
      <c r="FTE1" s="62"/>
      <c r="FTF1" s="62"/>
      <c r="FTG1" s="62"/>
      <c r="FTH1" s="62"/>
      <c r="FTI1" s="62"/>
      <c r="FTJ1" s="62"/>
      <c r="FTK1" s="62"/>
      <c r="FTL1" s="62"/>
      <c r="FTM1" s="62"/>
      <c r="FTN1" s="62"/>
      <c r="FTO1" s="62"/>
      <c r="FTP1" s="62"/>
      <c r="FTQ1" s="62"/>
      <c r="FTR1" s="62"/>
      <c r="FTS1" s="62"/>
      <c r="FTT1" s="62"/>
      <c r="FTU1" s="62"/>
      <c r="FTV1" s="62"/>
      <c r="FTW1" s="62"/>
      <c r="FTX1" s="62"/>
      <c r="FTY1" s="62"/>
      <c r="FTZ1" s="62"/>
      <c r="FUA1" s="62"/>
      <c r="FUB1" s="62"/>
      <c r="FUC1" s="62"/>
      <c r="FUD1" s="62"/>
      <c r="FUE1" s="62"/>
      <c r="FUF1" s="62"/>
      <c r="FUG1" s="62"/>
      <c r="FUH1" s="62"/>
      <c r="FUI1" s="62"/>
      <c r="FUJ1" s="62"/>
      <c r="FUK1" s="62"/>
      <c r="FUL1" s="62"/>
      <c r="FUM1" s="62"/>
      <c r="FUN1" s="62"/>
      <c r="FUO1" s="62"/>
      <c r="FUP1" s="62"/>
      <c r="FUQ1" s="62"/>
      <c r="FUR1" s="62"/>
      <c r="FUS1" s="62"/>
      <c r="FUT1" s="62"/>
      <c r="FUU1" s="62"/>
      <c r="FUV1" s="62"/>
      <c r="FUW1" s="62"/>
      <c r="FUX1" s="62"/>
      <c r="FUY1" s="62"/>
      <c r="FUZ1" s="62"/>
      <c r="FVA1" s="62"/>
      <c r="FVB1" s="62"/>
      <c r="FVC1" s="62"/>
      <c r="FVD1" s="62"/>
      <c r="FVE1" s="62"/>
      <c r="FVF1" s="62"/>
      <c r="FVG1" s="62"/>
      <c r="FVH1" s="62"/>
      <c r="FVI1" s="62"/>
      <c r="FVJ1" s="62"/>
      <c r="FVK1" s="62"/>
      <c r="FVL1" s="62"/>
      <c r="FVM1" s="62"/>
      <c r="FVN1" s="62"/>
      <c r="FVO1" s="62"/>
      <c r="FVP1" s="62"/>
      <c r="FVQ1" s="62"/>
      <c r="FVR1" s="62"/>
      <c r="FVS1" s="62"/>
      <c r="FVT1" s="62"/>
      <c r="FVU1" s="62"/>
      <c r="FVV1" s="62"/>
      <c r="FVW1" s="62"/>
      <c r="FVX1" s="62"/>
      <c r="FVY1" s="62"/>
      <c r="FVZ1" s="62"/>
      <c r="FWA1" s="62"/>
      <c r="FWB1" s="62"/>
      <c r="FWC1" s="62"/>
      <c r="FWD1" s="62"/>
      <c r="FWE1" s="62"/>
      <c r="FWF1" s="62"/>
      <c r="FWG1" s="62"/>
      <c r="FWH1" s="62"/>
      <c r="FWI1" s="62"/>
      <c r="FWJ1" s="62"/>
      <c r="FWK1" s="62"/>
      <c r="FWL1" s="62"/>
      <c r="FWM1" s="62"/>
      <c r="FWN1" s="62"/>
      <c r="FWO1" s="62"/>
      <c r="FWP1" s="62"/>
      <c r="FWQ1" s="62"/>
      <c r="FWR1" s="62"/>
      <c r="FWS1" s="62"/>
      <c r="FWT1" s="62"/>
      <c r="FWU1" s="62"/>
      <c r="FWV1" s="62"/>
      <c r="FWW1" s="62"/>
      <c r="FWX1" s="62"/>
      <c r="FWY1" s="62"/>
      <c r="FWZ1" s="62"/>
      <c r="FXA1" s="62"/>
      <c r="FXB1" s="62"/>
      <c r="FXC1" s="62"/>
      <c r="FXD1" s="62"/>
      <c r="FXE1" s="62"/>
      <c r="FXF1" s="62"/>
      <c r="FXG1" s="62"/>
      <c r="FXH1" s="62"/>
      <c r="FXI1" s="62"/>
      <c r="FXJ1" s="62"/>
      <c r="FXK1" s="62"/>
      <c r="FXL1" s="62"/>
      <c r="FXM1" s="62"/>
      <c r="FXN1" s="62"/>
      <c r="FXO1" s="62"/>
      <c r="FXP1" s="62"/>
      <c r="FXQ1" s="62"/>
      <c r="FXR1" s="62"/>
      <c r="FXS1" s="62"/>
      <c r="FXT1" s="62"/>
      <c r="FXU1" s="62"/>
      <c r="FXV1" s="62"/>
      <c r="FXW1" s="62"/>
      <c r="FXX1" s="62"/>
      <c r="FXY1" s="62"/>
      <c r="FXZ1" s="62"/>
      <c r="FYA1" s="62"/>
      <c r="FYB1" s="62"/>
      <c r="FYC1" s="62"/>
      <c r="FYD1" s="62"/>
      <c r="FYE1" s="62"/>
      <c r="FYF1" s="62"/>
      <c r="FYG1" s="62"/>
      <c r="FYH1" s="62"/>
      <c r="FYI1" s="62"/>
      <c r="FYJ1" s="62"/>
      <c r="FYK1" s="62"/>
      <c r="FYL1" s="62"/>
      <c r="FYM1" s="62"/>
      <c r="FYN1" s="62"/>
      <c r="FYO1" s="62"/>
      <c r="FYP1" s="62"/>
      <c r="FYQ1" s="62"/>
      <c r="FYR1" s="62"/>
      <c r="FYS1" s="62"/>
      <c r="FYT1" s="62"/>
      <c r="FYU1" s="62"/>
      <c r="FYV1" s="62"/>
      <c r="FYW1" s="62"/>
      <c r="FYX1" s="62"/>
      <c r="FYY1" s="62"/>
      <c r="FYZ1" s="62"/>
      <c r="FZA1" s="62"/>
      <c r="FZB1" s="62"/>
      <c r="FZC1" s="62"/>
      <c r="FZD1" s="62"/>
      <c r="FZE1" s="62"/>
      <c r="FZF1" s="62"/>
      <c r="FZG1" s="62"/>
      <c r="FZH1" s="62"/>
      <c r="FZI1" s="62"/>
      <c r="FZJ1" s="62"/>
      <c r="FZK1" s="62"/>
      <c r="FZL1" s="62"/>
      <c r="FZM1" s="62"/>
      <c r="FZN1" s="62"/>
      <c r="FZO1" s="62"/>
      <c r="FZP1" s="62"/>
      <c r="FZQ1" s="62"/>
      <c r="FZR1" s="62"/>
      <c r="FZS1" s="62"/>
      <c r="FZT1" s="62"/>
      <c r="FZU1" s="62"/>
      <c r="FZV1" s="62"/>
      <c r="FZW1" s="62"/>
      <c r="FZX1" s="62"/>
      <c r="FZY1" s="62"/>
      <c r="FZZ1" s="62"/>
      <c r="GAA1" s="62"/>
      <c r="GAB1" s="62"/>
      <c r="GAC1" s="62"/>
      <c r="GAD1" s="62"/>
      <c r="GAE1" s="62"/>
      <c r="GAF1" s="62"/>
      <c r="GAG1" s="62"/>
      <c r="GAH1" s="62"/>
      <c r="GAI1" s="62"/>
      <c r="GAJ1" s="62"/>
      <c r="GAK1" s="62"/>
      <c r="GAL1" s="62"/>
      <c r="GAM1" s="62"/>
      <c r="GAN1" s="62"/>
      <c r="GAO1" s="62"/>
      <c r="GAP1" s="62"/>
      <c r="GAQ1" s="62"/>
      <c r="GAR1" s="62"/>
      <c r="GAS1" s="62"/>
      <c r="GAT1" s="62"/>
      <c r="GAU1" s="62"/>
      <c r="GAV1" s="62"/>
      <c r="GAW1" s="62"/>
      <c r="GAX1" s="62"/>
      <c r="GAY1" s="62"/>
      <c r="GAZ1" s="62"/>
      <c r="GBA1" s="62"/>
      <c r="GBB1" s="62"/>
      <c r="GBC1" s="62"/>
      <c r="GBD1" s="62"/>
      <c r="GBE1" s="62"/>
      <c r="GBF1" s="62"/>
      <c r="GBG1" s="62"/>
      <c r="GBH1" s="62"/>
      <c r="GBI1" s="62"/>
      <c r="GBJ1" s="62"/>
      <c r="GBK1" s="62"/>
      <c r="GBL1" s="62"/>
      <c r="GBM1" s="62"/>
      <c r="GBN1" s="62"/>
      <c r="GBO1" s="62"/>
      <c r="GBP1" s="62"/>
      <c r="GBQ1" s="62"/>
      <c r="GBR1" s="62"/>
      <c r="GBS1" s="62"/>
      <c r="GBT1" s="62"/>
      <c r="GBU1" s="62"/>
      <c r="GBV1" s="62"/>
      <c r="GBW1" s="62"/>
      <c r="GBX1" s="62"/>
      <c r="GBY1" s="62"/>
      <c r="GBZ1" s="62"/>
      <c r="GCA1" s="62"/>
      <c r="GCB1" s="62"/>
      <c r="GCC1" s="62"/>
      <c r="GCD1" s="62"/>
      <c r="GCE1" s="62"/>
      <c r="GCF1" s="62"/>
      <c r="GCG1" s="62"/>
      <c r="GCH1" s="62"/>
      <c r="GCI1" s="62"/>
      <c r="GCJ1" s="62"/>
      <c r="GCK1" s="62"/>
      <c r="GCL1" s="62"/>
      <c r="GCM1" s="62"/>
      <c r="GCN1" s="62"/>
      <c r="GCO1" s="62"/>
      <c r="GCP1" s="62"/>
      <c r="GCQ1" s="62"/>
      <c r="GCR1" s="62"/>
      <c r="GCS1" s="62"/>
      <c r="GCT1" s="62"/>
      <c r="GCU1" s="62"/>
      <c r="GCV1" s="62"/>
      <c r="GCW1" s="62"/>
      <c r="GCX1" s="62"/>
      <c r="GCY1" s="62"/>
      <c r="GCZ1" s="62"/>
      <c r="GDA1" s="62"/>
      <c r="GDB1" s="62"/>
      <c r="GDC1" s="62"/>
      <c r="GDD1" s="62"/>
      <c r="GDE1" s="62"/>
      <c r="GDF1" s="62"/>
      <c r="GDG1" s="62"/>
      <c r="GDH1" s="62"/>
      <c r="GDI1" s="62"/>
      <c r="GDJ1" s="62"/>
      <c r="GDK1" s="62"/>
      <c r="GDL1" s="62"/>
      <c r="GDM1" s="62"/>
      <c r="GDN1" s="62"/>
      <c r="GDO1" s="62"/>
      <c r="GDP1" s="62"/>
      <c r="GDQ1" s="62"/>
      <c r="GDR1" s="62"/>
      <c r="GDS1" s="62"/>
      <c r="GDT1" s="62"/>
      <c r="GDU1" s="62"/>
      <c r="GDV1" s="62"/>
      <c r="GDW1" s="62"/>
      <c r="GDX1" s="62"/>
      <c r="GDY1" s="62"/>
      <c r="GDZ1" s="62"/>
      <c r="GEA1" s="62"/>
      <c r="GEB1" s="62"/>
      <c r="GEC1" s="62"/>
      <c r="GED1" s="62"/>
      <c r="GEE1" s="62"/>
      <c r="GEF1" s="62"/>
      <c r="GEG1" s="62"/>
      <c r="GEH1" s="62"/>
      <c r="GEI1" s="62"/>
      <c r="GEJ1" s="62"/>
      <c r="GEK1" s="62"/>
      <c r="GEL1" s="62"/>
      <c r="GEM1" s="62"/>
      <c r="GEN1" s="62"/>
      <c r="GEO1" s="62"/>
      <c r="GEP1" s="62"/>
      <c r="GEQ1" s="62"/>
      <c r="GER1" s="62"/>
      <c r="GES1" s="62"/>
      <c r="GET1" s="62"/>
      <c r="GEU1" s="62"/>
      <c r="GEV1" s="62"/>
      <c r="GEW1" s="62"/>
      <c r="GEX1" s="62"/>
      <c r="GEY1" s="62"/>
      <c r="GEZ1" s="62"/>
      <c r="GFA1" s="62"/>
      <c r="GFB1" s="62"/>
      <c r="GFC1" s="62"/>
      <c r="GFD1" s="62"/>
      <c r="GFE1" s="62"/>
      <c r="GFF1" s="62"/>
      <c r="GFG1" s="62"/>
      <c r="GFH1" s="62"/>
      <c r="GFI1" s="62"/>
      <c r="GFJ1" s="62"/>
      <c r="GFK1" s="62"/>
      <c r="GFL1" s="62"/>
      <c r="GFM1" s="62"/>
      <c r="GFN1" s="62"/>
      <c r="GFO1" s="62"/>
      <c r="GFP1" s="62"/>
      <c r="GFQ1" s="62"/>
      <c r="GFR1" s="62"/>
      <c r="GFS1" s="62"/>
      <c r="GFT1" s="62"/>
      <c r="GFU1" s="62"/>
      <c r="GFV1" s="62"/>
      <c r="GFW1" s="62"/>
      <c r="GFX1" s="62"/>
      <c r="GFY1" s="62"/>
      <c r="GFZ1" s="62"/>
      <c r="GGA1" s="62"/>
      <c r="GGB1" s="62"/>
      <c r="GGC1" s="62"/>
      <c r="GGD1" s="62"/>
      <c r="GGE1" s="62"/>
      <c r="GGF1" s="62"/>
      <c r="GGG1" s="62"/>
      <c r="GGH1" s="62"/>
      <c r="GGI1" s="62"/>
      <c r="GGJ1" s="62"/>
      <c r="GGK1" s="62"/>
      <c r="GGL1" s="62"/>
      <c r="GGM1" s="62"/>
      <c r="GGN1" s="62"/>
      <c r="GGO1" s="62"/>
      <c r="GGP1" s="62"/>
      <c r="GGQ1" s="62"/>
      <c r="GGR1" s="62"/>
      <c r="GGS1" s="62"/>
      <c r="GGT1" s="62"/>
      <c r="GGU1" s="62"/>
      <c r="GGV1" s="62"/>
      <c r="GGW1" s="62"/>
      <c r="GGX1" s="62"/>
      <c r="GGY1" s="62"/>
      <c r="GGZ1" s="62"/>
      <c r="GHA1" s="62"/>
      <c r="GHB1" s="62"/>
      <c r="GHC1" s="62"/>
      <c r="GHD1" s="62"/>
      <c r="GHE1" s="62"/>
      <c r="GHF1" s="62"/>
      <c r="GHG1" s="62"/>
      <c r="GHH1" s="62"/>
      <c r="GHI1" s="62"/>
      <c r="GHJ1" s="62"/>
      <c r="GHK1" s="62"/>
      <c r="GHL1" s="62"/>
      <c r="GHM1" s="62"/>
      <c r="GHN1" s="62"/>
      <c r="GHO1" s="62"/>
      <c r="GHP1" s="62"/>
      <c r="GHQ1" s="62"/>
      <c r="GHR1" s="62"/>
      <c r="GHS1" s="62"/>
      <c r="GHT1" s="62"/>
      <c r="GHU1" s="62"/>
      <c r="GHV1" s="62"/>
      <c r="GHW1" s="62"/>
      <c r="GHX1" s="62"/>
      <c r="GHY1" s="62"/>
      <c r="GHZ1" s="62"/>
      <c r="GIA1" s="62"/>
      <c r="GIB1" s="62"/>
      <c r="GIC1" s="62"/>
      <c r="GID1" s="62"/>
      <c r="GIE1" s="62"/>
      <c r="GIF1" s="62"/>
      <c r="GIG1" s="62"/>
      <c r="GIH1" s="62"/>
      <c r="GII1" s="62"/>
      <c r="GIJ1" s="62"/>
      <c r="GIK1" s="62"/>
      <c r="GIL1" s="62"/>
      <c r="GIM1" s="62"/>
      <c r="GIN1" s="62"/>
      <c r="GIO1" s="62"/>
      <c r="GIP1" s="62"/>
      <c r="GIQ1" s="62"/>
      <c r="GIR1" s="62"/>
      <c r="GIS1" s="62"/>
      <c r="GIT1" s="62"/>
      <c r="GIU1" s="62"/>
      <c r="GIV1" s="62"/>
      <c r="GIW1" s="62"/>
      <c r="GIX1" s="62"/>
      <c r="GIY1" s="62"/>
      <c r="GIZ1" s="62"/>
      <c r="GJA1" s="62"/>
      <c r="GJB1" s="62"/>
      <c r="GJC1" s="62"/>
      <c r="GJD1" s="62"/>
      <c r="GJE1" s="62"/>
      <c r="GJF1" s="62"/>
      <c r="GJG1" s="62"/>
      <c r="GJH1" s="62"/>
      <c r="GJI1" s="62"/>
      <c r="GJJ1" s="62"/>
      <c r="GJK1" s="62"/>
      <c r="GJL1" s="62"/>
      <c r="GJM1" s="62"/>
      <c r="GJN1" s="62"/>
      <c r="GJO1" s="62"/>
      <c r="GJP1" s="62"/>
      <c r="GJQ1" s="62"/>
      <c r="GJR1" s="62"/>
      <c r="GJS1" s="62"/>
      <c r="GJT1" s="62"/>
      <c r="GJU1" s="62"/>
      <c r="GJV1" s="62"/>
      <c r="GJW1" s="62"/>
      <c r="GJX1" s="62"/>
      <c r="GJY1" s="62"/>
      <c r="GJZ1" s="62"/>
      <c r="GKA1" s="62"/>
      <c r="GKB1" s="62"/>
      <c r="GKC1" s="62"/>
      <c r="GKD1" s="62"/>
      <c r="GKE1" s="62"/>
      <c r="GKF1" s="62"/>
      <c r="GKG1" s="62"/>
      <c r="GKH1" s="62"/>
      <c r="GKI1" s="62"/>
      <c r="GKJ1" s="62"/>
      <c r="GKK1" s="62"/>
      <c r="GKL1" s="62"/>
      <c r="GKM1" s="62"/>
      <c r="GKN1" s="62"/>
      <c r="GKO1" s="62"/>
      <c r="GKP1" s="62"/>
      <c r="GKQ1" s="62"/>
      <c r="GKR1" s="62"/>
      <c r="GKS1" s="62"/>
      <c r="GKT1" s="62"/>
      <c r="GKU1" s="62"/>
      <c r="GKV1" s="62"/>
      <c r="GKW1" s="62"/>
      <c r="GKX1" s="62"/>
      <c r="GKY1" s="62"/>
      <c r="GKZ1" s="62"/>
      <c r="GLA1" s="62"/>
      <c r="GLB1" s="62"/>
      <c r="GLC1" s="62"/>
      <c r="GLD1" s="62"/>
      <c r="GLE1" s="62"/>
      <c r="GLF1" s="62"/>
      <c r="GLG1" s="62"/>
      <c r="GLH1" s="62"/>
      <c r="GLI1" s="62"/>
      <c r="GLJ1" s="62"/>
      <c r="GLK1" s="62"/>
      <c r="GLL1" s="62"/>
      <c r="GLM1" s="62"/>
      <c r="GLN1" s="62"/>
      <c r="GLO1" s="62"/>
      <c r="GLP1" s="62"/>
      <c r="GLQ1" s="62"/>
      <c r="GLR1" s="62"/>
      <c r="GLS1" s="62"/>
      <c r="GLT1" s="62"/>
      <c r="GLU1" s="62"/>
      <c r="GLV1" s="62"/>
      <c r="GLW1" s="62"/>
      <c r="GLX1" s="62"/>
      <c r="GLY1" s="62"/>
      <c r="GLZ1" s="62"/>
      <c r="GMA1" s="62"/>
      <c r="GMB1" s="62"/>
      <c r="GMC1" s="62"/>
      <c r="GMD1" s="62"/>
      <c r="GME1" s="62"/>
      <c r="GMF1" s="62"/>
      <c r="GMG1" s="62"/>
      <c r="GMH1" s="62"/>
      <c r="GMI1" s="62"/>
      <c r="GMJ1" s="62"/>
      <c r="GMK1" s="62"/>
      <c r="GML1" s="62"/>
      <c r="GMM1" s="62"/>
      <c r="GMN1" s="62"/>
      <c r="GMO1" s="62"/>
      <c r="GMP1" s="62"/>
      <c r="GMQ1" s="62"/>
      <c r="GMR1" s="62"/>
      <c r="GMS1" s="62"/>
      <c r="GMT1" s="62"/>
      <c r="GMU1" s="62"/>
      <c r="GMV1" s="62"/>
      <c r="GMW1" s="62"/>
      <c r="GMX1" s="62"/>
      <c r="GMY1" s="62"/>
      <c r="GMZ1" s="62"/>
      <c r="GNA1" s="62"/>
      <c r="GNB1" s="62"/>
      <c r="GNC1" s="62"/>
      <c r="GND1" s="62"/>
      <c r="GNE1" s="62"/>
      <c r="GNF1" s="62"/>
      <c r="GNG1" s="62"/>
      <c r="GNH1" s="62"/>
      <c r="GNI1" s="62"/>
      <c r="GNJ1" s="62"/>
      <c r="GNK1" s="62"/>
      <c r="GNL1" s="62"/>
      <c r="GNM1" s="62"/>
      <c r="GNN1" s="62"/>
      <c r="GNO1" s="62"/>
      <c r="GNP1" s="62"/>
      <c r="GNQ1" s="62"/>
      <c r="GNR1" s="62"/>
      <c r="GNS1" s="62"/>
      <c r="GNT1" s="62"/>
      <c r="GNU1" s="62"/>
      <c r="GNV1" s="62"/>
      <c r="GNW1" s="62"/>
      <c r="GNX1" s="62"/>
      <c r="GNY1" s="62"/>
      <c r="GNZ1" s="62"/>
      <c r="GOA1" s="62"/>
      <c r="GOB1" s="62"/>
      <c r="GOC1" s="62"/>
      <c r="GOD1" s="62"/>
      <c r="GOE1" s="62"/>
      <c r="GOF1" s="62"/>
      <c r="GOG1" s="62"/>
      <c r="GOH1" s="62"/>
      <c r="GOI1" s="62"/>
      <c r="GOJ1" s="62"/>
      <c r="GOK1" s="62"/>
      <c r="GOL1" s="62"/>
      <c r="GOM1" s="62"/>
      <c r="GON1" s="62"/>
      <c r="GOO1" s="62"/>
      <c r="GOP1" s="62"/>
      <c r="GOQ1" s="62"/>
      <c r="GOR1" s="62"/>
      <c r="GOS1" s="62"/>
      <c r="GOT1" s="62"/>
      <c r="GOU1" s="62"/>
      <c r="GOV1" s="62"/>
      <c r="GOW1" s="62"/>
      <c r="GOX1" s="62"/>
      <c r="GOY1" s="62"/>
      <c r="GOZ1" s="62"/>
      <c r="GPA1" s="62"/>
      <c r="GPB1" s="62"/>
      <c r="GPC1" s="62"/>
      <c r="GPD1" s="62"/>
      <c r="GPE1" s="62"/>
      <c r="GPF1" s="62"/>
      <c r="GPG1" s="62"/>
      <c r="GPH1" s="62"/>
      <c r="GPI1" s="62"/>
      <c r="GPJ1" s="62"/>
      <c r="GPK1" s="62"/>
      <c r="GPL1" s="62"/>
      <c r="GPM1" s="62"/>
      <c r="GPN1" s="62"/>
      <c r="GPO1" s="62"/>
      <c r="GPP1" s="62"/>
      <c r="GPQ1" s="62"/>
      <c r="GPR1" s="62"/>
      <c r="GPS1" s="62"/>
      <c r="GPT1" s="62"/>
      <c r="GPU1" s="62"/>
      <c r="GPV1" s="62"/>
      <c r="GPW1" s="62"/>
      <c r="GPX1" s="62"/>
      <c r="GPY1" s="62"/>
      <c r="GPZ1" s="62"/>
      <c r="GQA1" s="62"/>
      <c r="GQB1" s="62"/>
      <c r="GQC1" s="62"/>
      <c r="GQD1" s="62"/>
      <c r="GQE1" s="62"/>
      <c r="GQF1" s="62"/>
      <c r="GQG1" s="62"/>
      <c r="GQH1" s="62"/>
      <c r="GQI1" s="62"/>
      <c r="GQJ1" s="62"/>
      <c r="GQK1" s="62"/>
      <c r="GQL1" s="62"/>
      <c r="GQM1" s="62"/>
      <c r="GQN1" s="62"/>
      <c r="GQO1" s="62"/>
      <c r="GQP1" s="62"/>
      <c r="GQQ1" s="62"/>
      <c r="GQR1" s="62"/>
      <c r="GQS1" s="62"/>
      <c r="GQT1" s="62"/>
      <c r="GQU1" s="62"/>
      <c r="GQV1" s="62"/>
      <c r="GQW1" s="62"/>
      <c r="GQX1" s="62"/>
      <c r="GQY1" s="62"/>
      <c r="GQZ1" s="62"/>
      <c r="GRA1" s="62"/>
      <c r="GRB1" s="62"/>
      <c r="GRC1" s="62"/>
      <c r="GRD1" s="62"/>
      <c r="GRE1" s="62"/>
      <c r="GRF1" s="62"/>
      <c r="GRG1" s="62"/>
      <c r="GRH1" s="62"/>
      <c r="GRI1" s="62"/>
      <c r="GRJ1" s="62"/>
      <c r="GRK1" s="62"/>
      <c r="GRL1" s="62"/>
      <c r="GRM1" s="62"/>
      <c r="GRN1" s="62"/>
      <c r="GRO1" s="62"/>
      <c r="GRP1" s="62"/>
      <c r="GRQ1" s="62"/>
      <c r="GRR1" s="62"/>
      <c r="GRS1" s="62"/>
      <c r="GRT1" s="62"/>
      <c r="GRU1" s="62"/>
      <c r="GRV1" s="62"/>
      <c r="GRW1" s="62"/>
      <c r="GRX1" s="62"/>
      <c r="GRY1" s="62"/>
      <c r="GRZ1" s="62"/>
      <c r="GSA1" s="62"/>
      <c r="GSB1" s="62"/>
      <c r="GSC1" s="62"/>
      <c r="GSD1" s="62"/>
      <c r="GSE1" s="62"/>
      <c r="GSF1" s="62"/>
      <c r="GSG1" s="62"/>
      <c r="GSH1" s="62"/>
      <c r="GSI1" s="62"/>
      <c r="GSJ1" s="62"/>
      <c r="GSK1" s="62"/>
      <c r="GSL1" s="62"/>
      <c r="GSM1" s="62"/>
      <c r="GSN1" s="62"/>
      <c r="GSO1" s="62"/>
      <c r="GSP1" s="62"/>
      <c r="GSQ1" s="62"/>
      <c r="GSR1" s="62"/>
      <c r="GSS1" s="62"/>
      <c r="GST1" s="62"/>
      <c r="GSU1" s="62"/>
      <c r="GSV1" s="62"/>
      <c r="GSW1" s="62"/>
      <c r="GSX1" s="62"/>
      <c r="GSY1" s="62"/>
      <c r="GSZ1" s="62"/>
      <c r="GTA1" s="62"/>
      <c r="GTB1" s="62"/>
      <c r="GTC1" s="62"/>
      <c r="GTD1" s="62"/>
      <c r="GTE1" s="62"/>
      <c r="GTF1" s="62"/>
      <c r="GTG1" s="62"/>
      <c r="GTH1" s="62"/>
      <c r="GTI1" s="62"/>
      <c r="GTJ1" s="62"/>
      <c r="GTK1" s="62"/>
      <c r="GTL1" s="62"/>
      <c r="GTM1" s="62"/>
      <c r="GTN1" s="62"/>
      <c r="GTO1" s="62"/>
      <c r="GTP1" s="62"/>
      <c r="GTQ1" s="62"/>
      <c r="GTR1" s="62"/>
      <c r="GTS1" s="62"/>
      <c r="GTT1" s="62"/>
      <c r="GTU1" s="62"/>
      <c r="GTV1" s="62"/>
      <c r="GTW1" s="62"/>
      <c r="GTX1" s="62"/>
      <c r="GTY1" s="62"/>
      <c r="GTZ1" s="62"/>
      <c r="GUA1" s="62"/>
      <c r="GUB1" s="62"/>
      <c r="GUC1" s="62"/>
      <c r="GUD1" s="62"/>
      <c r="GUE1" s="62"/>
      <c r="GUF1" s="62"/>
      <c r="GUG1" s="62"/>
      <c r="GUH1" s="62"/>
      <c r="GUI1" s="62"/>
      <c r="GUJ1" s="62"/>
      <c r="GUK1" s="62"/>
      <c r="GUL1" s="62"/>
      <c r="GUM1" s="62"/>
      <c r="GUN1" s="62"/>
      <c r="GUO1" s="62"/>
      <c r="GUP1" s="62"/>
      <c r="GUQ1" s="62"/>
      <c r="GUR1" s="62"/>
      <c r="GUS1" s="62"/>
      <c r="GUT1" s="62"/>
      <c r="GUU1" s="62"/>
      <c r="GUV1" s="62"/>
      <c r="GUW1" s="62"/>
      <c r="GUX1" s="62"/>
      <c r="GUY1" s="62"/>
      <c r="GUZ1" s="62"/>
      <c r="GVA1" s="62"/>
      <c r="GVB1" s="62"/>
      <c r="GVC1" s="62"/>
      <c r="GVD1" s="62"/>
      <c r="GVE1" s="62"/>
      <c r="GVF1" s="62"/>
      <c r="GVG1" s="62"/>
      <c r="GVH1" s="62"/>
      <c r="GVI1" s="62"/>
      <c r="GVJ1" s="62"/>
      <c r="GVK1" s="62"/>
      <c r="GVL1" s="62"/>
      <c r="GVM1" s="62"/>
      <c r="GVN1" s="62"/>
      <c r="GVO1" s="62"/>
      <c r="GVP1" s="62"/>
      <c r="GVQ1" s="62"/>
      <c r="GVR1" s="62"/>
      <c r="GVS1" s="62"/>
      <c r="GVT1" s="62"/>
      <c r="GVU1" s="62"/>
      <c r="GVV1" s="62"/>
      <c r="GVW1" s="62"/>
      <c r="GVX1" s="62"/>
      <c r="GVY1" s="62"/>
      <c r="GVZ1" s="62"/>
      <c r="GWA1" s="62"/>
      <c r="GWB1" s="62"/>
      <c r="GWC1" s="62"/>
      <c r="GWD1" s="62"/>
      <c r="GWE1" s="62"/>
      <c r="GWF1" s="62"/>
      <c r="GWG1" s="62"/>
      <c r="GWH1" s="62"/>
      <c r="GWI1" s="62"/>
      <c r="GWJ1" s="62"/>
      <c r="GWK1" s="62"/>
      <c r="GWL1" s="62"/>
      <c r="GWM1" s="62"/>
      <c r="GWN1" s="62"/>
      <c r="GWO1" s="62"/>
      <c r="GWP1" s="62"/>
      <c r="GWQ1" s="62"/>
      <c r="GWR1" s="62"/>
      <c r="GWS1" s="62"/>
      <c r="GWT1" s="62"/>
      <c r="GWU1" s="62"/>
      <c r="GWV1" s="62"/>
      <c r="GWW1" s="62"/>
      <c r="GWX1" s="62"/>
      <c r="GWY1" s="62"/>
      <c r="GWZ1" s="62"/>
      <c r="GXA1" s="62"/>
      <c r="GXB1" s="62"/>
      <c r="GXC1" s="62"/>
      <c r="GXD1" s="62"/>
      <c r="GXE1" s="62"/>
      <c r="GXF1" s="62"/>
      <c r="GXG1" s="62"/>
      <c r="GXH1" s="62"/>
      <c r="GXI1" s="62"/>
      <c r="GXJ1" s="62"/>
      <c r="GXK1" s="62"/>
      <c r="GXL1" s="62"/>
      <c r="GXM1" s="62"/>
      <c r="GXN1" s="62"/>
      <c r="GXO1" s="62"/>
      <c r="GXP1" s="62"/>
      <c r="GXQ1" s="62"/>
      <c r="GXR1" s="62"/>
      <c r="GXS1" s="62"/>
      <c r="GXT1" s="62"/>
      <c r="GXU1" s="62"/>
      <c r="GXV1" s="62"/>
      <c r="GXW1" s="62"/>
      <c r="GXX1" s="62"/>
      <c r="GXY1" s="62"/>
      <c r="GXZ1" s="62"/>
      <c r="GYA1" s="62"/>
      <c r="GYB1" s="62"/>
      <c r="GYC1" s="62"/>
      <c r="GYD1" s="62"/>
      <c r="GYE1" s="62"/>
      <c r="GYF1" s="62"/>
      <c r="GYG1" s="62"/>
      <c r="GYH1" s="62"/>
      <c r="GYI1" s="62"/>
      <c r="GYJ1" s="62"/>
      <c r="GYK1" s="62"/>
      <c r="GYL1" s="62"/>
      <c r="GYM1" s="62"/>
      <c r="GYN1" s="62"/>
      <c r="GYO1" s="62"/>
      <c r="GYP1" s="62"/>
      <c r="GYQ1" s="62"/>
      <c r="GYR1" s="62"/>
      <c r="GYS1" s="62"/>
      <c r="GYT1" s="62"/>
      <c r="GYU1" s="62"/>
      <c r="GYV1" s="62"/>
      <c r="GYW1" s="62"/>
      <c r="GYX1" s="62"/>
      <c r="GYY1" s="62"/>
      <c r="GYZ1" s="62"/>
      <c r="GZA1" s="62"/>
      <c r="GZB1" s="62"/>
      <c r="GZC1" s="62"/>
      <c r="GZD1" s="62"/>
      <c r="GZE1" s="62"/>
      <c r="GZF1" s="62"/>
      <c r="GZG1" s="62"/>
      <c r="GZH1" s="62"/>
      <c r="GZI1" s="62"/>
      <c r="GZJ1" s="62"/>
      <c r="GZK1" s="62"/>
      <c r="GZL1" s="62"/>
      <c r="GZM1" s="62"/>
      <c r="GZN1" s="62"/>
      <c r="GZO1" s="62"/>
      <c r="GZP1" s="62"/>
      <c r="GZQ1" s="62"/>
      <c r="GZR1" s="62"/>
      <c r="GZS1" s="62"/>
      <c r="GZT1" s="62"/>
      <c r="GZU1" s="62"/>
      <c r="GZV1" s="62"/>
      <c r="GZW1" s="62"/>
      <c r="GZX1" s="62"/>
      <c r="GZY1" s="62"/>
      <c r="GZZ1" s="62"/>
      <c r="HAA1" s="62"/>
      <c r="HAB1" s="62"/>
      <c r="HAC1" s="62"/>
      <c r="HAD1" s="62"/>
      <c r="HAE1" s="62"/>
      <c r="HAF1" s="62"/>
      <c r="HAG1" s="62"/>
      <c r="HAH1" s="62"/>
      <c r="HAI1" s="62"/>
      <c r="HAJ1" s="62"/>
      <c r="HAK1" s="62"/>
      <c r="HAL1" s="62"/>
      <c r="HAM1" s="62"/>
      <c r="HAN1" s="62"/>
      <c r="HAO1" s="62"/>
      <c r="HAP1" s="62"/>
      <c r="HAQ1" s="62"/>
      <c r="HAR1" s="62"/>
      <c r="HAS1" s="62"/>
      <c r="HAT1" s="62"/>
      <c r="HAU1" s="62"/>
      <c r="HAV1" s="62"/>
      <c r="HAW1" s="62"/>
      <c r="HAX1" s="62"/>
      <c r="HAY1" s="62"/>
      <c r="HAZ1" s="62"/>
      <c r="HBA1" s="62"/>
      <c r="HBB1" s="62"/>
      <c r="HBC1" s="62"/>
      <c r="HBD1" s="62"/>
      <c r="HBE1" s="62"/>
      <c r="HBF1" s="62"/>
      <c r="HBG1" s="62"/>
      <c r="HBH1" s="62"/>
      <c r="HBI1" s="62"/>
      <c r="HBJ1" s="62"/>
      <c r="HBK1" s="62"/>
      <c r="HBL1" s="62"/>
      <c r="HBM1" s="62"/>
      <c r="HBN1" s="62"/>
      <c r="HBO1" s="62"/>
      <c r="HBP1" s="62"/>
      <c r="HBQ1" s="62"/>
      <c r="HBR1" s="62"/>
      <c r="HBS1" s="62"/>
      <c r="HBT1" s="62"/>
      <c r="HBU1" s="62"/>
      <c r="HBV1" s="62"/>
      <c r="HBW1" s="62"/>
      <c r="HBX1" s="62"/>
      <c r="HBY1" s="62"/>
      <c r="HBZ1" s="62"/>
      <c r="HCA1" s="62"/>
      <c r="HCB1" s="62"/>
      <c r="HCC1" s="62"/>
      <c r="HCD1" s="62"/>
      <c r="HCE1" s="62"/>
      <c r="HCF1" s="62"/>
      <c r="HCG1" s="62"/>
      <c r="HCH1" s="62"/>
      <c r="HCI1" s="62"/>
      <c r="HCJ1" s="62"/>
      <c r="HCK1" s="62"/>
      <c r="HCL1" s="62"/>
      <c r="HCM1" s="62"/>
      <c r="HCN1" s="62"/>
      <c r="HCO1" s="62"/>
      <c r="HCP1" s="62"/>
      <c r="HCQ1" s="62"/>
      <c r="HCR1" s="62"/>
      <c r="HCS1" s="62"/>
      <c r="HCT1" s="62"/>
      <c r="HCU1" s="62"/>
      <c r="HCV1" s="62"/>
      <c r="HCW1" s="62"/>
      <c r="HCX1" s="62"/>
      <c r="HCY1" s="62"/>
      <c r="HCZ1" s="62"/>
      <c r="HDA1" s="62"/>
      <c r="HDB1" s="62"/>
      <c r="HDC1" s="62"/>
      <c r="HDD1" s="62"/>
      <c r="HDE1" s="62"/>
      <c r="HDF1" s="62"/>
      <c r="HDG1" s="62"/>
      <c r="HDH1" s="62"/>
      <c r="HDI1" s="62"/>
      <c r="HDJ1" s="62"/>
      <c r="HDK1" s="62"/>
      <c r="HDL1" s="62"/>
      <c r="HDM1" s="62"/>
      <c r="HDN1" s="62"/>
      <c r="HDO1" s="62"/>
      <c r="HDP1" s="62"/>
      <c r="HDQ1" s="62"/>
      <c r="HDR1" s="62"/>
      <c r="HDS1" s="62"/>
      <c r="HDT1" s="62"/>
      <c r="HDU1" s="62"/>
      <c r="HDV1" s="62"/>
      <c r="HDW1" s="62"/>
      <c r="HDX1" s="62"/>
      <c r="HDY1" s="62"/>
      <c r="HDZ1" s="62"/>
      <c r="HEA1" s="62"/>
      <c r="HEB1" s="62"/>
      <c r="HEC1" s="62"/>
      <c r="HED1" s="62"/>
      <c r="HEE1" s="62"/>
      <c r="HEF1" s="62"/>
      <c r="HEG1" s="62"/>
      <c r="HEH1" s="62"/>
      <c r="HEI1" s="62"/>
      <c r="HEJ1" s="62"/>
      <c r="HEK1" s="62"/>
      <c r="HEL1" s="62"/>
      <c r="HEM1" s="62"/>
      <c r="HEN1" s="62"/>
      <c r="HEO1" s="62"/>
      <c r="HEP1" s="62"/>
      <c r="HEQ1" s="62"/>
      <c r="HER1" s="62"/>
      <c r="HES1" s="62"/>
      <c r="HET1" s="62"/>
      <c r="HEU1" s="62"/>
      <c r="HEV1" s="62"/>
      <c r="HEW1" s="62"/>
      <c r="HEX1" s="62"/>
      <c r="HEY1" s="62"/>
      <c r="HEZ1" s="62"/>
      <c r="HFA1" s="62"/>
      <c r="HFB1" s="62"/>
      <c r="HFC1" s="62"/>
      <c r="HFD1" s="62"/>
      <c r="HFE1" s="62"/>
      <c r="HFF1" s="62"/>
      <c r="HFG1" s="62"/>
      <c r="HFH1" s="62"/>
      <c r="HFI1" s="62"/>
      <c r="HFJ1" s="62"/>
      <c r="HFK1" s="62"/>
      <c r="HFL1" s="62"/>
      <c r="HFM1" s="62"/>
      <c r="HFN1" s="62"/>
      <c r="HFO1" s="62"/>
      <c r="HFP1" s="62"/>
      <c r="HFQ1" s="62"/>
      <c r="HFR1" s="62"/>
      <c r="HFS1" s="62"/>
      <c r="HFT1" s="62"/>
      <c r="HFU1" s="62"/>
      <c r="HFV1" s="62"/>
      <c r="HFW1" s="62"/>
      <c r="HFX1" s="62"/>
      <c r="HFY1" s="62"/>
      <c r="HFZ1" s="62"/>
      <c r="HGA1" s="62"/>
      <c r="HGB1" s="62"/>
      <c r="HGC1" s="62"/>
      <c r="HGD1" s="62"/>
      <c r="HGE1" s="62"/>
      <c r="HGF1" s="62"/>
      <c r="HGG1" s="62"/>
      <c r="HGH1" s="62"/>
      <c r="HGI1" s="62"/>
      <c r="HGJ1" s="62"/>
      <c r="HGK1" s="62"/>
      <c r="HGL1" s="62"/>
      <c r="HGM1" s="62"/>
      <c r="HGN1" s="62"/>
      <c r="HGO1" s="62"/>
      <c r="HGP1" s="62"/>
      <c r="HGQ1" s="62"/>
      <c r="HGR1" s="62"/>
      <c r="HGS1" s="62"/>
      <c r="HGT1" s="62"/>
      <c r="HGU1" s="62"/>
      <c r="HGV1" s="62"/>
      <c r="HGW1" s="62"/>
      <c r="HGX1" s="62"/>
      <c r="HGY1" s="62"/>
      <c r="HGZ1" s="62"/>
      <c r="HHA1" s="62"/>
      <c r="HHB1" s="62"/>
      <c r="HHC1" s="62"/>
      <c r="HHD1" s="62"/>
      <c r="HHE1" s="62"/>
      <c r="HHF1" s="62"/>
      <c r="HHG1" s="62"/>
      <c r="HHH1" s="62"/>
      <c r="HHI1" s="62"/>
      <c r="HHJ1" s="62"/>
      <c r="HHK1" s="62"/>
      <c r="HHL1" s="62"/>
      <c r="HHM1" s="62"/>
      <c r="HHN1" s="62"/>
      <c r="HHO1" s="62"/>
      <c r="HHP1" s="62"/>
      <c r="HHQ1" s="62"/>
      <c r="HHR1" s="62"/>
      <c r="HHS1" s="62"/>
      <c r="HHT1" s="62"/>
      <c r="HHU1" s="62"/>
      <c r="HHV1" s="62"/>
      <c r="HHW1" s="62"/>
      <c r="HHX1" s="62"/>
      <c r="HHY1" s="62"/>
      <c r="HHZ1" s="62"/>
      <c r="HIA1" s="62"/>
      <c r="HIB1" s="62"/>
      <c r="HIC1" s="62"/>
      <c r="HID1" s="62"/>
      <c r="HIE1" s="62"/>
      <c r="HIF1" s="62"/>
      <c r="HIG1" s="62"/>
      <c r="HIH1" s="62"/>
      <c r="HII1" s="62"/>
      <c r="HIJ1" s="62"/>
      <c r="HIK1" s="62"/>
      <c r="HIL1" s="62"/>
      <c r="HIM1" s="62"/>
      <c r="HIN1" s="62"/>
      <c r="HIO1" s="62"/>
      <c r="HIP1" s="62"/>
      <c r="HIQ1" s="62"/>
      <c r="HIR1" s="62"/>
      <c r="HIS1" s="62"/>
      <c r="HIT1" s="62"/>
      <c r="HIU1" s="62"/>
      <c r="HIV1" s="62"/>
      <c r="HIW1" s="62"/>
      <c r="HIX1" s="62"/>
      <c r="HIY1" s="62"/>
      <c r="HIZ1" s="62"/>
      <c r="HJA1" s="62"/>
      <c r="HJB1" s="62"/>
      <c r="HJC1" s="62"/>
      <c r="HJD1" s="62"/>
      <c r="HJE1" s="62"/>
      <c r="HJF1" s="62"/>
      <c r="HJG1" s="62"/>
      <c r="HJH1" s="62"/>
      <c r="HJI1" s="62"/>
      <c r="HJJ1" s="62"/>
      <c r="HJK1" s="62"/>
      <c r="HJL1" s="62"/>
      <c r="HJM1" s="62"/>
      <c r="HJN1" s="62"/>
      <c r="HJO1" s="62"/>
      <c r="HJP1" s="62"/>
      <c r="HJQ1" s="62"/>
      <c r="HJR1" s="62"/>
      <c r="HJS1" s="62"/>
      <c r="HJT1" s="62"/>
      <c r="HJU1" s="62"/>
      <c r="HJV1" s="62"/>
      <c r="HJW1" s="62"/>
      <c r="HJX1" s="62"/>
      <c r="HJY1" s="62"/>
      <c r="HJZ1" s="62"/>
      <c r="HKA1" s="62"/>
      <c r="HKB1" s="62"/>
      <c r="HKC1" s="62"/>
      <c r="HKD1" s="62"/>
      <c r="HKE1" s="62"/>
      <c r="HKF1" s="62"/>
      <c r="HKG1" s="62"/>
      <c r="HKH1" s="62"/>
      <c r="HKI1" s="62"/>
      <c r="HKJ1" s="62"/>
      <c r="HKK1" s="62"/>
      <c r="HKL1" s="62"/>
      <c r="HKM1" s="62"/>
      <c r="HKN1" s="62"/>
      <c r="HKO1" s="62"/>
      <c r="HKP1" s="62"/>
      <c r="HKQ1" s="62"/>
      <c r="HKR1" s="62"/>
      <c r="HKS1" s="62"/>
      <c r="HKT1" s="62"/>
      <c r="HKU1" s="62"/>
      <c r="HKV1" s="62"/>
      <c r="HKW1" s="62"/>
      <c r="HKX1" s="62"/>
      <c r="HKY1" s="62"/>
      <c r="HKZ1" s="62"/>
      <c r="HLA1" s="62"/>
      <c r="HLB1" s="62"/>
      <c r="HLC1" s="62"/>
      <c r="HLD1" s="62"/>
      <c r="HLE1" s="62"/>
      <c r="HLF1" s="62"/>
      <c r="HLG1" s="62"/>
      <c r="HLH1" s="62"/>
      <c r="HLI1" s="62"/>
      <c r="HLJ1" s="62"/>
      <c r="HLK1" s="62"/>
      <c r="HLL1" s="62"/>
      <c r="HLM1" s="62"/>
      <c r="HLN1" s="62"/>
      <c r="HLO1" s="62"/>
      <c r="HLP1" s="62"/>
      <c r="HLQ1" s="62"/>
      <c r="HLR1" s="62"/>
      <c r="HLS1" s="62"/>
      <c r="HLT1" s="62"/>
      <c r="HLU1" s="62"/>
      <c r="HLV1" s="62"/>
      <c r="HLW1" s="62"/>
      <c r="HLX1" s="62"/>
      <c r="HLY1" s="62"/>
      <c r="HLZ1" s="62"/>
      <c r="HMA1" s="62"/>
      <c r="HMB1" s="62"/>
      <c r="HMC1" s="62"/>
      <c r="HMD1" s="62"/>
      <c r="HME1" s="62"/>
      <c r="HMF1" s="62"/>
      <c r="HMG1" s="62"/>
      <c r="HMH1" s="62"/>
      <c r="HMI1" s="62"/>
      <c r="HMJ1" s="62"/>
      <c r="HMK1" s="62"/>
      <c r="HML1" s="62"/>
      <c r="HMM1" s="62"/>
      <c r="HMN1" s="62"/>
      <c r="HMO1" s="62"/>
      <c r="HMP1" s="62"/>
      <c r="HMQ1" s="62"/>
      <c r="HMR1" s="62"/>
      <c r="HMS1" s="62"/>
      <c r="HMT1" s="62"/>
      <c r="HMU1" s="62"/>
      <c r="HMV1" s="62"/>
      <c r="HMW1" s="62"/>
      <c r="HMX1" s="62"/>
      <c r="HMY1" s="62"/>
      <c r="HMZ1" s="62"/>
      <c r="HNA1" s="62"/>
      <c r="HNB1" s="62"/>
      <c r="HNC1" s="62"/>
      <c r="HND1" s="62"/>
      <c r="HNE1" s="62"/>
      <c r="HNF1" s="62"/>
      <c r="HNG1" s="62"/>
      <c r="HNH1" s="62"/>
      <c r="HNI1" s="62"/>
      <c r="HNJ1" s="62"/>
      <c r="HNK1" s="62"/>
      <c r="HNL1" s="62"/>
      <c r="HNM1" s="62"/>
      <c r="HNN1" s="62"/>
      <c r="HNO1" s="62"/>
      <c r="HNP1" s="62"/>
      <c r="HNQ1" s="62"/>
      <c r="HNR1" s="62"/>
      <c r="HNS1" s="62"/>
      <c r="HNT1" s="62"/>
      <c r="HNU1" s="62"/>
      <c r="HNV1" s="62"/>
      <c r="HNW1" s="62"/>
      <c r="HNX1" s="62"/>
      <c r="HNY1" s="62"/>
      <c r="HNZ1" s="62"/>
      <c r="HOA1" s="62"/>
      <c r="HOB1" s="62"/>
      <c r="HOC1" s="62"/>
      <c r="HOD1" s="62"/>
      <c r="HOE1" s="62"/>
      <c r="HOF1" s="62"/>
      <c r="HOG1" s="62"/>
      <c r="HOH1" s="62"/>
      <c r="HOI1" s="62"/>
      <c r="HOJ1" s="62"/>
      <c r="HOK1" s="62"/>
      <c r="HOL1" s="62"/>
      <c r="HOM1" s="62"/>
      <c r="HON1" s="62"/>
      <c r="HOO1" s="62"/>
      <c r="HOP1" s="62"/>
      <c r="HOQ1" s="62"/>
      <c r="HOR1" s="62"/>
      <c r="HOS1" s="62"/>
      <c r="HOT1" s="62"/>
      <c r="HOU1" s="62"/>
      <c r="HOV1" s="62"/>
      <c r="HOW1" s="62"/>
      <c r="HOX1" s="62"/>
      <c r="HOY1" s="62"/>
      <c r="HOZ1" s="62"/>
      <c r="HPA1" s="62"/>
      <c r="HPB1" s="62"/>
      <c r="HPC1" s="62"/>
      <c r="HPD1" s="62"/>
      <c r="HPE1" s="62"/>
      <c r="HPF1" s="62"/>
      <c r="HPG1" s="62"/>
      <c r="HPH1" s="62"/>
      <c r="HPI1" s="62"/>
      <c r="HPJ1" s="62"/>
      <c r="HPK1" s="62"/>
      <c r="HPL1" s="62"/>
      <c r="HPM1" s="62"/>
      <c r="HPN1" s="62"/>
      <c r="HPO1" s="62"/>
      <c r="HPP1" s="62"/>
      <c r="HPQ1" s="62"/>
      <c r="HPR1" s="62"/>
      <c r="HPS1" s="62"/>
      <c r="HPT1" s="62"/>
      <c r="HPU1" s="62"/>
      <c r="HPV1" s="62"/>
      <c r="HPW1" s="62"/>
      <c r="HPX1" s="62"/>
      <c r="HPY1" s="62"/>
      <c r="HPZ1" s="62"/>
      <c r="HQA1" s="62"/>
      <c r="HQB1" s="62"/>
      <c r="HQC1" s="62"/>
      <c r="HQD1" s="62"/>
      <c r="HQE1" s="62"/>
      <c r="HQF1" s="62"/>
      <c r="HQG1" s="62"/>
      <c r="HQH1" s="62"/>
      <c r="HQI1" s="62"/>
      <c r="HQJ1" s="62"/>
      <c r="HQK1" s="62"/>
      <c r="HQL1" s="62"/>
      <c r="HQM1" s="62"/>
      <c r="HQN1" s="62"/>
      <c r="HQO1" s="62"/>
      <c r="HQP1" s="62"/>
      <c r="HQQ1" s="62"/>
      <c r="HQR1" s="62"/>
      <c r="HQS1" s="62"/>
      <c r="HQT1" s="62"/>
      <c r="HQU1" s="62"/>
      <c r="HQV1" s="62"/>
      <c r="HQW1" s="62"/>
      <c r="HQX1" s="62"/>
      <c r="HQY1" s="62"/>
      <c r="HQZ1" s="62"/>
      <c r="HRA1" s="62"/>
      <c r="HRB1" s="62"/>
      <c r="HRC1" s="62"/>
      <c r="HRD1" s="62"/>
      <c r="HRE1" s="62"/>
      <c r="HRF1" s="62"/>
      <c r="HRG1" s="62"/>
      <c r="HRH1" s="62"/>
      <c r="HRI1" s="62"/>
      <c r="HRJ1" s="62"/>
      <c r="HRK1" s="62"/>
      <c r="HRL1" s="62"/>
      <c r="HRM1" s="62"/>
      <c r="HRN1" s="62"/>
      <c r="HRO1" s="62"/>
      <c r="HRP1" s="62"/>
      <c r="HRQ1" s="62"/>
      <c r="HRR1" s="62"/>
      <c r="HRS1" s="62"/>
      <c r="HRT1" s="62"/>
      <c r="HRU1" s="62"/>
      <c r="HRV1" s="62"/>
      <c r="HRW1" s="62"/>
      <c r="HRX1" s="62"/>
      <c r="HRY1" s="62"/>
      <c r="HRZ1" s="62"/>
      <c r="HSA1" s="62"/>
      <c r="HSB1" s="62"/>
      <c r="HSC1" s="62"/>
      <c r="HSD1" s="62"/>
      <c r="HSE1" s="62"/>
      <c r="HSF1" s="62"/>
      <c r="HSG1" s="62"/>
      <c r="HSH1" s="62"/>
      <c r="HSI1" s="62"/>
      <c r="HSJ1" s="62"/>
      <c r="HSK1" s="62"/>
      <c r="HSL1" s="62"/>
      <c r="HSM1" s="62"/>
      <c r="HSN1" s="62"/>
      <c r="HSO1" s="62"/>
      <c r="HSP1" s="62"/>
      <c r="HSQ1" s="62"/>
      <c r="HSR1" s="62"/>
      <c r="HSS1" s="62"/>
      <c r="HST1" s="62"/>
      <c r="HSU1" s="62"/>
      <c r="HSV1" s="62"/>
      <c r="HSW1" s="62"/>
      <c r="HSX1" s="62"/>
      <c r="HSY1" s="62"/>
      <c r="HSZ1" s="62"/>
      <c r="HTA1" s="62"/>
      <c r="HTB1" s="62"/>
      <c r="HTC1" s="62"/>
      <c r="HTD1" s="62"/>
      <c r="HTE1" s="62"/>
      <c r="HTF1" s="62"/>
      <c r="HTG1" s="62"/>
      <c r="HTH1" s="62"/>
      <c r="HTI1" s="62"/>
      <c r="HTJ1" s="62"/>
      <c r="HTK1" s="62"/>
      <c r="HTL1" s="62"/>
      <c r="HTM1" s="62"/>
      <c r="HTN1" s="62"/>
      <c r="HTO1" s="62"/>
      <c r="HTP1" s="62"/>
      <c r="HTQ1" s="62"/>
      <c r="HTR1" s="62"/>
      <c r="HTS1" s="62"/>
      <c r="HTT1" s="62"/>
      <c r="HTU1" s="62"/>
      <c r="HTV1" s="62"/>
      <c r="HTW1" s="62"/>
      <c r="HTX1" s="62"/>
      <c r="HTY1" s="62"/>
      <c r="HTZ1" s="62"/>
      <c r="HUA1" s="62"/>
      <c r="HUB1" s="62"/>
      <c r="HUC1" s="62"/>
      <c r="HUD1" s="62"/>
      <c r="HUE1" s="62"/>
      <c r="HUF1" s="62"/>
      <c r="HUG1" s="62"/>
      <c r="HUH1" s="62"/>
      <c r="HUI1" s="62"/>
      <c r="HUJ1" s="62"/>
      <c r="HUK1" s="62"/>
      <c r="HUL1" s="62"/>
      <c r="HUM1" s="62"/>
      <c r="HUN1" s="62"/>
      <c r="HUO1" s="62"/>
      <c r="HUP1" s="62"/>
      <c r="HUQ1" s="62"/>
      <c r="HUR1" s="62"/>
      <c r="HUS1" s="62"/>
      <c r="HUT1" s="62"/>
      <c r="HUU1" s="62"/>
      <c r="HUV1" s="62"/>
      <c r="HUW1" s="62"/>
      <c r="HUX1" s="62"/>
      <c r="HUY1" s="62"/>
      <c r="HUZ1" s="62"/>
      <c r="HVA1" s="62"/>
      <c r="HVB1" s="62"/>
      <c r="HVC1" s="62"/>
      <c r="HVD1" s="62"/>
      <c r="HVE1" s="62"/>
      <c r="HVF1" s="62"/>
      <c r="HVG1" s="62"/>
      <c r="HVH1" s="62"/>
      <c r="HVI1" s="62"/>
      <c r="HVJ1" s="62"/>
      <c r="HVK1" s="62"/>
      <c r="HVL1" s="62"/>
      <c r="HVM1" s="62"/>
      <c r="HVN1" s="62"/>
      <c r="HVO1" s="62"/>
      <c r="HVP1" s="62"/>
      <c r="HVQ1" s="62"/>
      <c r="HVR1" s="62"/>
      <c r="HVS1" s="62"/>
      <c r="HVT1" s="62"/>
      <c r="HVU1" s="62"/>
      <c r="HVV1" s="62"/>
      <c r="HVW1" s="62"/>
      <c r="HVX1" s="62"/>
      <c r="HVY1" s="62"/>
      <c r="HVZ1" s="62"/>
      <c r="HWA1" s="62"/>
      <c r="HWB1" s="62"/>
      <c r="HWC1" s="62"/>
      <c r="HWD1" s="62"/>
      <c r="HWE1" s="62"/>
      <c r="HWF1" s="62"/>
      <c r="HWG1" s="62"/>
      <c r="HWH1" s="62"/>
      <c r="HWI1" s="62"/>
      <c r="HWJ1" s="62"/>
      <c r="HWK1" s="62"/>
      <c r="HWL1" s="62"/>
      <c r="HWM1" s="62"/>
      <c r="HWN1" s="62"/>
      <c r="HWO1" s="62"/>
      <c r="HWP1" s="62"/>
      <c r="HWQ1" s="62"/>
      <c r="HWR1" s="62"/>
      <c r="HWS1" s="62"/>
      <c r="HWT1" s="62"/>
      <c r="HWU1" s="62"/>
      <c r="HWV1" s="62"/>
      <c r="HWW1" s="62"/>
      <c r="HWX1" s="62"/>
      <c r="HWY1" s="62"/>
      <c r="HWZ1" s="62"/>
      <c r="HXA1" s="62"/>
      <c r="HXB1" s="62"/>
      <c r="HXC1" s="62"/>
      <c r="HXD1" s="62"/>
      <c r="HXE1" s="62"/>
      <c r="HXF1" s="62"/>
      <c r="HXG1" s="62"/>
      <c r="HXH1" s="62"/>
      <c r="HXI1" s="62"/>
      <c r="HXJ1" s="62"/>
      <c r="HXK1" s="62"/>
      <c r="HXL1" s="62"/>
      <c r="HXM1" s="62"/>
      <c r="HXN1" s="62"/>
      <c r="HXO1" s="62"/>
      <c r="HXP1" s="62"/>
      <c r="HXQ1" s="62"/>
      <c r="HXR1" s="62"/>
      <c r="HXS1" s="62"/>
      <c r="HXT1" s="62"/>
      <c r="HXU1" s="62"/>
      <c r="HXV1" s="62"/>
      <c r="HXW1" s="62"/>
      <c r="HXX1" s="62"/>
      <c r="HXY1" s="62"/>
      <c r="HXZ1" s="62"/>
      <c r="HYA1" s="62"/>
      <c r="HYB1" s="62"/>
      <c r="HYC1" s="62"/>
      <c r="HYD1" s="62"/>
      <c r="HYE1" s="62"/>
      <c r="HYF1" s="62"/>
      <c r="HYG1" s="62"/>
      <c r="HYH1" s="62"/>
      <c r="HYI1" s="62"/>
      <c r="HYJ1" s="62"/>
      <c r="HYK1" s="62"/>
      <c r="HYL1" s="62"/>
      <c r="HYM1" s="62"/>
      <c r="HYN1" s="62"/>
      <c r="HYO1" s="62"/>
      <c r="HYP1" s="62"/>
      <c r="HYQ1" s="62"/>
      <c r="HYR1" s="62"/>
      <c r="HYS1" s="62"/>
      <c r="HYT1" s="62"/>
      <c r="HYU1" s="62"/>
      <c r="HYV1" s="62"/>
      <c r="HYW1" s="62"/>
      <c r="HYX1" s="62"/>
      <c r="HYY1" s="62"/>
      <c r="HYZ1" s="62"/>
      <c r="HZA1" s="62"/>
      <c r="HZB1" s="62"/>
      <c r="HZC1" s="62"/>
      <c r="HZD1" s="62"/>
      <c r="HZE1" s="62"/>
      <c r="HZF1" s="62"/>
      <c r="HZG1" s="62"/>
      <c r="HZH1" s="62"/>
      <c r="HZI1" s="62"/>
      <c r="HZJ1" s="62"/>
      <c r="HZK1" s="62"/>
      <c r="HZL1" s="62"/>
      <c r="HZM1" s="62"/>
      <c r="HZN1" s="62"/>
      <c r="HZO1" s="62"/>
      <c r="HZP1" s="62"/>
      <c r="HZQ1" s="62"/>
      <c r="HZR1" s="62"/>
      <c r="HZS1" s="62"/>
      <c r="HZT1" s="62"/>
      <c r="HZU1" s="62"/>
      <c r="HZV1" s="62"/>
      <c r="HZW1" s="62"/>
      <c r="HZX1" s="62"/>
      <c r="HZY1" s="62"/>
      <c r="HZZ1" s="62"/>
      <c r="IAA1" s="62"/>
      <c r="IAB1" s="62"/>
      <c r="IAC1" s="62"/>
      <c r="IAD1" s="62"/>
      <c r="IAE1" s="62"/>
      <c r="IAF1" s="62"/>
      <c r="IAG1" s="62"/>
      <c r="IAH1" s="62"/>
      <c r="IAI1" s="62"/>
      <c r="IAJ1" s="62"/>
      <c r="IAK1" s="62"/>
      <c r="IAL1" s="62"/>
      <c r="IAM1" s="62"/>
      <c r="IAN1" s="62"/>
      <c r="IAO1" s="62"/>
      <c r="IAP1" s="62"/>
      <c r="IAQ1" s="62"/>
      <c r="IAR1" s="62"/>
      <c r="IAS1" s="62"/>
      <c r="IAT1" s="62"/>
      <c r="IAU1" s="62"/>
      <c r="IAV1" s="62"/>
      <c r="IAW1" s="62"/>
      <c r="IAX1" s="62"/>
      <c r="IAY1" s="62"/>
      <c r="IAZ1" s="62"/>
      <c r="IBA1" s="62"/>
      <c r="IBB1" s="62"/>
      <c r="IBC1" s="62"/>
      <c r="IBD1" s="62"/>
      <c r="IBE1" s="62"/>
      <c r="IBF1" s="62"/>
      <c r="IBG1" s="62"/>
      <c r="IBH1" s="62"/>
      <c r="IBI1" s="62"/>
      <c r="IBJ1" s="62"/>
      <c r="IBK1" s="62"/>
      <c r="IBL1" s="62"/>
      <c r="IBM1" s="62"/>
      <c r="IBN1" s="62"/>
      <c r="IBO1" s="62"/>
      <c r="IBP1" s="62"/>
      <c r="IBQ1" s="62"/>
      <c r="IBR1" s="62"/>
      <c r="IBS1" s="62"/>
      <c r="IBT1" s="62"/>
      <c r="IBU1" s="62"/>
      <c r="IBV1" s="62"/>
      <c r="IBW1" s="62"/>
      <c r="IBX1" s="62"/>
      <c r="IBY1" s="62"/>
      <c r="IBZ1" s="62"/>
      <c r="ICA1" s="62"/>
      <c r="ICB1" s="62"/>
      <c r="ICC1" s="62"/>
      <c r="ICD1" s="62"/>
      <c r="ICE1" s="62"/>
      <c r="ICF1" s="62"/>
      <c r="ICG1" s="62"/>
      <c r="ICH1" s="62"/>
      <c r="ICI1" s="62"/>
      <c r="ICJ1" s="62"/>
      <c r="ICK1" s="62"/>
      <c r="ICL1" s="62"/>
      <c r="ICM1" s="62"/>
      <c r="ICN1" s="62"/>
      <c r="ICO1" s="62"/>
      <c r="ICP1" s="62"/>
      <c r="ICQ1" s="62"/>
      <c r="ICR1" s="62"/>
      <c r="ICS1" s="62"/>
      <c r="ICT1" s="62"/>
      <c r="ICU1" s="62"/>
      <c r="ICV1" s="62"/>
      <c r="ICW1" s="62"/>
      <c r="ICX1" s="62"/>
      <c r="ICY1" s="62"/>
      <c r="ICZ1" s="62"/>
      <c r="IDA1" s="62"/>
      <c r="IDB1" s="62"/>
      <c r="IDC1" s="62"/>
      <c r="IDD1" s="62"/>
      <c r="IDE1" s="62"/>
      <c r="IDF1" s="62"/>
      <c r="IDG1" s="62"/>
      <c r="IDH1" s="62"/>
      <c r="IDI1" s="62"/>
      <c r="IDJ1" s="62"/>
      <c r="IDK1" s="62"/>
      <c r="IDL1" s="62"/>
      <c r="IDM1" s="62"/>
      <c r="IDN1" s="62"/>
      <c r="IDO1" s="62"/>
      <c r="IDP1" s="62"/>
      <c r="IDQ1" s="62"/>
      <c r="IDR1" s="62"/>
      <c r="IDS1" s="62"/>
      <c r="IDT1" s="62"/>
      <c r="IDU1" s="62"/>
      <c r="IDV1" s="62"/>
      <c r="IDW1" s="62"/>
      <c r="IDX1" s="62"/>
      <c r="IDY1" s="62"/>
      <c r="IDZ1" s="62"/>
      <c r="IEA1" s="62"/>
      <c r="IEB1" s="62"/>
      <c r="IEC1" s="62"/>
      <c r="IED1" s="62"/>
      <c r="IEE1" s="62"/>
      <c r="IEF1" s="62"/>
      <c r="IEG1" s="62"/>
      <c r="IEH1" s="62"/>
      <c r="IEI1" s="62"/>
      <c r="IEJ1" s="62"/>
      <c r="IEK1" s="62"/>
      <c r="IEL1" s="62"/>
      <c r="IEM1" s="62"/>
      <c r="IEN1" s="62"/>
      <c r="IEO1" s="62"/>
      <c r="IEP1" s="62"/>
      <c r="IEQ1" s="62"/>
      <c r="IER1" s="62"/>
      <c r="IES1" s="62"/>
      <c r="IET1" s="62"/>
      <c r="IEU1" s="62"/>
      <c r="IEV1" s="62"/>
      <c r="IEW1" s="62"/>
      <c r="IEX1" s="62"/>
      <c r="IEY1" s="62"/>
      <c r="IEZ1" s="62"/>
      <c r="IFA1" s="62"/>
      <c r="IFB1" s="62"/>
      <c r="IFC1" s="62"/>
      <c r="IFD1" s="62"/>
      <c r="IFE1" s="62"/>
      <c r="IFF1" s="62"/>
      <c r="IFG1" s="62"/>
      <c r="IFH1" s="62"/>
      <c r="IFI1" s="62"/>
      <c r="IFJ1" s="62"/>
      <c r="IFK1" s="62"/>
      <c r="IFL1" s="62"/>
      <c r="IFM1" s="62"/>
      <c r="IFN1" s="62"/>
      <c r="IFO1" s="62"/>
      <c r="IFP1" s="62"/>
      <c r="IFQ1" s="62"/>
      <c r="IFR1" s="62"/>
      <c r="IFS1" s="62"/>
      <c r="IFT1" s="62"/>
      <c r="IFU1" s="62"/>
      <c r="IFV1" s="62"/>
      <c r="IFW1" s="62"/>
      <c r="IFX1" s="62"/>
      <c r="IFY1" s="62"/>
      <c r="IFZ1" s="62"/>
      <c r="IGA1" s="62"/>
      <c r="IGB1" s="62"/>
      <c r="IGC1" s="62"/>
      <c r="IGD1" s="62"/>
      <c r="IGE1" s="62"/>
      <c r="IGF1" s="62"/>
      <c r="IGG1" s="62"/>
      <c r="IGH1" s="62"/>
      <c r="IGI1" s="62"/>
      <c r="IGJ1" s="62"/>
      <c r="IGK1" s="62"/>
      <c r="IGL1" s="62"/>
      <c r="IGM1" s="62"/>
      <c r="IGN1" s="62"/>
      <c r="IGO1" s="62"/>
      <c r="IGP1" s="62"/>
      <c r="IGQ1" s="62"/>
      <c r="IGR1" s="62"/>
      <c r="IGS1" s="62"/>
      <c r="IGT1" s="62"/>
      <c r="IGU1" s="62"/>
      <c r="IGV1" s="62"/>
      <c r="IGW1" s="62"/>
      <c r="IGX1" s="62"/>
      <c r="IGY1" s="62"/>
      <c r="IGZ1" s="62"/>
      <c r="IHA1" s="62"/>
      <c r="IHB1" s="62"/>
      <c r="IHC1" s="62"/>
      <c r="IHD1" s="62"/>
      <c r="IHE1" s="62"/>
      <c r="IHF1" s="62"/>
      <c r="IHG1" s="62"/>
      <c r="IHH1" s="62"/>
      <c r="IHI1" s="62"/>
      <c r="IHJ1" s="62"/>
      <c r="IHK1" s="62"/>
      <c r="IHL1" s="62"/>
      <c r="IHM1" s="62"/>
      <c r="IHN1" s="62"/>
      <c r="IHO1" s="62"/>
      <c r="IHP1" s="62"/>
      <c r="IHQ1" s="62"/>
      <c r="IHR1" s="62"/>
      <c r="IHS1" s="62"/>
      <c r="IHT1" s="62"/>
      <c r="IHU1" s="62"/>
      <c r="IHV1" s="62"/>
      <c r="IHW1" s="62"/>
      <c r="IHX1" s="62"/>
      <c r="IHY1" s="62"/>
      <c r="IHZ1" s="62"/>
      <c r="IIA1" s="62"/>
      <c r="IIB1" s="62"/>
      <c r="IIC1" s="62"/>
      <c r="IID1" s="62"/>
      <c r="IIE1" s="62"/>
      <c r="IIF1" s="62"/>
      <c r="IIG1" s="62"/>
      <c r="IIH1" s="62"/>
      <c r="III1" s="62"/>
      <c r="IIJ1" s="62"/>
      <c r="IIK1" s="62"/>
      <c r="IIL1" s="62"/>
      <c r="IIM1" s="62"/>
      <c r="IIN1" s="62"/>
      <c r="IIO1" s="62"/>
      <c r="IIP1" s="62"/>
      <c r="IIQ1" s="62"/>
      <c r="IIR1" s="62"/>
      <c r="IIS1" s="62"/>
      <c r="IIT1" s="62"/>
      <c r="IIU1" s="62"/>
      <c r="IIV1" s="62"/>
      <c r="IIW1" s="62"/>
      <c r="IIX1" s="62"/>
      <c r="IIY1" s="62"/>
      <c r="IIZ1" s="62"/>
      <c r="IJA1" s="62"/>
      <c r="IJB1" s="62"/>
      <c r="IJC1" s="62"/>
      <c r="IJD1" s="62"/>
      <c r="IJE1" s="62"/>
      <c r="IJF1" s="62"/>
      <c r="IJG1" s="62"/>
      <c r="IJH1" s="62"/>
      <c r="IJI1" s="62"/>
      <c r="IJJ1" s="62"/>
      <c r="IJK1" s="62"/>
      <c r="IJL1" s="62"/>
      <c r="IJM1" s="62"/>
      <c r="IJN1" s="62"/>
      <c r="IJO1" s="62"/>
      <c r="IJP1" s="62"/>
      <c r="IJQ1" s="62"/>
      <c r="IJR1" s="62"/>
      <c r="IJS1" s="62"/>
      <c r="IJT1" s="62"/>
      <c r="IJU1" s="62"/>
      <c r="IJV1" s="62"/>
      <c r="IJW1" s="62"/>
      <c r="IJX1" s="62"/>
      <c r="IJY1" s="62"/>
      <c r="IJZ1" s="62"/>
      <c r="IKA1" s="62"/>
      <c r="IKB1" s="62"/>
      <c r="IKC1" s="62"/>
      <c r="IKD1" s="62"/>
      <c r="IKE1" s="62"/>
      <c r="IKF1" s="62"/>
      <c r="IKG1" s="62"/>
      <c r="IKH1" s="62"/>
      <c r="IKI1" s="62"/>
      <c r="IKJ1" s="62"/>
      <c r="IKK1" s="62"/>
      <c r="IKL1" s="62"/>
      <c r="IKM1" s="62"/>
      <c r="IKN1" s="62"/>
      <c r="IKO1" s="62"/>
      <c r="IKP1" s="62"/>
      <c r="IKQ1" s="62"/>
      <c r="IKR1" s="62"/>
      <c r="IKS1" s="62"/>
      <c r="IKT1" s="62"/>
      <c r="IKU1" s="62"/>
      <c r="IKV1" s="62"/>
      <c r="IKW1" s="62"/>
      <c r="IKX1" s="62"/>
      <c r="IKY1" s="62"/>
      <c r="IKZ1" s="62"/>
      <c r="ILA1" s="62"/>
      <c r="ILB1" s="62"/>
      <c r="ILC1" s="62"/>
      <c r="ILD1" s="62"/>
      <c r="ILE1" s="62"/>
      <c r="ILF1" s="62"/>
      <c r="ILG1" s="62"/>
      <c r="ILH1" s="62"/>
      <c r="ILI1" s="62"/>
      <c r="ILJ1" s="62"/>
      <c r="ILK1" s="62"/>
      <c r="ILL1" s="62"/>
      <c r="ILM1" s="62"/>
      <c r="ILN1" s="62"/>
      <c r="ILO1" s="62"/>
      <c r="ILP1" s="62"/>
      <c r="ILQ1" s="62"/>
      <c r="ILR1" s="62"/>
      <c r="ILS1" s="62"/>
      <c r="ILT1" s="62"/>
      <c r="ILU1" s="62"/>
      <c r="ILV1" s="62"/>
      <c r="ILW1" s="62"/>
      <c r="ILX1" s="62"/>
      <c r="ILY1" s="62"/>
      <c r="ILZ1" s="62"/>
      <c r="IMA1" s="62"/>
      <c r="IMB1" s="62"/>
      <c r="IMC1" s="62"/>
      <c r="IMD1" s="62"/>
      <c r="IME1" s="62"/>
      <c r="IMF1" s="62"/>
      <c r="IMG1" s="62"/>
      <c r="IMH1" s="62"/>
      <c r="IMI1" s="62"/>
      <c r="IMJ1" s="62"/>
      <c r="IMK1" s="62"/>
      <c r="IML1" s="62"/>
      <c r="IMM1" s="62"/>
      <c r="IMN1" s="62"/>
      <c r="IMO1" s="62"/>
      <c r="IMP1" s="62"/>
      <c r="IMQ1" s="62"/>
      <c r="IMR1" s="62"/>
      <c r="IMS1" s="62"/>
      <c r="IMT1" s="62"/>
      <c r="IMU1" s="62"/>
      <c r="IMV1" s="62"/>
      <c r="IMW1" s="62"/>
      <c r="IMX1" s="62"/>
      <c r="IMY1" s="62"/>
      <c r="IMZ1" s="62"/>
      <c r="INA1" s="62"/>
      <c r="INB1" s="62"/>
      <c r="INC1" s="62"/>
      <c r="IND1" s="62"/>
      <c r="INE1" s="62"/>
      <c r="INF1" s="62"/>
      <c r="ING1" s="62"/>
      <c r="INH1" s="62"/>
      <c r="INI1" s="62"/>
      <c r="INJ1" s="62"/>
      <c r="INK1" s="62"/>
      <c r="INL1" s="62"/>
      <c r="INM1" s="62"/>
      <c r="INN1" s="62"/>
      <c r="INO1" s="62"/>
      <c r="INP1" s="62"/>
      <c r="INQ1" s="62"/>
      <c r="INR1" s="62"/>
      <c r="INS1" s="62"/>
      <c r="INT1" s="62"/>
      <c r="INU1" s="62"/>
      <c r="INV1" s="62"/>
      <c r="INW1" s="62"/>
      <c r="INX1" s="62"/>
      <c r="INY1" s="62"/>
      <c r="INZ1" s="62"/>
      <c r="IOA1" s="62"/>
      <c r="IOB1" s="62"/>
      <c r="IOC1" s="62"/>
      <c r="IOD1" s="62"/>
      <c r="IOE1" s="62"/>
      <c r="IOF1" s="62"/>
      <c r="IOG1" s="62"/>
      <c r="IOH1" s="62"/>
      <c r="IOI1" s="62"/>
      <c r="IOJ1" s="62"/>
      <c r="IOK1" s="62"/>
      <c r="IOL1" s="62"/>
      <c r="IOM1" s="62"/>
      <c r="ION1" s="62"/>
      <c r="IOO1" s="62"/>
      <c r="IOP1" s="62"/>
      <c r="IOQ1" s="62"/>
      <c r="IOR1" s="62"/>
      <c r="IOS1" s="62"/>
      <c r="IOT1" s="62"/>
      <c r="IOU1" s="62"/>
      <c r="IOV1" s="62"/>
      <c r="IOW1" s="62"/>
      <c r="IOX1" s="62"/>
      <c r="IOY1" s="62"/>
      <c r="IOZ1" s="62"/>
      <c r="IPA1" s="62"/>
      <c r="IPB1" s="62"/>
      <c r="IPC1" s="62"/>
      <c r="IPD1" s="62"/>
      <c r="IPE1" s="62"/>
      <c r="IPF1" s="62"/>
      <c r="IPG1" s="62"/>
      <c r="IPH1" s="62"/>
      <c r="IPI1" s="62"/>
      <c r="IPJ1" s="62"/>
      <c r="IPK1" s="62"/>
      <c r="IPL1" s="62"/>
      <c r="IPM1" s="62"/>
      <c r="IPN1" s="62"/>
      <c r="IPO1" s="62"/>
      <c r="IPP1" s="62"/>
      <c r="IPQ1" s="62"/>
      <c r="IPR1" s="62"/>
      <c r="IPS1" s="62"/>
      <c r="IPT1" s="62"/>
      <c r="IPU1" s="62"/>
      <c r="IPV1" s="62"/>
      <c r="IPW1" s="62"/>
      <c r="IPX1" s="62"/>
      <c r="IPY1" s="62"/>
      <c r="IPZ1" s="62"/>
      <c r="IQA1" s="62"/>
      <c r="IQB1" s="62"/>
      <c r="IQC1" s="62"/>
      <c r="IQD1" s="62"/>
      <c r="IQE1" s="62"/>
      <c r="IQF1" s="62"/>
      <c r="IQG1" s="62"/>
      <c r="IQH1" s="62"/>
      <c r="IQI1" s="62"/>
      <c r="IQJ1" s="62"/>
      <c r="IQK1" s="62"/>
      <c r="IQL1" s="62"/>
      <c r="IQM1" s="62"/>
      <c r="IQN1" s="62"/>
      <c r="IQO1" s="62"/>
      <c r="IQP1" s="62"/>
      <c r="IQQ1" s="62"/>
      <c r="IQR1" s="62"/>
      <c r="IQS1" s="62"/>
      <c r="IQT1" s="62"/>
      <c r="IQU1" s="62"/>
      <c r="IQV1" s="62"/>
      <c r="IQW1" s="62"/>
      <c r="IQX1" s="62"/>
      <c r="IQY1" s="62"/>
      <c r="IQZ1" s="62"/>
      <c r="IRA1" s="62"/>
      <c r="IRB1" s="62"/>
      <c r="IRC1" s="62"/>
      <c r="IRD1" s="62"/>
      <c r="IRE1" s="62"/>
      <c r="IRF1" s="62"/>
      <c r="IRG1" s="62"/>
      <c r="IRH1" s="62"/>
      <c r="IRI1" s="62"/>
      <c r="IRJ1" s="62"/>
      <c r="IRK1" s="62"/>
      <c r="IRL1" s="62"/>
      <c r="IRM1" s="62"/>
      <c r="IRN1" s="62"/>
      <c r="IRO1" s="62"/>
      <c r="IRP1" s="62"/>
      <c r="IRQ1" s="62"/>
      <c r="IRR1" s="62"/>
      <c r="IRS1" s="62"/>
      <c r="IRT1" s="62"/>
      <c r="IRU1" s="62"/>
      <c r="IRV1" s="62"/>
      <c r="IRW1" s="62"/>
      <c r="IRX1" s="62"/>
      <c r="IRY1" s="62"/>
      <c r="IRZ1" s="62"/>
      <c r="ISA1" s="62"/>
      <c r="ISB1" s="62"/>
      <c r="ISC1" s="62"/>
      <c r="ISD1" s="62"/>
      <c r="ISE1" s="62"/>
      <c r="ISF1" s="62"/>
      <c r="ISG1" s="62"/>
      <c r="ISH1" s="62"/>
      <c r="ISI1" s="62"/>
      <c r="ISJ1" s="62"/>
      <c r="ISK1" s="62"/>
      <c r="ISL1" s="62"/>
      <c r="ISM1" s="62"/>
      <c r="ISN1" s="62"/>
      <c r="ISO1" s="62"/>
      <c r="ISP1" s="62"/>
      <c r="ISQ1" s="62"/>
      <c r="ISR1" s="62"/>
      <c r="ISS1" s="62"/>
      <c r="IST1" s="62"/>
      <c r="ISU1" s="62"/>
      <c r="ISV1" s="62"/>
      <c r="ISW1" s="62"/>
      <c r="ISX1" s="62"/>
      <c r="ISY1" s="62"/>
      <c r="ISZ1" s="62"/>
      <c r="ITA1" s="62"/>
      <c r="ITB1" s="62"/>
      <c r="ITC1" s="62"/>
      <c r="ITD1" s="62"/>
      <c r="ITE1" s="62"/>
      <c r="ITF1" s="62"/>
      <c r="ITG1" s="62"/>
      <c r="ITH1" s="62"/>
      <c r="ITI1" s="62"/>
      <c r="ITJ1" s="62"/>
      <c r="ITK1" s="62"/>
      <c r="ITL1" s="62"/>
      <c r="ITM1" s="62"/>
      <c r="ITN1" s="62"/>
      <c r="ITO1" s="62"/>
      <c r="ITP1" s="62"/>
      <c r="ITQ1" s="62"/>
      <c r="ITR1" s="62"/>
      <c r="ITS1" s="62"/>
      <c r="ITT1" s="62"/>
      <c r="ITU1" s="62"/>
      <c r="ITV1" s="62"/>
      <c r="ITW1" s="62"/>
      <c r="ITX1" s="62"/>
      <c r="ITY1" s="62"/>
      <c r="ITZ1" s="62"/>
      <c r="IUA1" s="62"/>
      <c r="IUB1" s="62"/>
      <c r="IUC1" s="62"/>
      <c r="IUD1" s="62"/>
      <c r="IUE1" s="62"/>
      <c r="IUF1" s="62"/>
      <c r="IUG1" s="62"/>
      <c r="IUH1" s="62"/>
      <c r="IUI1" s="62"/>
      <c r="IUJ1" s="62"/>
      <c r="IUK1" s="62"/>
      <c r="IUL1" s="62"/>
      <c r="IUM1" s="62"/>
      <c r="IUN1" s="62"/>
      <c r="IUO1" s="62"/>
      <c r="IUP1" s="62"/>
      <c r="IUQ1" s="62"/>
      <c r="IUR1" s="62"/>
      <c r="IUS1" s="62"/>
      <c r="IUT1" s="62"/>
      <c r="IUU1" s="62"/>
      <c r="IUV1" s="62"/>
      <c r="IUW1" s="62"/>
      <c r="IUX1" s="62"/>
      <c r="IUY1" s="62"/>
      <c r="IUZ1" s="62"/>
      <c r="IVA1" s="62"/>
      <c r="IVB1" s="62"/>
      <c r="IVC1" s="62"/>
      <c r="IVD1" s="62"/>
      <c r="IVE1" s="62"/>
      <c r="IVF1" s="62"/>
      <c r="IVG1" s="62"/>
      <c r="IVH1" s="62"/>
      <c r="IVI1" s="62"/>
      <c r="IVJ1" s="62"/>
      <c r="IVK1" s="62"/>
      <c r="IVL1" s="62"/>
      <c r="IVM1" s="62"/>
      <c r="IVN1" s="62"/>
      <c r="IVO1" s="62"/>
      <c r="IVP1" s="62"/>
      <c r="IVQ1" s="62"/>
      <c r="IVR1" s="62"/>
      <c r="IVS1" s="62"/>
      <c r="IVT1" s="62"/>
      <c r="IVU1" s="62"/>
      <c r="IVV1" s="62"/>
      <c r="IVW1" s="62"/>
      <c r="IVX1" s="62"/>
      <c r="IVY1" s="62"/>
      <c r="IVZ1" s="62"/>
      <c r="IWA1" s="62"/>
      <c r="IWB1" s="62"/>
      <c r="IWC1" s="62"/>
      <c r="IWD1" s="62"/>
      <c r="IWE1" s="62"/>
      <c r="IWF1" s="62"/>
      <c r="IWG1" s="62"/>
      <c r="IWH1" s="62"/>
      <c r="IWI1" s="62"/>
      <c r="IWJ1" s="62"/>
      <c r="IWK1" s="62"/>
      <c r="IWL1" s="62"/>
      <c r="IWM1" s="62"/>
      <c r="IWN1" s="62"/>
      <c r="IWO1" s="62"/>
      <c r="IWP1" s="62"/>
      <c r="IWQ1" s="62"/>
      <c r="IWR1" s="62"/>
      <c r="IWS1" s="62"/>
      <c r="IWT1" s="62"/>
      <c r="IWU1" s="62"/>
      <c r="IWV1" s="62"/>
      <c r="IWW1" s="62"/>
      <c r="IWX1" s="62"/>
      <c r="IWY1" s="62"/>
      <c r="IWZ1" s="62"/>
      <c r="IXA1" s="62"/>
      <c r="IXB1" s="62"/>
      <c r="IXC1" s="62"/>
      <c r="IXD1" s="62"/>
      <c r="IXE1" s="62"/>
      <c r="IXF1" s="62"/>
      <c r="IXG1" s="62"/>
      <c r="IXH1" s="62"/>
      <c r="IXI1" s="62"/>
      <c r="IXJ1" s="62"/>
      <c r="IXK1" s="62"/>
      <c r="IXL1" s="62"/>
      <c r="IXM1" s="62"/>
      <c r="IXN1" s="62"/>
      <c r="IXO1" s="62"/>
      <c r="IXP1" s="62"/>
      <c r="IXQ1" s="62"/>
      <c r="IXR1" s="62"/>
      <c r="IXS1" s="62"/>
      <c r="IXT1" s="62"/>
      <c r="IXU1" s="62"/>
      <c r="IXV1" s="62"/>
      <c r="IXW1" s="62"/>
      <c r="IXX1" s="62"/>
      <c r="IXY1" s="62"/>
      <c r="IXZ1" s="62"/>
      <c r="IYA1" s="62"/>
      <c r="IYB1" s="62"/>
      <c r="IYC1" s="62"/>
      <c r="IYD1" s="62"/>
      <c r="IYE1" s="62"/>
      <c r="IYF1" s="62"/>
      <c r="IYG1" s="62"/>
      <c r="IYH1" s="62"/>
      <c r="IYI1" s="62"/>
      <c r="IYJ1" s="62"/>
      <c r="IYK1" s="62"/>
      <c r="IYL1" s="62"/>
      <c r="IYM1" s="62"/>
      <c r="IYN1" s="62"/>
      <c r="IYO1" s="62"/>
      <c r="IYP1" s="62"/>
      <c r="IYQ1" s="62"/>
      <c r="IYR1" s="62"/>
      <c r="IYS1" s="62"/>
      <c r="IYT1" s="62"/>
      <c r="IYU1" s="62"/>
      <c r="IYV1" s="62"/>
      <c r="IYW1" s="62"/>
      <c r="IYX1" s="62"/>
      <c r="IYY1" s="62"/>
      <c r="IYZ1" s="62"/>
      <c r="IZA1" s="62"/>
      <c r="IZB1" s="62"/>
      <c r="IZC1" s="62"/>
      <c r="IZD1" s="62"/>
      <c r="IZE1" s="62"/>
      <c r="IZF1" s="62"/>
      <c r="IZG1" s="62"/>
      <c r="IZH1" s="62"/>
      <c r="IZI1" s="62"/>
      <c r="IZJ1" s="62"/>
      <c r="IZK1" s="62"/>
      <c r="IZL1" s="62"/>
      <c r="IZM1" s="62"/>
      <c r="IZN1" s="62"/>
      <c r="IZO1" s="62"/>
      <c r="IZP1" s="62"/>
      <c r="IZQ1" s="62"/>
      <c r="IZR1" s="62"/>
      <c r="IZS1" s="62"/>
      <c r="IZT1" s="62"/>
      <c r="IZU1" s="62"/>
      <c r="IZV1" s="62"/>
      <c r="IZW1" s="62"/>
      <c r="IZX1" s="62"/>
      <c r="IZY1" s="62"/>
      <c r="IZZ1" s="62"/>
      <c r="JAA1" s="62"/>
      <c r="JAB1" s="62"/>
      <c r="JAC1" s="62"/>
      <c r="JAD1" s="62"/>
      <c r="JAE1" s="62"/>
      <c r="JAF1" s="62"/>
      <c r="JAG1" s="62"/>
      <c r="JAH1" s="62"/>
      <c r="JAI1" s="62"/>
      <c r="JAJ1" s="62"/>
      <c r="JAK1" s="62"/>
      <c r="JAL1" s="62"/>
      <c r="JAM1" s="62"/>
      <c r="JAN1" s="62"/>
      <c r="JAO1" s="62"/>
      <c r="JAP1" s="62"/>
      <c r="JAQ1" s="62"/>
      <c r="JAR1" s="62"/>
      <c r="JAS1" s="62"/>
      <c r="JAT1" s="62"/>
      <c r="JAU1" s="62"/>
      <c r="JAV1" s="62"/>
      <c r="JAW1" s="62"/>
      <c r="JAX1" s="62"/>
      <c r="JAY1" s="62"/>
      <c r="JAZ1" s="62"/>
      <c r="JBA1" s="62"/>
      <c r="JBB1" s="62"/>
      <c r="JBC1" s="62"/>
      <c r="JBD1" s="62"/>
      <c r="JBE1" s="62"/>
      <c r="JBF1" s="62"/>
      <c r="JBG1" s="62"/>
      <c r="JBH1" s="62"/>
      <c r="JBI1" s="62"/>
      <c r="JBJ1" s="62"/>
      <c r="JBK1" s="62"/>
      <c r="JBL1" s="62"/>
      <c r="JBM1" s="62"/>
      <c r="JBN1" s="62"/>
      <c r="JBO1" s="62"/>
      <c r="JBP1" s="62"/>
      <c r="JBQ1" s="62"/>
      <c r="JBR1" s="62"/>
      <c r="JBS1" s="62"/>
      <c r="JBT1" s="62"/>
      <c r="JBU1" s="62"/>
      <c r="JBV1" s="62"/>
      <c r="JBW1" s="62"/>
      <c r="JBX1" s="62"/>
      <c r="JBY1" s="62"/>
      <c r="JBZ1" s="62"/>
      <c r="JCA1" s="62"/>
      <c r="JCB1" s="62"/>
      <c r="JCC1" s="62"/>
      <c r="JCD1" s="62"/>
      <c r="JCE1" s="62"/>
      <c r="JCF1" s="62"/>
      <c r="JCG1" s="62"/>
      <c r="JCH1" s="62"/>
      <c r="JCI1" s="62"/>
      <c r="JCJ1" s="62"/>
      <c r="JCK1" s="62"/>
      <c r="JCL1" s="62"/>
      <c r="JCM1" s="62"/>
      <c r="JCN1" s="62"/>
      <c r="JCO1" s="62"/>
      <c r="JCP1" s="62"/>
      <c r="JCQ1" s="62"/>
      <c r="JCR1" s="62"/>
      <c r="JCS1" s="62"/>
      <c r="JCT1" s="62"/>
      <c r="JCU1" s="62"/>
      <c r="JCV1" s="62"/>
      <c r="JCW1" s="62"/>
      <c r="JCX1" s="62"/>
      <c r="JCY1" s="62"/>
      <c r="JCZ1" s="62"/>
      <c r="JDA1" s="62"/>
      <c r="JDB1" s="62"/>
      <c r="JDC1" s="62"/>
      <c r="JDD1" s="62"/>
      <c r="JDE1" s="62"/>
      <c r="JDF1" s="62"/>
      <c r="JDG1" s="62"/>
      <c r="JDH1" s="62"/>
      <c r="JDI1" s="62"/>
      <c r="JDJ1" s="62"/>
      <c r="JDK1" s="62"/>
      <c r="JDL1" s="62"/>
      <c r="JDM1" s="62"/>
      <c r="JDN1" s="62"/>
      <c r="JDO1" s="62"/>
      <c r="JDP1" s="62"/>
      <c r="JDQ1" s="62"/>
      <c r="JDR1" s="62"/>
      <c r="JDS1" s="62"/>
      <c r="JDT1" s="62"/>
      <c r="JDU1" s="62"/>
      <c r="JDV1" s="62"/>
      <c r="JDW1" s="62"/>
      <c r="JDX1" s="62"/>
      <c r="JDY1" s="62"/>
      <c r="JDZ1" s="62"/>
      <c r="JEA1" s="62"/>
      <c r="JEB1" s="62"/>
      <c r="JEC1" s="62"/>
      <c r="JED1" s="62"/>
      <c r="JEE1" s="62"/>
      <c r="JEF1" s="62"/>
      <c r="JEG1" s="62"/>
      <c r="JEH1" s="62"/>
      <c r="JEI1" s="62"/>
      <c r="JEJ1" s="62"/>
      <c r="JEK1" s="62"/>
      <c r="JEL1" s="62"/>
      <c r="JEM1" s="62"/>
      <c r="JEN1" s="62"/>
      <c r="JEO1" s="62"/>
      <c r="JEP1" s="62"/>
      <c r="JEQ1" s="62"/>
      <c r="JER1" s="62"/>
      <c r="JES1" s="62"/>
      <c r="JET1" s="62"/>
      <c r="JEU1" s="62"/>
      <c r="JEV1" s="62"/>
      <c r="JEW1" s="62"/>
      <c r="JEX1" s="62"/>
      <c r="JEY1" s="62"/>
      <c r="JEZ1" s="62"/>
      <c r="JFA1" s="62"/>
      <c r="JFB1" s="62"/>
      <c r="JFC1" s="62"/>
      <c r="JFD1" s="62"/>
      <c r="JFE1" s="62"/>
      <c r="JFF1" s="62"/>
      <c r="JFG1" s="62"/>
      <c r="JFH1" s="62"/>
      <c r="JFI1" s="62"/>
      <c r="JFJ1" s="62"/>
      <c r="JFK1" s="62"/>
      <c r="JFL1" s="62"/>
      <c r="JFM1" s="62"/>
      <c r="JFN1" s="62"/>
      <c r="JFO1" s="62"/>
      <c r="JFP1" s="62"/>
      <c r="JFQ1" s="62"/>
      <c r="JFR1" s="62"/>
      <c r="JFS1" s="62"/>
      <c r="JFT1" s="62"/>
      <c r="JFU1" s="62"/>
      <c r="JFV1" s="62"/>
      <c r="JFW1" s="62"/>
      <c r="JFX1" s="62"/>
      <c r="JFY1" s="62"/>
      <c r="JFZ1" s="62"/>
      <c r="JGA1" s="62"/>
      <c r="JGB1" s="62"/>
      <c r="JGC1" s="62"/>
      <c r="JGD1" s="62"/>
      <c r="JGE1" s="62"/>
      <c r="JGF1" s="62"/>
      <c r="JGG1" s="62"/>
      <c r="JGH1" s="62"/>
      <c r="JGI1" s="62"/>
      <c r="JGJ1" s="62"/>
      <c r="JGK1" s="62"/>
      <c r="JGL1" s="62"/>
      <c r="JGM1" s="62"/>
      <c r="JGN1" s="62"/>
      <c r="JGO1" s="62"/>
      <c r="JGP1" s="62"/>
      <c r="JGQ1" s="62"/>
      <c r="JGR1" s="62"/>
      <c r="JGS1" s="62"/>
      <c r="JGT1" s="62"/>
      <c r="JGU1" s="62"/>
      <c r="JGV1" s="62"/>
      <c r="JGW1" s="62"/>
      <c r="JGX1" s="62"/>
      <c r="JGY1" s="62"/>
      <c r="JGZ1" s="62"/>
      <c r="JHA1" s="62"/>
      <c r="JHB1" s="62"/>
      <c r="JHC1" s="62"/>
      <c r="JHD1" s="62"/>
      <c r="JHE1" s="62"/>
      <c r="JHF1" s="62"/>
      <c r="JHG1" s="62"/>
      <c r="JHH1" s="62"/>
      <c r="JHI1" s="62"/>
      <c r="JHJ1" s="62"/>
      <c r="JHK1" s="62"/>
      <c r="JHL1" s="62"/>
      <c r="JHM1" s="62"/>
      <c r="JHN1" s="62"/>
      <c r="JHO1" s="62"/>
      <c r="JHP1" s="62"/>
      <c r="JHQ1" s="62"/>
      <c r="JHR1" s="62"/>
      <c r="JHS1" s="62"/>
      <c r="JHT1" s="62"/>
      <c r="JHU1" s="62"/>
      <c r="JHV1" s="62"/>
      <c r="JHW1" s="62"/>
      <c r="JHX1" s="62"/>
      <c r="JHY1" s="62"/>
      <c r="JHZ1" s="62"/>
      <c r="JIA1" s="62"/>
      <c r="JIB1" s="62"/>
      <c r="JIC1" s="62"/>
      <c r="JID1" s="62"/>
      <c r="JIE1" s="62"/>
      <c r="JIF1" s="62"/>
      <c r="JIG1" s="62"/>
      <c r="JIH1" s="62"/>
      <c r="JII1" s="62"/>
      <c r="JIJ1" s="62"/>
      <c r="JIK1" s="62"/>
      <c r="JIL1" s="62"/>
      <c r="JIM1" s="62"/>
      <c r="JIN1" s="62"/>
      <c r="JIO1" s="62"/>
      <c r="JIP1" s="62"/>
      <c r="JIQ1" s="62"/>
      <c r="JIR1" s="62"/>
      <c r="JIS1" s="62"/>
      <c r="JIT1" s="62"/>
      <c r="JIU1" s="62"/>
      <c r="JIV1" s="62"/>
      <c r="JIW1" s="62"/>
      <c r="JIX1" s="62"/>
      <c r="JIY1" s="62"/>
      <c r="JIZ1" s="62"/>
      <c r="JJA1" s="62"/>
      <c r="JJB1" s="62"/>
      <c r="JJC1" s="62"/>
      <c r="JJD1" s="62"/>
      <c r="JJE1" s="62"/>
      <c r="JJF1" s="62"/>
      <c r="JJG1" s="62"/>
      <c r="JJH1" s="62"/>
      <c r="JJI1" s="62"/>
      <c r="JJJ1" s="62"/>
      <c r="JJK1" s="62"/>
      <c r="JJL1" s="62"/>
      <c r="JJM1" s="62"/>
      <c r="JJN1" s="62"/>
      <c r="JJO1" s="62"/>
      <c r="JJP1" s="62"/>
      <c r="JJQ1" s="62"/>
      <c r="JJR1" s="62"/>
      <c r="JJS1" s="62"/>
      <c r="JJT1" s="62"/>
      <c r="JJU1" s="62"/>
      <c r="JJV1" s="62"/>
      <c r="JJW1" s="62"/>
      <c r="JJX1" s="62"/>
      <c r="JJY1" s="62"/>
      <c r="JJZ1" s="62"/>
      <c r="JKA1" s="62"/>
      <c r="JKB1" s="62"/>
      <c r="JKC1" s="62"/>
      <c r="JKD1" s="62"/>
      <c r="JKE1" s="62"/>
      <c r="JKF1" s="62"/>
      <c r="JKG1" s="62"/>
      <c r="JKH1" s="62"/>
      <c r="JKI1" s="62"/>
      <c r="JKJ1" s="62"/>
      <c r="JKK1" s="62"/>
      <c r="JKL1" s="62"/>
      <c r="JKM1" s="62"/>
      <c r="JKN1" s="62"/>
      <c r="JKO1" s="62"/>
      <c r="JKP1" s="62"/>
      <c r="JKQ1" s="62"/>
      <c r="JKR1" s="62"/>
      <c r="JKS1" s="62"/>
      <c r="JKT1" s="62"/>
      <c r="JKU1" s="62"/>
      <c r="JKV1" s="62"/>
      <c r="JKW1" s="62"/>
      <c r="JKX1" s="62"/>
      <c r="JKY1" s="62"/>
      <c r="JKZ1" s="62"/>
      <c r="JLA1" s="62"/>
      <c r="JLB1" s="62"/>
      <c r="JLC1" s="62"/>
      <c r="JLD1" s="62"/>
      <c r="JLE1" s="62"/>
      <c r="JLF1" s="62"/>
      <c r="JLG1" s="62"/>
      <c r="JLH1" s="62"/>
      <c r="JLI1" s="62"/>
      <c r="JLJ1" s="62"/>
      <c r="JLK1" s="62"/>
      <c r="JLL1" s="62"/>
      <c r="JLM1" s="62"/>
      <c r="JLN1" s="62"/>
      <c r="JLO1" s="62"/>
      <c r="JLP1" s="62"/>
      <c r="JLQ1" s="62"/>
      <c r="JLR1" s="62"/>
      <c r="JLS1" s="62"/>
      <c r="JLT1" s="62"/>
      <c r="JLU1" s="62"/>
      <c r="JLV1" s="62"/>
      <c r="JLW1" s="62"/>
      <c r="JLX1" s="62"/>
      <c r="JLY1" s="62"/>
      <c r="JLZ1" s="62"/>
      <c r="JMA1" s="62"/>
      <c r="JMB1" s="62"/>
      <c r="JMC1" s="62"/>
      <c r="JMD1" s="62"/>
      <c r="JME1" s="62"/>
      <c r="JMF1" s="62"/>
      <c r="JMG1" s="62"/>
      <c r="JMH1" s="62"/>
      <c r="JMI1" s="62"/>
      <c r="JMJ1" s="62"/>
      <c r="JMK1" s="62"/>
      <c r="JML1" s="62"/>
      <c r="JMM1" s="62"/>
      <c r="JMN1" s="62"/>
      <c r="JMO1" s="62"/>
      <c r="JMP1" s="62"/>
      <c r="JMQ1" s="62"/>
      <c r="JMR1" s="62"/>
      <c r="JMS1" s="62"/>
      <c r="JMT1" s="62"/>
      <c r="JMU1" s="62"/>
      <c r="JMV1" s="62"/>
      <c r="JMW1" s="62"/>
      <c r="JMX1" s="62"/>
      <c r="JMY1" s="62"/>
      <c r="JMZ1" s="62"/>
      <c r="JNA1" s="62"/>
      <c r="JNB1" s="62"/>
      <c r="JNC1" s="62"/>
      <c r="JND1" s="62"/>
      <c r="JNE1" s="62"/>
      <c r="JNF1" s="62"/>
      <c r="JNG1" s="62"/>
      <c r="JNH1" s="62"/>
      <c r="JNI1" s="62"/>
      <c r="JNJ1" s="62"/>
      <c r="JNK1" s="62"/>
      <c r="JNL1" s="62"/>
      <c r="JNM1" s="62"/>
      <c r="JNN1" s="62"/>
      <c r="JNO1" s="62"/>
      <c r="JNP1" s="62"/>
      <c r="JNQ1" s="62"/>
      <c r="JNR1" s="62"/>
      <c r="JNS1" s="62"/>
      <c r="JNT1" s="62"/>
      <c r="JNU1" s="62"/>
      <c r="JNV1" s="62"/>
      <c r="JNW1" s="62"/>
      <c r="JNX1" s="62"/>
      <c r="JNY1" s="62"/>
      <c r="JNZ1" s="62"/>
      <c r="JOA1" s="62"/>
      <c r="JOB1" s="62"/>
      <c r="JOC1" s="62"/>
      <c r="JOD1" s="62"/>
      <c r="JOE1" s="62"/>
      <c r="JOF1" s="62"/>
      <c r="JOG1" s="62"/>
      <c r="JOH1" s="62"/>
      <c r="JOI1" s="62"/>
      <c r="JOJ1" s="62"/>
      <c r="JOK1" s="62"/>
      <c r="JOL1" s="62"/>
      <c r="JOM1" s="62"/>
      <c r="JON1" s="62"/>
      <c r="JOO1" s="62"/>
      <c r="JOP1" s="62"/>
      <c r="JOQ1" s="62"/>
      <c r="JOR1" s="62"/>
      <c r="JOS1" s="62"/>
      <c r="JOT1" s="62"/>
      <c r="JOU1" s="62"/>
      <c r="JOV1" s="62"/>
      <c r="JOW1" s="62"/>
      <c r="JOX1" s="62"/>
      <c r="JOY1" s="62"/>
      <c r="JOZ1" s="62"/>
      <c r="JPA1" s="62"/>
      <c r="JPB1" s="62"/>
      <c r="JPC1" s="62"/>
      <c r="JPD1" s="62"/>
      <c r="JPE1" s="62"/>
      <c r="JPF1" s="62"/>
      <c r="JPG1" s="62"/>
      <c r="JPH1" s="62"/>
      <c r="JPI1" s="62"/>
      <c r="JPJ1" s="62"/>
      <c r="JPK1" s="62"/>
      <c r="JPL1" s="62"/>
      <c r="JPM1" s="62"/>
      <c r="JPN1" s="62"/>
      <c r="JPO1" s="62"/>
      <c r="JPP1" s="62"/>
      <c r="JPQ1" s="62"/>
      <c r="JPR1" s="62"/>
      <c r="JPS1" s="62"/>
      <c r="JPT1" s="62"/>
      <c r="JPU1" s="62"/>
      <c r="JPV1" s="62"/>
      <c r="JPW1" s="62"/>
      <c r="JPX1" s="62"/>
      <c r="JPY1" s="62"/>
      <c r="JPZ1" s="62"/>
      <c r="JQA1" s="62"/>
      <c r="JQB1" s="62"/>
      <c r="JQC1" s="62"/>
      <c r="JQD1" s="62"/>
      <c r="JQE1" s="62"/>
      <c r="JQF1" s="62"/>
      <c r="JQG1" s="62"/>
      <c r="JQH1" s="62"/>
      <c r="JQI1" s="62"/>
      <c r="JQJ1" s="62"/>
      <c r="JQK1" s="62"/>
      <c r="JQL1" s="62"/>
      <c r="JQM1" s="62"/>
      <c r="JQN1" s="62"/>
      <c r="JQO1" s="62"/>
      <c r="JQP1" s="62"/>
      <c r="JQQ1" s="62"/>
      <c r="JQR1" s="62"/>
      <c r="JQS1" s="62"/>
      <c r="JQT1" s="62"/>
      <c r="JQU1" s="62"/>
      <c r="JQV1" s="62"/>
      <c r="JQW1" s="62"/>
      <c r="JQX1" s="62"/>
      <c r="JQY1" s="62"/>
      <c r="JQZ1" s="62"/>
      <c r="JRA1" s="62"/>
      <c r="JRB1" s="62"/>
      <c r="JRC1" s="62"/>
      <c r="JRD1" s="62"/>
      <c r="JRE1" s="62"/>
      <c r="JRF1" s="62"/>
      <c r="JRG1" s="62"/>
      <c r="JRH1" s="62"/>
      <c r="JRI1" s="62"/>
      <c r="JRJ1" s="62"/>
      <c r="JRK1" s="62"/>
      <c r="JRL1" s="62"/>
      <c r="JRM1" s="62"/>
      <c r="JRN1" s="62"/>
      <c r="JRO1" s="62"/>
      <c r="JRP1" s="62"/>
      <c r="JRQ1" s="62"/>
      <c r="JRR1" s="62"/>
      <c r="JRS1" s="62"/>
      <c r="JRT1" s="62"/>
      <c r="JRU1" s="62"/>
      <c r="JRV1" s="62"/>
      <c r="JRW1" s="62"/>
      <c r="JRX1" s="62"/>
      <c r="JRY1" s="62"/>
      <c r="JRZ1" s="62"/>
      <c r="JSA1" s="62"/>
      <c r="JSB1" s="62"/>
      <c r="JSC1" s="62"/>
      <c r="JSD1" s="62"/>
      <c r="JSE1" s="62"/>
      <c r="JSF1" s="62"/>
      <c r="JSG1" s="62"/>
      <c r="JSH1" s="62"/>
      <c r="JSI1" s="62"/>
      <c r="JSJ1" s="62"/>
      <c r="JSK1" s="62"/>
      <c r="JSL1" s="62"/>
      <c r="JSM1" s="62"/>
      <c r="JSN1" s="62"/>
      <c r="JSO1" s="62"/>
      <c r="JSP1" s="62"/>
      <c r="JSQ1" s="62"/>
      <c r="JSR1" s="62"/>
      <c r="JSS1" s="62"/>
      <c r="JST1" s="62"/>
      <c r="JSU1" s="62"/>
      <c r="JSV1" s="62"/>
      <c r="JSW1" s="62"/>
      <c r="JSX1" s="62"/>
      <c r="JSY1" s="62"/>
      <c r="JSZ1" s="62"/>
      <c r="JTA1" s="62"/>
      <c r="JTB1" s="62"/>
      <c r="JTC1" s="62"/>
      <c r="JTD1" s="62"/>
      <c r="JTE1" s="62"/>
      <c r="JTF1" s="62"/>
      <c r="JTG1" s="62"/>
      <c r="JTH1" s="62"/>
      <c r="JTI1" s="62"/>
      <c r="JTJ1" s="62"/>
      <c r="JTK1" s="62"/>
      <c r="JTL1" s="62"/>
      <c r="JTM1" s="62"/>
      <c r="JTN1" s="62"/>
      <c r="JTO1" s="62"/>
      <c r="JTP1" s="62"/>
      <c r="JTQ1" s="62"/>
      <c r="JTR1" s="62"/>
      <c r="JTS1" s="62"/>
      <c r="JTT1" s="62"/>
      <c r="JTU1" s="62"/>
      <c r="JTV1" s="62"/>
      <c r="JTW1" s="62"/>
      <c r="JTX1" s="62"/>
      <c r="JTY1" s="62"/>
      <c r="JTZ1" s="62"/>
      <c r="JUA1" s="62"/>
      <c r="JUB1" s="62"/>
      <c r="JUC1" s="62"/>
      <c r="JUD1" s="62"/>
      <c r="JUE1" s="62"/>
      <c r="JUF1" s="62"/>
      <c r="JUG1" s="62"/>
      <c r="JUH1" s="62"/>
      <c r="JUI1" s="62"/>
      <c r="JUJ1" s="62"/>
      <c r="JUK1" s="62"/>
      <c r="JUL1" s="62"/>
      <c r="JUM1" s="62"/>
      <c r="JUN1" s="62"/>
      <c r="JUO1" s="62"/>
      <c r="JUP1" s="62"/>
      <c r="JUQ1" s="62"/>
      <c r="JUR1" s="62"/>
      <c r="JUS1" s="62"/>
      <c r="JUT1" s="62"/>
      <c r="JUU1" s="62"/>
      <c r="JUV1" s="62"/>
      <c r="JUW1" s="62"/>
      <c r="JUX1" s="62"/>
      <c r="JUY1" s="62"/>
      <c r="JUZ1" s="62"/>
      <c r="JVA1" s="62"/>
      <c r="JVB1" s="62"/>
      <c r="JVC1" s="62"/>
      <c r="JVD1" s="62"/>
      <c r="JVE1" s="62"/>
      <c r="JVF1" s="62"/>
      <c r="JVG1" s="62"/>
      <c r="JVH1" s="62"/>
      <c r="JVI1" s="62"/>
      <c r="JVJ1" s="62"/>
      <c r="JVK1" s="62"/>
      <c r="JVL1" s="62"/>
      <c r="JVM1" s="62"/>
      <c r="JVN1" s="62"/>
      <c r="JVO1" s="62"/>
      <c r="JVP1" s="62"/>
      <c r="JVQ1" s="62"/>
      <c r="JVR1" s="62"/>
      <c r="JVS1" s="62"/>
      <c r="JVT1" s="62"/>
      <c r="JVU1" s="62"/>
      <c r="JVV1" s="62"/>
      <c r="JVW1" s="62"/>
      <c r="JVX1" s="62"/>
      <c r="JVY1" s="62"/>
      <c r="JVZ1" s="62"/>
      <c r="JWA1" s="62"/>
      <c r="JWB1" s="62"/>
      <c r="JWC1" s="62"/>
      <c r="JWD1" s="62"/>
      <c r="JWE1" s="62"/>
      <c r="JWF1" s="62"/>
      <c r="JWG1" s="62"/>
      <c r="JWH1" s="62"/>
      <c r="JWI1" s="62"/>
      <c r="JWJ1" s="62"/>
      <c r="JWK1" s="62"/>
      <c r="JWL1" s="62"/>
      <c r="JWM1" s="62"/>
      <c r="JWN1" s="62"/>
      <c r="JWO1" s="62"/>
      <c r="JWP1" s="62"/>
      <c r="JWQ1" s="62"/>
      <c r="JWR1" s="62"/>
      <c r="JWS1" s="62"/>
      <c r="JWT1" s="62"/>
      <c r="JWU1" s="62"/>
      <c r="JWV1" s="62"/>
      <c r="JWW1" s="62"/>
      <c r="JWX1" s="62"/>
      <c r="JWY1" s="62"/>
      <c r="JWZ1" s="62"/>
      <c r="JXA1" s="62"/>
      <c r="JXB1" s="62"/>
      <c r="JXC1" s="62"/>
      <c r="JXD1" s="62"/>
      <c r="JXE1" s="62"/>
      <c r="JXF1" s="62"/>
      <c r="JXG1" s="62"/>
      <c r="JXH1" s="62"/>
      <c r="JXI1" s="62"/>
      <c r="JXJ1" s="62"/>
      <c r="JXK1" s="62"/>
      <c r="JXL1" s="62"/>
      <c r="JXM1" s="62"/>
      <c r="JXN1" s="62"/>
      <c r="JXO1" s="62"/>
      <c r="JXP1" s="62"/>
      <c r="JXQ1" s="62"/>
      <c r="JXR1" s="62"/>
      <c r="JXS1" s="62"/>
      <c r="JXT1" s="62"/>
      <c r="JXU1" s="62"/>
      <c r="JXV1" s="62"/>
      <c r="JXW1" s="62"/>
      <c r="JXX1" s="62"/>
      <c r="JXY1" s="62"/>
      <c r="JXZ1" s="62"/>
      <c r="JYA1" s="62"/>
      <c r="JYB1" s="62"/>
      <c r="JYC1" s="62"/>
      <c r="JYD1" s="62"/>
      <c r="JYE1" s="62"/>
      <c r="JYF1" s="62"/>
      <c r="JYG1" s="62"/>
      <c r="JYH1" s="62"/>
      <c r="JYI1" s="62"/>
      <c r="JYJ1" s="62"/>
      <c r="JYK1" s="62"/>
      <c r="JYL1" s="62"/>
      <c r="JYM1" s="62"/>
      <c r="JYN1" s="62"/>
      <c r="JYO1" s="62"/>
      <c r="JYP1" s="62"/>
      <c r="JYQ1" s="62"/>
      <c r="JYR1" s="62"/>
      <c r="JYS1" s="62"/>
      <c r="JYT1" s="62"/>
      <c r="JYU1" s="62"/>
      <c r="JYV1" s="62"/>
      <c r="JYW1" s="62"/>
      <c r="JYX1" s="62"/>
      <c r="JYY1" s="62"/>
      <c r="JYZ1" s="62"/>
      <c r="JZA1" s="62"/>
      <c r="JZB1" s="62"/>
      <c r="JZC1" s="62"/>
      <c r="JZD1" s="62"/>
      <c r="JZE1" s="62"/>
      <c r="JZF1" s="62"/>
      <c r="JZG1" s="62"/>
      <c r="JZH1" s="62"/>
      <c r="JZI1" s="62"/>
      <c r="JZJ1" s="62"/>
      <c r="JZK1" s="62"/>
      <c r="JZL1" s="62"/>
      <c r="JZM1" s="62"/>
      <c r="JZN1" s="62"/>
      <c r="JZO1" s="62"/>
      <c r="JZP1" s="62"/>
      <c r="JZQ1" s="62"/>
      <c r="JZR1" s="62"/>
      <c r="JZS1" s="62"/>
      <c r="JZT1" s="62"/>
      <c r="JZU1" s="62"/>
      <c r="JZV1" s="62"/>
      <c r="JZW1" s="62"/>
      <c r="JZX1" s="62"/>
      <c r="JZY1" s="62"/>
      <c r="JZZ1" s="62"/>
      <c r="KAA1" s="62"/>
      <c r="KAB1" s="62"/>
      <c r="KAC1" s="62"/>
      <c r="KAD1" s="62"/>
      <c r="KAE1" s="62"/>
      <c r="KAF1" s="62"/>
      <c r="KAG1" s="62"/>
      <c r="KAH1" s="62"/>
      <c r="KAI1" s="62"/>
      <c r="KAJ1" s="62"/>
      <c r="KAK1" s="62"/>
      <c r="KAL1" s="62"/>
      <c r="KAM1" s="62"/>
      <c r="KAN1" s="62"/>
      <c r="KAO1" s="62"/>
      <c r="KAP1" s="62"/>
      <c r="KAQ1" s="62"/>
      <c r="KAR1" s="62"/>
      <c r="KAS1" s="62"/>
      <c r="KAT1" s="62"/>
      <c r="KAU1" s="62"/>
      <c r="KAV1" s="62"/>
      <c r="KAW1" s="62"/>
      <c r="KAX1" s="62"/>
      <c r="KAY1" s="62"/>
      <c r="KAZ1" s="62"/>
      <c r="KBA1" s="62"/>
      <c r="KBB1" s="62"/>
      <c r="KBC1" s="62"/>
      <c r="KBD1" s="62"/>
      <c r="KBE1" s="62"/>
      <c r="KBF1" s="62"/>
      <c r="KBG1" s="62"/>
      <c r="KBH1" s="62"/>
      <c r="KBI1" s="62"/>
      <c r="KBJ1" s="62"/>
      <c r="KBK1" s="62"/>
      <c r="KBL1" s="62"/>
      <c r="KBM1" s="62"/>
      <c r="KBN1" s="62"/>
      <c r="KBO1" s="62"/>
      <c r="KBP1" s="62"/>
      <c r="KBQ1" s="62"/>
      <c r="KBR1" s="62"/>
      <c r="KBS1" s="62"/>
      <c r="KBT1" s="62"/>
      <c r="KBU1" s="62"/>
      <c r="KBV1" s="62"/>
      <c r="KBW1" s="62"/>
      <c r="KBX1" s="62"/>
      <c r="KBY1" s="62"/>
      <c r="KBZ1" s="62"/>
      <c r="KCA1" s="62"/>
      <c r="KCB1" s="62"/>
      <c r="KCC1" s="62"/>
      <c r="KCD1" s="62"/>
      <c r="KCE1" s="62"/>
      <c r="KCF1" s="62"/>
      <c r="KCG1" s="62"/>
      <c r="KCH1" s="62"/>
      <c r="KCI1" s="62"/>
      <c r="KCJ1" s="62"/>
      <c r="KCK1" s="62"/>
      <c r="KCL1" s="62"/>
      <c r="KCM1" s="62"/>
      <c r="KCN1" s="62"/>
      <c r="KCO1" s="62"/>
      <c r="KCP1" s="62"/>
      <c r="KCQ1" s="62"/>
      <c r="KCR1" s="62"/>
      <c r="KCS1" s="62"/>
      <c r="KCT1" s="62"/>
      <c r="KCU1" s="62"/>
      <c r="KCV1" s="62"/>
      <c r="KCW1" s="62"/>
      <c r="KCX1" s="62"/>
      <c r="KCY1" s="62"/>
      <c r="KCZ1" s="62"/>
      <c r="KDA1" s="62"/>
      <c r="KDB1" s="62"/>
      <c r="KDC1" s="62"/>
      <c r="KDD1" s="62"/>
      <c r="KDE1" s="62"/>
      <c r="KDF1" s="62"/>
      <c r="KDG1" s="62"/>
      <c r="KDH1" s="62"/>
      <c r="KDI1" s="62"/>
      <c r="KDJ1" s="62"/>
      <c r="KDK1" s="62"/>
      <c r="KDL1" s="62"/>
      <c r="KDM1" s="62"/>
      <c r="KDN1" s="62"/>
      <c r="KDO1" s="62"/>
      <c r="KDP1" s="62"/>
      <c r="KDQ1" s="62"/>
      <c r="KDR1" s="62"/>
      <c r="KDS1" s="62"/>
      <c r="KDT1" s="62"/>
      <c r="KDU1" s="62"/>
      <c r="KDV1" s="62"/>
      <c r="KDW1" s="62"/>
      <c r="KDX1" s="62"/>
      <c r="KDY1" s="62"/>
      <c r="KDZ1" s="62"/>
      <c r="KEA1" s="62"/>
      <c r="KEB1" s="62"/>
      <c r="KEC1" s="62"/>
      <c r="KED1" s="62"/>
      <c r="KEE1" s="62"/>
      <c r="KEF1" s="62"/>
      <c r="KEG1" s="62"/>
      <c r="KEH1" s="62"/>
      <c r="KEI1" s="62"/>
      <c r="KEJ1" s="62"/>
      <c r="KEK1" s="62"/>
      <c r="KEL1" s="62"/>
      <c r="KEM1" s="62"/>
      <c r="KEN1" s="62"/>
      <c r="KEO1" s="62"/>
      <c r="KEP1" s="62"/>
      <c r="KEQ1" s="62"/>
      <c r="KER1" s="62"/>
      <c r="KES1" s="62"/>
      <c r="KET1" s="62"/>
      <c r="KEU1" s="62"/>
      <c r="KEV1" s="62"/>
      <c r="KEW1" s="62"/>
      <c r="KEX1" s="62"/>
      <c r="KEY1" s="62"/>
      <c r="KEZ1" s="62"/>
      <c r="KFA1" s="62"/>
      <c r="KFB1" s="62"/>
      <c r="KFC1" s="62"/>
      <c r="KFD1" s="62"/>
      <c r="KFE1" s="62"/>
      <c r="KFF1" s="62"/>
      <c r="KFG1" s="62"/>
      <c r="KFH1" s="62"/>
      <c r="KFI1" s="62"/>
      <c r="KFJ1" s="62"/>
      <c r="KFK1" s="62"/>
      <c r="KFL1" s="62"/>
      <c r="KFM1" s="62"/>
      <c r="KFN1" s="62"/>
      <c r="KFO1" s="62"/>
      <c r="KFP1" s="62"/>
      <c r="KFQ1" s="62"/>
      <c r="KFR1" s="62"/>
      <c r="KFS1" s="62"/>
      <c r="KFT1" s="62"/>
      <c r="KFU1" s="62"/>
      <c r="KFV1" s="62"/>
      <c r="KFW1" s="62"/>
      <c r="KFX1" s="62"/>
      <c r="KFY1" s="62"/>
      <c r="KFZ1" s="62"/>
      <c r="KGA1" s="62"/>
      <c r="KGB1" s="62"/>
      <c r="KGC1" s="62"/>
      <c r="KGD1" s="62"/>
      <c r="KGE1" s="62"/>
      <c r="KGF1" s="62"/>
      <c r="KGG1" s="62"/>
      <c r="KGH1" s="62"/>
      <c r="KGI1" s="62"/>
      <c r="KGJ1" s="62"/>
      <c r="KGK1" s="62"/>
      <c r="KGL1" s="62"/>
      <c r="KGM1" s="62"/>
      <c r="KGN1" s="62"/>
      <c r="KGO1" s="62"/>
      <c r="KGP1" s="62"/>
      <c r="KGQ1" s="62"/>
      <c r="KGR1" s="62"/>
      <c r="KGS1" s="62"/>
      <c r="KGT1" s="62"/>
      <c r="KGU1" s="62"/>
      <c r="KGV1" s="62"/>
      <c r="KGW1" s="62"/>
      <c r="KGX1" s="62"/>
      <c r="KGY1" s="62"/>
      <c r="KGZ1" s="62"/>
      <c r="KHA1" s="62"/>
      <c r="KHB1" s="62"/>
      <c r="KHC1" s="62"/>
      <c r="KHD1" s="62"/>
      <c r="KHE1" s="62"/>
      <c r="KHF1" s="62"/>
      <c r="KHG1" s="62"/>
      <c r="KHH1" s="62"/>
      <c r="KHI1" s="62"/>
      <c r="KHJ1" s="62"/>
      <c r="KHK1" s="62"/>
      <c r="KHL1" s="62"/>
      <c r="KHM1" s="62"/>
      <c r="KHN1" s="62"/>
      <c r="KHO1" s="62"/>
      <c r="KHP1" s="62"/>
      <c r="KHQ1" s="62"/>
      <c r="KHR1" s="62"/>
      <c r="KHS1" s="62"/>
      <c r="KHT1" s="62"/>
      <c r="KHU1" s="62"/>
      <c r="KHV1" s="62"/>
      <c r="KHW1" s="62"/>
      <c r="KHX1" s="62"/>
      <c r="KHY1" s="62"/>
      <c r="KHZ1" s="62"/>
      <c r="KIA1" s="62"/>
      <c r="KIB1" s="62"/>
      <c r="KIC1" s="62"/>
      <c r="KID1" s="62"/>
      <c r="KIE1" s="62"/>
      <c r="KIF1" s="62"/>
      <c r="KIG1" s="62"/>
      <c r="KIH1" s="62"/>
      <c r="KII1" s="62"/>
      <c r="KIJ1" s="62"/>
      <c r="KIK1" s="62"/>
      <c r="KIL1" s="62"/>
      <c r="KIM1" s="62"/>
      <c r="KIN1" s="62"/>
      <c r="KIO1" s="62"/>
      <c r="KIP1" s="62"/>
      <c r="KIQ1" s="62"/>
      <c r="KIR1" s="62"/>
      <c r="KIS1" s="62"/>
      <c r="KIT1" s="62"/>
      <c r="KIU1" s="62"/>
      <c r="KIV1" s="62"/>
      <c r="KIW1" s="62"/>
      <c r="KIX1" s="62"/>
      <c r="KIY1" s="62"/>
      <c r="KIZ1" s="62"/>
      <c r="KJA1" s="62"/>
      <c r="KJB1" s="62"/>
      <c r="KJC1" s="62"/>
      <c r="KJD1" s="62"/>
      <c r="KJE1" s="62"/>
      <c r="KJF1" s="62"/>
      <c r="KJG1" s="62"/>
      <c r="KJH1" s="62"/>
      <c r="KJI1" s="62"/>
      <c r="KJJ1" s="62"/>
      <c r="KJK1" s="62"/>
      <c r="KJL1" s="62"/>
      <c r="KJM1" s="62"/>
      <c r="KJN1" s="62"/>
      <c r="KJO1" s="62"/>
      <c r="KJP1" s="62"/>
      <c r="KJQ1" s="62"/>
      <c r="KJR1" s="62"/>
      <c r="KJS1" s="62"/>
      <c r="KJT1" s="62"/>
      <c r="KJU1" s="62"/>
      <c r="KJV1" s="62"/>
      <c r="KJW1" s="62"/>
      <c r="KJX1" s="62"/>
      <c r="KJY1" s="62"/>
      <c r="KJZ1" s="62"/>
      <c r="KKA1" s="62"/>
      <c r="KKB1" s="62"/>
      <c r="KKC1" s="62"/>
      <c r="KKD1" s="62"/>
      <c r="KKE1" s="62"/>
      <c r="KKF1" s="62"/>
      <c r="KKG1" s="62"/>
      <c r="KKH1" s="62"/>
      <c r="KKI1" s="62"/>
      <c r="KKJ1" s="62"/>
      <c r="KKK1" s="62"/>
      <c r="KKL1" s="62"/>
      <c r="KKM1" s="62"/>
      <c r="KKN1" s="62"/>
      <c r="KKO1" s="62"/>
      <c r="KKP1" s="62"/>
      <c r="KKQ1" s="62"/>
      <c r="KKR1" s="62"/>
      <c r="KKS1" s="62"/>
      <c r="KKT1" s="62"/>
      <c r="KKU1" s="62"/>
      <c r="KKV1" s="62"/>
      <c r="KKW1" s="62"/>
      <c r="KKX1" s="62"/>
      <c r="KKY1" s="62"/>
      <c r="KKZ1" s="62"/>
      <c r="KLA1" s="62"/>
      <c r="KLB1" s="62"/>
      <c r="KLC1" s="62"/>
      <c r="KLD1" s="62"/>
      <c r="KLE1" s="62"/>
      <c r="KLF1" s="62"/>
      <c r="KLG1" s="62"/>
      <c r="KLH1" s="62"/>
      <c r="KLI1" s="62"/>
      <c r="KLJ1" s="62"/>
      <c r="KLK1" s="62"/>
      <c r="KLL1" s="62"/>
      <c r="KLM1" s="62"/>
      <c r="KLN1" s="62"/>
      <c r="KLO1" s="62"/>
      <c r="KLP1" s="62"/>
      <c r="KLQ1" s="62"/>
      <c r="KLR1" s="62"/>
      <c r="KLS1" s="62"/>
      <c r="KLT1" s="62"/>
      <c r="KLU1" s="62"/>
      <c r="KLV1" s="62"/>
      <c r="KLW1" s="62"/>
      <c r="KLX1" s="62"/>
      <c r="KLY1" s="62"/>
      <c r="KLZ1" s="62"/>
      <c r="KMA1" s="62"/>
      <c r="KMB1" s="62"/>
      <c r="KMC1" s="62"/>
      <c r="KMD1" s="62"/>
      <c r="KME1" s="62"/>
      <c r="KMF1" s="62"/>
      <c r="KMG1" s="62"/>
      <c r="KMH1" s="62"/>
      <c r="KMI1" s="62"/>
      <c r="KMJ1" s="62"/>
      <c r="KMK1" s="62"/>
      <c r="KML1" s="62"/>
      <c r="KMM1" s="62"/>
      <c r="KMN1" s="62"/>
      <c r="KMO1" s="62"/>
      <c r="KMP1" s="62"/>
      <c r="KMQ1" s="62"/>
      <c r="KMR1" s="62"/>
      <c r="KMS1" s="62"/>
      <c r="KMT1" s="62"/>
      <c r="KMU1" s="62"/>
      <c r="KMV1" s="62"/>
      <c r="KMW1" s="62"/>
      <c r="KMX1" s="62"/>
      <c r="KMY1" s="62"/>
      <c r="KMZ1" s="62"/>
      <c r="KNA1" s="62"/>
      <c r="KNB1" s="62"/>
      <c r="KNC1" s="62"/>
      <c r="KND1" s="62"/>
      <c r="KNE1" s="62"/>
      <c r="KNF1" s="62"/>
      <c r="KNG1" s="62"/>
      <c r="KNH1" s="62"/>
      <c r="KNI1" s="62"/>
      <c r="KNJ1" s="62"/>
      <c r="KNK1" s="62"/>
      <c r="KNL1" s="62"/>
      <c r="KNM1" s="62"/>
      <c r="KNN1" s="62"/>
      <c r="KNO1" s="62"/>
      <c r="KNP1" s="62"/>
      <c r="KNQ1" s="62"/>
      <c r="KNR1" s="62"/>
      <c r="KNS1" s="62"/>
      <c r="KNT1" s="62"/>
      <c r="KNU1" s="62"/>
      <c r="KNV1" s="62"/>
      <c r="KNW1" s="62"/>
      <c r="KNX1" s="62"/>
      <c r="KNY1" s="62"/>
      <c r="KNZ1" s="62"/>
      <c r="KOA1" s="62"/>
      <c r="KOB1" s="62"/>
      <c r="KOC1" s="62"/>
      <c r="KOD1" s="62"/>
      <c r="KOE1" s="62"/>
      <c r="KOF1" s="62"/>
      <c r="KOG1" s="62"/>
      <c r="KOH1" s="62"/>
      <c r="KOI1" s="62"/>
      <c r="KOJ1" s="62"/>
      <c r="KOK1" s="62"/>
      <c r="KOL1" s="62"/>
      <c r="KOM1" s="62"/>
      <c r="KON1" s="62"/>
      <c r="KOO1" s="62"/>
      <c r="KOP1" s="62"/>
      <c r="KOQ1" s="62"/>
      <c r="KOR1" s="62"/>
      <c r="KOS1" s="62"/>
      <c r="KOT1" s="62"/>
      <c r="KOU1" s="62"/>
      <c r="KOV1" s="62"/>
      <c r="KOW1" s="62"/>
      <c r="KOX1" s="62"/>
      <c r="KOY1" s="62"/>
      <c r="KOZ1" s="62"/>
      <c r="KPA1" s="62"/>
      <c r="KPB1" s="62"/>
      <c r="KPC1" s="62"/>
      <c r="KPD1" s="62"/>
      <c r="KPE1" s="62"/>
      <c r="KPF1" s="62"/>
      <c r="KPG1" s="62"/>
      <c r="KPH1" s="62"/>
      <c r="KPI1" s="62"/>
      <c r="KPJ1" s="62"/>
      <c r="KPK1" s="62"/>
      <c r="KPL1" s="62"/>
      <c r="KPM1" s="62"/>
      <c r="KPN1" s="62"/>
      <c r="KPO1" s="62"/>
      <c r="KPP1" s="62"/>
      <c r="KPQ1" s="62"/>
      <c r="KPR1" s="62"/>
      <c r="KPS1" s="62"/>
      <c r="KPT1" s="62"/>
      <c r="KPU1" s="62"/>
      <c r="KPV1" s="62"/>
      <c r="KPW1" s="62"/>
      <c r="KPX1" s="62"/>
      <c r="KPY1" s="62"/>
      <c r="KPZ1" s="62"/>
      <c r="KQA1" s="62"/>
      <c r="KQB1" s="62"/>
      <c r="KQC1" s="62"/>
      <c r="KQD1" s="62"/>
      <c r="KQE1" s="62"/>
      <c r="KQF1" s="62"/>
      <c r="KQG1" s="62"/>
      <c r="KQH1" s="62"/>
      <c r="KQI1" s="62"/>
      <c r="KQJ1" s="62"/>
      <c r="KQK1" s="62"/>
      <c r="KQL1" s="62"/>
      <c r="KQM1" s="62"/>
      <c r="KQN1" s="62"/>
      <c r="KQO1" s="62"/>
      <c r="KQP1" s="62"/>
      <c r="KQQ1" s="62"/>
      <c r="KQR1" s="62"/>
      <c r="KQS1" s="62"/>
      <c r="KQT1" s="62"/>
      <c r="KQU1" s="62"/>
      <c r="KQV1" s="62"/>
      <c r="KQW1" s="62"/>
      <c r="KQX1" s="62"/>
      <c r="KQY1" s="62"/>
      <c r="KQZ1" s="62"/>
      <c r="KRA1" s="62"/>
      <c r="KRB1" s="62"/>
      <c r="KRC1" s="62"/>
      <c r="KRD1" s="62"/>
      <c r="KRE1" s="62"/>
      <c r="KRF1" s="62"/>
      <c r="KRG1" s="62"/>
      <c r="KRH1" s="62"/>
      <c r="KRI1" s="62"/>
      <c r="KRJ1" s="62"/>
      <c r="KRK1" s="62"/>
      <c r="KRL1" s="62"/>
      <c r="KRM1" s="62"/>
      <c r="KRN1" s="62"/>
      <c r="KRO1" s="62"/>
      <c r="KRP1" s="62"/>
      <c r="KRQ1" s="62"/>
      <c r="KRR1" s="62"/>
      <c r="KRS1" s="62"/>
      <c r="KRT1" s="62"/>
      <c r="KRU1" s="62"/>
      <c r="KRV1" s="62"/>
      <c r="KRW1" s="62"/>
      <c r="KRX1" s="62"/>
      <c r="KRY1" s="62"/>
      <c r="KRZ1" s="62"/>
      <c r="KSA1" s="62"/>
      <c r="KSB1" s="62"/>
      <c r="KSC1" s="62"/>
      <c r="KSD1" s="62"/>
      <c r="KSE1" s="62"/>
      <c r="KSF1" s="62"/>
      <c r="KSG1" s="62"/>
      <c r="KSH1" s="62"/>
      <c r="KSI1" s="62"/>
      <c r="KSJ1" s="62"/>
      <c r="KSK1" s="62"/>
      <c r="KSL1" s="62"/>
      <c r="KSM1" s="62"/>
      <c r="KSN1" s="62"/>
      <c r="KSO1" s="62"/>
      <c r="KSP1" s="62"/>
      <c r="KSQ1" s="62"/>
      <c r="KSR1" s="62"/>
      <c r="KSS1" s="62"/>
      <c r="KST1" s="62"/>
      <c r="KSU1" s="62"/>
      <c r="KSV1" s="62"/>
      <c r="KSW1" s="62"/>
      <c r="KSX1" s="62"/>
      <c r="KSY1" s="62"/>
      <c r="KSZ1" s="62"/>
      <c r="KTA1" s="62"/>
      <c r="KTB1" s="62"/>
      <c r="KTC1" s="62"/>
      <c r="KTD1" s="62"/>
      <c r="KTE1" s="62"/>
      <c r="KTF1" s="62"/>
      <c r="KTG1" s="62"/>
      <c r="KTH1" s="62"/>
      <c r="KTI1" s="62"/>
      <c r="KTJ1" s="62"/>
      <c r="KTK1" s="62"/>
      <c r="KTL1" s="62"/>
      <c r="KTM1" s="62"/>
      <c r="KTN1" s="62"/>
      <c r="KTO1" s="62"/>
      <c r="KTP1" s="62"/>
      <c r="KTQ1" s="62"/>
      <c r="KTR1" s="62"/>
      <c r="KTS1" s="62"/>
      <c r="KTT1" s="62"/>
      <c r="KTU1" s="62"/>
      <c r="KTV1" s="62"/>
      <c r="KTW1" s="62"/>
      <c r="KTX1" s="62"/>
      <c r="KTY1" s="62"/>
      <c r="KTZ1" s="62"/>
      <c r="KUA1" s="62"/>
      <c r="KUB1" s="62"/>
      <c r="KUC1" s="62"/>
      <c r="KUD1" s="62"/>
      <c r="KUE1" s="62"/>
      <c r="KUF1" s="62"/>
      <c r="KUG1" s="62"/>
      <c r="KUH1" s="62"/>
      <c r="KUI1" s="62"/>
      <c r="KUJ1" s="62"/>
      <c r="KUK1" s="62"/>
      <c r="KUL1" s="62"/>
      <c r="KUM1" s="62"/>
      <c r="KUN1" s="62"/>
      <c r="KUO1" s="62"/>
      <c r="KUP1" s="62"/>
      <c r="KUQ1" s="62"/>
      <c r="KUR1" s="62"/>
      <c r="KUS1" s="62"/>
      <c r="KUT1" s="62"/>
      <c r="KUU1" s="62"/>
      <c r="KUV1" s="62"/>
      <c r="KUW1" s="62"/>
      <c r="KUX1" s="62"/>
      <c r="KUY1" s="62"/>
      <c r="KUZ1" s="62"/>
      <c r="KVA1" s="62"/>
      <c r="KVB1" s="62"/>
      <c r="KVC1" s="62"/>
      <c r="KVD1" s="62"/>
      <c r="KVE1" s="62"/>
      <c r="KVF1" s="62"/>
      <c r="KVG1" s="62"/>
      <c r="KVH1" s="62"/>
      <c r="KVI1" s="62"/>
      <c r="KVJ1" s="62"/>
      <c r="KVK1" s="62"/>
      <c r="KVL1" s="62"/>
      <c r="KVM1" s="62"/>
      <c r="KVN1" s="62"/>
      <c r="KVO1" s="62"/>
      <c r="KVP1" s="62"/>
      <c r="KVQ1" s="62"/>
      <c r="KVR1" s="62"/>
      <c r="KVS1" s="62"/>
      <c r="KVT1" s="62"/>
      <c r="KVU1" s="62"/>
      <c r="KVV1" s="62"/>
      <c r="KVW1" s="62"/>
      <c r="KVX1" s="62"/>
      <c r="KVY1" s="62"/>
      <c r="KVZ1" s="62"/>
      <c r="KWA1" s="62"/>
      <c r="KWB1" s="62"/>
      <c r="KWC1" s="62"/>
      <c r="KWD1" s="62"/>
      <c r="KWE1" s="62"/>
      <c r="KWF1" s="62"/>
      <c r="KWG1" s="62"/>
      <c r="KWH1" s="62"/>
      <c r="KWI1" s="62"/>
      <c r="KWJ1" s="62"/>
      <c r="KWK1" s="62"/>
      <c r="KWL1" s="62"/>
      <c r="KWM1" s="62"/>
      <c r="KWN1" s="62"/>
      <c r="KWO1" s="62"/>
      <c r="KWP1" s="62"/>
      <c r="KWQ1" s="62"/>
      <c r="KWR1" s="62"/>
      <c r="KWS1" s="62"/>
      <c r="KWT1" s="62"/>
      <c r="KWU1" s="62"/>
      <c r="KWV1" s="62"/>
      <c r="KWW1" s="62"/>
      <c r="KWX1" s="62"/>
      <c r="KWY1" s="62"/>
      <c r="KWZ1" s="62"/>
      <c r="KXA1" s="62"/>
      <c r="KXB1" s="62"/>
      <c r="KXC1" s="62"/>
      <c r="KXD1" s="62"/>
      <c r="KXE1" s="62"/>
      <c r="KXF1" s="62"/>
      <c r="KXG1" s="62"/>
      <c r="KXH1" s="62"/>
      <c r="KXI1" s="62"/>
      <c r="KXJ1" s="62"/>
      <c r="KXK1" s="62"/>
      <c r="KXL1" s="62"/>
      <c r="KXM1" s="62"/>
      <c r="KXN1" s="62"/>
      <c r="KXO1" s="62"/>
      <c r="KXP1" s="62"/>
      <c r="KXQ1" s="62"/>
      <c r="KXR1" s="62"/>
      <c r="KXS1" s="62"/>
      <c r="KXT1" s="62"/>
      <c r="KXU1" s="62"/>
      <c r="KXV1" s="62"/>
      <c r="KXW1" s="62"/>
      <c r="KXX1" s="62"/>
      <c r="KXY1" s="62"/>
      <c r="KXZ1" s="62"/>
      <c r="KYA1" s="62"/>
      <c r="KYB1" s="62"/>
      <c r="KYC1" s="62"/>
      <c r="KYD1" s="62"/>
      <c r="KYE1" s="62"/>
      <c r="KYF1" s="62"/>
      <c r="KYG1" s="62"/>
      <c r="KYH1" s="62"/>
      <c r="KYI1" s="62"/>
      <c r="KYJ1" s="62"/>
      <c r="KYK1" s="62"/>
      <c r="KYL1" s="62"/>
      <c r="KYM1" s="62"/>
      <c r="KYN1" s="62"/>
      <c r="KYO1" s="62"/>
      <c r="KYP1" s="62"/>
      <c r="KYQ1" s="62"/>
      <c r="KYR1" s="62"/>
      <c r="KYS1" s="62"/>
      <c r="KYT1" s="62"/>
      <c r="KYU1" s="62"/>
      <c r="KYV1" s="62"/>
      <c r="KYW1" s="62"/>
      <c r="KYX1" s="62"/>
      <c r="KYY1" s="62"/>
      <c r="KYZ1" s="62"/>
      <c r="KZA1" s="62"/>
      <c r="KZB1" s="62"/>
      <c r="KZC1" s="62"/>
      <c r="KZD1" s="62"/>
      <c r="KZE1" s="62"/>
      <c r="KZF1" s="62"/>
      <c r="KZG1" s="62"/>
      <c r="KZH1" s="62"/>
      <c r="KZI1" s="62"/>
      <c r="KZJ1" s="62"/>
      <c r="KZK1" s="62"/>
      <c r="KZL1" s="62"/>
      <c r="KZM1" s="62"/>
      <c r="KZN1" s="62"/>
      <c r="KZO1" s="62"/>
      <c r="KZP1" s="62"/>
      <c r="KZQ1" s="62"/>
      <c r="KZR1" s="62"/>
      <c r="KZS1" s="62"/>
      <c r="KZT1" s="62"/>
      <c r="KZU1" s="62"/>
      <c r="KZV1" s="62"/>
      <c r="KZW1" s="62"/>
      <c r="KZX1" s="62"/>
      <c r="KZY1" s="62"/>
      <c r="KZZ1" s="62"/>
      <c r="LAA1" s="62"/>
      <c r="LAB1" s="62"/>
      <c r="LAC1" s="62"/>
      <c r="LAD1" s="62"/>
      <c r="LAE1" s="62"/>
      <c r="LAF1" s="62"/>
      <c r="LAG1" s="62"/>
      <c r="LAH1" s="62"/>
      <c r="LAI1" s="62"/>
      <c r="LAJ1" s="62"/>
      <c r="LAK1" s="62"/>
      <c r="LAL1" s="62"/>
      <c r="LAM1" s="62"/>
      <c r="LAN1" s="62"/>
      <c r="LAO1" s="62"/>
      <c r="LAP1" s="62"/>
      <c r="LAQ1" s="62"/>
      <c r="LAR1" s="62"/>
      <c r="LAS1" s="62"/>
      <c r="LAT1" s="62"/>
      <c r="LAU1" s="62"/>
      <c r="LAV1" s="62"/>
      <c r="LAW1" s="62"/>
      <c r="LAX1" s="62"/>
      <c r="LAY1" s="62"/>
      <c r="LAZ1" s="62"/>
      <c r="LBA1" s="62"/>
      <c r="LBB1" s="62"/>
      <c r="LBC1" s="62"/>
      <c r="LBD1" s="62"/>
      <c r="LBE1" s="62"/>
      <c r="LBF1" s="62"/>
      <c r="LBG1" s="62"/>
      <c r="LBH1" s="62"/>
      <c r="LBI1" s="62"/>
      <c r="LBJ1" s="62"/>
      <c r="LBK1" s="62"/>
      <c r="LBL1" s="62"/>
      <c r="LBM1" s="62"/>
      <c r="LBN1" s="62"/>
      <c r="LBO1" s="62"/>
      <c r="LBP1" s="62"/>
      <c r="LBQ1" s="62"/>
      <c r="LBR1" s="62"/>
      <c r="LBS1" s="62"/>
      <c r="LBT1" s="62"/>
      <c r="LBU1" s="62"/>
      <c r="LBV1" s="62"/>
      <c r="LBW1" s="62"/>
      <c r="LBX1" s="62"/>
      <c r="LBY1" s="62"/>
      <c r="LBZ1" s="62"/>
      <c r="LCA1" s="62"/>
      <c r="LCB1" s="62"/>
      <c r="LCC1" s="62"/>
      <c r="LCD1" s="62"/>
      <c r="LCE1" s="62"/>
      <c r="LCF1" s="62"/>
      <c r="LCG1" s="62"/>
      <c r="LCH1" s="62"/>
      <c r="LCI1" s="62"/>
      <c r="LCJ1" s="62"/>
      <c r="LCK1" s="62"/>
      <c r="LCL1" s="62"/>
      <c r="LCM1" s="62"/>
      <c r="LCN1" s="62"/>
      <c r="LCO1" s="62"/>
      <c r="LCP1" s="62"/>
      <c r="LCQ1" s="62"/>
      <c r="LCR1" s="62"/>
      <c r="LCS1" s="62"/>
      <c r="LCT1" s="62"/>
      <c r="LCU1" s="62"/>
      <c r="LCV1" s="62"/>
      <c r="LCW1" s="62"/>
      <c r="LCX1" s="62"/>
      <c r="LCY1" s="62"/>
      <c r="LCZ1" s="62"/>
      <c r="LDA1" s="62"/>
      <c r="LDB1" s="62"/>
      <c r="LDC1" s="62"/>
      <c r="LDD1" s="62"/>
      <c r="LDE1" s="62"/>
      <c r="LDF1" s="62"/>
      <c r="LDG1" s="62"/>
      <c r="LDH1" s="62"/>
      <c r="LDI1" s="62"/>
      <c r="LDJ1" s="62"/>
      <c r="LDK1" s="62"/>
      <c r="LDL1" s="62"/>
      <c r="LDM1" s="62"/>
      <c r="LDN1" s="62"/>
      <c r="LDO1" s="62"/>
      <c r="LDP1" s="62"/>
      <c r="LDQ1" s="62"/>
      <c r="LDR1" s="62"/>
      <c r="LDS1" s="62"/>
      <c r="LDT1" s="62"/>
      <c r="LDU1" s="62"/>
      <c r="LDV1" s="62"/>
      <c r="LDW1" s="62"/>
      <c r="LDX1" s="62"/>
      <c r="LDY1" s="62"/>
      <c r="LDZ1" s="62"/>
      <c r="LEA1" s="62"/>
      <c r="LEB1" s="62"/>
      <c r="LEC1" s="62"/>
      <c r="LED1" s="62"/>
      <c r="LEE1" s="62"/>
      <c r="LEF1" s="62"/>
      <c r="LEG1" s="62"/>
      <c r="LEH1" s="62"/>
      <c r="LEI1" s="62"/>
      <c r="LEJ1" s="62"/>
      <c r="LEK1" s="62"/>
      <c r="LEL1" s="62"/>
      <c r="LEM1" s="62"/>
      <c r="LEN1" s="62"/>
      <c r="LEO1" s="62"/>
      <c r="LEP1" s="62"/>
      <c r="LEQ1" s="62"/>
      <c r="LER1" s="62"/>
      <c r="LES1" s="62"/>
      <c r="LET1" s="62"/>
      <c r="LEU1" s="62"/>
      <c r="LEV1" s="62"/>
      <c r="LEW1" s="62"/>
      <c r="LEX1" s="62"/>
      <c r="LEY1" s="62"/>
      <c r="LEZ1" s="62"/>
      <c r="LFA1" s="62"/>
      <c r="LFB1" s="62"/>
      <c r="LFC1" s="62"/>
      <c r="LFD1" s="62"/>
      <c r="LFE1" s="62"/>
      <c r="LFF1" s="62"/>
      <c r="LFG1" s="62"/>
      <c r="LFH1" s="62"/>
      <c r="LFI1" s="62"/>
      <c r="LFJ1" s="62"/>
      <c r="LFK1" s="62"/>
      <c r="LFL1" s="62"/>
      <c r="LFM1" s="62"/>
      <c r="LFN1" s="62"/>
      <c r="LFO1" s="62"/>
      <c r="LFP1" s="62"/>
      <c r="LFQ1" s="62"/>
      <c r="LFR1" s="62"/>
      <c r="LFS1" s="62"/>
      <c r="LFT1" s="62"/>
      <c r="LFU1" s="62"/>
      <c r="LFV1" s="62"/>
      <c r="LFW1" s="62"/>
      <c r="LFX1" s="62"/>
      <c r="LFY1" s="62"/>
      <c r="LFZ1" s="62"/>
      <c r="LGA1" s="62"/>
      <c r="LGB1" s="62"/>
      <c r="LGC1" s="62"/>
      <c r="LGD1" s="62"/>
      <c r="LGE1" s="62"/>
      <c r="LGF1" s="62"/>
      <c r="LGG1" s="62"/>
      <c r="LGH1" s="62"/>
      <c r="LGI1" s="62"/>
      <c r="LGJ1" s="62"/>
      <c r="LGK1" s="62"/>
      <c r="LGL1" s="62"/>
      <c r="LGM1" s="62"/>
      <c r="LGN1" s="62"/>
      <c r="LGO1" s="62"/>
      <c r="LGP1" s="62"/>
      <c r="LGQ1" s="62"/>
      <c r="LGR1" s="62"/>
      <c r="LGS1" s="62"/>
      <c r="LGT1" s="62"/>
      <c r="LGU1" s="62"/>
      <c r="LGV1" s="62"/>
      <c r="LGW1" s="62"/>
      <c r="LGX1" s="62"/>
      <c r="LGY1" s="62"/>
      <c r="LGZ1" s="62"/>
      <c r="LHA1" s="62"/>
      <c r="LHB1" s="62"/>
      <c r="LHC1" s="62"/>
      <c r="LHD1" s="62"/>
      <c r="LHE1" s="62"/>
      <c r="LHF1" s="62"/>
      <c r="LHG1" s="62"/>
      <c r="LHH1" s="62"/>
      <c r="LHI1" s="62"/>
      <c r="LHJ1" s="62"/>
      <c r="LHK1" s="62"/>
      <c r="LHL1" s="62"/>
      <c r="LHM1" s="62"/>
      <c r="LHN1" s="62"/>
      <c r="LHO1" s="62"/>
      <c r="LHP1" s="62"/>
      <c r="LHQ1" s="62"/>
      <c r="LHR1" s="62"/>
      <c r="LHS1" s="62"/>
      <c r="LHT1" s="62"/>
      <c r="LHU1" s="62"/>
      <c r="LHV1" s="62"/>
      <c r="LHW1" s="62"/>
      <c r="LHX1" s="62"/>
      <c r="LHY1" s="62"/>
      <c r="LHZ1" s="62"/>
      <c r="LIA1" s="62"/>
      <c r="LIB1" s="62"/>
      <c r="LIC1" s="62"/>
      <c r="LID1" s="62"/>
      <c r="LIE1" s="62"/>
      <c r="LIF1" s="62"/>
      <c r="LIG1" s="62"/>
      <c r="LIH1" s="62"/>
      <c r="LII1" s="62"/>
      <c r="LIJ1" s="62"/>
      <c r="LIK1" s="62"/>
      <c r="LIL1" s="62"/>
      <c r="LIM1" s="62"/>
      <c r="LIN1" s="62"/>
      <c r="LIO1" s="62"/>
      <c r="LIP1" s="62"/>
      <c r="LIQ1" s="62"/>
      <c r="LIR1" s="62"/>
      <c r="LIS1" s="62"/>
      <c r="LIT1" s="62"/>
      <c r="LIU1" s="62"/>
      <c r="LIV1" s="62"/>
      <c r="LIW1" s="62"/>
      <c r="LIX1" s="62"/>
      <c r="LIY1" s="62"/>
      <c r="LIZ1" s="62"/>
      <c r="LJA1" s="62"/>
      <c r="LJB1" s="62"/>
      <c r="LJC1" s="62"/>
      <c r="LJD1" s="62"/>
      <c r="LJE1" s="62"/>
      <c r="LJF1" s="62"/>
      <c r="LJG1" s="62"/>
      <c r="LJH1" s="62"/>
      <c r="LJI1" s="62"/>
      <c r="LJJ1" s="62"/>
      <c r="LJK1" s="62"/>
      <c r="LJL1" s="62"/>
      <c r="LJM1" s="62"/>
      <c r="LJN1" s="62"/>
      <c r="LJO1" s="62"/>
      <c r="LJP1" s="62"/>
      <c r="LJQ1" s="62"/>
      <c r="LJR1" s="62"/>
      <c r="LJS1" s="62"/>
      <c r="LJT1" s="62"/>
      <c r="LJU1" s="62"/>
      <c r="LJV1" s="62"/>
      <c r="LJW1" s="62"/>
      <c r="LJX1" s="62"/>
      <c r="LJY1" s="62"/>
      <c r="LJZ1" s="62"/>
      <c r="LKA1" s="62"/>
      <c r="LKB1" s="62"/>
      <c r="LKC1" s="62"/>
      <c r="LKD1" s="62"/>
      <c r="LKE1" s="62"/>
      <c r="LKF1" s="62"/>
      <c r="LKG1" s="62"/>
      <c r="LKH1" s="62"/>
      <c r="LKI1" s="62"/>
      <c r="LKJ1" s="62"/>
      <c r="LKK1" s="62"/>
      <c r="LKL1" s="62"/>
      <c r="LKM1" s="62"/>
      <c r="LKN1" s="62"/>
      <c r="LKO1" s="62"/>
      <c r="LKP1" s="62"/>
      <c r="LKQ1" s="62"/>
      <c r="LKR1" s="62"/>
      <c r="LKS1" s="62"/>
      <c r="LKT1" s="62"/>
      <c r="LKU1" s="62"/>
      <c r="LKV1" s="62"/>
      <c r="LKW1" s="62"/>
      <c r="LKX1" s="62"/>
      <c r="LKY1" s="62"/>
      <c r="LKZ1" s="62"/>
      <c r="LLA1" s="62"/>
      <c r="LLB1" s="62"/>
      <c r="LLC1" s="62"/>
      <c r="LLD1" s="62"/>
      <c r="LLE1" s="62"/>
      <c r="LLF1" s="62"/>
      <c r="LLG1" s="62"/>
      <c r="LLH1" s="62"/>
      <c r="LLI1" s="62"/>
      <c r="LLJ1" s="62"/>
      <c r="LLK1" s="62"/>
      <c r="LLL1" s="62"/>
      <c r="LLM1" s="62"/>
      <c r="LLN1" s="62"/>
      <c r="LLO1" s="62"/>
      <c r="LLP1" s="62"/>
      <c r="LLQ1" s="62"/>
      <c r="LLR1" s="62"/>
      <c r="LLS1" s="62"/>
      <c r="LLT1" s="62"/>
      <c r="LLU1" s="62"/>
      <c r="LLV1" s="62"/>
      <c r="LLW1" s="62"/>
      <c r="LLX1" s="62"/>
      <c r="LLY1" s="62"/>
      <c r="LLZ1" s="62"/>
      <c r="LMA1" s="62"/>
      <c r="LMB1" s="62"/>
      <c r="LMC1" s="62"/>
      <c r="LMD1" s="62"/>
      <c r="LME1" s="62"/>
      <c r="LMF1" s="62"/>
      <c r="LMG1" s="62"/>
      <c r="LMH1" s="62"/>
      <c r="LMI1" s="62"/>
      <c r="LMJ1" s="62"/>
      <c r="LMK1" s="62"/>
      <c r="LML1" s="62"/>
      <c r="LMM1" s="62"/>
      <c r="LMN1" s="62"/>
      <c r="LMO1" s="62"/>
      <c r="LMP1" s="62"/>
      <c r="LMQ1" s="62"/>
      <c r="LMR1" s="62"/>
      <c r="LMS1" s="62"/>
      <c r="LMT1" s="62"/>
      <c r="LMU1" s="62"/>
      <c r="LMV1" s="62"/>
      <c r="LMW1" s="62"/>
      <c r="LMX1" s="62"/>
      <c r="LMY1" s="62"/>
      <c r="LMZ1" s="62"/>
      <c r="LNA1" s="62"/>
      <c r="LNB1" s="62"/>
      <c r="LNC1" s="62"/>
      <c r="LND1" s="62"/>
      <c r="LNE1" s="62"/>
      <c r="LNF1" s="62"/>
      <c r="LNG1" s="62"/>
      <c r="LNH1" s="62"/>
      <c r="LNI1" s="62"/>
      <c r="LNJ1" s="62"/>
      <c r="LNK1" s="62"/>
      <c r="LNL1" s="62"/>
      <c r="LNM1" s="62"/>
      <c r="LNN1" s="62"/>
      <c r="LNO1" s="62"/>
      <c r="LNP1" s="62"/>
      <c r="LNQ1" s="62"/>
      <c r="LNR1" s="62"/>
      <c r="LNS1" s="62"/>
      <c r="LNT1" s="62"/>
      <c r="LNU1" s="62"/>
      <c r="LNV1" s="62"/>
      <c r="LNW1" s="62"/>
      <c r="LNX1" s="62"/>
      <c r="LNY1" s="62"/>
      <c r="LNZ1" s="62"/>
      <c r="LOA1" s="62"/>
      <c r="LOB1" s="62"/>
      <c r="LOC1" s="62"/>
      <c r="LOD1" s="62"/>
      <c r="LOE1" s="62"/>
      <c r="LOF1" s="62"/>
      <c r="LOG1" s="62"/>
      <c r="LOH1" s="62"/>
      <c r="LOI1" s="62"/>
      <c r="LOJ1" s="62"/>
      <c r="LOK1" s="62"/>
      <c r="LOL1" s="62"/>
      <c r="LOM1" s="62"/>
      <c r="LON1" s="62"/>
      <c r="LOO1" s="62"/>
      <c r="LOP1" s="62"/>
      <c r="LOQ1" s="62"/>
      <c r="LOR1" s="62"/>
      <c r="LOS1" s="62"/>
      <c r="LOT1" s="62"/>
      <c r="LOU1" s="62"/>
      <c r="LOV1" s="62"/>
      <c r="LOW1" s="62"/>
      <c r="LOX1" s="62"/>
      <c r="LOY1" s="62"/>
      <c r="LOZ1" s="62"/>
      <c r="LPA1" s="62"/>
      <c r="LPB1" s="62"/>
      <c r="LPC1" s="62"/>
      <c r="LPD1" s="62"/>
      <c r="LPE1" s="62"/>
      <c r="LPF1" s="62"/>
      <c r="LPG1" s="62"/>
      <c r="LPH1" s="62"/>
      <c r="LPI1" s="62"/>
      <c r="LPJ1" s="62"/>
      <c r="LPK1" s="62"/>
      <c r="LPL1" s="62"/>
      <c r="LPM1" s="62"/>
      <c r="LPN1" s="62"/>
      <c r="LPO1" s="62"/>
      <c r="LPP1" s="62"/>
      <c r="LPQ1" s="62"/>
      <c r="LPR1" s="62"/>
      <c r="LPS1" s="62"/>
      <c r="LPT1" s="62"/>
      <c r="LPU1" s="62"/>
      <c r="LPV1" s="62"/>
      <c r="LPW1" s="62"/>
      <c r="LPX1" s="62"/>
      <c r="LPY1" s="62"/>
      <c r="LPZ1" s="62"/>
      <c r="LQA1" s="62"/>
      <c r="LQB1" s="62"/>
      <c r="LQC1" s="62"/>
      <c r="LQD1" s="62"/>
      <c r="LQE1" s="62"/>
      <c r="LQF1" s="62"/>
      <c r="LQG1" s="62"/>
      <c r="LQH1" s="62"/>
      <c r="LQI1" s="62"/>
      <c r="LQJ1" s="62"/>
      <c r="LQK1" s="62"/>
      <c r="LQL1" s="62"/>
      <c r="LQM1" s="62"/>
      <c r="LQN1" s="62"/>
      <c r="LQO1" s="62"/>
      <c r="LQP1" s="62"/>
      <c r="LQQ1" s="62"/>
      <c r="LQR1" s="62"/>
      <c r="LQS1" s="62"/>
      <c r="LQT1" s="62"/>
      <c r="LQU1" s="62"/>
      <c r="LQV1" s="62"/>
      <c r="LQW1" s="62"/>
      <c r="LQX1" s="62"/>
      <c r="LQY1" s="62"/>
      <c r="LQZ1" s="62"/>
      <c r="LRA1" s="62"/>
      <c r="LRB1" s="62"/>
      <c r="LRC1" s="62"/>
      <c r="LRD1" s="62"/>
      <c r="LRE1" s="62"/>
      <c r="LRF1" s="62"/>
      <c r="LRG1" s="62"/>
      <c r="LRH1" s="62"/>
      <c r="LRI1" s="62"/>
      <c r="LRJ1" s="62"/>
      <c r="LRK1" s="62"/>
      <c r="LRL1" s="62"/>
      <c r="LRM1" s="62"/>
      <c r="LRN1" s="62"/>
      <c r="LRO1" s="62"/>
      <c r="LRP1" s="62"/>
      <c r="LRQ1" s="62"/>
      <c r="LRR1" s="62"/>
      <c r="LRS1" s="62"/>
      <c r="LRT1" s="62"/>
      <c r="LRU1" s="62"/>
      <c r="LRV1" s="62"/>
      <c r="LRW1" s="62"/>
      <c r="LRX1" s="62"/>
      <c r="LRY1" s="62"/>
      <c r="LRZ1" s="62"/>
      <c r="LSA1" s="62"/>
      <c r="LSB1" s="62"/>
      <c r="LSC1" s="62"/>
      <c r="LSD1" s="62"/>
      <c r="LSE1" s="62"/>
      <c r="LSF1" s="62"/>
      <c r="LSG1" s="62"/>
      <c r="LSH1" s="62"/>
      <c r="LSI1" s="62"/>
      <c r="LSJ1" s="62"/>
      <c r="LSK1" s="62"/>
      <c r="LSL1" s="62"/>
      <c r="LSM1" s="62"/>
      <c r="LSN1" s="62"/>
      <c r="LSO1" s="62"/>
      <c r="LSP1" s="62"/>
      <c r="LSQ1" s="62"/>
      <c r="LSR1" s="62"/>
      <c r="LSS1" s="62"/>
      <c r="LST1" s="62"/>
      <c r="LSU1" s="62"/>
      <c r="LSV1" s="62"/>
      <c r="LSW1" s="62"/>
      <c r="LSX1" s="62"/>
      <c r="LSY1" s="62"/>
      <c r="LSZ1" s="62"/>
      <c r="LTA1" s="62"/>
      <c r="LTB1" s="62"/>
      <c r="LTC1" s="62"/>
      <c r="LTD1" s="62"/>
      <c r="LTE1" s="62"/>
      <c r="LTF1" s="62"/>
      <c r="LTG1" s="62"/>
      <c r="LTH1" s="62"/>
      <c r="LTI1" s="62"/>
      <c r="LTJ1" s="62"/>
      <c r="LTK1" s="62"/>
      <c r="LTL1" s="62"/>
      <c r="LTM1" s="62"/>
      <c r="LTN1" s="62"/>
      <c r="LTO1" s="62"/>
      <c r="LTP1" s="62"/>
      <c r="LTQ1" s="62"/>
      <c r="LTR1" s="62"/>
      <c r="LTS1" s="62"/>
      <c r="LTT1" s="62"/>
      <c r="LTU1" s="62"/>
      <c r="LTV1" s="62"/>
      <c r="LTW1" s="62"/>
      <c r="LTX1" s="62"/>
      <c r="LTY1" s="62"/>
      <c r="LTZ1" s="62"/>
      <c r="LUA1" s="62"/>
      <c r="LUB1" s="62"/>
      <c r="LUC1" s="62"/>
      <c r="LUD1" s="62"/>
      <c r="LUE1" s="62"/>
      <c r="LUF1" s="62"/>
      <c r="LUG1" s="62"/>
      <c r="LUH1" s="62"/>
      <c r="LUI1" s="62"/>
      <c r="LUJ1" s="62"/>
      <c r="LUK1" s="62"/>
      <c r="LUL1" s="62"/>
      <c r="LUM1" s="62"/>
      <c r="LUN1" s="62"/>
      <c r="LUO1" s="62"/>
      <c r="LUP1" s="62"/>
      <c r="LUQ1" s="62"/>
      <c r="LUR1" s="62"/>
      <c r="LUS1" s="62"/>
      <c r="LUT1" s="62"/>
      <c r="LUU1" s="62"/>
      <c r="LUV1" s="62"/>
      <c r="LUW1" s="62"/>
      <c r="LUX1" s="62"/>
      <c r="LUY1" s="62"/>
      <c r="LUZ1" s="62"/>
      <c r="LVA1" s="62"/>
      <c r="LVB1" s="62"/>
      <c r="LVC1" s="62"/>
      <c r="LVD1" s="62"/>
      <c r="LVE1" s="62"/>
      <c r="LVF1" s="62"/>
      <c r="LVG1" s="62"/>
      <c r="LVH1" s="62"/>
      <c r="LVI1" s="62"/>
      <c r="LVJ1" s="62"/>
      <c r="LVK1" s="62"/>
      <c r="LVL1" s="62"/>
      <c r="LVM1" s="62"/>
      <c r="LVN1" s="62"/>
      <c r="LVO1" s="62"/>
      <c r="LVP1" s="62"/>
      <c r="LVQ1" s="62"/>
      <c r="LVR1" s="62"/>
      <c r="LVS1" s="62"/>
      <c r="LVT1" s="62"/>
      <c r="LVU1" s="62"/>
      <c r="LVV1" s="62"/>
      <c r="LVW1" s="62"/>
      <c r="LVX1" s="62"/>
      <c r="LVY1" s="62"/>
      <c r="LVZ1" s="62"/>
      <c r="LWA1" s="62"/>
      <c r="LWB1" s="62"/>
      <c r="LWC1" s="62"/>
      <c r="LWD1" s="62"/>
      <c r="LWE1" s="62"/>
      <c r="LWF1" s="62"/>
      <c r="LWG1" s="62"/>
      <c r="LWH1" s="62"/>
      <c r="LWI1" s="62"/>
      <c r="LWJ1" s="62"/>
      <c r="LWK1" s="62"/>
      <c r="LWL1" s="62"/>
      <c r="LWM1" s="62"/>
      <c r="LWN1" s="62"/>
      <c r="LWO1" s="62"/>
      <c r="LWP1" s="62"/>
      <c r="LWQ1" s="62"/>
      <c r="LWR1" s="62"/>
      <c r="LWS1" s="62"/>
      <c r="LWT1" s="62"/>
      <c r="LWU1" s="62"/>
      <c r="LWV1" s="62"/>
      <c r="LWW1" s="62"/>
      <c r="LWX1" s="62"/>
      <c r="LWY1" s="62"/>
      <c r="LWZ1" s="62"/>
      <c r="LXA1" s="62"/>
      <c r="LXB1" s="62"/>
      <c r="LXC1" s="62"/>
      <c r="LXD1" s="62"/>
      <c r="LXE1" s="62"/>
      <c r="LXF1" s="62"/>
      <c r="LXG1" s="62"/>
      <c r="LXH1" s="62"/>
      <c r="LXI1" s="62"/>
      <c r="LXJ1" s="62"/>
      <c r="LXK1" s="62"/>
      <c r="LXL1" s="62"/>
      <c r="LXM1" s="62"/>
      <c r="LXN1" s="62"/>
      <c r="LXO1" s="62"/>
      <c r="LXP1" s="62"/>
      <c r="LXQ1" s="62"/>
      <c r="LXR1" s="62"/>
      <c r="LXS1" s="62"/>
      <c r="LXT1" s="62"/>
      <c r="LXU1" s="62"/>
      <c r="LXV1" s="62"/>
      <c r="LXW1" s="62"/>
      <c r="LXX1" s="62"/>
      <c r="LXY1" s="62"/>
      <c r="LXZ1" s="62"/>
      <c r="LYA1" s="62"/>
      <c r="LYB1" s="62"/>
      <c r="LYC1" s="62"/>
      <c r="LYD1" s="62"/>
      <c r="LYE1" s="62"/>
      <c r="LYF1" s="62"/>
      <c r="LYG1" s="62"/>
      <c r="LYH1" s="62"/>
      <c r="LYI1" s="62"/>
      <c r="LYJ1" s="62"/>
      <c r="LYK1" s="62"/>
      <c r="LYL1" s="62"/>
      <c r="LYM1" s="62"/>
      <c r="LYN1" s="62"/>
      <c r="LYO1" s="62"/>
      <c r="LYP1" s="62"/>
      <c r="LYQ1" s="62"/>
      <c r="LYR1" s="62"/>
      <c r="LYS1" s="62"/>
      <c r="LYT1" s="62"/>
      <c r="LYU1" s="62"/>
      <c r="LYV1" s="62"/>
      <c r="LYW1" s="62"/>
      <c r="LYX1" s="62"/>
      <c r="LYY1" s="62"/>
      <c r="LYZ1" s="62"/>
      <c r="LZA1" s="62"/>
      <c r="LZB1" s="62"/>
      <c r="LZC1" s="62"/>
      <c r="LZD1" s="62"/>
      <c r="LZE1" s="62"/>
      <c r="LZF1" s="62"/>
      <c r="LZG1" s="62"/>
      <c r="LZH1" s="62"/>
      <c r="LZI1" s="62"/>
      <c r="LZJ1" s="62"/>
      <c r="LZK1" s="62"/>
      <c r="LZL1" s="62"/>
      <c r="LZM1" s="62"/>
      <c r="LZN1" s="62"/>
      <c r="LZO1" s="62"/>
      <c r="LZP1" s="62"/>
      <c r="LZQ1" s="62"/>
      <c r="LZR1" s="62"/>
      <c r="LZS1" s="62"/>
      <c r="LZT1" s="62"/>
      <c r="LZU1" s="62"/>
      <c r="LZV1" s="62"/>
      <c r="LZW1" s="62"/>
      <c r="LZX1" s="62"/>
      <c r="LZY1" s="62"/>
      <c r="LZZ1" s="62"/>
      <c r="MAA1" s="62"/>
      <c r="MAB1" s="62"/>
      <c r="MAC1" s="62"/>
      <c r="MAD1" s="62"/>
      <c r="MAE1" s="62"/>
      <c r="MAF1" s="62"/>
      <c r="MAG1" s="62"/>
      <c r="MAH1" s="62"/>
      <c r="MAI1" s="62"/>
      <c r="MAJ1" s="62"/>
      <c r="MAK1" s="62"/>
      <c r="MAL1" s="62"/>
      <c r="MAM1" s="62"/>
      <c r="MAN1" s="62"/>
      <c r="MAO1" s="62"/>
      <c r="MAP1" s="62"/>
      <c r="MAQ1" s="62"/>
      <c r="MAR1" s="62"/>
      <c r="MAS1" s="62"/>
      <c r="MAT1" s="62"/>
      <c r="MAU1" s="62"/>
      <c r="MAV1" s="62"/>
      <c r="MAW1" s="62"/>
      <c r="MAX1" s="62"/>
      <c r="MAY1" s="62"/>
      <c r="MAZ1" s="62"/>
      <c r="MBA1" s="62"/>
      <c r="MBB1" s="62"/>
      <c r="MBC1" s="62"/>
      <c r="MBD1" s="62"/>
      <c r="MBE1" s="62"/>
      <c r="MBF1" s="62"/>
      <c r="MBG1" s="62"/>
      <c r="MBH1" s="62"/>
      <c r="MBI1" s="62"/>
      <c r="MBJ1" s="62"/>
      <c r="MBK1" s="62"/>
      <c r="MBL1" s="62"/>
      <c r="MBM1" s="62"/>
      <c r="MBN1" s="62"/>
      <c r="MBO1" s="62"/>
      <c r="MBP1" s="62"/>
      <c r="MBQ1" s="62"/>
      <c r="MBR1" s="62"/>
      <c r="MBS1" s="62"/>
      <c r="MBT1" s="62"/>
      <c r="MBU1" s="62"/>
      <c r="MBV1" s="62"/>
      <c r="MBW1" s="62"/>
      <c r="MBX1" s="62"/>
      <c r="MBY1" s="62"/>
      <c r="MBZ1" s="62"/>
      <c r="MCA1" s="62"/>
      <c r="MCB1" s="62"/>
      <c r="MCC1" s="62"/>
      <c r="MCD1" s="62"/>
      <c r="MCE1" s="62"/>
      <c r="MCF1" s="62"/>
      <c r="MCG1" s="62"/>
      <c r="MCH1" s="62"/>
      <c r="MCI1" s="62"/>
      <c r="MCJ1" s="62"/>
      <c r="MCK1" s="62"/>
      <c r="MCL1" s="62"/>
      <c r="MCM1" s="62"/>
      <c r="MCN1" s="62"/>
      <c r="MCO1" s="62"/>
      <c r="MCP1" s="62"/>
      <c r="MCQ1" s="62"/>
      <c r="MCR1" s="62"/>
      <c r="MCS1" s="62"/>
      <c r="MCT1" s="62"/>
      <c r="MCU1" s="62"/>
      <c r="MCV1" s="62"/>
      <c r="MCW1" s="62"/>
      <c r="MCX1" s="62"/>
      <c r="MCY1" s="62"/>
      <c r="MCZ1" s="62"/>
      <c r="MDA1" s="62"/>
      <c r="MDB1" s="62"/>
      <c r="MDC1" s="62"/>
      <c r="MDD1" s="62"/>
      <c r="MDE1" s="62"/>
      <c r="MDF1" s="62"/>
      <c r="MDG1" s="62"/>
      <c r="MDH1" s="62"/>
      <c r="MDI1" s="62"/>
      <c r="MDJ1" s="62"/>
      <c r="MDK1" s="62"/>
      <c r="MDL1" s="62"/>
      <c r="MDM1" s="62"/>
      <c r="MDN1" s="62"/>
      <c r="MDO1" s="62"/>
      <c r="MDP1" s="62"/>
      <c r="MDQ1" s="62"/>
      <c r="MDR1" s="62"/>
      <c r="MDS1" s="62"/>
      <c r="MDT1" s="62"/>
      <c r="MDU1" s="62"/>
      <c r="MDV1" s="62"/>
      <c r="MDW1" s="62"/>
      <c r="MDX1" s="62"/>
      <c r="MDY1" s="62"/>
      <c r="MDZ1" s="62"/>
      <c r="MEA1" s="62"/>
      <c r="MEB1" s="62"/>
      <c r="MEC1" s="62"/>
      <c r="MED1" s="62"/>
      <c r="MEE1" s="62"/>
      <c r="MEF1" s="62"/>
      <c r="MEG1" s="62"/>
      <c r="MEH1" s="62"/>
      <c r="MEI1" s="62"/>
      <c r="MEJ1" s="62"/>
      <c r="MEK1" s="62"/>
      <c r="MEL1" s="62"/>
      <c r="MEM1" s="62"/>
      <c r="MEN1" s="62"/>
      <c r="MEO1" s="62"/>
      <c r="MEP1" s="62"/>
      <c r="MEQ1" s="62"/>
      <c r="MER1" s="62"/>
      <c r="MES1" s="62"/>
      <c r="MET1" s="62"/>
      <c r="MEU1" s="62"/>
      <c r="MEV1" s="62"/>
      <c r="MEW1" s="62"/>
      <c r="MEX1" s="62"/>
      <c r="MEY1" s="62"/>
      <c r="MEZ1" s="62"/>
      <c r="MFA1" s="62"/>
      <c r="MFB1" s="62"/>
      <c r="MFC1" s="62"/>
      <c r="MFD1" s="62"/>
      <c r="MFE1" s="62"/>
      <c r="MFF1" s="62"/>
      <c r="MFG1" s="62"/>
      <c r="MFH1" s="62"/>
      <c r="MFI1" s="62"/>
      <c r="MFJ1" s="62"/>
      <c r="MFK1" s="62"/>
      <c r="MFL1" s="62"/>
      <c r="MFM1" s="62"/>
      <c r="MFN1" s="62"/>
      <c r="MFO1" s="62"/>
      <c r="MFP1" s="62"/>
      <c r="MFQ1" s="62"/>
      <c r="MFR1" s="62"/>
      <c r="MFS1" s="62"/>
      <c r="MFT1" s="62"/>
      <c r="MFU1" s="62"/>
      <c r="MFV1" s="62"/>
      <c r="MFW1" s="62"/>
      <c r="MFX1" s="62"/>
      <c r="MFY1" s="62"/>
      <c r="MFZ1" s="62"/>
      <c r="MGA1" s="62"/>
      <c r="MGB1" s="62"/>
      <c r="MGC1" s="62"/>
      <c r="MGD1" s="62"/>
      <c r="MGE1" s="62"/>
      <c r="MGF1" s="62"/>
      <c r="MGG1" s="62"/>
      <c r="MGH1" s="62"/>
      <c r="MGI1" s="62"/>
      <c r="MGJ1" s="62"/>
      <c r="MGK1" s="62"/>
      <c r="MGL1" s="62"/>
      <c r="MGM1" s="62"/>
      <c r="MGN1" s="62"/>
      <c r="MGO1" s="62"/>
      <c r="MGP1" s="62"/>
      <c r="MGQ1" s="62"/>
      <c r="MGR1" s="62"/>
      <c r="MGS1" s="62"/>
      <c r="MGT1" s="62"/>
      <c r="MGU1" s="62"/>
      <c r="MGV1" s="62"/>
      <c r="MGW1" s="62"/>
      <c r="MGX1" s="62"/>
      <c r="MGY1" s="62"/>
      <c r="MGZ1" s="62"/>
      <c r="MHA1" s="62"/>
      <c r="MHB1" s="62"/>
      <c r="MHC1" s="62"/>
      <c r="MHD1" s="62"/>
      <c r="MHE1" s="62"/>
      <c r="MHF1" s="62"/>
      <c r="MHG1" s="62"/>
      <c r="MHH1" s="62"/>
      <c r="MHI1" s="62"/>
      <c r="MHJ1" s="62"/>
      <c r="MHK1" s="62"/>
      <c r="MHL1" s="62"/>
      <c r="MHM1" s="62"/>
      <c r="MHN1" s="62"/>
      <c r="MHO1" s="62"/>
      <c r="MHP1" s="62"/>
      <c r="MHQ1" s="62"/>
      <c r="MHR1" s="62"/>
      <c r="MHS1" s="62"/>
      <c r="MHT1" s="62"/>
      <c r="MHU1" s="62"/>
      <c r="MHV1" s="62"/>
      <c r="MHW1" s="62"/>
      <c r="MHX1" s="62"/>
      <c r="MHY1" s="62"/>
      <c r="MHZ1" s="62"/>
      <c r="MIA1" s="62"/>
      <c r="MIB1" s="62"/>
      <c r="MIC1" s="62"/>
      <c r="MID1" s="62"/>
      <c r="MIE1" s="62"/>
      <c r="MIF1" s="62"/>
      <c r="MIG1" s="62"/>
      <c r="MIH1" s="62"/>
      <c r="MII1" s="62"/>
      <c r="MIJ1" s="62"/>
      <c r="MIK1" s="62"/>
      <c r="MIL1" s="62"/>
      <c r="MIM1" s="62"/>
      <c r="MIN1" s="62"/>
      <c r="MIO1" s="62"/>
      <c r="MIP1" s="62"/>
      <c r="MIQ1" s="62"/>
      <c r="MIR1" s="62"/>
      <c r="MIS1" s="62"/>
      <c r="MIT1" s="62"/>
      <c r="MIU1" s="62"/>
      <c r="MIV1" s="62"/>
      <c r="MIW1" s="62"/>
      <c r="MIX1" s="62"/>
      <c r="MIY1" s="62"/>
      <c r="MIZ1" s="62"/>
      <c r="MJA1" s="62"/>
      <c r="MJB1" s="62"/>
      <c r="MJC1" s="62"/>
      <c r="MJD1" s="62"/>
      <c r="MJE1" s="62"/>
      <c r="MJF1" s="62"/>
      <c r="MJG1" s="62"/>
      <c r="MJH1" s="62"/>
      <c r="MJI1" s="62"/>
      <c r="MJJ1" s="62"/>
      <c r="MJK1" s="62"/>
      <c r="MJL1" s="62"/>
      <c r="MJM1" s="62"/>
      <c r="MJN1" s="62"/>
      <c r="MJO1" s="62"/>
      <c r="MJP1" s="62"/>
      <c r="MJQ1" s="62"/>
      <c r="MJR1" s="62"/>
      <c r="MJS1" s="62"/>
      <c r="MJT1" s="62"/>
      <c r="MJU1" s="62"/>
      <c r="MJV1" s="62"/>
      <c r="MJW1" s="62"/>
      <c r="MJX1" s="62"/>
      <c r="MJY1" s="62"/>
      <c r="MJZ1" s="62"/>
      <c r="MKA1" s="62"/>
      <c r="MKB1" s="62"/>
      <c r="MKC1" s="62"/>
      <c r="MKD1" s="62"/>
      <c r="MKE1" s="62"/>
      <c r="MKF1" s="62"/>
      <c r="MKG1" s="62"/>
      <c r="MKH1" s="62"/>
      <c r="MKI1" s="62"/>
      <c r="MKJ1" s="62"/>
      <c r="MKK1" s="62"/>
      <c r="MKL1" s="62"/>
      <c r="MKM1" s="62"/>
      <c r="MKN1" s="62"/>
      <c r="MKO1" s="62"/>
      <c r="MKP1" s="62"/>
      <c r="MKQ1" s="62"/>
      <c r="MKR1" s="62"/>
      <c r="MKS1" s="62"/>
      <c r="MKT1" s="62"/>
      <c r="MKU1" s="62"/>
      <c r="MKV1" s="62"/>
      <c r="MKW1" s="62"/>
      <c r="MKX1" s="62"/>
      <c r="MKY1" s="62"/>
      <c r="MKZ1" s="62"/>
      <c r="MLA1" s="62"/>
      <c r="MLB1" s="62"/>
      <c r="MLC1" s="62"/>
      <c r="MLD1" s="62"/>
      <c r="MLE1" s="62"/>
      <c r="MLF1" s="62"/>
      <c r="MLG1" s="62"/>
      <c r="MLH1" s="62"/>
      <c r="MLI1" s="62"/>
      <c r="MLJ1" s="62"/>
      <c r="MLK1" s="62"/>
      <c r="MLL1" s="62"/>
      <c r="MLM1" s="62"/>
      <c r="MLN1" s="62"/>
      <c r="MLO1" s="62"/>
      <c r="MLP1" s="62"/>
      <c r="MLQ1" s="62"/>
      <c r="MLR1" s="62"/>
      <c r="MLS1" s="62"/>
      <c r="MLT1" s="62"/>
      <c r="MLU1" s="62"/>
      <c r="MLV1" s="62"/>
      <c r="MLW1" s="62"/>
      <c r="MLX1" s="62"/>
      <c r="MLY1" s="62"/>
      <c r="MLZ1" s="62"/>
      <c r="MMA1" s="62"/>
      <c r="MMB1" s="62"/>
      <c r="MMC1" s="62"/>
      <c r="MMD1" s="62"/>
      <c r="MME1" s="62"/>
      <c r="MMF1" s="62"/>
      <c r="MMG1" s="62"/>
      <c r="MMH1" s="62"/>
      <c r="MMI1" s="62"/>
      <c r="MMJ1" s="62"/>
      <c r="MMK1" s="62"/>
      <c r="MML1" s="62"/>
      <c r="MMM1" s="62"/>
      <c r="MMN1" s="62"/>
      <c r="MMO1" s="62"/>
      <c r="MMP1" s="62"/>
      <c r="MMQ1" s="62"/>
      <c r="MMR1" s="62"/>
      <c r="MMS1" s="62"/>
      <c r="MMT1" s="62"/>
      <c r="MMU1" s="62"/>
      <c r="MMV1" s="62"/>
      <c r="MMW1" s="62"/>
      <c r="MMX1" s="62"/>
      <c r="MMY1" s="62"/>
      <c r="MMZ1" s="62"/>
      <c r="MNA1" s="62"/>
      <c r="MNB1" s="62"/>
      <c r="MNC1" s="62"/>
      <c r="MND1" s="62"/>
      <c r="MNE1" s="62"/>
      <c r="MNF1" s="62"/>
      <c r="MNG1" s="62"/>
      <c r="MNH1" s="62"/>
      <c r="MNI1" s="62"/>
      <c r="MNJ1" s="62"/>
      <c r="MNK1" s="62"/>
      <c r="MNL1" s="62"/>
      <c r="MNM1" s="62"/>
      <c r="MNN1" s="62"/>
      <c r="MNO1" s="62"/>
      <c r="MNP1" s="62"/>
      <c r="MNQ1" s="62"/>
      <c r="MNR1" s="62"/>
      <c r="MNS1" s="62"/>
      <c r="MNT1" s="62"/>
      <c r="MNU1" s="62"/>
      <c r="MNV1" s="62"/>
      <c r="MNW1" s="62"/>
      <c r="MNX1" s="62"/>
      <c r="MNY1" s="62"/>
      <c r="MNZ1" s="62"/>
      <c r="MOA1" s="62"/>
      <c r="MOB1" s="62"/>
      <c r="MOC1" s="62"/>
      <c r="MOD1" s="62"/>
      <c r="MOE1" s="62"/>
      <c r="MOF1" s="62"/>
      <c r="MOG1" s="62"/>
      <c r="MOH1" s="62"/>
      <c r="MOI1" s="62"/>
      <c r="MOJ1" s="62"/>
      <c r="MOK1" s="62"/>
      <c r="MOL1" s="62"/>
      <c r="MOM1" s="62"/>
      <c r="MON1" s="62"/>
      <c r="MOO1" s="62"/>
      <c r="MOP1" s="62"/>
      <c r="MOQ1" s="62"/>
      <c r="MOR1" s="62"/>
      <c r="MOS1" s="62"/>
      <c r="MOT1" s="62"/>
      <c r="MOU1" s="62"/>
      <c r="MOV1" s="62"/>
      <c r="MOW1" s="62"/>
      <c r="MOX1" s="62"/>
      <c r="MOY1" s="62"/>
      <c r="MOZ1" s="62"/>
      <c r="MPA1" s="62"/>
      <c r="MPB1" s="62"/>
      <c r="MPC1" s="62"/>
      <c r="MPD1" s="62"/>
      <c r="MPE1" s="62"/>
      <c r="MPF1" s="62"/>
      <c r="MPG1" s="62"/>
      <c r="MPH1" s="62"/>
      <c r="MPI1" s="62"/>
      <c r="MPJ1" s="62"/>
      <c r="MPK1" s="62"/>
      <c r="MPL1" s="62"/>
      <c r="MPM1" s="62"/>
      <c r="MPN1" s="62"/>
      <c r="MPO1" s="62"/>
      <c r="MPP1" s="62"/>
      <c r="MPQ1" s="62"/>
      <c r="MPR1" s="62"/>
      <c r="MPS1" s="62"/>
      <c r="MPT1" s="62"/>
      <c r="MPU1" s="62"/>
      <c r="MPV1" s="62"/>
      <c r="MPW1" s="62"/>
      <c r="MPX1" s="62"/>
      <c r="MPY1" s="62"/>
      <c r="MPZ1" s="62"/>
      <c r="MQA1" s="62"/>
      <c r="MQB1" s="62"/>
      <c r="MQC1" s="62"/>
      <c r="MQD1" s="62"/>
      <c r="MQE1" s="62"/>
      <c r="MQF1" s="62"/>
      <c r="MQG1" s="62"/>
      <c r="MQH1" s="62"/>
      <c r="MQI1" s="62"/>
      <c r="MQJ1" s="62"/>
      <c r="MQK1" s="62"/>
      <c r="MQL1" s="62"/>
      <c r="MQM1" s="62"/>
      <c r="MQN1" s="62"/>
      <c r="MQO1" s="62"/>
      <c r="MQP1" s="62"/>
      <c r="MQQ1" s="62"/>
      <c r="MQR1" s="62"/>
      <c r="MQS1" s="62"/>
      <c r="MQT1" s="62"/>
      <c r="MQU1" s="62"/>
      <c r="MQV1" s="62"/>
      <c r="MQW1" s="62"/>
      <c r="MQX1" s="62"/>
      <c r="MQY1" s="62"/>
      <c r="MQZ1" s="62"/>
      <c r="MRA1" s="62"/>
      <c r="MRB1" s="62"/>
      <c r="MRC1" s="62"/>
      <c r="MRD1" s="62"/>
      <c r="MRE1" s="62"/>
      <c r="MRF1" s="62"/>
      <c r="MRG1" s="62"/>
      <c r="MRH1" s="62"/>
      <c r="MRI1" s="62"/>
      <c r="MRJ1" s="62"/>
      <c r="MRK1" s="62"/>
      <c r="MRL1" s="62"/>
      <c r="MRM1" s="62"/>
      <c r="MRN1" s="62"/>
      <c r="MRO1" s="62"/>
      <c r="MRP1" s="62"/>
      <c r="MRQ1" s="62"/>
      <c r="MRR1" s="62"/>
      <c r="MRS1" s="62"/>
      <c r="MRT1" s="62"/>
      <c r="MRU1" s="62"/>
      <c r="MRV1" s="62"/>
      <c r="MRW1" s="62"/>
      <c r="MRX1" s="62"/>
      <c r="MRY1" s="62"/>
      <c r="MRZ1" s="62"/>
      <c r="MSA1" s="62"/>
      <c r="MSB1" s="62"/>
      <c r="MSC1" s="62"/>
      <c r="MSD1" s="62"/>
      <c r="MSE1" s="62"/>
      <c r="MSF1" s="62"/>
      <c r="MSG1" s="62"/>
      <c r="MSH1" s="62"/>
      <c r="MSI1" s="62"/>
      <c r="MSJ1" s="62"/>
      <c r="MSK1" s="62"/>
      <c r="MSL1" s="62"/>
      <c r="MSM1" s="62"/>
      <c r="MSN1" s="62"/>
      <c r="MSO1" s="62"/>
      <c r="MSP1" s="62"/>
      <c r="MSQ1" s="62"/>
      <c r="MSR1" s="62"/>
      <c r="MSS1" s="62"/>
      <c r="MST1" s="62"/>
      <c r="MSU1" s="62"/>
      <c r="MSV1" s="62"/>
      <c r="MSW1" s="62"/>
      <c r="MSX1" s="62"/>
      <c r="MSY1" s="62"/>
      <c r="MSZ1" s="62"/>
      <c r="MTA1" s="62"/>
      <c r="MTB1" s="62"/>
      <c r="MTC1" s="62"/>
      <c r="MTD1" s="62"/>
      <c r="MTE1" s="62"/>
      <c r="MTF1" s="62"/>
      <c r="MTG1" s="62"/>
      <c r="MTH1" s="62"/>
      <c r="MTI1" s="62"/>
      <c r="MTJ1" s="62"/>
      <c r="MTK1" s="62"/>
      <c r="MTL1" s="62"/>
      <c r="MTM1" s="62"/>
      <c r="MTN1" s="62"/>
      <c r="MTO1" s="62"/>
      <c r="MTP1" s="62"/>
      <c r="MTQ1" s="62"/>
      <c r="MTR1" s="62"/>
      <c r="MTS1" s="62"/>
      <c r="MTT1" s="62"/>
      <c r="MTU1" s="62"/>
      <c r="MTV1" s="62"/>
      <c r="MTW1" s="62"/>
      <c r="MTX1" s="62"/>
      <c r="MTY1" s="62"/>
      <c r="MTZ1" s="62"/>
      <c r="MUA1" s="62"/>
      <c r="MUB1" s="62"/>
      <c r="MUC1" s="62"/>
      <c r="MUD1" s="62"/>
      <c r="MUE1" s="62"/>
      <c r="MUF1" s="62"/>
      <c r="MUG1" s="62"/>
      <c r="MUH1" s="62"/>
      <c r="MUI1" s="62"/>
      <c r="MUJ1" s="62"/>
      <c r="MUK1" s="62"/>
      <c r="MUL1" s="62"/>
      <c r="MUM1" s="62"/>
      <c r="MUN1" s="62"/>
      <c r="MUO1" s="62"/>
      <c r="MUP1" s="62"/>
      <c r="MUQ1" s="62"/>
      <c r="MUR1" s="62"/>
      <c r="MUS1" s="62"/>
      <c r="MUT1" s="62"/>
      <c r="MUU1" s="62"/>
      <c r="MUV1" s="62"/>
      <c r="MUW1" s="62"/>
      <c r="MUX1" s="62"/>
      <c r="MUY1" s="62"/>
      <c r="MUZ1" s="62"/>
      <c r="MVA1" s="62"/>
      <c r="MVB1" s="62"/>
      <c r="MVC1" s="62"/>
      <c r="MVD1" s="62"/>
      <c r="MVE1" s="62"/>
      <c r="MVF1" s="62"/>
      <c r="MVG1" s="62"/>
      <c r="MVH1" s="62"/>
      <c r="MVI1" s="62"/>
      <c r="MVJ1" s="62"/>
      <c r="MVK1" s="62"/>
      <c r="MVL1" s="62"/>
      <c r="MVM1" s="62"/>
      <c r="MVN1" s="62"/>
      <c r="MVO1" s="62"/>
      <c r="MVP1" s="62"/>
      <c r="MVQ1" s="62"/>
      <c r="MVR1" s="62"/>
      <c r="MVS1" s="62"/>
      <c r="MVT1" s="62"/>
      <c r="MVU1" s="62"/>
      <c r="MVV1" s="62"/>
      <c r="MVW1" s="62"/>
      <c r="MVX1" s="62"/>
      <c r="MVY1" s="62"/>
      <c r="MVZ1" s="62"/>
      <c r="MWA1" s="62"/>
      <c r="MWB1" s="62"/>
      <c r="MWC1" s="62"/>
      <c r="MWD1" s="62"/>
      <c r="MWE1" s="62"/>
      <c r="MWF1" s="62"/>
      <c r="MWG1" s="62"/>
      <c r="MWH1" s="62"/>
      <c r="MWI1" s="62"/>
      <c r="MWJ1" s="62"/>
      <c r="MWK1" s="62"/>
      <c r="MWL1" s="62"/>
      <c r="MWM1" s="62"/>
      <c r="MWN1" s="62"/>
      <c r="MWO1" s="62"/>
      <c r="MWP1" s="62"/>
      <c r="MWQ1" s="62"/>
      <c r="MWR1" s="62"/>
      <c r="MWS1" s="62"/>
      <c r="MWT1" s="62"/>
      <c r="MWU1" s="62"/>
      <c r="MWV1" s="62"/>
      <c r="MWW1" s="62"/>
      <c r="MWX1" s="62"/>
      <c r="MWY1" s="62"/>
      <c r="MWZ1" s="62"/>
      <c r="MXA1" s="62"/>
      <c r="MXB1" s="62"/>
      <c r="MXC1" s="62"/>
      <c r="MXD1" s="62"/>
      <c r="MXE1" s="62"/>
      <c r="MXF1" s="62"/>
      <c r="MXG1" s="62"/>
      <c r="MXH1" s="62"/>
      <c r="MXI1" s="62"/>
      <c r="MXJ1" s="62"/>
      <c r="MXK1" s="62"/>
      <c r="MXL1" s="62"/>
      <c r="MXM1" s="62"/>
      <c r="MXN1" s="62"/>
      <c r="MXO1" s="62"/>
      <c r="MXP1" s="62"/>
      <c r="MXQ1" s="62"/>
      <c r="MXR1" s="62"/>
      <c r="MXS1" s="62"/>
      <c r="MXT1" s="62"/>
      <c r="MXU1" s="62"/>
      <c r="MXV1" s="62"/>
      <c r="MXW1" s="62"/>
      <c r="MXX1" s="62"/>
      <c r="MXY1" s="62"/>
      <c r="MXZ1" s="62"/>
      <c r="MYA1" s="62"/>
      <c r="MYB1" s="62"/>
      <c r="MYC1" s="62"/>
      <c r="MYD1" s="62"/>
      <c r="MYE1" s="62"/>
      <c r="MYF1" s="62"/>
      <c r="MYG1" s="62"/>
      <c r="MYH1" s="62"/>
      <c r="MYI1" s="62"/>
      <c r="MYJ1" s="62"/>
      <c r="MYK1" s="62"/>
      <c r="MYL1" s="62"/>
      <c r="MYM1" s="62"/>
      <c r="MYN1" s="62"/>
      <c r="MYO1" s="62"/>
      <c r="MYP1" s="62"/>
      <c r="MYQ1" s="62"/>
      <c r="MYR1" s="62"/>
      <c r="MYS1" s="62"/>
      <c r="MYT1" s="62"/>
      <c r="MYU1" s="62"/>
      <c r="MYV1" s="62"/>
      <c r="MYW1" s="62"/>
      <c r="MYX1" s="62"/>
      <c r="MYY1" s="62"/>
      <c r="MYZ1" s="62"/>
      <c r="MZA1" s="62"/>
      <c r="MZB1" s="62"/>
      <c r="MZC1" s="62"/>
      <c r="MZD1" s="62"/>
      <c r="MZE1" s="62"/>
      <c r="MZF1" s="62"/>
      <c r="MZG1" s="62"/>
      <c r="MZH1" s="62"/>
      <c r="MZI1" s="62"/>
      <c r="MZJ1" s="62"/>
      <c r="MZK1" s="62"/>
      <c r="MZL1" s="62"/>
      <c r="MZM1" s="62"/>
      <c r="MZN1" s="62"/>
      <c r="MZO1" s="62"/>
      <c r="MZP1" s="62"/>
      <c r="MZQ1" s="62"/>
      <c r="MZR1" s="62"/>
      <c r="MZS1" s="62"/>
      <c r="MZT1" s="62"/>
      <c r="MZU1" s="62"/>
      <c r="MZV1" s="62"/>
      <c r="MZW1" s="62"/>
      <c r="MZX1" s="62"/>
      <c r="MZY1" s="62"/>
      <c r="MZZ1" s="62"/>
      <c r="NAA1" s="62"/>
      <c r="NAB1" s="62"/>
      <c r="NAC1" s="62"/>
      <c r="NAD1" s="62"/>
      <c r="NAE1" s="62"/>
      <c r="NAF1" s="62"/>
      <c r="NAG1" s="62"/>
      <c r="NAH1" s="62"/>
      <c r="NAI1" s="62"/>
      <c r="NAJ1" s="62"/>
      <c r="NAK1" s="62"/>
      <c r="NAL1" s="62"/>
      <c r="NAM1" s="62"/>
      <c r="NAN1" s="62"/>
      <c r="NAO1" s="62"/>
      <c r="NAP1" s="62"/>
      <c r="NAQ1" s="62"/>
      <c r="NAR1" s="62"/>
      <c r="NAS1" s="62"/>
      <c r="NAT1" s="62"/>
      <c r="NAU1" s="62"/>
      <c r="NAV1" s="62"/>
      <c r="NAW1" s="62"/>
      <c r="NAX1" s="62"/>
      <c r="NAY1" s="62"/>
      <c r="NAZ1" s="62"/>
      <c r="NBA1" s="62"/>
      <c r="NBB1" s="62"/>
      <c r="NBC1" s="62"/>
      <c r="NBD1" s="62"/>
      <c r="NBE1" s="62"/>
      <c r="NBF1" s="62"/>
      <c r="NBG1" s="62"/>
      <c r="NBH1" s="62"/>
      <c r="NBI1" s="62"/>
      <c r="NBJ1" s="62"/>
      <c r="NBK1" s="62"/>
      <c r="NBL1" s="62"/>
      <c r="NBM1" s="62"/>
      <c r="NBN1" s="62"/>
      <c r="NBO1" s="62"/>
      <c r="NBP1" s="62"/>
      <c r="NBQ1" s="62"/>
      <c r="NBR1" s="62"/>
      <c r="NBS1" s="62"/>
      <c r="NBT1" s="62"/>
      <c r="NBU1" s="62"/>
      <c r="NBV1" s="62"/>
      <c r="NBW1" s="62"/>
      <c r="NBX1" s="62"/>
      <c r="NBY1" s="62"/>
      <c r="NBZ1" s="62"/>
      <c r="NCA1" s="62"/>
      <c r="NCB1" s="62"/>
      <c r="NCC1" s="62"/>
      <c r="NCD1" s="62"/>
      <c r="NCE1" s="62"/>
      <c r="NCF1" s="62"/>
      <c r="NCG1" s="62"/>
      <c r="NCH1" s="62"/>
      <c r="NCI1" s="62"/>
      <c r="NCJ1" s="62"/>
      <c r="NCK1" s="62"/>
      <c r="NCL1" s="62"/>
      <c r="NCM1" s="62"/>
      <c r="NCN1" s="62"/>
      <c r="NCO1" s="62"/>
      <c r="NCP1" s="62"/>
      <c r="NCQ1" s="62"/>
      <c r="NCR1" s="62"/>
      <c r="NCS1" s="62"/>
      <c r="NCT1" s="62"/>
      <c r="NCU1" s="62"/>
      <c r="NCV1" s="62"/>
      <c r="NCW1" s="62"/>
      <c r="NCX1" s="62"/>
      <c r="NCY1" s="62"/>
      <c r="NCZ1" s="62"/>
      <c r="NDA1" s="62"/>
      <c r="NDB1" s="62"/>
      <c r="NDC1" s="62"/>
      <c r="NDD1" s="62"/>
      <c r="NDE1" s="62"/>
      <c r="NDF1" s="62"/>
      <c r="NDG1" s="62"/>
      <c r="NDH1" s="62"/>
      <c r="NDI1" s="62"/>
      <c r="NDJ1" s="62"/>
      <c r="NDK1" s="62"/>
      <c r="NDL1" s="62"/>
      <c r="NDM1" s="62"/>
      <c r="NDN1" s="62"/>
      <c r="NDO1" s="62"/>
      <c r="NDP1" s="62"/>
      <c r="NDQ1" s="62"/>
      <c r="NDR1" s="62"/>
      <c r="NDS1" s="62"/>
      <c r="NDT1" s="62"/>
      <c r="NDU1" s="62"/>
      <c r="NDV1" s="62"/>
      <c r="NDW1" s="62"/>
      <c r="NDX1" s="62"/>
      <c r="NDY1" s="62"/>
      <c r="NDZ1" s="62"/>
      <c r="NEA1" s="62"/>
      <c r="NEB1" s="62"/>
      <c r="NEC1" s="62"/>
      <c r="NED1" s="62"/>
      <c r="NEE1" s="62"/>
      <c r="NEF1" s="62"/>
      <c r="NEG1" s="62"/>
      <c r="NEH1" s="62"/>
      <c r="NEI1" s="62"/>
      <c r="NEJ1" s="62"/>
      <c r="NEK1" s="62"/>
      <c r="NEL1" s="62"/>
      <c r="NEM1" s="62"/>
      <c r="NEN1" s="62"/>
      <c r="NEO1" s="62"/>
      <c r="NEP1" s="62"/>
      <c r="NEQ1" s="62"/>
      <c r="NER1" s="62"/>
      <c r="NES1" s="62"/>
      <c r="NET1" s="62"/>
      <c r="NEU1" s="62"/>
      <c r="NEV1" s="62"/>
      <c r="NEW1" s="62"/>
      <c r="NEX1" s="62"/>
      <c r="NEY1" s="62"/>
      <c r="NEZ1" s="62"/>
      <c r="NFA1" s="62"/>
      <c r="NFB1" s="62"/>
      <c r="NFC1" s="62"/>
      <c r="NFD1" s="62"/>
      <c r="NFE1" s="62"/>
      <c r="NFF1" s="62"/>
      <c r="NFG1" s="62"/>
      <c r="NFH1" s="62"/>
      <c r="NFI1" s="62"/>
      <c r="NFJ1" s="62"/>
      <c r="NFK1" s="62"/>
      <c r="NFL1" s="62"/>
      <c r="NFM1" s="62"/>
      <c r="NFN1" s="62"/>
      <c r="NFO1" s="62"/>
      <c r="NFP1" s="62"/>
      <c r="NFQ1" s="62"/>
      <c r="NFR1" s="62"/>
      <c r="NFS1" s="62"/>
      <c r="NFT1" s="62"/>
      <c r="NFU1" s="62"/>
      <c r="NFV1" s="62"/>
      <c r="NFW1" s="62"/>
      <c r="NFX1" s="62"/>
      <c r="NFY1" s="62"/>
      <c r="NFZ1" s="62"/>
      <c r="NGA1" s="62"/>
      <c r="NGB1" s="62"/>
      <c r="NGC1" s="62"/>
      <c r="NGD1" s="62"/>
      <c r="NGE1" s="62"/>
      <c r="NGF1" s="62"/>
      <c r="NGG1" s="62"/>
      <c r="NGH1" s="62"/>
      <c r="NGI1" s="62"/>
      <c r="NGJ1" s="62"/>
      <c r="NGK1" s="62"/>
      <c r="NGL1" s="62"/>
      <c r="NGM1" s="62"/>
      <c r="NGN1" s="62"/>
      <c r="NGO1" s="62"/>
      <c r="NGP1" s="62"/>
      <c r="NGQ1" s="62"/>
      <c r="NGR1" s="62"/>
      <c r="NGS1" s="62"/>
      <c r="NGT1" s="62"/>
      <c r="NGU1" s="62"/>
      <c r="NGV1" s="62"/>
      <c r="NGW1" s="62"/>
      <c r="NGX1" s="62"/>
      <c r="NGY1" s="62"/>
      <c r="NGZ1" s="62"/>
      <c r="NHA1" s="62"/>
      <c r="NHB1" s="62"/>
      <c r="NHC1" s="62"/>
      <c r="NHD1" s="62"/>
      <c r="NHE1" s="62"/>
      <c r="NHF1" s="62"/>
      <c r="NHG1" s="62"/>
      <c r="NHH1" s="62"/>
      <c r="NHI1" s="62"/>
      <c r="NHJ1" s="62"/>
      <c r="NHK1" s="62"/>
      <c r="NHL1" s="62"/>
      <c r="NHM1" s="62"/>
      <c r="NHN1" s="62"/>
      <c r="NHO1" s="62"/>
      <c r="NHP1" s="62"/>
      <c r="NHQ1" s="62"/>
      <c r="NHR1" s="62"/>
      <c r="NHS1" s="62"/>
      <c r="NHT1" s="62"/>
      <c r="NHU1" s="62"/>
      <c r="NHV1" s="62"/>
      <c r="NHW1" s="62"/>
      <c r="NHX1" s="62"/>
      <c r="NHY1" s="62"/>
      <c r="NHZ1" s="62"/>
      <c r="NIA1" s="62"/>
      <c r="NIB1" s="62"/>
      <c r="NIC1" s="62"/>
      <c r="NID1" s="62"/>
      <c r="NIE1" s="62"/>
      <c r="NIF1" s="62"/>
      <c r="NIG1" s="62"/>
      <c r="NIH1" s="62"/>
      <c r="NII1" s="62"/>
      <c r="NIJ1" s="62"/>
      <c r="NIK1" s="62"/>
      <c r="NIL1" s="62"/>
      <c r="NIM1" s="62"/>
      <c r="NIN1" s="62"/>
      <c r="NIO1" s="62"/>
      <c r="NIP1" s="62"/>
      <c r="NIQ1" s="62"/>
      <c r="NIR1" s="62"/>
      <c r="NIS1" s="62"/>
      <c r="NIT1" s="62"/>
      <c r="NIU1" s="62"/>
      <c r="NIV1" s="62"/>
      <c r="NIW1" s="62"/>
      <c r="NIX1" s="62"/>
      <c r="NIY1" s="62"/>
      <c r="NIZ1" s="62"/>
      <c r="NJA1" s="62"/>
      <c r="NJB1" s="62"/>
      <c r="NJC1" s="62"/>
      <c r="NJD1" s="62"/>
      <c r="NJE1" s="62"/>
      <c r="NJF1" s="62"/>
      <c r="NJG1" s="62"/>
      <c r="NJH1" s="62"/>
      <c r="NJI1" s="62"/>
      <c r="NJJ1" s="62"/>
      <c r="NJK1" s="62"/>
      <c r="NJL1" s="62"/>
      <c r="NJM1" s="62"/>
      <c r="NJN1" s="62"/>
      <c r="NJO1" s="62"/>
      <c r="NJP1" s="62"/>
      <c r="NJQ1" s="62"/>
      <c r="NJR1" s="62"/>
      <c r="NJS1" s="62"/>
      <c r="NJT1" s="62"/>
      <c r="NJU1" s="62"/>
      <c r="NJV1" s="62"/>
      <c r="NJW1" s="62"/>
      <c r="NJX1" s="62"/>
      <c r="NJY1" s="62"/>
      <c r="NJZ1" s="62"/>
      <c r="NKA1" s="62"/>
      <c r="NKB1" s="62"/>
      <c r="NKC1" s="62"/>
      <c r="NKD1" s="62"/>
      <c r="NKE1" s="62"/>
      <c r="NKF1" s="62"/>
      <c r="NKG1" s="62"/>
      <c r="NKH1" s="62"/>
      <c r="NKI1" s="62"/>
      <c r="NKJ1" s="62"/>
      <c r="NKK1" s="62"/>
      <c r="NKL1" s="62"/>
      <c r="NKM1" s="62"/>
      <c r="NKN1" s="62"/>
      <c r="NKO1" s="62"/>
      <c r="NKP1" s="62"/>
      <c r="NKQ1" s="62"/>
      <c r="NKR1" s="62"/>
      <c r="NKS1" s="62"/>
      <c r="NKT1" s="62"/>
      <c r="NKU1" s="62"/>
      <c r="NKV1" s="62"/>
      <c r="NKW1" s="62"/>
      <c r="NKX1" s="62"/>
      <c r="NKY1" s="62"/>
      <c r="NKZ1" s="62"/>
      <c r="NLA1" s="62"/>
      <c r="NLB1" s="62"/>
      <c r="NLC1" s="62"/>
      <c r="NLD1" s="62"/>
      <c r="NLE1" s="62"/>
      <c r="NLF1" s="62"/>
      <c r="NLG1" s="62"/>
      <c r="NLH1" s="62"/>
      <c r="NLI1" s="62"/>
      <c r="NLJ1" s="62"/>
      <c r="NLK1" s="62"/>
      <c r="NLL1" s="62"/>
      <c r="NLM1" s="62"/>
      <c r="NLN1" s="62"/>
      <c r="NLO1" s="62"/>
      <c r="NLP1" s="62"/>
      <c r="NLQ1" s="62"/>
      <c r="NLR1" s="62"/>
      <c r="NLS1" s="62"/>
      <c r="NLT1" s="62"/>
      <c r="NLU1" s="62"/>
      <c r="NLV1" s="62"/>
      <c r="NLW1" s="62"/>
      <c r="NLX1" s="62"/>
      <c r="NLY1" s="62"/>
      <c r="NLZ1" s="62"/>
      <c r="NMA1" s="62"/>
      <c r="NMB1" s="62"/>
      <c r="NMC1" s="62"/>
      <c r="NMD1" s="62"/>
      <c r="NME1" s="62"/>
      <c r="NMF1" s="62"/>
      <c r="NMG1" s="62"/>
      <c r="NMH1" s="62"/>
      <c r="NMI1" s="62"/>
      <c r="NMJ1" s="62"/>
      <c r="NMK1" s="62"/>
      <c r="NML1" s="62"/>
      <c r="NMM1" s="62"/>
      <c r="NMN1" s="62"/>
      <c r="NMO1" s="62"/>
      <c r="NMP1" s="62"/>
      <c r="NMQ1" s="62"/>
      <c r="NMR1" s="62"/>
      <c r="NMS1" s="62"/>
      <c r="NMT1" s="62"/>
      <c r="NMU1" s="62"/>
      <c r="NMV1" s="62"/>
      <c r="NMW1" s="62"/>
      <c r="NMX1" s="62"/>
      <c r="NMY1" s="62"/>
      <c r="NMZ1" s="62"/>
      <c r="NNA1" s="62"/>
      <c r="NNB1" s="62"/>
      <c r="NNC1" s="62"/>
      <c r="NND1" s="62"/>
      <c r="NNE1" s="62"/>
      <c r="NNF1" s="62"/>
      <c r="NNG1" s="62"/>
      <c r="NNH1" s="62"/>
      <c r="NNI1" s="62"/>
      <c r="NNJ1" s="62"/>
      <c r="NNK1" s="62"/>
      <c r="NNL1" s="62"/>
      <c r="NNM1" s="62"/>
      <c r="NNN1" s="62"/>
      <c r="NNO1" s="62"/>
      <c r="NNP1" s="62"/>
      <c r="NNQ1" s="62"/>
      <c r="NNR1" s="62"/>
      <c r="NNS1" s="62"/>
      <c r="NNT1" s="62"/>
      <c r="NNU1" s="62"/>
      <c r="NNV1" s="62"/>
      <c r="NNW1" s="62"/>
      <c r="NNX1" s="62"/>
      <c r="NNY1" s="62"/>
      <c r="NNZ1" s="62"/>
      <c r="NOA1" s="62"/>
      <c r="NOB1" s="62"/>
      <c r="NOC1" s="62"/>
      <c r="NOD1" s="62"/>
      <c r="NOE1" s="62"/>
      <c r="NOF1" s="62"/>
      <c r="NOG1" s="62"/>
      <c r="NOH1" s="62"/>
      <c r="NOI1" s="62"/>
      <c r="NOJ1" s="62"/>
      <c r="NOK1" s="62"/>
      <c r="NOL1" s="62"/>
      <c r="NOM1" s="62"/>
      <c r="NON1" s="62"/>
      <c r="NOO1" s="62"/>
      <c r="NOP1" s="62"/>
      <c r="NOQ1" s="62"/>
      <c r="NOR1" s="62"/>
      <c r="NOS1" s="62"/>
      <c r="NOT1" s="62"/>
      <c r="NOU1" s="62"/>
      <c r="NOV1" s="62"/>
      <c r="NOW1" s="62"/>
      <c r="NOX1" s="62"/>
      <c r="NOY1" s="62"/>
      <c r="NOZ1" s="62"/>
      <c r="NPA1" s="62"/>
      <c r="NPB1" s="62"/>
      <c r="NPC1" s="62"/>
      <c r="NPD1" s="62"/>
      <c r="NPE1" s="62"/>
      <c r="NPF1" s="62"/>
      <c r="NPG1" s="62"/>
      <c r="NPH1" s="62"/>
      <c r="NPI1" s="62"/>
      <c r="NPJ1" s="62"/>
      <c r="NPK1" s="62"/>
      <c r="NPL1" s="62"/>
      <c r="NPM1" s="62"/>
      <c r="NPN1" s="62"/>
      <c r="NPO1" s="62"/>
      <c r="NPP1" s="62"/>
      <c r="NPQ1" s="62"/>
      <c r="NPR1" s="62"/>
      <c r="NPS1" s="62"/>
      <c r="NPT1" s="62"/>
      <c r="NPU1" s="62"/>
      <c r="NPV1" s="62"/>
      <c r="NPW1" s="62"/>
      <c r="NPX1" s="62"/>
      <c r="NPY1" s="62"/>
      <c r="NPZ1" s="62"/>
      <c r="NQA1" s="62"/>
      <c r="NQB1" s="62"/>
      <c r="NQC1" s="62"/>
      <c r="NQD1" s="62"/>
      <c r="NQE1" s="62"/>
      <c r="NQF1" s="62"/>
      <c r="NQG1" s="62"/>
      <c r="NQH1" s="62"/>
      <c r="NQI1" s="62"/>
      <c r="NQJ1" s="62"/>
      <c r="NQK1" s="62"/>
      <c r="NQL1" s="62"/>
      <c r="NQM1" s="62"/>
      <c r="NQN1" s="62"/>
      <c r="NQO1" s="62"/>
      <c r="NQP1" s="62"/>
      <c r="NQQ1" s="62"/>
      <c r="NQR1" s="62"/>
      <c r="NQS1" s="62"/>
      <c r="NQT1" s="62"/>
      <c r="NQU1" s="62"/>
      <c r="NQV1" s="62"/>
      <c r="NQW1" s="62"/>
      <c r="NQX1" s="62"/>
      <c r="NQY1" s="62"/>
      <c r="NQZ1" s="62"/>
      <c r="NRA1" s="62"/>
      <c r="NRB1" s="62"/>
      <c r="NRC1" s="62"/>
      <c r="NRD1" s="62"/>
      <c r="NRE1" s="62"/>
      <c r="NRF1" s="62"/>
      <c r="NRG1" s="62"/>
      <c r="NRH1" s="62"/>
      <c r="NRI1" s="62"/>
      <c r="NRJ1" s="62"/>
      <c r="NRK1" s="62"/>
      <c r="NRL1" s="62"/>
      <c r="NRM1" s="62"/>
      <c r="NRN1" s="62"/>
      <c r="NRO1" s="62"/>
      <c r="NRP1" s="62"/>
      <c r="NRQ1" s="62"/>
      <c r="NRR1" s="62"/>
      <c r="NRS1" s="62"/>
      <c r="NRT1" s="62"/>
      <c r="NRU1" s="62"/>
      <c r="NRV1" s="62"/>
      <c r="NRW1" s="62"/>
      <c r="NRX1" s="62"/>
      <c r="NRY1" s="62"/>
      <c r="NRZ1" s="62"/>
      <c r="NSA1" s="62"/>
      <c r="NSB1" s="62"/>
      <c r="NSC1" s="62"/>
      <c r="NSD1" s="62"/>
      <c r="NSE1" s="62"/>
      <c r="NSF1" s="62"/>
      <c r="NSG1" s="62"/>
      <c r="NSH1" s="62"/>
      <c r="NSI1" s="62"/>
      <c r="NSJ1" s="62"/>
      <c r="NSK1" s="62"/>
      <c r="NSL1" s="62"/>
      <c r="NSM1" s="62"/>
      <c r="NSN1" s="62"/>
      <c r="NSO1" s="62"/>
      <c r="NSP1" s="62"/>
      <c r="NSQ1" s="62"/>
      <c r="NSR1" s="62"/>
      <c r="NSS1" s="62"/>
      <c r="NST1" s="62"/>
      <c r="NSU1" s="62"/>
      <c r="NSV1" s="62"/>
      <c r="NSW1" s="62"/>
      <c r="NSX1" s="62"/>
      <c r="NSY1" s="62"/>
      <c r="NSZ1" s="62"/>
      <c r="NTA1" s="62"/>
      <c r="NTB1" s="62"/>
      <c r="NTC1" s="62"/>
      <c r="NTD1" s="62"/>
      <c r="NTE1" s="62"/>
      <c r="NTF1" s="62"/>
      <c r="NTG1" s="62"/>
      <c r="NTH1" s="62"/>
      <c r="NTI1" s="62"/>
      <c r="NTJ1" s="62"/>
      <c r="NTK1" s="62"/>
      <c r="NTL1" s="62"/>
      <c r="NTM1" s="62"/>
      <c r="NTN1" s="62"/>
      <c r="NTO1" s="62"/>
      <c r="NTP1" s="62"/>
      <c r="NTQ1" s="62"/>
      <c r="NTR1" s="62"/>
      <c r="NTS1" s="62"/>
      <c r="NTT1" s="62"/>
      <c r="NTU1" s="62"/>
      <c r="NTV1" s="62"/>
      <c r="NTW1" s="62"/>
      <c r="NTX1" s="62"/>
      <c r="NTY1" s="62"/>
      <c r="NTZ1" s="62"/>
      <c r="NUA1" s="62"/>
      <c r="NUB1" s="62"/>
      <c r="NUC1" s="62"/>
      <c r="NUD1" s="62"/>
      <c r="NUE1" s="62"/>
      <c r="NUF1" s="62"/>
      <c r="NUG1" s="62"/>
      <c r="NUH1" s="62"/>
      <c r="NUI1" s="62"/>
      <c r="NUJ1" s="62"/>
      <c r="NUK1" s="62"/>
      <c r="NUL1" s="62"/>
      <c r="NUM1" s="62"/>
      <c r="NUN1" s="62"/>
      <c r="NUO1" s="62"/>
      <c r="NUP1" s="62"/>
      <c r="NUQ1" s="62"/>
      <c r="NUR1" s="62"/>
      <c r="NUS1" s="62"/>
      <c r="NUT1" s="62"/>
      <c r="NUU1" s="62"/>
      <c r="NUV1" s="62"/>
      <c r="NUW1" s="62"/>
      <c r="NUX1" s="62"/>
      <c r="NUY1" s="62"/>
      <c r="NUZ1" s="62"/>
      <c r="NVA1" s="62"/>
      <c r="NVB1" s="62"/>
      <c r="NVC1" s="62"/>
      <c r="NVD1" s="62"/>
      <c r="NVE1" s="62"/>
      <c r="NVF1" s="62"/>
      <c r="NVG1" s="62"/>
      <c r="NVH1" s="62"/>
      <c r="NVI1" s="62"/>
      <c r="NVJ1" s="62"/>
      <c r="NVK1" s="62"/>
      <c r="NVL1" s="62"/>
      <c r="NVM1" s="62"/>
      <c r="NVN1" s="62"/>
      <c r="NVO1" s="62"/>
      <c r="NVP1" s="62"/>
      <c r="NVQ1" s="62"/>
      <c r="NVR1" s="62"/>
      <c r="NVS1" s="62"/>
      <c r="NVT1" s="62"/>
      <c r="NVU1" s="62"/>
      <c r="NVV1" s="62"/>
      <c r="NVW1" s="62"/>
      <c r="NVX1" s="62"/>
      <c r="NVY1" s="62"/>
      <c r="NVZ1" s="62"/>
      <c r="NWA1" s="62"/>
      <c r="NWB1" s="62"/>
      <c r="NWC1" s="62"/>
      <c r="NWD1" s="62"/>
      <c r="NWE1" s="62"/>
      <c r="NWF1" s="62"/>
      <c r="NWG1" s="62"/>
      <c r="NWH1" s="62"/>
      <c r="NWI1" s="62"/>
      <c r="NWJ1" s="62"/>
      <c r="NWK1" s="62"/>
      <c r="NWL1" s="62"/>
      <c r="NWM1" s="62"/>
      <c r="NWN1" s="62"/>
      <c r="NWO1" s="62"/>
      <c r="NWP1" s="62"/>
      <c r="NWQ1" s="62"/>
      <c r="NWR1" s="62"/>
      <c r="NWS1" s="62"/>
      <c r="NWT1" s="62"/>
      <c r="NWU1" s="62"/>
      <c r="NWV1" s="62"/>
      <c r="NWW1" s="62"/>
      <c r="NWX1" s="62"/>
      <c r="NWY1" s="62"/>
      <c r="NWZ1" s="62"/>
      <c r="NXA1" s="62"/>
      <c r="NXB1" s="62"/>
      <c r="NXC1" s="62"/>
      <c r="NXD1" s="62"/>
      <c r="NXE1" s="62"/>
      <c r="NXF1" s="62"/>
      <c r="NXG1" s="62"/>
      <c r="NXH1" s="62"/>
      <c r="NXI1" s="62"/>
      <c r="NXJ1" s="62"/>
      <c r="NXK1" s="62"/>
      <c r="NXL1" s="62"/>
      <c r="NXM1" s="62"/>
      <c r="NXN1" s="62"/>
      <c r="NXO1" s="62"/>
      <c r="NXP1" s="62"/>
      <c r="NXQ1" s="62"/>
      <c r="NXR1" s="62"/>
      <c r="NXS1" s="62"/>
      <c r="NXT1" s="62"/>
      <c r="NXU1" s="62"/>
      <c r="NXV1" s="62"/>
      <c r="NXW1" s="62"/>
      <c r="NXX1" s="62"/>
      <c r="NXY1" s="62"/>
      <c r="NXZ1" s="62"/>
      <c r="NYA1" s="62"/>
      <c r="NYB1" s="62"/>
      <c r="NYC1" s="62"/>
      <c r="NYD1" s="62"/>
      <c r="NYE1" s="62"/>
      <c r="NYF1" s="62"/>
      <c r="NYG1" s="62"/>
      <c r="NYH1" s="62"/>
      <c r="NYI1" s="62"/>
      <c r="NYJ1" s="62"/>
      <c r="NYK1" s="62"/>
      <c r="NYL1" s="62"/>
      <c r="NYM1" s="62"/>
      <c r="NYN1" s="62"/>
      <c r="NYO1" s="62"/>
      <c r="NYP1" s="62"/>
      <c r="NYQ1" s="62"/>
      <c r="NYR1" s="62"/>
      <c r="NYS1" s="62"/>
      <c r="NYT1" s="62"/>
      <c r="NYU1" s="62"/>
      <c r="NYV1" s="62"/>
      <c r="NYW1" s="62"/>
      <c r="NYX1" s="62"/>
      <c r="NYY1" s="62"/>
      <c r="NYZ1" s="62"/>
      <c r="NZA1" s="62"/>
      <c r="NZB1" s="62"/>
      <c r="NZC1" s="62"/>
      <c r="NZD1" s="62"/>
      <c r="NZE1" s="62"/>
      <c r="NZF1" s="62"/>
      <c r="NZG1" s="62"/>
      <c r="NZH1" s="62"/>
      <c r="NZI1" s="62"/>
      <c r="NZJ1" s="62"/>
      <c r="NZK1" s="62"/>
      <c r="NZL1" s="62"/>
      <c r="NZM1" s="62"/>
      <c r="NZN1" s="62"/>
      <c r="NZO1" s="62"/>
      <c r="NZP1" s="62"/>
      <c r="NZQ1" s="62"/>
      <c r="NZR1" s="62"/>
      <c r="NZS1" s="62"/>
      <c r="NZT1" s="62"/>
      <c r="NZU1" s="62"/>
      <c r="NZV1" s="62"/>
      <c r="NZW1" s="62"/>
      <c r="NZX1" s="62"/>
      <c r="NZY1" s="62"/>
      <c r="NZZ1" s="62"/>
      <c r="OAA1" s="62"/>
      <c r="OAB1" s="62"/>
      <c r="OAC1" s="62"/>
      <c r="OAD1" s="62"/>
      <c r="OAE1" s="62"/>
      <c r="OAF1" s="62"/>
      <c r="OAG1" s="62"/>
      <c r="OAH1" s="62"/>
      <c r="OAI1" s="62"/>
      <c r="OAJ1" s="62"/>
      <c r="OAK1" s="62"/>
      <c r="OAL1" s="62"/>
      <c r="OAM1" s="62"/>
      <c r="OAN1" s="62"/>
      <c r="OAO1" s="62"/>
      <c r="OAP1" s="62"/>
      <c r="OAQ1" s="62"/>
      <c r="OAR1" s="62"/>
      <c r="OAS1" s="62"/>
      <c r="OAT1" s="62"/>
      <c r="OAU1" s="62"/>
      <c r="OAV1" s="62"/>
      <c r="OAW1" s="62"/>
      <c r="OAX1" s="62"/>
      <c r="OAY1" s="62"/>
      <c r="OAZ1" s="62"/>
      <c r="OBA1" s="62"/>
      <c r="OBB1" s="62"/>
      <c r="OBC1" s="62"/>
      <c r="OBD1" s="62"/>
      <c r="OBE1" s="62"/>
      <c r="OBF1" s="62"/>
      <c r="OBG1" s="62"/>
      <c r="OBH1" s="62"/>
      <c r="OBI1" s="62"/>
      <c r="OBJ1" s="62"/>
      <c r="OBK1" s="62"/>
      <c r="OBL1" s="62"/>
      <c r="OBM1" s="62"/>
      <c r="OBN1" s="62"/>
      <c r="OBO1" s="62"/>
      <c r="OBP1" s="62"/>
      <c r="OBQ1" s="62"/>
      <c r="OBR1" s="62"/>
      <c r="OBS1" s="62"/>
      <c r="OBT1" s="62"/>
      <c r="OBU1" s="62"/>
      <c r="OBV1" s="62"/>
      <c r="OBW1" s="62"/>
      <c r="OBX1" s="62"/>
      <c r="OBY1" s="62"/>
      <c r="OBZ1" s="62"/>
      <c r="OCA1" s="62"/>
      <c r="OCB1" s="62"/>
      <c r="OCC1" s="62"/>
      <c r="OCD1" s="62"/>
      <c r="OCE1" s="62"/>
      <c r="OCF1" s="62"/>
      <c r="OCG1" s="62"/>
      <c r="OCH1" s="62"/>
      <c r="OCI1" s="62"/>
      <c r="OCJ1" s="62"/>
      <c r="OCK1" s="62"/>
      <c r="OCL1" s="62"/>
      <c r="OCM1" s="62"/>
      <c r="OCN1" s="62"/>
      <c r="OCO1" s="62"/>
      <c r="OCP1" s="62"/>
      <c r="OCQ1" s="62"/>
      <c r="OCR1" s="62"/>
      <c r="OCS1" s="62"/>
      <c r="OCT1" s="62"/>
      <c r="OCU1" s="62"/>
      <c r="OCV1" s="62"/>
      <c r="OCW1" s="62"/>
      <c r="OCX1" s="62"/>
      <c r="OCY1" s="62"/>
      <c r="OCZ1" s="62"/>
      <c r="ODA1" s="62"/>
      <c r="ODB1" s="62"/>
      <c r="ODC1" s="62"/>
      <c r="ODD1" s="62"/>
      <c r="ODE1" s="62"/>
      <c r="ODF1" s="62"/>
      <c r="ODG1" s="62"/>
      <c r="ODH1" s="62"/>
      <c r="ODI1" s="62"/>
      <c r="ODJ1" s="62"/>
      <c r="ODK1" s="62"/>
      <c r="ODL1" s="62"/>
      <c r="ODM1" s="62"/>
      <c r="ODN1" s="62"/>
      <c r="ODO1" s="62"/>
      <c r="ODP1" s="62"/>
      <c r="ODQ1" s="62"/>
      <c r="ODR1" s="62"/>
      <c r="ODS1" s="62"/>
      <c r="ODT1" s="62"/>
      <c r="ODU1" s="62"/>
      <c r="ODV1" s="62"/>
      <c r="ODW1" s="62"/>
      <c r="ODX1" s="62"/>
      <c r="ODY1" s="62"/>
      <c r="ODZ1" s="62"/>
      <c r="OEA1" s="62"/>
      <c r="OEB1" s="62"/>
      <c r="OEC1" s="62"/>
      <c r="OED1" s="62"/>
      <c r="OEE1" s="62"/>
      <c r="OEF1" s="62"/>
      <c r="OEG1" s="62"/>
      <c r="OEH1" s="62"/>
      <c r="OEI1" s="62"/>
      <c r="OEJ1" s="62"/>
      <c r="OEK1" s="62"/>
      <c r="OEL1" s="62"/>
      <c r="OEM1" s="62"/>
      <c r="OEN1" s="62"/>
      <c r="OEO1" s="62"/>
      <c r="OEP1" s="62"/>
      <c r="OEQ1" s="62"/>
      <c r="OER1" s="62"/>
      <c r="OES1" s="62"/>
      <c r="OET1" s="62"/>
      <c r="OEU1" s="62"/>
      <c r="OEV1" s="62"/>
      <c r="OEW1" s="62"/>
      <c r="OEX1" s="62"/>
      <c r="OEY1" s="62"/>
      <c r="OEZ1" s="62"/>
      <c r="OFA1" s="62"/>
      <c r="OFB1" s="62"/>
      <c r="OFC1" s="62"/>
      <c r="OFD1" s="62"/>
      <c r="OFE1" s="62"/>
      <c r="OFF1" s="62"/>
      <c r="OFG1" s="62"/>
      <c r="OFH1" s="62"/>
      <c r="OFI1" s="62"/>
      <c r="OFJ1" s="62"/>
      <c r="OFK1" s="62"/>
      <c r="OFL1" s="62"/>
      <c r="OFM1" s="62"/>
      <c r="OFN1" s="62"/>
      <c r="OFO1" s="62"/>
      <c r="OFP1" s="62"/>
      <c r="OFQ1" s="62"/>
      <c r="OFR1" s="62"/>
      <c r="OFS1" s="62"/>
      <c r="OFT1" s="62"/>
      <c r="OFU1" s="62"/>
      <c r="OFV1" s="62"/>
      <c r="OFW1" s="62"/>
      <c r="OFX1" s="62"/>
      <c r="OFY1" s="62"/>
      <c r="OFZ1" s="62"/>
      <c r="OGA1" s="62"/>
      <c r="OGB1" s="62"/>
      <c r="OGC1" s="62"/>
      <c r="OGD1" s="62"/>
      <c r="OGE1" s="62"/>
      <c r="OGF1" s="62"/>
      <c r="OGG1" s="62"/>
      <c r="OGH1" s="62"/>
      <c r="OGI1" s="62"/>
      <c r="OGJ1" s="62"/>
      <c r="OGK1" s="62"/>
      <c r="OGL1" s="62"/>
      <c r="OGM1" s="62"/>
      <c r="OGN1" s="62"/>
      <c r="OGO1" s="62"/>
      <c r="OGP1" s="62"/>
      <c r="OGQ1" s="62"/>
      <c r="OGR1" s="62"/>
      <c r="OGS1" s="62"/>
      <c r="OGT1" s="62"/>
      <c r="OGU1" s="62"/>
      <c r="OGV1" s="62"/>
      <c r="OGW1" s="62"/>
      <c r="OGX1" s="62"/>
      <c r="OGY1" s="62"/>
      <c r="OGZ1" s="62"/>
      <c r="OHA1" s="62"/>
      <c r="OHB1" s="62"/>
      <c r="OHC1" s="62"/>
      <c r="OHD1" s="62"/>
      <c r="OHE1" s="62"/>
      <c r="OHF1" s="62"/>
      <c r="OHG1" s="62"/>
      <c r="OHH1" s="62"/>
      <c r="OHI1" s="62"/>
      <c r="OHJ1" s="62"/>
      <c r="OHK1" s="62"/>
      <c r="OHL1" s="62"/>
      <c r="OHM1" s="62"/>
      <c r="OHN1" s="62"/>
      <c r="OHO1" s="62"/>
      <c r="OHP1" s="62"/>
      <c r="OHQ1" s="62"/>
      <c r="OHR1" s="62"/>
      <c r="OHS1" s="62"/>
      <c r="OHT1" s="62"/>
      <c r="OHU1" s="62"/>
      <c r="OHV1" s="62"/>
      <c r="OHW1" s="62"/>
      <c r="OHX1" s="62"/>
      <c r="OHY1" s="62"/>
      <c r="OHZ1" s="62"/>
      <c r="OIA1" s="62"/>
      <c r="OIB1" s="62"/>
      <c r="OIC1" s="62"/>
      <c r="OID1" s="62"/>
      <c r="OIE1" s="62"/>
      <c r="OIF1" s="62"/>
      <c r="OIG1" s="62"/>
      <c r="OIH1" s="62"/>
      <c r="OII1" s="62"/>
      <c r="OIJ1" s="62"/>
      <c r="OIK1" s="62"/>
      <c r="OIL1" s="62"/>
      <c r="OIM1" s="62"/>
      <c r="OIN1" s="62"/>
      <c r="OIO1" s="62"/>
      <c r="OIP1" s="62"/>
      <c r="OIQ1" s="62"/>
      <c r="OIR1" s="62"/>
      <c r="OIS1" s="62"/>
      <c r="OIT1" s="62"/>
      <c r="OIU1" s="62"/>
      <c r="OIV1" s="62"/>
      <c r="OIW1" s="62"/>
      <c r="OIX1" s="62"/>
      <c r="OIY1" s="62"/>
      <c r="OIZ1" s="62"/>
      <c r="OJA1" s="62"/>
      <c r="OJB1" s="62"/>
      <c r="OJC1" s="62"/>
      <c r="OJD1" s="62"/>
      <c r="OJE1" s="62"/>
      <c r="OJF1" s="62"/>
      <c r="OJG1" s="62"/>
      <c r="OJH1" s="62"/>
      <c r="OJI1" s="62"/>
      <c r="OJJ1" s="62"/>
      <c r="OJK1" s="62"/>
      <c r="OJL1" s="62"/>
      <c r="OJM1" s="62"/>
      <c r="OJN1" s="62"/>
      <c r="OJO1" s="62"/>
      <c r="OJP1" s="62"/>
      <c r="OJQ1" s="62"/>
      <c r="OJR1" s="62"/>
      <c r="OJS1" s="62"/>
      <c r="OJT1" s="62"/>
      <c r="OJU1" s="62"/>
      <c r="OJV1" s="62"/>
      <c r="OJW1" s="62"/>
      <c r="OJX1" s="62"/>
      <c r="OJY1" s="62"/>
      <c r="OJZ1" s="62"/>
      <c r="OKA1" s="62"/>
      <c r="OKB1" s="62"/>
      <c r="OKC1" s="62"/>
      <c r="OKD1" s="62"/>
      <c r="OKE1" s="62"/>
      <c r="OKF1" s="62"/>
      <c r="OKG1" s="62"/>
      <c r="OKH1" s="62"/>
      <c r="OKI1" s="62"/>
      <c r="OKJ1" s="62"/>
      <c r="OKK1" s="62"/>
      <c r="OKL1" s="62"/>
      <c r="OKM1" s="62"/>
      <c r="OKN1" s="62"/>
      <c r="OKO1" s="62"/>
      <c r="OKP1" s="62"/>
      <c r="OKQ1" s="62"/>
      <c r="OKR1" s="62"/>
      <c r="OKS1" s="62"/>
      <c r="OKT1" s="62"/>
      <c r="OKU1" s="62"/>
      <c r="OKV1" s="62"/>
      <c r="OKW1" s="62"/>
      <c r="OKX1" s="62"/>
      <c r="OKY1" s="62"/>
      <c r="OKZ1" s="62"/>
      <c r="OLA1" s="62"/>
      <c r="OLB1" s="62"/>
      <c r="OLC1" s="62"/>
      <c r="OLD1" s="62"/>
      <c r="OLE1" s="62"/>
      <c r="OLF1" s="62"/>
      <c r="OLG1" s="62"/>
      <c r="OLH1" s="62"/>
      <c r="OLI1" s="62"/>
      <c r="OLJ1" s="62"/>
      <c r="OLK1" s="62"/>
      <c r="OLL1" s="62"/>
      <c r="OLM1" s="62"/>
      <c r="OLN1" s="62"/>
      <c r="OLO1" s="62"/>
      <c r="OLP1" s="62"/>
      <c r="OLQ1" s="62"/>
      <c r="OLR1" s="62"/>
      <c r="OLS1" s="62"/>
      <c r="OLT1" s="62"/>
      <c r="OLU1" s="62"/>
      <c r="OLV1" s="62"/>
      <c r="OLW1" s="62"/>
      <c r="OLX1" s="62"/>
      <c r="OLY1" s="62"/>
      <c r="OLZ1" s="62"/>
      <c r="OMA1" s="62"/>
      <c r="OMB1" s="62"/>
      <c r="OMC1" s="62"/>
      <c r="OMD1" s="62"/>
      <c r="OME1" s="62"/>
      <c r="OMF1" s="62"/>
      <c r="OMG1" s="62"/>
      <c r="OMH1" s="62"/>
      <c r="OMI1" s="62"/>
      <c r="OMJ1" s="62"/>
      <c r="OMK1" s="62"/>
      <c r="OML1" s="62"/>
      <c r="OMM1" s="62"/>
      <c r="OMN1" s="62"/>
      <c r="OMO1" s="62"/>
      <c r="OMP1" s="62"/>
      <c r="OMQ1" s="62"/>
      <c r="OMR1" s="62"/>
      <c r="OMS1" s="62"/>
      <c r="OMT1" s="62"/>
      <c r="OMU1" s="62"/>
      <c r="OMV1" s="62"/>
      <c r="OMW1" s="62"/>
      <c r="OMX1" s="62"/>
      <c r="OMY1" s="62"/>
      <c r="OMZ1" s="62"/>
      <c r="ONA1" s="62"/>
      <c r="ONB1" s="62"/>
      <c r="ONC1" s="62"/>
      <c r="OND1" s="62"/>
      <c r="ONE1" s="62"/>
      <c r="ONF1" s="62"/>
      <c r="ONG1" s="62"/>
      <c r="ONH1" s="62"/>
      <c r="ONI1" s="62"/>
      <c r="ONJ1" s="62"/>
      <c r="ONK1" s="62"/>
      <c r="ONL1" s="62"/>
      <c r="ONM1" s="62"/>
      <c r="ONN1" s="62"/>
      <c r="ONO1" s="62"/>
      <c r="ONP1" s="62"/>
      <c r="ONQ1" s="62"/>
      <c r="ONR1" s="62"/>
      <c r="ONS1" s="62"/>
      <c r="ONT1" s="62"/>
      <c r="ONU1" s="62"/>
      <c r="ONV1" s="62"/>
      <c r="ONW1" s="62"/>
      <c r="ONX1" s="62"/>
      <c r="ONY1" s="62"/>
      <c r="ONZ1" s="62"/>
      <c r="OOA1" s="62"/>
      <c r="OOB1" s="62"/>
      <c r="OOC1" s="62"/>
      <c r="OOD1" s="62"/>
      <c r="OOE1" s="62"/>
      <c r="OOF1" s="62"/>
      <c r="OOG1" s="62"/>
      <c r="OOH1" s="62"/>
      <c r="OOI1" s="62"/>
      <c r="OOJ1" s="62"/>
      <c r="OOK1" s="62"/>
      <c r="OOL1" s="62"/>
      <c r="OOM1" s="62"/>
      <c r="OON1" s="62"/>
      <c r="OOO1" s="62"/>
      <c r="OOP1" s="62"/>
      <c r="OOQ1" s="62"/>
      <c r="OOR1" s="62"/>
      <c r="OOS1" s="62"/>
      <c r="OOT1" s="62"/>
      <c r="OOU1" s="62"/>
      <c r="OOV1" s="62"/>
      <c r="OOW1" s="62"/>
      <c r="OOX1" s="62"/>
      <c r="OOY1" s="62"/>
      <c r="OOZ1" s="62"/>
      <c r="OPA1" s="62"/>
      <c r="OPB1" s="62"/>
      <c r="OPC1" s="62"/>
      <c r="OPD1" s="62"/>
      <c r="OPE1" s="62"/>
      <c r="OPF1" s="62"/>
      <c r="OPG1" s="62"/>
      <c r="OPH1" s="62"/>
      <c r="OPI1" s="62"/>
      <c r="OPJ1" s="62"/>
      <c r="OPK1" s="62"/>
      <c r="OPL1" s="62"/>
      <c r="OPM1" s="62"/>
      <c r="OPN1" s="62"/>
      <c r="OPO1" s="62"/>
      <c r="OPP1" s="62"/>
      <c r="OPQ1" s="62"/>
      <c r="OPR1" s="62"/>
      <c r="OPS1" s="62"/>
      <c r="OPT1" s="62"/>
      <c r="OPU1" s="62"/>
      <c r="OPV1" s="62"/>
      <c r="OPW1" s="62"/>
      <c r="OPX1" s="62"/>
      <c r="OPY1" s="62"/>
      <c r="OPZ1" s="62"/>
      <c r="OQA1" s="62"/>
      <c r="OQB1" s="62"/>
      <c r="OQC1" s="62"/>
      <c r="OQD1" s="62"/>
      <c r="OQE1" s="62"/>
      <c r="OQF1" s="62"/>
      <c r="OQG1" s="62"/>
      <c r="OQH1" s="62"/>
      <c r="OQI1" s="62"/>
      <c r="OQJ1" s="62"/>
      <c r="OQK1" s="62"/>
      <c r="OQL1" s="62"/>
      <c r="OQM1" s="62"/>
      <c r="OQN1" s="62"/>
      <c r="OQO1" s="62"/>
      <c r="OQP1" s="62"/>
      <c r="OQQ1" s="62"/>
      <c r="OQR1" s="62"/>
      <c r="OQS1" s="62"/>
      <c r="OQT1" s="62"/>
      <c r="OQU1" s="62"/>
      <c r="OQV1" s="62"/>
      <c r="OQW1" s="62"/>
      <c r="OQX1" s="62"/>
      <c r="OQY1" s="62"/>
      <c r="OQZ1" s="62"/>
      <c r="ORA1" s="62"/>
      <c r="ORB1" s="62"/>
      <c r="ORC1" s="62"/>
      <c r="ORD1" s="62"/>
      <c r="ORE1" s="62"/>
      <c r="ORF1" s="62"/>
      <c r="ORG1" s="62"/>
      <c r="ORH1" s="62"/>
      <c r="ORI1" s="62"/>
      <c r="ORJ1" s="62"/>
      <c r="ORK1" s="62"/>
      <c r="ORL1" s="62"/>
      <c r="ORM1" s="62"/>
      <c r="ORN1" s="62"/>
      <c r="ORO1" s="62"/>
      <c r="ORP1" s="62"/>
      <c r="ORQ1" s="62"/>
      <c r="ORR1" s="62"/>
      <c r="ORS1" s="62"/>
      <c r="ORT1" s="62"/>
      <c r="ORU1" s="62"/>
      <c r="ORV1" s="62"/>
      <c r="ORW1" s="62"/>
      <c r="ORX1" s="62"/>
      <c r="ORY1" s="62"/>
      <c r="ORZ1" s="62"/>
      <c r="OSA1" s="62"/>
      <c r="OSB1" s="62"/>
      <c r="OSC1" s="62"/>
      <c r="OSD1" s="62"/>
      <c r="OSE1" s="62"/>
      <c r="OSF1" s="62"/>
      <c r="OSG1" s="62"/>
      <c r="OSH1" s="62"/>
      <c r="OSI1" s="62"/>
      <c r="OSJ1" s="62"/>
      <c r="OSK1" s="62"/>
      <c r="OSL1" s="62"/>
      <c r="OSM1" s="62"/>
      <c r="OSN1" s="62"/>
      <c r="OSO1" s="62"/>
      <c r="OSP1" s="62"/>
      <c r="OSQ1" s="62"/>
      <c r="OSR1" s="62"/>
      <c r="OSS1" s="62"/>
      <c r="OST1" s="62"/>
      <c r="OSU1" s="62"/>
      <c r="OSV1" s="62"/>
      <c r="OSW1" s="62"/>
      <c r="OSX1" s="62"/>
      <c r="OSY1" s="62"/>
      <c r="OSZ1" s="62"/>
      <c r="OTA1" s="62"/>
      <c r="OTB1" s="62"/>
      <c r="OTC1" s="62"/>
      <c r="OTD1" s="62"/>
      <c r="OTE1" s="62"/>
      <c r="OTF1" s="62"/>
      <c r="OTG1" s="62"/>
      <c r="OTH1" s="62"/>
      <c r="OTI1" s="62"/>
      <c r="OTJ1" s="62"/>
      <c r="OTK1" s="62"/>
      <c r="OTL1" s="62"/>
      <c r="OTM1" s="62"/>
      <c r="OTN1" s="62"/>
      <c r="OTO1" s="62"/>
      <c r="OTP1" s="62"/>
      <c r="OTQ1" s="62"/>
      <c r="OTR1" s="62"/>
      <c r="OTS1" s="62"/>
      <c r="OTT1" s="62"/>
      <c r="OTU1" s="62"/>
      <c r="OTV1" s="62"/>
      <c r="OTW1" s="62"/>
      <c r="OTX1" s="62"/>
      <c r="OTY1" s="62"/>
      <c r="OTZ1" s="62"/>
      <c r="OUA1" s="62"/>
      <c r="OUB1" s="62"/>
      <c r="OUC1" s="62"/>
      <c r="OUD1" s="62"/>
      <c r="OUE1" s="62"/>
      <c r="OUF1" s="62"/>
      <c r="OUG1" s="62"/>
      <c r="OUH1" s="62"/>
      <c r="OUI1" s="62"/>
      <c r="OUJ1" s="62"/>
      <c r="OUK1" s="62"/>
      <c r="OUL1" s="62"/>
      <c r="OUM1" s="62"/>
      <c r="OUN1" s="62"/>
      <c r="OUO1" s="62"/>
      <c r="OUP1" s="62"/>
      <c r="OUQ1" s="62"/>
      <c r="OUR1" s="62"/>
      <c r="OUS1" s="62"/>
      <c r="OUT1" s="62"/>
      <c r="OUU1" s="62"/>
      <c r="OUV1" s="62"/>
      <c r="OUW1" s="62"/>
      <c r="OUX1" s="62"/>
      <c r="OUY1" s="62"/>
      <c r="OUZ1" s="62"/>
      <c r="OVA1" s="62"/>
      <c r="OVB1" s="62"/>
      <c r="OVC1" s="62"/>
      <c r="OVD1" s="62"/>
      <c r="OVE1" s="62"/>
      <c r="OVF1" s="62"/>
      <c r="OVG1" s="62"/>
      <c r="OVH1" s="62"/>
      <c r="OVI1" s="62"/>
      <c r="OVJ1" s="62"/>
      <c r="OVK1" s="62"/>
      <c r="OVL1" s="62"/>
      <c r="OVM1" s="62"/>
      <c r="OVN1" s="62"/>
      <c r="OVO1" s="62"/>
      <c r="OVP1" s="62"/>
      <c r="OVQ1" s="62"/>
      <c r="OVR1" s="62"/>
      <c r="OVS1" s="62"/>
      <c r="OVT1" s="62"/>
      <c r="OVU1" s="62"/>
      <c r="OVV1" s="62"/>
      <c r="OVW1" s="62"/>
      <c r="OVX1" s="62"/>
      <c r="OVY1" s="62"/>
      <c r="OVZ1" s="62"/>
      <c r="OWA1" s="62"/>
      <c r="OWB1" s="62"/>
      <c r="OWC1" s="62"/>
      <c r="OWD1" s="62"/>
      <c r="OWE1" s="62"/>
      <c r="OWF1" s="62"/>
      <c r="OWG1" s="62"/>
      <c r="OWH1" s="62"/>
      <c r="OWI1" s="62"/>
      <c r="OWJ1" s="62"/>
      <c r="OWK1" s="62"/>
      <c r="OWL1" s="62"/>
      <c r="OWM1" s="62"/>
      <c r="OWN1" s="62"/>
      <c r="OWO1" s="62"/>
      <c r="OWP1" s="62"/>
      <c r="OWQ1" s="62"/>
      <c r="OWR1" s="62"/>
      <c r="OWS1" s="62"/>
      <c r="OWT1" s="62"/>
      <c r="OWU1" s="62"/>
      <c r="OWV1" s="62"/>
      <c r="OWW1" s="62"/>
      <c r="OWX1" s="62"/>
      <c r="OWY1" s="62"/>
      <c r="OWZ1" s="62"/>
      <c r="OXA1" s="62"/>
      <c r="OXB1" s="62"/>
      <c r="OXC1" s="62"/>
      <c r="OXD1" s="62"/>
      <c r="OXE1" s="62"/>
      <c r="OXF1" s="62"/>
      <c r="OXG1" s="62"/>
      <c r="OXH1" s="62"/>
      <c r="OXI1" s="62"/>
      <c r="OXJ1" s="62"/>
      <c r="OXK1" s="62"/>
      <c r="OXL1" s="62"/>
      <c r="OXM1" s="62"/>
      <c r="OXN1" s="62"/>
      <c r="OXO1" s="62"/>
      <c r="OXP1" s="62"/>
      <c r="OXQ1" s="62"/>
      <c r="OXR1" s="62"/>
      <c r="OXS1" s="62"/>
      <c r="OXT1" s="62"/>
      <c r="OXU1" s="62"/>
      <c r="OXV1" s="62"/>
      <c r="OXW1" s="62"/>
      <c r="OXX1" s="62"/>
      <c r="OXY1" s="62"/>
      <c r="OXZ1" s="62"/>
      <c r="OYA1" s="62"/>
      <c r="OYB1" s="62"/>
      <c r="OYC1" s="62"/>
      <c r="OYD1" s="62"/>
      <c r="OYE1" s="62"/>
      <c r="OYF1" s="62"/>
      <c r="OYG1" s="62"/>
      <c r="OYH1" s="62"/>
      <c r="OYI1" s="62"/>
      <c r="OYJ1" s="62"/>
      <c r="OYK1" s="62"/>
      <c r="OYL1" s="62"/>
      <c r="OYM1" s="62"/>
      <c r="OYN1" s="62"/>
      <c r="OYO1" s="62"/>
      <c r="OYP1" s="62"/>
      <c r="OYQ1" s="62"/>
      <c r="OYR1" s="62"/>
      <c r="OYS1" s="62"/>
      <c r="OYT1" s="62"/>
      <c r="OYU1" s="62"/>
      <c r="OYV1" s="62"/>
      <c r="OYW1" s="62"/>
      <c r="OYX1" s="62"/>
      <c r="OYY1" s="62"/>
      <c r="OYZ1" s="62"/>
      <c r="OZA1" s="62"/>
      <c r="OZB1" s="62"/>
      <c r="OZC1" s="62"/>
      <c r="OZD1" s="62"/>
      <c r="OZE1" s="62"/>
      <c r="OZF1" s="62"/>
      <c r="OZG1" s="62"/>
      <c r="OZH1" s="62"/>
      <c r="OZI1" s="62"/>
      <c r="OZJ1" s="62"/>
      <c r="OZK1" s="62"/>
      <c r="OZL1" s="62"/>
      <c r="OZM1" s="62"/>
      <c r="OZN1" s="62"/>
      <c r="OZO1" s="62"/>
      <c r="OZP1" s="62"/>
      <c r="OZQ1" s="62"/>
      <c r="OZR1" s="62"/>
      <c r="OZS1" s="62"/>
      <c r="OZT1" s="62"/>
      <c r="OZU1" s="62"/>
      <c r="OZV1" s="62"/>
      <c r="OZW1" s="62"/>
      <c r="OZX1" s="62"/>
      <c r="OZY1" s="62"/>
      <c r="OZZ1" s="62"/>
      <c r="PAA1" s="62"/>
      <c r="PAB1" s="62"/>
      <c r="PAC1" s="62"/>
      <c r="PAD1" s="62"/>
      <c r="PAE1" s="62"/>
      <c r="PAF1" s="62"/>
      <c r="PAG1" s="62"/>
      <c r="PAH1" s="62"/>
      <c r="PAI1" s="62"/>
      <c r="PAJ1" s="62"/>
      <c r="PAK1" s="62"/>
      <c r="PAL1" s="62"/>
      <c r="PAM1" s="62"/>
      <c r="PAN1" s="62"/>
      <c r="PAO1" s="62"/>
      <c r="PAP1" s="62"/>
      <c r="PAQ1" s="62"/>
      <c r="PAR1" s="62"/>
      <c r="PAS1" s="62"/>
      <c r="PAT1" s="62"/>
      <c r="PAU1" s="62"/>
      <c r="PAV1" s="62"/>
      <c r="PAW1" s="62"/>
      <c r="PAX1" s="62"/>
      <c r="PAY1" s="62"/>
      <c r="PAZ1" s="62"/>
      <c r="PBA1" s="62"/>
      <c r="PBB1" s="62"/>
      <c r="PBC1" s="62"/>
      <c r="PBD1" s="62"/>
      <c r="PBE1" s="62"/>
      <c r="PBF1" s="62"/>
      <c r="PBG1" s="62"/>
      <c r="PBH1" s="62"/>
      <c r="PBI1" s="62"/>
      <c r="PBJ1" s="62"/>
      <c r="PBK1" s="62"/>
      <c r="PBL1" s="62"/>
      <c r="PBM1" s="62"/>
      <c r="PBN1" s="62"/>
      <c r="PBO1" s="62"/>
      <c r="PBP1" s="62"/>
      <c r="PBQ1" s="62"/>
      <c r="PBR1" s="62"/>
      <c r="PBS1" s="62"/>
      <c r="PBT1" s="62"/>
      <c r="PBU1" s="62"/>
      <c r="PBV1" s="62"/>
      <c r="PBW1" s="62"/>
      <c r="PBX1" s="62"/>
      <c r="PBY1" s="62"/>
      <c r="PBZ1" s="62"/>
      <c r="PCA1" s="62"/>
      <c r="PCB1" s="62"/>
      <c r="PCC1" s="62"/>
      <c r="PCD1" s="62"/>
      <c r="PCE1" s="62"/>
      <c r="PCF1" s="62"/>
      <c r="PCG1" s="62"/>
      <c r="PCH1" s="62"/>
      <c r="PCI1" s="62"/>
      <c r="PCJ1" s="62"/>
      <c r="PCK1" s="62"/>
      <c r="PCL1" s="62"/>
      <c r="PCM1" s="62"/>
      <c r="PCN1" s="62"/>
      <c r="PCO1" s="62"/>
      <c r="PCP1" s="62"/>
      <c r="PCQ1" s="62"/>
      <c r="PCR1" s="62"/>
      <c r="PCS1" s="62"/>
      <c r="PCT1" s="62"/>
      <c r="PCU1" s="62"/>
      <c r="PCV1" s="62"/>
      <c r="PCW1" s="62"/>
      <c r="PCX1" s="62"/>
      <c r="PCY1" s="62"/>
      <c r="PCZ1" s="62"/>
      <c r="PDA1" s="62"/>
      <c r="PDB1" s="62"/>
      <c r="PDC1" s="62"/>
      <c r="PDD1" s="62"/>
      <c r="PDE1" s="62"/>
      <c r="PDF1" s="62"/>
      <c r="PDG1" s="62"/>
      <c r="PDH1" s="62"/>
      <c r="PDI1" s="62"/>
      <c r="PDJ1" s="62"/>
      <c r="PDK1" s="62"/>
      <c r="PDL1" s="62"/>
      <c r="PDM1" s="62"/>
      <c r="PDN1" s="62"/>
      <c r="PDO1" s="62"/>
      <c r="PDP1" s="62"/>
      <c r="PDQ1" s="62"/>
      <c r="PDR1" s="62"/>
      <c r="PDS1" s="62"/>
      <c r="PDT1" s="62"/>
      <c r="PDU1" s="62"/>
      <c r="PDV1" s="62"/>
      <c r="PDW1" s="62"/>
      <c r="PDX1" s="62"/>
      <c r="PDY1" s="62"/>
      <c r="PDZ1" s="62"/>
      <c r="PEA1" s="62"/>
      <c r="PEB1" s="62"/>
      <c r="PEC1" s="62"/>
      <c r="PED1" s="62"/>
      <c r="PEE1" s="62"/>
      <c r="PEF1" s="62"/>
      <c r="PEG1" s="62"/>
      <c r="PEH1" s="62"/>
      <c r="PEI1" s="62"/>
      <c r="PEJ1" s="62"/>
      <c r="PEK1" s="62"/>
      <c r="PEL1" s="62"/>
      <c r="PEM1" s="62"/>
      <c r="PEN1" s="62"/>
      <c r="PEO1" s="62"/>
      <c r="PEP1" s="62"/>
      <c r="PEQ1" s="62"/>
      <c r="PER1" s="62"/>
      <c r="PES1" s="62"/>
      <c r="PET1" s="62"/>
      <c r="PEU1" s="62"/>
      <c r="PEV1" s="62"/>
      <c r="PEW1" s="62"/>
      <c r="PEX1" s="62"/>
      <c r="PEY1" s="62"/>
      <c r="PEZ1" s="62"/>
      <c r="PFA1" s="62"/>
      <c r="PFB1" s="62"/>
      <c r="PFC1" s="62"/>
      <c r="PFD1" s="62"/>
      <c r="PFE1" s="62"/>
      <c r="PFF1" s="62"/>
      <c r="PFG1" s="62"/>
      <c r="PFH1" s="62"/>
      <c r="PFI1" s="62"/>
      <c r="PFJ1" s="62"/>
      <c r="PFK1" s="62"/>
      <c r="PFL1" s="62"/>
      <c r="PFM1" s="62"/>
      <c r="PFN1" s="62"/>
      <c r="PFO1" s="62"/>
      <c r="PFP1" s="62"/>
      <c r="PFQ1" s="62"/>
      <c r="PFR1" s="62"/>
      <c r="PFS1" s="62"/>
      <c r="PFT1" s="62"/>
      <c r="PFU1" s="62"/>
      <c r="PFV1" s="62"/>
      <c r="PFW1" s="62"/>
      <c r="PFX1" s="62"/>
      <c r="PFY1" s="62"/>
      <c r="PFZ1" s="62"/>
      <c r="PGA1" s="62"/>
      <c r="PGB1" s="62"/>
      <c r="PGC1" s="62"/>
      <c r="PGD1" s="62"/>
      <c r="PGE1" s="62"/>
      <c r="PGF1" s="62"/>
      <c r="PGG1" s="62"/>
      <c r="PGH1" s="62"/>
      <c r="PGI1" s="62"/>
      <c r="PGJ1" s="62"/>
      <c r="PGK1" s="62"/>
      <c r="PGL1" s="62"/>
      <c r="PGM1" s="62"/>
      <c r="PGN1" s="62"/>
      <c r="PGO1" s="62"/>
      <c r="PGP1" s="62"/>
      <c r="PGQ1" s="62"/>
      <c r="PGR1" s="62"/>
      <c r="PGS1" s="62"/>
      <c r="PGT1" s="62"/>
      <c r="PGU1" s="62"/>
      <c r="PGV1" s="62"/>
      <c r="PGW1" s="62"/>
      <c r="PGX1" s="62"/>
      <c r="PGY1" s="62"/>
      <c r="PGZ1" s="62"/>
      <c r="PHA1" s="62"/>
      <c r="PHB1" s="62"/>
      <c r="PHC1" s="62"/>
      <c r="PHD1" s="62"/>
      <c r="PHE1" s="62"/>
      <c r="PHF1" s="62"/>
      <c r="PHG1" s="62"/>
      <c r="PHH1" s="62"/>
      <c r="PHI1" s="62"/>
      <c r="PHJ1" s="62"/>
      <c r="PHK1" s="62"/>
      <c r="PHL1" s="62"/>
      <c r="PHM1" s="62"/>
      <c r="PHN1" s="62"/>
      <c r="PHO1" s="62"/>
      <c r="PHP1" s="62"/>
      <c r="PHQ1" s="62"/>
      <c r="PHR1" s="62"/>
      <c r="PHS1" s="62"/>
      <c r="PHT1" s="62"/>
      <c r="PHU1" s="62"/>
      <c r="PHV1" s="62"/>
      <c r="PHW1" s="62"/>
      <c r="PHX1" s="62"/>
      <c r="PHY1" s="62"/>
      <c r="PHZ1" s="62"/>
      <c r="PIA1" s="62"/>
      <c r="PIB1" s="62"/>
      <c r="PIC1" s="62"/>
      <c r="PID1" s="62"/>
      <c r="PIE1" s="62"/>
      <c r="PIF1" s="62"/>
      <c r="PIG1" s="62"/>
      <c r="PIH1" s="62"/>
      <c r="PII1" s="62"/>
      <c r="PIJ1" s="62"/>
      <c r="PIK1" s="62"/>
      <c r="PIL1" s="62"/>
      <c r="PIM1" s="62"/>
      <c r="PIN1" s="62"/>
      <c r="PIO1" s="62"/>
      <c r="PIP1" s="62"/>
      <c r="PIQ1" s="62"/>
      <c r="PIR1" s="62"/>
      <c r="PIS1" s="62"/>
      <c r="PIT1" s="62"/>
      <c r="PIU1" s="62"/>
      <c r="PIV1" s="62"/>
      <c r="PIW1" s="62"/>
      <c r="PIX1" s="62"/>
      <c r="PIY1" s="62"/>
      <c r="PIZ1" s="62"/>
      <c r="PJA1" s="62"/>
      <c r="PJB1" s="62"/>
      <c r="PJC1" s="62"/>
      <c r="PJD1" s="62"/>
      <c r="PJE1" s="62"/>
      <c r="PJF1" s="62"/>
      <c r="PJG1" s="62"/>
      <c r="PJH1" s="62"/>
      <c r="PJI1" s="62"/>
      <c r="PJJ1" s="62"/>
      <c r="PJK1" s="62"/>
      <c r="PJL1" s="62"/>
      <c r="PJM1" s="62"/>
      <c r="PJN1" s="62"/>
      <c r="PJO1" s="62"/>
      <c r="PJP1" s="62"/>
      <c r="PJQ1" s="62"/>
      <c r="PJR1" s="62"/>
      <c r="PJS1" s="62"/>
      <c r="PJT1" s="62"/>
      <c r="PJU1" s="62"/>
      <c r="PJV1" s="62"/>
      <c r="PJW1" s="62"/>
      <c r="PJX1" s="62"/>
      <c r="PJY1" s="62"/>
      <c r="PJZ1" s="62"/>
      <c r="PKA1" s="62"/>
      <c r="PKB1" s="62"/>
      <c r="PKC1" s="62"/>
      <c r="PKD1" s="62"/>
      <c r="PKE1" s="62"/>
      <c r="PKF1" s="62"/>
      <c r="PKG1" s="62"/>
      <c r="PKH1" s="62"/>
      <c r="PKI1" s="62"/>
      <c r="PKJ1" s="62"/>
      <c r="PKK1" s="62"/>
      <c r="PKL1" s="62"/>
      <c r="PKM1" s="62"/>
      <c r="PKN1" s="62"/>
      <c r="PKO1" s="62"/>
      <c r="PKP1" s="62"/>
      <c r="PKQ1" s="62"/>
      <c r="PKR1" s="62"/>
      <c r="PKS1" s="62"/>
      <c r="PKT1" s="62"/>
      <c r="PKU1" s="62"/>
      <c r="PKV1" s="62"/>
      <c r="PKW1" s="62"/>
      <c r="PKX1" s="62"/>
      <c r="PKY1" s="62"/>
      <c r="PKZ1" s="62"/>
      <c r="PLA1" s="62"/>
      <c r="PLB1" s="62"/>
      <c r="PLC1" s="62"/>
      <c r="PLD1" s="62"/>
      <c r="PLE1" s="62"/>
      <c r="PLF1" s="62"/>
      <c r="PLG1" s="62"/>
      <c r="PLH1" s="62"/>
      <c r="PLI1" s="62"/>
      <c r="PLJ1" s="62"/>
      <c r="PLK1" s="62"/>
      <c r="PLL1" s="62"/>
      <c r="PLM1" s="62"/>
      <c r="PLN1" s="62"/>
      <c r="PLO1" s="62"/>
      <c r="PLP1" s="62"/>
      <c r="PLQ1" s="62"/>
      <c r="PLR1" s="62"/>
      <c r="PLS1" s="62"/>
      <c r="PLT1" s="62"/>
      <c r="PLU1" s="62"/>
      <c r="PLV1" s="62"/>
      <c r="PLW1" s="62"/>
      <c r="PLX1" s="62"/>
      <c r="PLY1" s="62"/>
      <c r="PLZ1" s="62"/>
      <c r="PMA1" s="62"/>
      <c r="PMB1" s="62"/>
      <c r="PMC1" s="62"/>
      <c r="PMD1" s="62"/>
      <c r="PME1" s="62"/>
      <c r="PMF1" s="62"/>
      <c r="PMG1" s="62"/>
      <c r="PMH1" s="62"/>
      <c r="PMI1" s="62"/>
      <c r="PMJ1" s="62"/>
      <c r="PMK1" s="62"/>
      <c r="PML1" s="62"/>
      <c r="PMM1" s="62"/>
      <c r="PMN1" s="62"/>
      <c r="PMO1" s="62"/>
      <c r="PMP1" s="62"/>
      <c r="PMQ1" s="62"/>
      <c r="PMR1" s="62"/>
      <c r="PMS1" s="62"/>
      <c r="PMT1" s="62"/>
      <c r="PMU1" s="62"/>
      <c r="PMV1" s="62"/>
      <c r="PMW1" s="62"/>
      <c r="PMX1" s="62"/>
      <c r="PMY1" s="62"/>
      <c r="PMZ1" s="62"/>
      <c r="PNA1" s="62"/>
      <c r="PNB1" s="62"/>
      <c r="PNC1" s="62"/>
      <c r="PND1" s="62"/>
      <c r="PNE1" s="62"/>
      <c r="PNF1" s="62"/>
      <c r="PNG1" s="62"/>
      <c r="PNH1" s="62"/>
      <c r="PNI1" s="62"/>
      <c r="PNJ1" s="62"/>
      <c r="PNK1" s="62"/>
      <c r="PNL1" s="62"/>
      <c r="PNM1" s="62"/>
      <c r="PNN1" s="62"/>
      <c r="PNO1" s="62"/>
      <c r="PNP1" s="62"/>
      <c r="PNQ1" s="62"/>
      <c r="PNR1" s="62"/>
      <c r="PNS1" s="62"/>
      <c r="PNT1" s="62"/>
      <c r="PNU1" s="62"/>
      <c r="PNV1" s="62"/>
      <c r="PNW1" s="62"/>
      <c r="PNX1" s="62"/>
      <c r="PNY1" s="62"/>
      <c r="PNZ1" s="62"/>
      <c r="POA1" s="62"/>
      <c r="POB1" s="62"/>
      <c r="POC1" s="62"/>
      <c r="POD1" s="62"/>
      <c r="POE1" s="62"/>
      <c r="POF1" s="62"/>
      <c r="POG1" s="62"/>
      <c r="POH1" s="62"/>
      <c r="POI1" s="62"/>
      <c r="POJ1" s="62"/>
      <c r="POK1" s="62"/>
      <c r="POL1" s="62"/>
      <c r="POM1" s="62"/>
      <c r="PON1" s="62"/>
      <c r="POO1" s="62"/>
      <c r="POP1" s="62"/>
      <c r="POQ1" s="62"/>
      <c r="POR1" s="62"/>
      <c r="POS1" s="62"/>
      <c r="POT1" s="62"/>
      <c r="POU1" s="62"/>
      <c r="POV1" s="62"/>
      <c r="POW1" s="62"/>
      <c r="POX1" s="62"/>
      <c r="POY1" s="62"/>
      <c r="POZ1" s="62"/>
      <c r="PPA1" s="62"/>
      <c r="PPB1" s="62"/>
      <c r="PPC1" s="62"/>
      <c r="PPD1" s="62"/>
      <c r="PPE1" s="62"/>
      <c r="PPF1" s="62"/>
      <c r="PPG1" s="62"/>
      <c r="PPH1" s="62"/>
      <c r="PPI1" s="62"/>
      <c r="PPJ1" s="62"/>
      <c r="PPK1" s="62"/>
      <c r="PPL1" s="62"/>
      <c r="PPM1" s="62"/>
      <c r="PPN1" s="62"/>
      <c r="PPO1" s="62"/>
      <c r="PPP1" s="62"/>
      <c r="PPQ1" s="62"/>
      <c r="PPR1" s="62"/>
      <c r="PPS1" s="62"/>
      <c r="PPT1" s="62"/>
      <c r="PPU1" s="62"/>
      <c r="PPV1" s="62"/>
      <c r="PPW1" s="62"/>
      <c r="PPX1" s="62"/>
      <c r="PPY1" s="62"/>
      <c r="PPZ1" s="62"/>
      <c r="PQA1" s="62"/>
      <c r="PQB1" s="62"/>
      <c r="PQC1" s="62"/>
      <c r="PQD1" s="62"/>
      <c r="PQE1" s="62"/>
      <c r="PQF1" s="62"/>
      <c r="PQG1" s="62"/>
      <c r="PQH1" s="62"/>
      <c r="PQI1" s="62"/>
      <c r="PQJ1" s="62"/>
      <c r="PQK1" s="62"/>
      <c r="PQL1" s="62"/>
      <c r="PQM1" s="62"/>
      <c r="PQN1" s="62"/>
      <c r="PQO1" s="62"/>
      <c r="PQP1" s="62"/>
      <c r="PQQ1" s="62"/>
      <c r="PQR1" s="62"/>
      <c r="PQS1" s="62"/>
      <c r="PQT1" s="62"/>
      <c r="PQU1" s="62"/>
      <c r="PQV1" s="62"/>
      <c r="PQW1" s="62"/>
      <c r="PQX1" s="62"/>
      <c r="PQY1" s="62"/>
      <c r="PQZ1" s="62"/>
      <c r="PRA1" s="62"/>
      <c r="PRB1" s="62"/>
      <c r="PRC1" s="62"/>
      <c r="PRD1" s="62"/>
      <c r="PRE1" s="62"/>
      <c r="PRF1" s="62"/>
      <c r="PRG1" s="62"/>
      <c r="PRH1" s="62"/>
      <c r="PRI1" s="62"/>
      <c r="PRJ1" s="62"/>
      <c r="PRK1" s="62"/>
      <c r="PRL1" s="62"/>
      <c r="PRM1" s="62"/>
      <c r="PRN1" s="62"/>
      <c r="PRO1" s="62"/>
      <c r="PRP1" s="62"/>
      <c r="PRQ1" s="62"/>
      <c r="PRR1" s="62"/>
      <c r="PRS1" s="62"/>
      <c r="PRT1" s="62"/>
      <c r="PRU1" s="62"/>
      <c r="PRV1" s="62"/>
      <c r="PRW1" s="62"/>
      <c r="PRX1" s="62"/>
      <c r="PRY1" s="62"/>
      <c r="PRZ1" s="62"/>
      <c r="PSA1" s="62"/>
      <c r="PSB1" s="62"/>
      <c r="PSC1" s="62"/>
      <c r="PSD1" s="62"/>
      <c r="PSE1" s="62"/>
      <c r="PSF1" s="62"/>
      <c r="PSG1" s="62"/>
      <c r="PSH1" s="62"/>
      <c r="PSI1" s="62"/>
      <c r="PSJ1" s="62"/>
      <c r="PSK1" s="62"/>
      <c r="PSL1" s="62"/>
      <c r="PSM1" s="62"/>
      <c r="PSN1" s="62"/>
      <c r="PSO1" s="62"/>
      <c r="PSP1" s="62"/>
      <c r="PSQ1" s="62"/>
      <c r="PSR1" s="62"/>
      <c r="PSS1" s="62"/>
      <c r="PST1" s="62"/>
      <c r="PSU1" s="62"/>
      <c r="PSV1" s="62"/>
      <c r="PSW1" s="62"/>
      <c r="PSX1" s="62"/>
      <c r="PSY1" s="62"/>
      <c r="PSZ1" s="62"/>
      <c r="PTA1" s="62"/>
      <c r="PTB1" s="62"/>
      <c r="PTC1" s="62"/>
      <c r="PTD1" s="62"/>
      <c r="PTE1" s="62"/>
      <c r="PTF1" s="62"/>
      <c r="PTG1" s="62"/>
      <c r="PTH1" s="62"/>
      <c r="PTI1" s="62"/>
      <c r="PTJ1" s="62"/>
      <c r="PTK1" s="62"/>
      <c r="PTL1" s="62"/>
      <c r="PTM1" s="62"/>
      <c r="PTN1" s="62"/>
      <c r="PTO1" s="62"/>
      <c r="PTP1" s="62"/>
      <c r="PTQ1" s="62"/>
      <c r="PTR1" s="62"/>
      <c r="PTS1" s="62"/>
      <c r="PTT1" s="62"/>
      <c r="PTU1" s="62"/>
      <c r="PTV1" s="62"/>
      <c r="PTW1" s="62"/>
      <c r="PTX1" s="62"/>
      <c r="PTY1" s="62"/>
      <c r="PTZ1" s="62"/>
      <c r="PUA1" s="62"/>
      <c r="PUB1" s="62"/>
      <c r="PUC1" s="62"/>
      <c r="PUD1" s="62"/>
      <c r="PUE1" s="62"/>
      <c r="PUF1" s="62"/>
      <c r="PUG1" s="62"/>
      <c r="PUH1" s="62"/>
      <c r="PUI1" s="62"/>
      <c r="PUJ1" s="62"/>
      <c r="PUK1" s="62"/>
      <c r="PUL1" s="62"/>
      <c r="PUM1" s="62"/>
      <c r="PUN1" s="62"/>
      <c r="PUO1" s="62"/>
      <c r="PUP1" s="62"/>
      <c r="PUQ1" s="62"/>
      <c r="PUR1" s="62"/>
      <c r="PUS1" s="62"/>
      <c r="PUT1" s="62"/>
      <c r="PUU1" s="62"/>
      <c r="PUV1" s="62"/>
      <c r="PUW1" s="62"/>
      <c r="PUX1" s="62"/>
      <c r="PUY1" s="62"/>
      <c r="PUZ1" s="62"/>
      <c r="PVA1" s="62"/>
      <c r="PVB1" s="62"/>
      <c r="PVC1" s="62"/>
      <c r="PVD1" s="62"/>
      <c r="PVE1" s="62"/>
      <c r="PVF1" s="62"/>
      <c r="PVG1" s="62"/>
      <c r="PVH1" s="62"/>
      <c r="PVI1" s="62"/>
      <c r="PVJ1" s="62"/>
      <c r="PVK1" s="62"/>
      <c r="PVL1" s="62"/>
      <c r="PVM1" s="62"/>
      <c r="PVN1" s="62"/>
      <c r="PVO1" s="62"/>
      <c r="PVP1" s="62"/>
      <c r="PVQ1" s="62"/>
      <c r="PVR1" s="62"/>
      <c r="PVS1" s="62"/>
      <c r="PVT1" s="62"/>
      <c r="PVU1" s="62"/>
      <c r="PVV1" s="62"/>
      <c r="PVW1" s="62"/>
      <c r="PVX1" s="62"/>
      <c r="PVY1" s="62"/>
      <c r="PVZ1" s="62"/>
      <c r="PWA1" s="62"/>
      <c r="PWB1" s="62"/>
      <c r="PWC1" s="62"/>
      <c r="PWD1" s="62"/>
      <c r="PWE1" s="62"/>
      <c r="PWF1" s="62"/>
      <c r="PWG1" s="62"/>
      <c r="PWH1" s="62"/>
      <c r="PWI1" s="62"/>
      <c r="PWJ1" s="62"/>
      <c r="PWK1" s="62"/>
      <c r="PWL1" s="62"/>
      <c r="PWM1" s="62"/>
      <c r="PWN1" s="62"/>
      <c r="PWO1" s="62"/>
      <c r="PWP1" s="62"/>
      <c r="PWQ1" s="62"/>
      <c r="PWR1" s="62"/>
      <c r="PWS1" s="62"/>
      <c r="PWT1" s="62"/>
      <c r="PWU1" s="62"/>
      <c r="PWV1" s="62"/>
      <c r="PWW1" s="62"/>
      <c r="PWX1" s="62"/>
      <c r="PWY1" s="62"/>
      <c r="PWZ1" s="62"/>
      <c r="PXA1" s="62"/>
      <c r="PXB1" s="62"/>
      <c r="PXC1" s="62"/>
      <c r="PXD1" s="62"/>
      <c r="PXE1" s="62"/>
      <c r="PXF1" s="62"/>
      <c r="PXG1" s="62"/>
      <c r="PXH1" s="62"/>
      <c r="PXI1" s="62"/>
      <c r="PXJ1" s="62"/>
      <c r="PXK1" s="62"/>
      <c r="PXL1" s="62"/>
      <c r="PXM1" s="62"/>
      <c r="PXN1" s="62"/>
      <c r="PXO1" s="62"/>
      <c r="PXP1" s="62"/>
      <c r="PXQ1" s="62"/>
      <c r="PXR1" s="62"/>
      <c r="PXS1" s="62"/>
      <c r="PXT1" s="62"/>
      <c r="PXU1" s="62"/>
      <c r="PXV1" s="62"/>
      <c r="PXW1" s="62"/>
      <c r="PXX1" s="62"/>
      <c r="PXY1" s="62"/>
      <c r="PXZ1" s="62"/>
      <c r="PYA1" s="62"/>
      <c r="PYB1" s="62"/>
      <c r="PYC1" s="62"/>
      <c r="PYD1" s="62"/>
      <c r="PYE1" s="62"/>
      <c r="PYF1" s="62"/>
      <c r="PYG1" s="62"/>
      <c r="PYH1" s="62"/>
      <c r="PYI1" s="62"/>
      <c r="PYJ1" s="62"/>
      <c r="PYK1" s="62"/>
      <c r="PYL1" s="62"/>
      <c r="PYM1" s="62"/>
      <c r="PYN1" s="62"/>
      <c r="PYO1" s="62"/>
      <c r="PYP1" s="62"/>
      <c r="PYQ1" s="62"/>
      <c r="PYR1" s="62"/>
      <c r="PYS1" s="62"/>
      <c r="PYT1" s="62"/>
      <c r="PYU1" s="62"/>
      <c r="PYV1" s="62"/>
      <c r="PYW1" s="62"/>
      <c r="PYX1" s="62"/>
      <c r="PYY1" s="62"/>
      <c r="PYZ1" s="62"/>
      <c r="PZA1" s="62"/>
      <c r="PZB1" s="62"/>
      <c r="PZC1" s="62"/>
      <c r="PZD1" s="62"/>
      <c r="PZE1" s="62"/>
      <c r="PZF1" s="62"/>
      <c r="PZG1" s="62"/>
      <c r="PZH1" s="62"/>
      <c r="PZI1" s="62"/>
      <c r="PZJ1" s="62"/>
      <c r="PZK1" s="62"/>
      <c r="PZL1" s="62"/>
      <c r="PZM1" s="62"/>
      <c r="PZN1" s="62"/>
      <c r="PZO1" s="62"/>
      <c r="PZP1" s="62"/>
      <c r="PZQ1" s="62"/>
      <c r="PZR1" s="62"/>
      <c r="PZS1" s="62"/>
      <c r="PZT1" s="62"/>
      <c r="PZU1" s="62"/>
      <c r="PZV1" s="62"/>
      <c r="PZW1" s="62"/>
      <c r="PZX1" s="62"/>
      <c r="PZY1" s="62"/>
      <c r="PZZ1" s="62"/>
      <c r="QAA1" s="62"/>
      <c r="QAB1" s="62"/>
      <c r="QAC1" s="62"/>
      <c r="QAD1" s="62"/>
      <c r="QAE1" s="62"/>
      <c r="QAF1" s="62"/>
      <c r="QAG1" s="62"/>
      <c r="QAH1" s="62"/>
      <c r="QAI1" s="62"/>
      <c r="QAJ1" s="62"/>
      <c r="QAK1" s="62"/>
      <c r="QAL1" s="62"/>
      <c r="QAM1" s="62"/>
      <c r="QAN1" s="62"/>
      <c r="QAO1" s="62"/>
      <c r="QAP1" s="62"/>
      <c r="QAQ1" s="62"/>
      <c r="QAR1" s="62"/>
      <c r="QAS1" s="62"/>
      <c r="QAT1" s="62"/>
      <c r="QAU1" s="62"/>
      <c r="QAV1" s="62"/>
      <c r="QAW1" s="62"/>
      <c r="QAX1" s="62"/>
      <c r="QAY1" s="62"/>
      <c r="QAZ1" s="62"/>
      <c r="QBA1" s="62"/>
      <c r="QBB1" s="62"/>
      <c r="QBC1" s="62"/>
      <c r="QBD1" s="62"/>
      <c r="QBE1" s="62"/>
      <c r="QBF1" s="62"/>
      <c r="QBG1" s="62"/>
      <c r="QBH1" s="62"/>
      <c r="QBI1" s="62"/>
      <c r="QBJ1" s="62"/>
      <c r="QBK1" s="62"/>
      <c r="QBL1" s="62"/>
      <c r="QBM1" s="62"/>
      <c r="QBN1" s="62"/>
      <c r="QBO1" s="62"/>
      <c r="QBP1" s="62"/>
      <c r="QBQ1" s="62"/>
      <c r="QBR1" s="62"/>
      <c r="QBS1" s="62"/>
      <c r="QBT1" s="62"/>
      <c r="QBU1" s="62"/>
      <c r="QBV1" s="62"/>
      <c r="QBW1" s="62"/>
      <c r="QBX1" s="62"/>
      <c r="QBY1" s="62"/>
      <c r="QBZ1" s="62"/>
      <c r="QCA1" s="62"/>
      <c r="QCB1" s="62"/>
      <c r="QCC1" s="62"/>
      <c r="QCD1" s="62"/>
      <c r="QCE1" s="62"/>
      <c r="QCF1" s="62"/>
      <c r="QCG1" s="62"/>
      <c r="QCH1" s="62"/>
      <c r="QCI1" s="62"/>
      <c r="QCJ1" s="62"/>
      <c r="QCK1" s="62"/>
      <c r="QCL1" s="62"/>
      <c r="QCM1" s="62"/>
      <c r="QCN1" s="62"/>
      <c r="QCO1" s="62"/>
      <c r="QCP1" s="62"/>
      <c r="QCQ1" s="62"/>
      <c r="QCR1" s="62"/>
      <c r="QCS1" s="62"/>
      <c r="QCT1" s="62"/>
      <c r="QCU1" s="62"/>
      <c r="QCV1" s="62"/>
      <c r="QCW1" s="62"/>
      <c r="QCX1" s="62"/>
      <c r="QCY1" s="62"/>
      <c r="QCZ1" s="62"/>
      <c r="QDA1" s="62"/>
      <c r="QDB1" s="62"/>
      <c r="QDC1" s="62"/>
      <c r="QDD1" s="62"/>
      <c r="QDE1" s="62"/>
      <c r="QDF1" s="62"/>
      <c r="QDG1" s="62"/>
      <c r="QDH1" s="62"/>
      <c r="QDI1" s="62"/>
      <c r="QDJ1" s="62"/>
      <c r="QDK1" s="62"/>
      <c r="QDL1" s="62"/>
      <c r="QDM1" s="62"/>
      <c r="QDN1" s="62"/>
      <c r="QDO1" s="62"/>
      <c r="QDP1" s="62"/>
      <c r="QDQ1" s="62"/>
      <c r="QDR1" s="62"/>
      <c r="QDS1" s="62"/>
      <c r="QDT1" s="62"/>
      <c r="QDU1" s="62"/>
      <c r="QDV1" s="62"/>
      <c r="QDW1" s="62"/>
      <c r="QDX1" s="62"/>
      <c r="QDY1" s="62"/>
      <c r="QDZ1" s="62"/>
      <c r="QEA1" s="62"/>
      <c r="QEB1" s="62"/>
      <c r="QEC1" s="62"/>
      <c r="QED1" s="62"/>
      <c r="QEE1" s="62"/>
      <c r="QEF1" s="62"/>
      <c r="QEG1" s="62"/>
      <c r="QEH1" s="62"/>
      <c r="QEI1" s="62"/>
      <c r="QEJ1" s="62"/>
      <c r="QEK1" s="62"/>
      <c r="QEL1" s="62"/>
      <c r="QEM1" s="62"/>
      <c r="QEN1" s="62"/>
      <c r="QEO1" s="62"/>
      <c r="QEP1" s="62"/>
      <c r="QEQ1" s="62"/>
      <c r="QER1" s="62"/>
      <c r="QES1" s="62"/>
      <c r="QET1" s="62"/>
      <c r="QEU1" s="62"/>
      <c r="QEV1" s="62"/>
      <c r="QEW1" s="62"/>
      <c r="QEX1" s="62"/>
      <c r="QEY1" s="62"/>
      <c r="QEZ1" s="62"/>
      <c r="QFA1" s="62"/>
      <c r="QFB1" s="62"/>
      <c r="QFC1" s="62"/>
      <c r="QFD1" s="62"/>
      <c r="QFE1" s="62"/>
      <c r="QFF1" s="62"/>
      <c r="QFG1" s="62"/>
      <c r="QFH1" s="62"/>
      <c r="QFI1" s="62"/>
      <c r="QFJ1" s="62"/>
      <c r="QFK1" s="62"/>
      <c r="QFL1" s="62"/>
      <c r="QFM1" s="62"/>
      <c r="QFN1" s="62"/>
      <c r="QFO1" s="62"/>
      <c r="QFP1" s="62"/>
      <c r="QFQ1" s="62"/>
      <c r="QFR1" s="62"/>
      <c r="QFS1" s="62"/>
      <c r="QFT1" s="62"/>
      <c r="QFU1" s="62"/>
      <c r="QFV1" s="62"/>
      <c r="QFW1" s="62"/>
      <c r="QFX1" s="62"/>
      <c r="QFY1" s="62"/>
      <c r="QFZ1" s="62"/>
      <c r="QGA1" s="62"/>
      <c r="QGB1" s="62"/>
      <c r="QGC1" s="62"/>
      <c r="QGD1" s="62"/>
      <c r="QGE1" s="62"/>
      <c r="QGF1" s="62"/>
      <c r="QGG1" s="62"/>
      <c r="QGH1" s="62"/>
      <c r="QGI1" s="62"/>
      <c r="QGJ1" s="62"/>
      <c r="QGK1" s="62"/>
      <c r="QGL1" s="62"/>
      <c r="QGM1" s="62"/>
      <c r="QGN1" s="62"/>
      <c r="QGO1" s="62"/>
      <c r="QGP1" s="62"/>
      <c r="QGQ1" s="62"/>
      <c r="QGR1" s="62"/>
      <c r="QGS1" s="62"/>
      <c r="QGT1" s="62"/>
      <c r="QGU1" s="62"/>
      <c r="QGV1" s="62"/>
      <c r="QGW1" s="62"/>
      <c r="QGX1" s="62"/>
      <c r="QGY1" s="62"/>
      <c r="QGZ1" s="62"/>
      <c r="QHA1" s="62"/>
      <c r="QHB1" s="62"/>
      <c r="QHC1" s="62"/>
      <c r="QHD1" s="62"/>
      <c r="QHE1" s="62"/>
      <c r="QHF1" s="62"/>
      <c r="QHG1" s="62"/>
      <c r="QHH1" s="62"/>
      <c r="QHI1" s="62"/>
      <c r="QHJ1" s="62"/>
      <c r="QHK1" s="62"/>
      <c r="QHL1" s="62"/>
      <c r="QHM1" s="62"/>
      <c r="QHN1" s="62"/>
      <c r="QHO1" s="62"/>
      <c r="QHP1" s="62"/>
      <c r="QHQ1" s="62"/>
      <c r="QHR1" s="62"/>
      <c r="QHS1" s="62"/>
      <c r="QHT1" s="62"/>
      <c r="QHU1" s="62"/>
      <c r="QHV1" s="62"/>
      <c r="QHW1" s="62"/>
      <c r="QHX1" s="62"/>
      <c r="QHY1" s="62"/>
      <c r="QHZ1" s="62"/>
      <c r="QIA1" s="62"/>
      <c r="QIB1" s="62"/>
      <c r="QIC1" s="62"/>
      <c r="QID1" s="62"/>
      <c r="QIE1" s="62"/>
      <c r="QIF1" s="62"/>
      <c r="QIG1" s="62"/>
      <c r="QIH1" s="62"/>
      <c r="QII1" s="62"/>
      <c r="QIJ1" s="62"/>
      <c r="QIK1" s="62"/>
      <c r="QIL1" s="62"/>
      <c r="QIM1" s="62"/>
      <c r="QIN1" s="62"/>
      <c r="QIO1" s="62"/>
      <c r="QIP1" s="62"/>
      <c r="QIQ1" s="62"/>
      <c r="QIR1" s="62"/>
      <c r="QIS1" s="62"/>
      <c r="QIT1" s="62"/>
      <c r="QIU1" s="62"/>
      <c r="QIV1" s="62"/>
      <c r="QIW1" s="62"/>
      <c r="QIX1" s="62"/>
      <c r="QIY1" s="62"/>
      <c r="QIZ1" s="62"/>
      <c r="QJA1" s="62"/>
      <c r="QJB1" s="62"/>
      <c r="QJC1" s="62"/>
      <c r="QJD1" s="62"/>
      <c r="QJE1" s="62"/>
      <c r="QJF1" s="62"/>
      <c r="QJG1" s="62"/>
      <c r="QJH1" s="62"/>
      <c r="QJI1" s="62"/>
      <c r="QJJ1" s="62"/>
      <c r="QJK1" s="62"/>
      <c r="QJL1" s="62"/>
      <c r="QJM1" s="62"/>
      <c r="QJN1" s="62"/>
      <c r="QJO1" s="62"/>
      <c r="QJP1" s="62"/>
      <c r="QJQ1" s="62"/>
      <c r="QJR1" s="62"/>
      <c r="QJS1" s="62"/>
      <c r="QJT1" s="62"/>
      <c r="QJU1" s="62"/>
      <c r="QJV1" s="62"/>
      <c r="QJW1" s="62"/>
      <c r="QJX1" s="62"/>
      <c r="QJY1" s="62"/>
      <c r="QJZ1" s="62"/>
      <c r="QKA1" s="62"/>
      <c r="QKB1" s="62"/>
      <c r="QKC1" s="62"/>
      <c r="QKD1" s="62"/>
      <c r="QKE1" s="62"/>
      <c r="QKF1" s="62"/>
      <c r="QKG1" s="62"/>
      <c r="QKH1" s="62"/>
      <c r="QKI1" s="62"/>
      <c r="QKJ1" s="62"/>
      <c r="QKK1" s="62"/>
      <c r="QKL1" s="62"/>
      <c r="QKM1" s="62"/>
      <c r="QKN1" s="62"/>
      <c r="QKO1" s="62"/>
      <c r="QKP1" s="62"/>
      <c r="QKQ1" s="62"/>
      <c r="QKR1" s="62"/>
      <c r="QKS1" s="62"/>
      <c r="QKT1" s="62"/>
      <c r="QKU1" s="62"/>
      <c r="QKV1" s="62"/>
      <c r="QKW1" s="62"/>
      <c r="QKX1" s="62"/>
      <c r="QKY1" s="62"/>
      <c r="QKZ1" s="62"/>
      <c r="QLA1" s="62"/>
      <c r="QLB1" s="62"/>
      <c r="QLC1" s="62"/>
      <c r="QLD1" s="62"/>
      <c r="QLE1" s="62"/>
      <c r="QLF1" s="62"/>
      <c r="QLG1" s="62"/>
      <c r="QLH1" s="62"/>
      <c r="QLI1" s="62"/>
      <c r="QLJ1" s="62"/>
      <c r="QLK1" s="62"/>
      <c r="QLL1" s="62"/>
      <c r="QLM1" s="62"/>
      <c r="QLN1" s="62"/>
      <c r="QLO1" s="62"/>
      <c r="QLP1" s="62"/>
      <c r="QLQ1" s="62"/>
      <c r="QLR1" s="62"/>
      <c r="QLS1" s="62"/>
      <c r="QLT1" s="62"/>
      <c r="QLU1" s="62"/>
      <c r="QLV1" s="62"/>
      <c r="QLW1" s="62"/>
      <c r="QLX1" s="62"/>
      <c r="QLY1" s="62"/>
      <c r="QLZ1" s="62"/>
      <c r="QMA1" s="62"/>
      <c r="QMB1" s="62"/>
      <c r="QMC1" s="62"/>
      <c r="QMD1" s="62"/>
      <c r="QME1" s="62"/>
      <c r="QMF1" s="62"/>
      <c r="QMG1" s="62"/>
      <c r="QMH1" s="62"/>
      <c r="QMI1" s="62"/>
      <c r="QMJ1" s="62"/>
      <c r="QMK1" s="62"/>
      <c r="QML1" s="62"/>
      <c r="QMM1" s="62"/>
      <c r="QMN1" s="62"/>
      <c r="QMO1" s="62"/>
      <c r="QMP1" s="62"/>
      <c r="QMQ1" s="62"/>
      <c r="QMR1" s="62"/>
      <c r="QMS1" s="62"/>
      <c r="QMT1" s="62"/>
      <c r="QMU1" s="62"/>
      <c r="QMV1" s="62"/>
      <c r="QMW1" s="62"/>
      <c r="QMX1" s="62"/>
      <c r="QMY1" s="62"/>
      <c r="QMZ1" s="62"/>
      <c r="QNA1" s="62"/>
      <c r="QNB1" s="62"/>
      <c r="QNC1" s="62"/>
      <c r="QND1" s="62"/>
      <c r="QNE1" s="62"/>
      <c r="QNF1" s="62"/>
      <c r="QNG1" s="62"/>
      <c r="QNH1" s="62"/>
      <c r="QNI1" s="62"/>
      <c r="QNJ1" s="62"/>
      <c r="QNK1" s="62"/>
      <c r="QNL1" s="62"/>
      <c r="QNM1" s="62"/>
      <c r="QNN1" s="62"/>
      <c r="QNO1" s="62"/>
      <c r="QNP1" s="62"/>
      <c r="QNQ1" s="62"/>
      <c r="QNR1" s="62"/>
      <c r="QNS1" s="62"/>
      <c r="QNT1" s="62"/>
      <c r="QNU1" s="62"/>
      <c r="QNV1" s="62"/>
      <c r="QNW1" s="62"/>
      <c r="QNX1" s="62"/>
      <c r="QNY1" s="62"/>
      <c r="QNZ1" s="62"/>
      <c r="QOA1" s="62"/>
      <c r="QOB1" s="62"/>
      <c r="QOC1" s="62"/>
      <c r="QOD1" s="62"/>
      <c r="QOE1" s="62"/>
      <c r="QOF1" s="62"/>
      <c r="QOG1" s="62"/>
      <c r="QOH1" s="62"/>
      <c r="QOI1" s="62"/>
      <c r="QOJ1" s="62"/>
      <c r="QOK1" s="62"/>
      <c r="QOL1" s="62"/>
      <c r="QOM1" s="62"/>
      <c r="QON1" s="62"/>
      <c r="QOO1" s="62"/>
      <c r="QOP1" s="62"/>
      <c r="QOQ1" s="62"/>
      <c r="QOR1" s="62"/>
      <c r="QOS1" s="62"/>
      <c r="QOT1" s="62"/>
      <c r="QOU1" s="62"/>
      <c r="QOV1" s="62"/>
      <c r="QOW1" s="62"/>
      <c r="QOX1" s="62"/>
      <c r="QOY1" s="62"/>
      <c r="QOZ1" s="62"/>
      <c r="QPA1" s="62"/>
      <c r="QPB1" s="62"/>
      <c r="QPC1" s="62"/>
      <c r="QPD1" s="62"/>
      <c r="QPE1" s="62"/>
      <c r="QPF1" s="62"/>
      <c r="QPG1" s="62"/>
      <c r="QPH1" s="62"/>
      <c r="QPI1" s="62"/>
      <c r="QPJ1" s="62"/>
      <c r="QPK1" s="62"/>
      <c r="QPL1" s="62"/>
      <c r="QPM1" s="62"/>
      <c r="QPN1" s="62"/>
      <c r="QPO1" s="62"/>
      <c r="QPP1" s="62"/>
      <c r="QPQ1" s="62"/>
      <c r="QPR1" s="62"/>
      <c r="QPS1" s="62"/>
      <c r="QPT1" s="62"/>
      <c r="QPU1" s="62"/>
      <c r="QPV1" s="62"/>
      <c r="QPW1" s="62"/>
      <c r="QPX1" s="62"/>
      <c r="QPY1" s="62"/>
      <c r="QPZ1" s="62"/>
      <c r="QQA1" s="62"/>
      <c r="QQB1" s="62"/>
      <c r="QQC1" s="62"/>
      <c r="QQD1" s="62"/>
      <c r="QQE1" s="62"/>
      <c r="QQF1" s="62"/>
      <c r="QQG1" s="62"/>
      <c r="QQH1" s="62"/>
      <c r="QQI1" s="62"/>
      <c r="QQJ1" s="62"/>
      <c r="QQK1" s="62"/>
      <c r="QQL1" s="62"/>
      <c r="QQM1" s="62"/>
      <c r="QQN1" s="62"/>
      <c r="QQO1" s="62"/>
      <c r="QQP1" s="62"/>
      <c r="QQQ1" s="62"/>
      <c r="QQR1" s="62"/>
      <c r="QQS1" s="62"/>
      <c r="QQT1" s="62"/>
      <c r="QQU1" s="62"/>
      <c r="QQV1" s="62"/>
      <c r="QQW1" s="62"/>
      <c r="QQX1" s="62"/>
      <c r="QQY1" s="62"/>
      <c r="QQZ1" s="62"/>
      <c r="QRA1" s="62"/>
      <c r="QRB1" s="62"/>
      <c r="QRC1" s="62"/>
      <c r="QRD1" s="62"/>
      <c r="QRE1" s="62"/>
      <c r="QRF1" s="62"/>
      <c r="QRG1" s="62"/>
      <c r="QRH1" s="62"/>
      <c r="QRI1" s="62"/>
      <c r="QRJ1" s="62"/>
      <c r="QRK1" s="62"/>
      <c r="QRL1" s="62"/>
      <c r="QRM1" s="62"/>
      <c r="QRN1" s="62"/>
      <c r="QRO1" s="62"/>
      <c r="QRP1" s="62"/>
      <c r="QRQ1" s="62"/>
      <c r="QRR1" s="62"/>
      <c r="QRS1" s="62"/>
      <c r="QRT1" s="62"/>
      <c r="QRU1" s="62"/>
      <c r="QRV1" s="62"/>
      <c r="QRW1" s="62"/>
      <c r="QRX1" s="62"/>
      <c r="QRY1" s="62"/>
      <c r="QRZ1" s="62"/>
      <c r="QSA1" s="62"/>
      <c r="QSB1" s="62"/>
      <c r="QSC1" s="62"/>
      <c r="QSD1" s="62"/>
      <c r="QSE1" s="62"/>
      <c r="QSF1" s="62"/>
      <c r="QSG1" s="62"/>
      <c r="QSH1" s="62"/>
      <c r="QSI1" s="62"/>
      <c r="QSJ1" s="62"/>
      <c r="QSK1" s="62"/>
      <c r="QSL1" s="62"/>
      <c r="QSM1" s="62"/>
      <c r="QSN1" s="62"/>
      <c r="QSO1" s="62"/>
      <c r="QSP1" s="62"/>
      <c r="QSQ1" s="62"/>
      <c r="QSR1" s="62"/>
      <c r="QSS1" s="62"/>
      <c r="QST1" s="62"/>
      <c r="QSU1" s="62"/>
      <c r="QSV1" s="62"/>
      <c r="QSW1" s="62"/>
      <c r="QSX1" s="62"/>
      <c r="QSY1" s="62"/>
      <c r="QSZ1" s="62"/>
      <c r="QTA1" s="62"/>
      <c r="QTB1" s="62"/>
      <c r="QTC1" s="62"/>
      <c r="QTD1" s="62"/>
      <c r="QTE1" s="62"/>
      <c r="QTF1" s="62"/>
      <c r="QTG1" s="62"/>
      <c r="QTH1" s="62"/>
      <c r="QTI1" s="62"/>
      <c r="QTJ1" s="62"/>
      <c r="QTK1" s="62"/>
      <c r="QTL1" s="62"/>
      <c r="QTM1" s="62"/>
      <c r="QTN1" s="62"/>
      <c r="QTO1" s="62"/>
      <c r="QTP1" s="62"/>
      <c r="QTQ1" s="62"/>
      <c r="QTR1" s="62"/>
      <c r="QTS1" s="62"/>
      <c r="QTT1" s="62"/>
      <c r="QTU1" s="62"/>
      <c r="QTV1" s="62"/>
      <c r="QTW1" s="62"/>
      <c r="QTX1" s="62"/>
      <c r="QTY1" s="62"/>
      <c r="QTZ1" s="62"/>
      <c r="QUA1" s="62"/>
      <c r="QUB1" s="62"/>
      <c r="QUC1" s="62"/>
      <c r="QUD1" s="62"/>
      <c r="QUE1" s="62"/>
      <c r="QUF1" s="62"/>
      <c r="QUG1" s="62"/>
      <c r="QUH1" s="62"/>
      <c r="QUI1" s="62"/>
      <c r="QUJ1" s="62"/>
      <c r="QUK1" s="62"/>
      <c r="QUL1" s="62"/>
      <c r="QUM1" s="62"/>
      <c r="QUN1" s="62"/>
      <c r="QUO1" s="62"/>
      <c r="QUP1" s="62"/>
      <c r="QUQ1" s="62"/>
      <c r="QUR1" s="62"/>
      <c r="QUS1" s="62"/>
      <c r="QUT1" s="62"/>
      <c r="QUU1" s="62"/>
      <c r="QUV1" s="62"/>
      <c r="QUW1" s="62"/>
      <c r="QUX1" s="62"/>
      <c r="QUY1" s="62"/>
      <c r="QUZ1" s="62"/>
      <c r="QVA1" s="62"/>
      <c r="QVB1" s="62"/>
      <c r="QVC1" s="62"/>
      <c r="QVD1" s="62"/>
      <c r="QVE1" s="62"/>
      <c r="QVF1" s="62"/>
      <c r="QVG1" s="62"/>
      <c r="QVH1" s="62"/>
      <c r="QVI1" s="62"/>
      <c r="QVJ1" s="62"/>
      <c r="QVK1" s="62"/>
      <c r="QVL1" s="62"/>
      <c r="QVM1" s="62"/>
      <c r="QVN1" s="62"/>
      <c r="QVO1" s="62"/>
      <c r="QVP1" s="62"/>
      <c r="QVQ1" s="62"/>
      <c r="QVR1" s="62"/>
      <c r="QVS1" s="62"/>
      <c r="QVT1" s="62"/>
      <c r="QVU1" s="62"/>
      <c r="QVV1" s="62"/>
      <c r="QVW1" s="62"/>
      <c r="QVX1" s="62"/>
      <c r="QVY1" s="62"/>
      <c r="QVZ1" s="62"/>
      <c r="QWA1" s="62"/>
      <c r="QWB1" s="62"/>
      <c r="QWC1" s="62"/>
      <c r="QWD1" s="62"/>
      <c r="QWE1" s="62"/>
      <c r="QWF1" s="62"/>
      <c r="QWG1" s="62"/>
      <c r="QWH1" s="62"/>
      <c r="QWI1" s="62"/>
      <c r="QWJ1" s="62"/>
      <c r="QWK1" s="62"/>
      <c r="QWL1" s="62"/>
      <c r="QWM1" s="62"/>
      <c r="QWN1" s="62"/>
      <c r="QWO1" s="62"/>
      <c r="QWP1" s="62"/>
      <c r="QWQ1" s="62"/>
      <c r="QWR1" s="62"/>
      <c r="QWS1" s="62"/>
      <c r="QWT1" s="62"/>
      <c r="QWU1" s="62"/>
      <c r="QWV1" s="62"/>
      <c r="QWW1" s="62"/>
      <c r="QWX1" s="62"/>
      <c r="QWY1" s="62"/>
      <c r="QWZ1" s="62"/>
      <c r="QXA1" s="62"/>
      <c r="QXB1" s="62"/>
      <c r="QXC1" s="62"/>
      <c r="QXD1" s="62"/>
      <c r="QXE1" s="62"/>
      <c r="QXF1" s="62"/>
      <c r="QXG1" s="62"/>
      <c r="QXH1" s="62"/>
      <c r="QXI1" s="62"/>
      <c r="QXJ1" s="62"/>
      <c r="QXK1" s="62"/>
      <c r="QXL1" s="62"/>
      <c r="QXM1" s="62"/>
      <c r="QXN1" s="62"/>
      <c r="QXO1" s="62"/>
      <c r="QXP1" s="62"/>
      <c r="QXQ1" s="62"/>
      <c r="QXR1" s="62"/>
      <c r="QXS1" s="62"/>
      <c r="QXT1" s="62"/>
      <c r="QXU1" s="62"/>
      <c r="QXV1" s="62"/>
      <c r="QXW1" s="62"/>
      <c r="QXX1" s="62"/>
      <c r="QXY1" s="62"/>
      <c r="QXZ1" s="62"/>
      <c r="QYA1" s="62"/>
      <c r="QYB1" s="62"/>
      <c r="QYC1" s="62"/>
      <c r="QYD1" s="62"/>
      <c r="QYE1" s="62"/>
      <c r="QYF1" s="62"/>
      <c r="QYG1" s="62"/>
      <c r="QYH1" s="62"/>
      <c r="QYI1" s="62"/>
      <c r="QYJ1" s="62"/>
      <c r="QYK1" s="62"/>
      <c r="QYL1" s="62"/>
      <c r="QYM1" s="62"/>
      <c r="QYN1" s="62"/>
      <c r="QYO1" s="62"/>
      <c r="QYP1" s="62"/>
      <c r="QYQ1" s="62"/>
      <c r="QYR1" s="62"/>
      <c r="QYS1" s="62"/>
      <c r="QYT1" s="62"/>
      <c r="QYU1" s="62"/>
      <c r="QYV1" s="62"/>
      <c r="QYW1" s="62"/>
      <c r="QYX1" s="62"/>
      <c r="QYY1" s="62"/>
      <c r="QYZ1" s="62"/>
      <c r="QZA1" s="62"/>
      <c r="QZB1" s="62"/>
      <c r="QZC1" s="62"/>
      <c r="QZD1" s="62"/>
      <c r="QZE1" s="62"/>
      <c r="QZF1" s="62"/>
      <c r="QZG1" s="62"/>
      <c r="QZH1" s="62"/>
      <c r="QZI1" s="62"/>
      <c r="QZJ1" s="62"/>
      <c r="QZK1" s="62"/>
      <c r="QZL1" s="62"/>
      <c r="QZM1" s="62"/>
      <c r="QZN1" s="62"/>
      <c r="QZO1" s="62"/>
      <c r="QZP1" s="62"/>
      <c r="QZQ1" s="62"/>
      <c r="QZR1" s="62"/>
      <c r="QZS1" s="62"/>
      <c r="QZT1" s="62"/>
      <c r="QZU1" s="62"/>
      <c r="QZV1" s="62"/>
      <c r="QZW1" s="62"/>
      <c r="QZX1" s="62"/>
      <c r="QZY1" s="62"/>
      <c r="QZZ1" s="62"/>
      <c r="RAA1" s="62"/>
      <c r="RAB1" s="62"/>
      <c r="RAC1" s="62"/>
      <c r="RAD1" s="62"/>
      <c r="RAE1" s="62"/>
      <c r="RAF1" s="62"/>
      <c r="RAG1" s="62"/>
      <c r="RAH1" s="62"/>
      <c r="RAI1" s="62"/>
      <c r="RAJ1" s="62"/>
      <c r="RAK1" s="62"/>
      <c r="RAL1" s="62"/>
      <c r="RAM1" s="62"/>
      <c r="RAN1" s="62"/>
      <c r="RAO1" s="62"/>
      <c r="RAP1" s="62"/>
      <c r="RAQ1" s="62"/>
      <c r="RAR1" s="62"/>
      <c r="RAS1" s="62"/>
      <c r="RAT1" s="62"/>
      <c r="RAU1" s="62"/>
      <c r="RAV1" s="62"/>
      <c r="RAW1" s="62"/>
      <c r="RAX1" s="62"/>
      <c r="RAY1" s="62"/>
      <c r="RAZ1" s="62"/>
      <c r="RBA1" s="62"/>
      <c r="RBB1" s="62"/>
      <c r="RBC1" s="62"/>
      <c r="RBD1" s="62"/>
      <c r="RBE1" s="62"/>
      <c r="RBF1" s="62"/>
      <c r="RBG1" s="62"/>
      <c r="RBH1" s="62"/>
      <c r="RBI1" s="62"/>
      <c r="RBJ1" s="62"/>
      <c r="RBK1" s="62"/>
      <c r="RBL1" s="62"/>
      <c r="RBM1" s="62"/>
      <c r="RBN1" s="62"/>
      <c r="RBO1" s="62"/>
      <c r="RBP1" s="62"/>
      <c r="RBQ1" s="62"/>
      <c r="RBR1" s="62"/>
      <c r="RBS1" s="62"/>
      <c r="RBT1" s="62"/>
      <c r="RBU1" s="62"/>
      <c r="RBV1" s="62"/>
      <c r="RBW1" s="62"/>
      <c r="RBX1" s="62"/>
      <c r="RBY1" s="62"/>
      <c r="RBZ1" s="62"/>
      <c r="RCA1" s="62"/>
      <c r="RCB1" s="62"/>
      <c r="RCC1" s="62"/>
      <c r="RCD1" s="62"/>
      <c r="RCE1" s="62"/>
      <c r="RCF1" s="62"/>
      <c r="RCG1" s="62"/>
      <c r="RCH1" s="62"/>
      <c r="RCI1" s="62"/>
      <c r="RCJ1" s="62"/>
      <c r="RCK1" s="62"/>
      <c r="RCL1" s="62"/>
      <c r="RCM1" s="62"/>
      <c r="RCN1" s="62"/>
      <c r="RCO1" s="62"/>
      <c r="RCP1" s="62"/>
      <c r="RCQ1" s="62"/>
      <c r="RCR1" s="62"/>
      <c r="RCS1" s="62"/>
      <c r="RCT1" s="62"/>
      <c r="RCU1" s="62"/>
      <c r="RCV1" s="62"/>
      <c r="RCW1" s="62"/>
      <c r="RCX1" s="62"/>
      <c r="RCY1" s="62"/>
      <c r="RCZ1" s="62"/>
      <c r="RDA1" s="62"/>
      <c r="RDB1" s="62"/>
      <c r="RDC1" s="62"/>
      <c r="RDD1" s="62"/>
      <c r="RDE1" s="62"/>
      <c r="RDF1" s="62"/>
      <c r="RDG1" s="62"/>
      <c r="RDH1" s="62"/>
      <c r="RDI1" s="62"/>
      <c r="RDJ1" s="62"/>
      <c r="RDK1" s="62"/>
      <c r="RDL1" s="62"/>
      <c r="RDM1" s="62"/>
      <c r="RDN1" s="62"/>
      <c r="RDO1" s="62"/>
      <c r="RDP1" s="62"/>
      <c r="RDQ1" s="62"/>
      <c r="RDR1" s="62"/>
      <c r="RDS1" s="62"/>
      <c r="RDT1" s="62"/>
      <c r="RDU1" s="62"/>
      <c r="RDV1" s="62"/>
      <c r="RDW1" s="62"/>
      <c r="RDX1" s="62"/>
      <c r="RDY1" s="62"/>
      <c r="RDZ1" s="62"/>
      <c r="REA1" s="62"/>
      <c r="REB1" s="62"/>
      <c r="REC1" s="62"/>
      <c r="RED1" s="62"/>
      <c r="REE1" s="62"/>
      <c r="REF1" s="62"/>
      <c r="REG1" s="62"/>
      <c r="REH1" s="62"/>
      <c r="REI1" s="62"/>
      <c r="REJ1" s="62"/>
      <c r="REK1" s="62"/>
      <c r="REL1" s="62"/>
      <c r="REM1" s="62"/>
      <c r="REN1" s="62"/>
      <c r="REO1" s="62"/>
      <c r="REP1" s="62"/>
      <c r="REQ1" s="62"/>
      <c r="RER1" s="62"/>
      <c r="RES1" s="62"/>
      <c r="RET1" s="62"/>
      <c r="REU1" s="62"/>
      <c r="REV1" s="62"/>
      <c r="REW1" s="62"/>
      <c r="REX1" s="62"/>
      <c r="REY1" s="62"/>
      <c r="REZ1" s="62"/>
      <c r="RFA1" s="62"/>
      <c r="RFB1" s="62"/>
      <c r="RFC1" s="62"/>
      <c r="RFD1" s="62"/>
      <c r="RFE1" s="62"/>
      <c r="RFF1" s="62"/>
      <c r="RFG1" s="62"/>
      <c r="RFH1" s="62"/>
      <c r="RFI1" s="62"/>
      <c r="RFJ1" s="62"/>
      <c r="RFK1" s="62"/>
      <c r="RFL1" s="62"/>
      <c r="RFM1" s="62"/>
      <c r="RFN1" s="62"/>
      <c r="RFO1" s="62"/>
      <c r="RFP1" s="62"/>
      <c r="RFQ1" s="62"/>
      <c r="RFR1" s="62"/>
      <c r="RFS1" s="62"/>
      <c r="RFT1" s="62"/>
      <c r="RFU1" s="62"/>
      <c r="RFV1" s="62"/>
      <c r="RFW1" s="62"/>
      <c r="RFX1" s="62"/>
      <c r="RFY1" s="62"/>
      <c r="RFZ1" s="62"/>
      <c r="RGA1" s="62"/>
      <c r="RGB1" s="62"/>
      <c r="RGC1" s="62"/>
      <c r="RGD1" s="62"/>
      <c r="RGE1" s="62"/>
      <c r="RGF1" s="62"/>
      <c r="RGG1" s="62"/>
      <c r="RGH1" s="62"/>
      <c r="RGI1" s="62"/>
      <c r="RGJ1" s="62"/>
      <c r="RGK1" s="62"/>
      <c r="RGL1" s="62"/>
      <c r="RGM1" s="62"/>
      <c r="RGN1" s="62"/>
      <c r="RGO1" s="62"/>
      <c r="RGP1" s="62"/>
      <c r="RGQ1" s="62"/>
      <c r="RGR1" s="62"/>
      <c r="RGS1" s="62"/>
      <c r="RGT1" s="62"/>
      <c r="RGU1" s="62"/>
      <c r="RGV1" s="62"/>
      <c r="RGW1" s="62"/>
      <c r="RGX1" s="62"/>
      <c r="RGY1" s="62"/>
      <c r="RGZ1" s="62"/>
      <c r="RHA1" s="62"/>
      <c r="RHB1" s="62"/>
      <c r="RHC1" s="62"/>
      <c r="RHD1" s="62"/>
      <c r="RHE1" s="62"/>
      <c r="RHF1" s="62"/>
      <c r="RHG1" s="62"/>
      <c r="RHH1" s="62"/>
      <c r="RHI1" s="62"/>
      <c r="RHJ1" s="62"/>
      <c r="RHK1" s="62"/>
      <c r="RHL1" s="62"/>
      <c r="RHM1" s="62"/>
      <c r="RHN1" s="62"/>
      <c r="RHO1" s="62"/>
      <c r="RHP1" s="62"/>
      <c r="RHQ1" s="62"/>
      <c r="RHR1" s="62"/>
      <c r="RHS1" s="62"/>
      <c r="RHT1" s="62"/>
      <c r="RHU1" s="62"/>
      <c r="RHV1" s="62"/>
      <c r="RHW1" s="62"/>
      <c r="RHX1" s="62"/>
      <c r="RHY1" s="62"/>
      <c r="RHZ1" s="62"/>
      <c r="RIA1" s="62"/>
      <c r="RIB1" s="62"/>
      <c r="RIC1" s="62"/>
      <c r="RID1" s="62"/>
      <c r="RIE1" s="62"/>
      <c r="RIF1" s="62"/>
      <c r="RIG1" s="62"/>
      <c r="RIH1" s="62"/>
      <c r="RII1" s="62"/>
      <c r="RIJ1" s="62"/>
      <c r="RIK1" s="62"/>
      <c r="RIL1" s="62"/>
      <c r="RIM1" s="62"/>
      <c r="RIN1" s="62"/>
      <c r="RIO1" s="62"/>
      <c r="RIP1" s="62"/>
      <c r="RIQ1" s="62"/>
      <c r="RIR1" s="62"/>
      <c r="RIS1" s="62"/>
      <c r="RIT1" s="62"/>
      <c r="RIU1" s="62"/>
      <c r="RIV1" s="62"/>
      <c r="RIW1" s="62"/>
      <c r="RIX1" s="62"/>
      <c r="RIY1" s="62"/>
      <c r="RIZ1" s="62"/>
      <c r="RJA1" s="62"/>
      <c r="RJB1" s="62"/>
      <c r="RJC1" s="62"/>
      <c r="RJD1" s="62"/>
      <c r="RJE1" s="62"/>
      <c r="RJF1" s="62"/>
      <c r="RJG1" s="62"/>
      <c r="RJH1" s="62"/>
      <c r="RJI1" s="62"/>
      <c r="RJJ1" s="62"/>
      <c r="RJK1" s="62"/>
      <c r="RJL1" s="62"/>
      <c r="RJM1" s="62"/>
      <c r="RJN1" s="62"/>
      <c r="RJO1" s="62"/>
      <c r="RJP1" s="62"/>
      <c r="RJQ1" s="62"/>
      <c r="RJR1" s="62"/>
      <c r="RJS1" s="62"/>
      <c r="RJT1" s="62"/>
      <c r="RJU1" s="62"/>
      <c r="RJV1" s="62"/>
      <c r="RJW1" s="62"/>
      <c r="RJX1" s="62"/>
      <c r="RJY1" s="62"/>
      <c r="RJZ1" s="62"/>
      <c r="RKA1" s="62"/>
      <c r="RKB1" s="62"/>
      <c r="RKC1" s="62"/>
      <c r="RKD1" s="62"/>
      <c r="RKE1" s="62"/>
      <c r="RKF1" s="62"/>
      <c r="RKG1" s="62"/>
      <c r="RKH1" s="62"/>
      <c r="RKI1" s="62"/>
      <c r="RKJ1" s="62"/>
      <c r="RKK1" s="62"/>
      <c r="RKL1" s="62"/>
      <c r="RKM1" s="62"/>
      <c r="RKN1" s="62"/>
      <c r="RKO1" s="62"/>
      <c r="RKP1" s="62"/>
      <c r="RKQ1" s="62"/>
      <c r="RKR1" s="62"/>
      <c r="RKS1" s="62"/>
      <c r="RKT1" s="62"/>
      <c r="RKU1" s="62"/>
      <c r="RKV1" s="62"/>
      <c r="RKW1" s="62"/>
      <c r="RKX1" s="62"/>
      <c r="RKY1" s="62"/>
      <c r="RKZ1" s="62"/>
      <c r="RLA1" s="62"/>
      <c r="RLB1" s="62"/>
      <c r="RLC1" s="62"/>
      <c r="RLD1" s="62"/>
      <c r="RLE1" s="62"/>
      <c r="RLF1" s="62"/>
      <c r="RLG1" s="62"/>
      <c r="RLH1" s="62"/>
      <c r="RLI1" s="62"/>
      <c r="RLJ1" s="62"/>
      <c r="RLK1" s="62"/>
      <c r="RLL1" s="62"/>
      <c r="RLM1" s="62"/>
      <c r="RLN1" s="62"/>
      <c r="RLO1" s="62"/>
      <c r="RLP1" s="62"/>
      <c r="RLQ1" s="62"/>
      <c r="RLR1" s="62"/>
      <c r="RLS1" s="62"/>
      <c r="RLT1" s="62"/>
      <c r="RLU1" s="62"/>
      <c r="RLV1" s="62"/>
      <c r="RLW1" s="62"/>
      <c r="RLX1" s="62"/>
      <c r="RLY1" s="62"/>
      <c r="RLZ1" s="62"/>
      <c r="RMA1" s="62"/>
      <c r="RMB1" s="62"/>
      <c r="RMC1" s="62"/>
      <c r="RMD1" s="62"/>
      <c r="RME1" s="62"/>
      <c r="RMF1" s="62"/>
      <c r="RMG1" s="62"/>
      <c r="RMH1" s="62"/>
      <c r="RMI1" s="62"/>
      <c r="RMJ1" s="62"/>
      <c r="RMK1" s="62"/>
      <c r="RML1" s="62"/>
      <c r="RMM1" s="62"/>
      <c r="RMN1" s="62"/>
      <c r="RMO1" s="62"/>
      <c r="RMP1" s="62"/>
      <c r="RMQ1" s="62"/>
      <c r="RMR1" s="62"/>
      <c r="RMS1" s="62"/>
      <c r="RMT1" s="62"/>
      <c r="RMU1" s="62"/>
      <c r="RMV1" s="62"/>
      <c r="RMW1" s="62"/>
      <c r="RMX1" s="62"/>
      <c r="RMY1" s="62"/>
      <c r="RMZ1" s="62"/>
      <c r="RNA1" s="62"/>
      <c r="RNB1" s="62"/>
      <c r="RNC1" s="62"/>
      <c r="RND1" s="62"/>
      <c r="RNE1" s="62"/>
      <c r="RNF1" s="62"/>
      <c r="RNG1" s="62"/>
      <c r="RNH1" s="62"/>
      <c r="RNI1" s="62"/>
      <c r="RNJ1" s="62"/>
      <c r="RNK1" s="62"/>
      <c r="RNL1" s="62"/>
      <c r="RNM1" s="62"/>
      <c r="RNN1" s="62"/>
      <c r="RNO1" s="62"/>
      <c r="RNP1" s="62"/>
      <c r="RNQ1" s="62"/>
      <c r="RNR1" s="62"/>
      <c r="RNS1" s="62"/>
      <c r="RNT1" s="62"/>
      <c r="RNU1" s="62"/>
      <c r="RNV1" s="62"/>
      <c r="RNW1" s="62"/>
      <c r="RNX1" s="62"/>
      <c r="RNY1" s="62"/>
      <c r="RNZ1" s="62"/>
      <c r="ROA1" s="62"/>
      <c r="ROB1" s="62"/>
      <c r="ROC1" s="62"/>
      <c r="ROD1" s="62"/>
      <c r="ROE1" s="62"/>
      <c r="ROF1" s="62"/>
      <c r="ROG1" s="62"/>
      <c r="ROH1" s="62"/>
      <c r="ROI1" s="62"/>
      <c r="ROJ1" s="62"/>
      <c r="ROK1" s="62"/>
      <c r="ROL1" s="62"/>
      <c r="ROM1" s="62"/>
      <c r="RON1" s="62"/>
      <c r="ROO1" s="62"/>
      <c r="ROP1" s="62"/>
      <c r="ROQ1" s="62"/>
      <c r="ROR1" s="62"/>
      <c r="ROS1" s="62"/>
      <c r="ROT1" s="62"/>
      <c r="ROU1" s="62"/>
      <c r="ROV1" s="62"/>
      <c r="ROW1" s="62"/>
      <c r="ROX1" s="62"/>
      <c r="ROY1" s="62"/>
      <c r="ROZ1" s="62"/>
      <c r="RPA1" s="62"/>
      <c r="RPB1" s="62"/>
      <c r="RPC1" s="62"/>
      <c r="RPD1" s="62"/>
      <c r="RPE1" s="62"/>
      <c r="RPF1" s="62"/>
      <c r="RPG1" s="62"/>
      <c r="RPH1" s="62"/>
      <c r="RPI1" s="62"/>
      <c r="RPJ1" s="62"/>
      <c r="RPK1" s="62"/>
      <c r="RPL1" s="62"/>
      <c r="RPM1" s="62"/>
      <c r="RPN1" s="62"/>
      <c r="RPO1" s="62"/>
      <c r="RPP1" s="62"/>
      <c r="RPQ1" s="62"/>
      <c r="RPR1" s="62"/>
      <c r="RPS1" s="62"/>
      <c r="RPT1" s="62"/>
      <c r="RPU1" s="62"/>
      <c r="RPV1" s="62"/>
      <c r="RPW1" s="62"/>
      <c r="RPX1" s="62"/>
      <c r="RPY1" s="62"/>
      <c r="RPZ1" s="62"/>
      <c r="RQA1" s="62"/>
      <c r="RQB1" s="62"/>
      <c r="RQC1" s="62"/>
      <c r="RQD1" s="62"/>
      <c r="RQE1" s="62"/>
      <c r="RQF1" s="62"/>
      <c r="RQG1" s="62"/>
      <c r="RQH1" s="62"/>
      <c r="RQI1" s="62"/>
      <c r="RQJ1" s="62"/>
      <c r="RQK1" s="62"/>
      <c r="RQL1" s="62"/>
      <c r="RQM1" s="62"/>
      <c r="RQN1" s="62"/>
      <c r="RQO1" s="62"/>
      <c r="RQP1" s="62"/>
      <c r="RQQ1" s="62"/>
      <c r="RQR1" s="62"/>
      <c r="RQS1" s="62"/>
      <c r="RQT1" s="62"/>
      <c r="RQU1" s="62"/>
      <c r="RQV1" s="62"/>
      <c r="RQW1" s="62"/>
      <c r="RQX1" s="62"/>
      <c r="RQY1" s="62"/>
      <c r="RQZ1" s="62"/>
      <c r="RRA1" s="62"/>
      <c r="RRB1" s="62"/>
      <c r="RRC1" s="62"/>
      <c r="RRD1" s="62"/>
      <c r="RRE1" s="62"/>
      <c r="RRF1" s="62"/>
      <c r="RRG1" s="62"/>
      <c r="RRH1" s="62"/>
      <c r="RRI1" s="62"/>
      <c r="RRJ1" s="62"/>
      <c r="RRK1" s="62"/>
      <c r="RRL1" s="62"/>
      <c r="RRM1" s="62"/>
      <c r="RRN1" s="62"/>
      <c r="RRO1" s="62"/>
      <c r="RRP1" s="62"/>
      <c r="RRQ1" s="62"/>
      <c r="RRR1" s="62"/>
      <c r="RRS1" s="62"/>
      <c r="RRT1" s="62"/>
      <c r="RRU1" s="62"/>
      <c r="RRV1" s="62"/>
      <c r="RRW1" s="62"/>
      <c r="RRX1" s="62"/>
      <c r="RRY1" s="62"/>
      <c r="RRZ1" s="62"/>
      <c r="RSA1" s="62"/>
      <c r="RSB1" s="62"/>
      <c r="RSC1" s="62"/>
      <c r="RSD1" s="62"/>
      <c r="RSE1" s="62"/>
      <c r="RSF1" s="62"/>
      <c r="RSG1" s="62"/>
      <c r="RSH1" s="62"/>
      <c r="RSI1" s="62"/>
      <c r="RSJ1" s="62"/>
      <c r="RSK1" s="62"/>
      <c r="RSL1" s="62"/>
      <c r="RSM1" s="62"/>
      <c r="RSN1" s="62"/>
      <c r="RSO1" s="62"/>
      <c r="RSP1" s="62"/>
      <c r="RSQ1" s="62"/>
      <c r="RSR1" s="62"/>
      <c r="RSS1" s="62"/>
      <c r="RST1" s="62"/>
      <c r="RSU1" s="62"/>
      <c r="RSV1" s="62"/>
      <c r="RSW1" s="62"/>
      <c r="RSX1" s="62"/>
      <c r="RSY1" s="62"/>
      <c r="RSZ1" s="62"/>
      <c r="RTA1" s="62"/>
      <c r="RTB1" s="62"/>
      <c r="RTC1" s="62"/>
      <c r="RTD1" s="62"/>
      <c r="RTE1" s="62"/>
      <c r="RTF1" s="62"/>
      <c r="RTG1" s="62"/>
      <c r="RTH1" s="62"/>
      <c r="RTI1" s="62"/>
      <c r="RTJ1" s="62"/>
      <c r="RTK1" s="62"/>
      <c r="RTL1" s="62"/>
      <c r="RTM1" s="62"/>
      <c r="RTN1" s="62"/>
      <c r="RTO1" s="62"/>
      <c r="RTP1" s="62"/>
      <c r="RTQ1" s="62"/>
      <c r="RTR1" s="62"/>
      <c r="RTS1" s="62"/>
      <c r="RTT1" s="62"/>
      <c r="RTU1" s="62"/>
      <c r="RTV1" s="62"/>
      <c r="RTW1" s="62"/>
      <c r="RTX1" s="62"/>
      <c r="RTY1" s="62"/>
      <c r="RTZ1" s="62"/>
      <c r="RUA1" s="62"/>
      <c r="RUB1" s="62"/>
      <c r="RUC1" s="62"/>
      <c r="RUD1" s="62"/>
      <c r="RUE1" s="62"/>
      <c r="RUF1" s="62"/>
      <c r="RUG1" s="62"/>
      <c r="RUH1" s="62"/>
      <c r="RUI1" s="62"/>
      <c r="RUJ1" s="62"/>
      <c r="RUK1" s="62"/>
      <c r="RUL1" s="62"/>
      <c r="RUM1" s="62"/>
      <c r="RUN1" s="62"/>
      <c r="RUO1" s="62"/>
      <c r="RUP1" s="62"/>
      <c r="RUQ1" s="62"/>
      <c r="RUR1" s="62"/>
      <c r="RUS1" s="62"/>
      <c r="RUT1" s="62"/>
      <c r="RUU1" s="62"/>
      <c r="RUV1" s="62"/>
      <c r="RUW1" s="62"/>
      <c r="RUX1" s="62"/>
      <c r="RUY1" s="62"/>
      <c r="RUZ1" s="62"/>
      <c r="RVA1" s="62"/>
      <c r="RVB1" s="62"/>
      <c r="RVC1" s="62"/>
      <c r="RVD1" s="62"/>
      <c r="RVE1" s="62"/>
      <c r="RVF1" s="62"/>
      <c r="RVG1" s="62"/>
      <c r="RVH1" s="62"/>
      <c r="RVI1" s="62"/>
      <c r="RVJ1" s="62"/>
      <c r="RVK1" s="62"/>
      <c r="RVL1" s="62"/>
      <c r="RVM1" s="62"/>
      <c r="RVN1" s="62"/>
      <c r="RVO1" s="62"/>
      <c r="RVP1" s="62"/>
      <c r="RVQ1" s="62"/>
      <c r="RVR1" s="62"/>
      <c r="RVS1" s="62"/>
      <c r="RVT1" s="62"/>
      <c r="RVU1" s="62"/>
      <c r="RVV1" s="62"/>
      <c r="RVW1" s="62"/>
      <c r="RVX1" s="62"/>
      <c r="RVY1" s="62"/>
      <c r="RVZ1" s="62"/>
      <c r="RWA1" s="62"/>
      <c r="RWB1" s="62"/>
      <c r="RWC1" s="62"/>
      <c r="RWD1" s="62"/>
      <c r="RWE1" s="62"/>
      <c r="RWF1" s="62"/>
      <c r="RWG1" s="62"/>
      <c r="RWH1" s="62"/>
      <c r="RWI1" s="62"/>
      <c r="RWJ1" s="62"/>
      <c r="RWK1" s="62"/>
      <c r="RWL1" s="62"/>
      <c r="RWM1" s="62"/>
      <c r="RWN1" s="62"/>
      <c r="RWO1" s="62"/>
      <c r="RWP1" s="62"/>
      <c r="RWQ1" s="62"/>
      <c r="RWR1" s="62"/>
      <c r="RWS1" s="62"/>
      <c r="RWT1" s="62"/>
      <c r="RWU1" s="62"/>
      <c r="RWV1" s="62"/>
      <c r="RWW1" s="62"/>
      <c r="RWX1" s="62"/>
      <c r="RWY1" s="62"/>
      <c r="RWZ1" s="62"/>
      <c r="RXA1" s="62"/>
      <c r="RXB1" s="62"/>
      <c r="RXC1" s="62"/>
      <c r="RXD1" s="62"/>
      <c r="RXE1" s="62"/>
      <c r="RXF1" s="62"/>
      <c r="RXG1" s="62"/>
      <c r="RXH1" s="62"/>
      <c r="RXI1" s="62"/>
      <c r="RXJ1" s="62"/>
      <c r="RXK1" s="62"/>
      <c r="RXL1" s="62"/>
      <c r="RXM1" s="62"/>
      <c r="RXN1" s="62"/>
      <c r="RXO1" s="62"/>
      <c r="RXP1" s="62"/>
      <c r="RXQ1" s="62"/>
      <c r="RXR1" s="62"/>
      <c r="RXS1" s="62"/>
      <c r="RXT1" s="62"/>
      <c r="RXU1" s="62"/>
      <c r="RXV1" s="62"/>
      <c r="RXW1" s="62"/>
      <c r="RXX1" s="62"/>
      <c r="RXY1" s="62"/>
      <c r="RXZ1" s="62"/>
      <c r="RYA1" s="62"/>
      <c r="RYB1" s="62"/>
      <c r="RYC1" s="62"/>
      <c r="RYD1" s="62"/>
      <c r="RYE1" s="62"/>
      <c r="RYF1" s="62"/>
      <c r="RYG1" s="62"/>
      <c r="RYH1" s="62"/>
      <c r="RYI1" s="62"/>
      <c r="RYJ1" s="62"/>
      <c r="RYK1" s="62"/>
      <c r="RYL1" s="62"/>
      <c r="RYM1" s="62"/>
      <c r="RYN1" s="62"/>
      <c r="RYO1" s="62"/>
      <c r="RYP1" s="62"/>
      <c r="RYQ1" s="62"/>
      <c r="RYR1" s="62"/>
      <c r="RYS1" s="62"/>
      <c r="RYT1" s="62"/>
      <c r="RYU1" s="62"/>
      <c r="RYV1" s="62"/>
      <c r="RYW1" s="62"/>
      <c r="RYX1" s="62"/>
      <c r="RYY1" s="62"/>
      <c r="RYZ1" s="62"/>
      <c r="RZA1" s="62"/>
      <c r="RZB1" s="62"/>
      <c r="RZC1" s="62"/>
      <c r="RZD1" s="62"/>
      <c r="RZE1" s="62"/>
      <c r="RZF1" s="62"/>
      <c r="RZG1" s="62"/>
      <c r="RZH1" s="62"/>
      <c r="RZI1" s="62"/>
      <c r="RZJ1" s="62"/>
      <c r="RZK1" s="62"/>
      <c r="RZL1" s="62"/>
      <c r="RZM1" s="62"/>
      <c r="RZN1" s="62"/>
      <c r="RZO1" s="62"/>
      <c r="RZP1" s="62"/>
      <c r="RZQ1" s="62"/>
      <c r="RZR1" s="62"/>
      <c r="RZS1" s="62"/>
      <c r="RZT1" s="62"/>
      <c r="RZU1" s="62"/>
      <c r="RZV1" s="62"/>
      <c r="RZW1" s="62"/>
      <c r="RZX1" s="62"/>
      <c r="RZY1" s="62"/>
      <c r="RZZ1" s="62"/>
      <c r="SAA1" s="62"/>
      <c r="SAB1" s="62"/>
      <c r="SAC1" s="62"/>
      <c r="SAD1" s="62"/>
      <c r="SAE1" s="62"/>
      <c r="SAF1" s="62"/>
      <c r="SAG1" s="62"/>
      <c r="SAH1" s="62"/>
      <c r="SAI1" s="62"/>
      <c r="SAJ1" s="62"/>
      <c r="SAK1" s="62"/>
      <c r="SAL1" s="62"/>
      <c r="SAM1" s="62"/>
      <c r="SAN1" s="62"/>
      <c r="SAO1" s="62"/>
      <c r="SAP1" s="62"/>
      <c r="SAQ1" s="62"/>
      <c r="SAR1" s="62"/>
      <c r="SAS1" s="62"/>
      <c r="SAT1" s="62"/>
      <c r="SAU1" s="62"/>
      <c r="SAV1" s="62"/>
      <c r="SAW1" s="62"/>
      <c r="SAX1" s="62"/>
      <c r="SAY1" s="62"/>
      <c r="SAZ1" s="62"/>
      <c r="SBA1" s="62"/>
      <c r="SBB1" s="62"/>
      <c r="SBC1" s="62"/>
      <c r="SBD1" s="62"/>
      <c r="SBE1" s="62"/>
      <c r="SBF1" s="62"/>
      <c r="SBG1" s="62"/>
      <c r="SBH1" s="62"/>
      <c r="SBI1" s="62"/>
      <c r="SBJ1" s="62"/>
      <c r="SBK1" s="62"/>
      <c r="SBL1" s="62"/>
      <c r="SBM1" s="62"/>
      <c r="SBN1" s="62"/>
      <c r="SBO1" s="62"/>
      <c r="SBP1" s="62"/>
      <c r="SBQ1" s="62"/>
      <c r="SBR1" s="62"/>
      <c r="SBS1" s="62"/>
      <c r="SBT1" s="62"/>
      <c r="SBU1" s="62"/>
      <c r="SBV1" s="62"/>
      <c r="SBW1" s="62"/>
      <c r="SBX1" s="62"/>
      <c r="SBY1" s="62"/>
      <c r="SBZ1" s="62"/>
      <c r="SCA1" s="62"/>
      <c r="SCB1" s="62"/>
      <c r="SCC1" s="62"/>
      <c r="SCD1" s="62"/>
      <c r="SCE1" s="62"/>
      <c r="SCF1" s="62"/>
      <c r="SCG1" s="62"/>
      <c r="SCH1" s="62"/>
      <c r="SCI1" s="62"/>
      <c r="SCJ1" s="62"/>
      <c r="SCK1" s="62"/>
      <c r="SCL1" s="62"/>
      <c r="SCM1" s="62"/>
      <c r="SCN1" s="62"/>
      <c r="SCO1" s="62"/>
      <c r="SCP1" s="62"/>
      <c r="SCQ1" s="62"/>
      <c r="SCR1" s="62"/>
      <c r="SCS1" s="62"/>
      <c r="SCT1" s="62"/>
      <c r="SCU1" s="62"/>
      <c r="SCV1" s="62"/>
      <c r="SCW1" s="62"/>
      <c r="SCX1" s="62"/>
      <c r="SCY1" s="62"/>
      <c r="SCZ1" s="62"/>
      <c r="SDA1" s="62"/>
      <c r="SDB1" s="62"/>
      <c r="SDC1" s="62"/>
      <c r="SDD1" s="62"/>
      <c r="SDE1" s="62"/>
      <c r="SDF1" s="62"/>
      <c r="SDG1" s="62"/>
      <c r="SDH1" s="62"/>
      <c r="SDI1" s="62"/>
      <c r="SDJ1" s="62"/>
      <c r="SDK1" s="62"/>
      <c r="SDL1" s="62"/>
      <c r="SDM1" s="62"/>
      <c r="SDN1" s="62"/>
      <c r="SDO1" s="62"/>
      <c r="SDP1" s="62"/>
      <c r="SDQ1" s="62"/>
      <c r="SDR1" s="62"/>
      <c r="SDS1" s="62"/>
      <c r="SDT1" s="62"/>
      <c r="SDU1" s="62"/>
      <c r="SDV1" s="62"/>
      <c r="SDW1" s="62"/>
      <c r="SDX1" s="62"/>
      <c r="SDY1" s="62"/>
      <c r="SDZ1" s="62"/>
      <c r="SEA1" s="62"/>
      <c r="SEB1" s="62"/>
      <c r="SEC1" s="62"/>
      <c r="SED1" s="62"/>
      <c r="SEE1" s="62"/>
      <c r="SEF1" s="62"/>
      <c r="SEG1" s="62"/>
      <c r="SEH1" s="62"/>
      <c r="SEI1" s="62"/>
      <c r="SEJ1" s="62"/>
      <c r="SEK1" s="62"/>
      <c r="SEL1" s="62"/>
      <c r="SEM1" s="62"/>
      <c r="SEN1" s="62"/>
      <c r="SEO1" s="62"/>
      <c r="SEP1" s="62"/>
      <c r="SEQ1" s="62"/>
      <c r="SER1" s="62"/>
      <c r="SES1" s="62"/>
      <c r="SET1" s="62"/>
      <c r="SEU1" s="62"/>
      <c r="SEV1" s="62"/>
      <c r="SEW1" s="62"/>
      <c r="SEX1" s="62"/>
      <c r="SEY1" s="62"/>
      <c r="SEZ1" s="62"/>
      <c r="SFA1" s="62"/>
      <c r="SFB1" s="62"/>
      <c r="SFC1" s="62"/>
      <c r="SFD1" s="62"/>
      <c r="SFE1" s="62"/>
      <c r="SFF1" s="62"/>
      <c r="SFG1" s="62"/>
      <c r="SFH1" s="62"/>
      <c r="SFI1" s="62"/>
      <c r="SFJ1" s="62"/>
      <c r="SFK1" s="62"/>
      <c r="SFL1" s="62"/>
      <c r="SFM1" s="62"/>
      <c r="SFN1" s="62"/>
      <c r="SFO1" s="62"/>
      <c r="SFP1" s="62"/>
      <c r="SFQ1" s="62"/>
      <c r="SFR1" s="62"/>
      <c r="SFS1" s="62"/>
      <c r="SFT1" s="62"/>
      <c r="SFU1" s="62"/>
      <c r="SFV1" s="62"/>
      <c r="SFW1" s="62"/>
      <c r="SFX1" s="62"/>
      <c r="SFY1" s="62"/>
      <c r="SFZ1" s="62"/>
      <c r="SGA1" s="62"/>
      <c r="SGB1" s="62"/>
      <c r="SGC1" s="62"/>
      <c r="SGD1" s="62"/>
      <c r="SGE1" s="62"/>
      <c r="SGF1" s="62"/>
      <c r="SGG1" s="62"/>
      <c r="SGH1" s="62"/>
      <c r="SGI1" s="62"/>
      <c r="SGJ1" s="62"/>
      <c r="SGK1" s="62"/>
      <c r="SGL1" s="62"/>
      <c r="SGM1" s="62"/>
      <c r="SGN1" s="62"/>
      <c r="SGO1" s="62"/>
      <c r="SGP1" s="62"/>
      <c r="SGQ1" s="62"/>
      <c r="SGR1" s="62"/>
      <c r="SGS1" s="62"/>
      <c r="SGT1" s="62"/>
      <c r="SGU1" s="62"/>
      <c r="SGV1" s="62"/>
      <c r="SGW1" s="62"/>
      <c r="SGX1" s="62"/>
      <c r="SGY1" s="62"/>
      <c r="SGZ1" s="62"/>
      <c r="SHA1" s="62"/>
      <c r="SHB1" s="62"/>
      <c r="SHC1" s="62"/>
      <c r="SHD1" s="62"/>
      <c r="SHE1" s="62"/>
      <c r="SHF1" s="62"/>
      <c r="SHG1" s="62"/>
      <c r="SHH1" s="62"/>
      <c r="SHI1" s="62"/>
      <c r="SHJ1" s="62"/>
      <c r="SHK1" s="62"/>
      <c r="SHL1" s="62"/>
      <c r="SHM1" s="62"/>
      <c r="SHN1" s="62"/>
      <c r="SHO1" s="62"/>
      <c r="SHP1" s="62"/>
      <c r="SHQ1" s="62"/>
      <c r="SHR1" s="62"/>
      <c r="SHS1" s="62"/>
      <c r="SHT1" s="62"/>
      <c r="SHU1" s="62"/>
      <c r="SHV1" s="62"/>
      <c r="SHW1" s="62"/>
      <c r="SHX1" s="62"/>
      <c r="SHY1" s="62"/>
      <c r="SHZ1" s="62"/>
      <c r="SIA1" s="62"/>
      <c r="SIB1" s="62"/>
      <c r="SIC1" s="62"/>
      <c r="SID1" s="62"/>
      <c r="SIE1" s="62"/>
      <c r="SIF1" s="62"/>
      <c r="SIG1" s="62"/>
      <c r="SIH1" s="62"/>
      <c r="SII1" s="62"/>
      <c r="SIJ1" s="62"/>
      <c r="SIK1" s="62"/>
      <c r="SIL1" s="62"/>
      <c r="SIM1" s="62"/>
      <c r="SIN1" s="62"/>
      <c r="SIO1" s="62"/>
      <c r="SIP1" s="62"/>
      <c r="SIQ1" s="62"/>
      <c r="SIR1" s="62"/>
      <c r="SIS1" s="62"/>
      <c r="SIT1" s="62"/>
      <c r="SIU1" s="62"/>
      <c r="SIV1" s="62"/>
      <c r="SIW1" s="62"/>
      <c r="SIX1" s="62"/>
      <c r="SIY1" s="62"/>
      <c r="SIZ1" s="62"/>
      <c r="SJA1" s="62"/>
      <c r="SJB1" s="62"/>
      <c r="SJC1" s="62"/>
      <c r="SJD1" s="62"/>
      <c r="SJE1" s="62"/>
      <c r="SJF1" s="62"/>
      <c r="SJG1" s="62"/>
      <c r="SJH1" s="62"/>
      <c r="SJI1" s="62"/>
      <c r="SJJ1" s="62"/>
      <c r="SJK1" s="62"/>
      <c r="SJL1" s="62"/>
      <c r="SJM1" s="62"/>
      <c r="SJN1" s="62"/>
      <c r="SJO1" s="62"/>
      <c r="SJP1" s="62"/>
      <c r="SJQ1" s="62"/>
      <c r="SJR1" s="62"/>
      <c r="SJS1" s="62"/>
      <c r="SJT1" s="62"/>
      <c r="SJU1" s="62"/>
      <c r="SJV1" s="62"/>
      <c r="SJW1" s="62"/>
      <c r="SJX1" s="62"/>
      <c r="SJY1" s="62"/>
      <c r="SJZ1" s="62"/>
      <c r="SKA1" s="62"/>
      <c r="SKB1" s="62"/>
      <c r="SKC1" s="62"/>
      <c r="SKD1" s="62"/>
      <c r="SKE1" s="62"/>
      <c r="SKF1" s="62"/>
      <c r="SKG1" s="62"/>
      <c r="SKH1" s="62"/>
      <c r="SKI1" s="62"/>
      <c r="SKJ1" s="62"/>
      <c r="SKK1" s="62"/>
      <c r="SKL1" s="62"/>
      <c r="SKM1" s="62"/>
      <c r="SKN1" s="62"/>
      <c r="SKO1" s="62"/>
      <c r="SKP1" s="62"/>
      <c r="SKQ1" s="62"/>
      <c r="SKR1" s="62"/>
      <c r="SKS1" s="62"/>
      <c r="SKT1" s="62"/>
      <c r="SKU1" s="62"/>
      <c r="SKV1" s="62"/>
      <c r="SKW1" s="62"/>
      <c r="SKX1" s="62"/>
      <c r="SKY1" s="62"/>
      <c r="SKZ1" s="62"/>
      <c r="SLA1" s="62"/>
      <c r="SLB1" s="62"/>
      <c r="SLC1" s="62"/>
      <c r="SLD1" s="62"/>
      <c r="SLE1" s="62"/>
      <c r="SLF1" s="62"/>
      <c r="SLG1" s="62"/>
      <c r="SLH1" s="62"/>
      <c r="SLI1" s="62"/>
      <c r="SLJ1" s="62"/>
      <c r="SLK1" s="62"/>
      <c r="SLL1" s="62"/>
      <c r="SLM1" s="62"/>
      <c r="SLN1" s="62"/>
      <c r="SLO1" s="62"/>
      <c r="SLP1" s="62"/>
      <c r="SLQ1" s="62"/>
      <c r="SLR1" s="62"/>
      <c r="SLS1" s="62"/>
      <c r="SLT1" s="62"/>
      <c r="SLU1" s="62"/>
      <c r="SLV1" s="62"/>
      <c r="SLW1" s="62"/>
      <c r="SLX1" s="62"/>
      <c r="SLY1" s="62"/>
      <c r="SLZ1" s="62"/>
      <c r="SMA1" s="62"/>
      <c r="SMB1" s="62"/>
      <c r="SMC1" s="62"/>
      <c r="SMD1" s="62"/>
      <c r="SME1" s="62"/>
      <c r="SMF1" s="62"/>
      <c r="SMG1" s="62"/>
      <c r="SMH1" s="62"/>
      <c r="SMI1" s="62"/>
      <c r="SMJ1" s="62"/>
      <c r="SMK1" s="62"/>
      <c r="SML1" s="62"/>
      <c r="SMM1" s="62"/>
      <c r="SMN1" s="62"/>
      <c r="SMO1" s="62"/>
      <c r="SMP1" s="62"/>
      <c r="SMQ1" s="62"/>
      <c r="SMR1" s="62"/>
      <c r="SMS1" s="62"/>
      <c r="SMT1" s="62"/>
      <c r="SMU1" s="62"/>
      <c r="SMV1" s="62"/>
      <c r="SMW1" s="62"/>
      <c r="SMX1" s="62"/>
      <c r="SMY1" s="62"/>
      <c r="SMZ1" s="62"/>
      <c r="SNA1" s="62"/>
      <c r="SNB1" s="62"/>
      <c r="SNC1" s="62"/>
      <c r="SND1" s="62"/>
      <c r="SNE1" s="62"/>
      <c r="SNF1" s="62"/>
      <c r="SNG1" s="62"/>
      <c r="SNH1" s="62"/>
      <c r="SNI1" s="62"/>
      <c r="SNJ1" s="62"/>
      <c r="SNK1" s="62"/>
      <c r="SNL1" s="62"/>
      <c r="SNM1" s="62"/>
      <c r="SNN1" s="62"/>
      <c r="SNO1" s="62"/>
      <c r="SNP1" s="62"/>
      <c r="SNQ1" s="62"/>
      <c r="SNR1" s="62"/>
      <c r="SNS1" s="62"/>
      <c r="SNT1" s="62"/>
      <c r="SNU1" s="62"/>
      <c r="SNV1" s="62"/>
      <c r="SNW1" s="62"/>
      <c r="SNX1" s="62"/>
      <c r="SNY1" s="62"/>
      <c r="SNZ1" s="62"/>
      <c r="SOA1" s="62"/>
      <c r="SOB1" s="62"/>
      <c r="SOC1" s="62"/>
      <c r="SOD1" s="62"/>
      <c r="SOE1" s="62"/>
      <c r="SOF1" s="62"/>
      <c r="SOG1" s="62"/>
      <c r="SOH1" s="62"/>
      <c r="SOI1" s="62"/>
      <c r="SOJ1" s="62"/>
      <c r="SOK1" s="62"/>
      <c r="SOL1" s="62"/>
      <c r="SOM1" s="62"/>
      <c r="SON1" s="62"/>
      <c r="SOO1" s="62"/>
      <c r="SOP1" s="62"/>
      <c r="SOQ1" s="62"/>
      <c r="SOR1" s="62"/>
      <c r="SOS1" s="62"/>
      <c r="SOT1" s="62"/>
      <c r="SOU1" s="62"/>
      <c r="SOV1" s="62"/>
      <c r="SOW1" s="62"/>
      <c r="SOX1" s="62"/>
      <c r="SOY1" s="62"/>
      <c r="SOZ1" s="62"/>
      <c r="SPA1" s="62"/>
      <c r="SPB1" s="62"/>
      <c r="SPC1" s="62"/>
      <c r="SPD1" s="62"/>
      <c r="SPE1" s="62"/>
      <c r="SPF1" s="62"/>
      <c r="SPG1" s="62"/>
      <c r="SPH1" s="62"/>
      <c r="SPI1" s="62"/>
      <c r="SPJ1" s="62"/>
      <c r="SPK1" s="62"/>
      <c r="SPL1" s="62"/>
      <c r="SPM1" s="62"/>
      <c r="SPN1" s="62"/>
      <c r="SPO1" s="62"/>
      <c r="SPP1" s="62"/>
      <c r="SPQ1" s="62"/>
      <c r="SPR1" s="62"/>
      <c r="SPS1" s="62"/>
      <c r="SPT1" s="62"/>
      <c r="SPU1" s="62"/>
      <c r="SPV1" s="62"/>
      <c r="SPW1" s="62"/>
      <c r="SPX1" s="62"/>
      <c r="SPY1" s="62"/>
      <c r="SPZ1" s="62"/>
      <c r="SQA1" s="62"/>
      <c r="SQB1" s="62"/>
      <c r="SQC1" s="62"/>
      <c r="SQD1" s="62"/>
      <c r="SQE1" s="62"/>
      <c r="SQF1" s="62"/>
      <c r="SQG1" s="62"/>
      <c r="SQH1" s="62"/>
      <c r="SQI1" s="62"/>
      <c r="SQJ1" s="62"/>
      <c r="SQK1" s="62"/>
      <c r="SQL1" s="62"/>
      <c r="SQM1" s="62"/>
      <c r="SQN1" s="62"/>
      <c r="SQO1" s="62"/>
      <c r="SQP1" s="62"/>
      <c r="SQQ1" s="62"/>
      <c r="SQR1" s="62"/>
      <c r="SQS1" s="62"/>
      <c r="SQT1" s="62"/>
      <c r="SQU1" s="62"/>
      <c r="SQV1" s="62"/>
      <c r="SQW1" s="62"/>
      <c r="SQX1" s="62"/>
      <c r="SQY1" s="62"/>
      <c r="SQZ1" s="62"/>
      <c r="SRA1" s="62"/>
      <c r="SRB1" s="62"/>
      <c r="SRC1" s="62"/>
      <c r="SRD1" s="62"/>
      <c r="SRE1" s="62"/>
      <c r="SRF1" s="62"/>
      <c r="SRG1" s="62"/>
      <c r="SRH1" s="62"/>
      <c r="SRI1" s="62"/>
      <c r="SRJ1" s="62"/>
      <c r="SRK1" s="62"/>
      <c r="SRL1" s="62"/>
      <c r="SRM1" s="62"/>
      <c r="SRN1" s="62"/>
      <c r="SRO1" s="62"/>
      <c r="SRP1" s="62"/>
      <c r="SRQ1" s="62"/>
      <c r="SRR1" s="62"/>
      <c r="SRS1" s="62"/>
      <c r="SRT1" s="62"/>
      <c r="SRU1" s="62"/>
      <c r="SRV1" s="62"/>
      <c r="SRW1" s="62"/>
      <c r="SRX1" s="62"/>
      <c r="SRY1" s="62"/>
      <c r="SRZ1" s="62"/>
      <c r="SSA1" s="62"/>
      <c r="SSB1" s="62"/>
      <c r="SSC1" s="62"/>
      <c r="SSD1" s="62"/>
      <c r="SSE1" s="62"/>
      <c r="SSF1" s="62"/>
      <c r="SSG1" s="62"/>
      <c r="SSH1" s="62"/>
      <c r="SSI1" s="62"/>
      <c r="SSJ1" s="62"/>
      <c r="SSK1" s="62"/>
      <c r="SSL1" s="62"/>
      <c r="SSM1" s="62"/>
      <c r="SSN1" s="62"/>
      <c r="SSO1" s="62"/>
      <c r="SSP1" s="62"/>
      <c r="SSQ1" s="62"/>
      <c r="SSR1" s="62"/>
      <c r="SSS1" s="62"/>
      <c r="SST1" s="62"/>
      <c r="SSU1" s="62"/>
      <c r="SSV1" s="62"/>
      <c r="SSW1" s="62"/>
      <c r="SSX1" s="62"/>
      <c r="SSY1" s="62"/>
      <c r="SSZ1" s="62"/>
      <c r="STA1" s="62"/>
      <c r="STB1" s="62"/>
      <c r="STC1" s="62"/>
      <c r="STD1" s="62"/>
      <c r="STE1" s="62"/>
      <c r="STF1" s="62"/>
      <c r="STG1" s="62"/>
      <c r="STH1" s="62"/>
      <c r="STI1" s="62"/>
      <c r="STJ1" s="62"/>
      <c r="STK1" s="62"/>
      <c r="STL1" s="62"/>
      <c r="STM1" s="62"/>
      <c r="STN1" s="62"/>
      <c r="STO1" s="62"/>
      <c r="STP1" s="62"/>
      <c r="STQ1" s="62"/>
      <c r="STR1" s="62"/>
      <c r="STS1" s="62"/>
      <c r="STT1" s="62"/>
      <c r="STU1" s="62"/>
      <c r="STV1" s="62"/>
      <c r="STW1" s="62"/>
      <c r="STX1" s="62"/>
      <c r="STY1" s="62"/>
      <c r="STZ1" s="62"/>
      <c r="SUA1" s="62"/>
      <c r="SUB1" s="62"/>
      <c r="SUC1" s="62"/>
      <c r="SUD1" s="62"/>
      <c r="SUE1" s="62"/>
      <c r="SUF1" s="62"/>
      <c r="SUG1" s="62"/>
      <c r="SUH1" s="62"/>
      <c r="SUI1" s="62"/>
      <c r="SUJ1" s="62"/>
      <c r="SUK1" s="62"/>
      <c r="SUL1" s="62"/>
      <c r="SUM1" s="62"/>
      <c r="SUN1" s="62"/>
      <c r="SUO1" s="62"/>
      <c r="SUP1" s="62"/>
      <c r="SUQ1" s="62"/>
      <c r="SUR1" s="62"/>
      <c r="SUS1" s="62"/>
      <c r="SUT1" s="62"/>
      <c r="SUU1" s="62"/>
      <c r="SUV1" s="62"/>
      <c r="SUW1" s="62"/>
      <c r="SUX1" s="62"/>
      <c r="SUY1" s="62"/>
      <c r="SUZ1" s="62"/>
      <c r="SVA1" s="62"/>
      <c r="SVB1" s="62"/>
      <c r="SVC1" s="62"/>
      <c r="SVD1" s="62"/>
      <c r="SVE1" s="62"/>
      <c r="SVF1" s="62"/>
      <c r="SVG1" s="62"/>
      <c r="SVH1" s="62"/>
      <c r="SVI1" s="62"/>
      <c r="SVJ1" s="62"/>
      <c r="SVK1" s="62"/>
      <c r="SVL1" s="62"/>
      <c r="SVM1" s="62"/>
      <c r="SVN1" s="62"/>
      <c r="SVO1" s="62"/>
      <c r="SVP1" s="62"/>
      <c r="SVQ1" s="62"/>
      <c r="SVR1" s="62"/>
      <c r="SVS1" s="62"/>
      <c r="SVT1" s="62"/>
      <c r="SVU1" s="62"/>
      <c r="SVV1" s="62"/>
      <c r="SVW1" s="62"/>
      <c r="SVX1" s="62"/>
      <c r="SVY1" s="62"/>
      <c r="SVZ1" s="62"/>
      <c r="SWA1" s="62"/>
      <c r="SWB1" s="62"/>
      <c r="SWC1" s="62"/>
      <c r="SWD1" s="62"/>
      <c r="SWE1" s="62"/>
      <c r="SWF1" s="62"/>
      <c r="SWG1" s="62"/>
      <c r="SWH1" s="62"/>
      <c r="SWI1" s="62"/>
      <c r="SWJ1" s="62"/>
      <c r="SWK1" s="62"/>
      <c r="SWL1" s="62"/>
      <c r="SWM1" s="62"/>
      <c r="SWN1" s="62"/>
      <c r="SWO1" s="62"/>
      <c r="SWP1" s="62"/>
      <c r="SWQ1" s="62"/>
      <c r="SWR1" s="62"/>
      <c r="SWS1" s="62"/>
      <c r="SWT1" s="62"/>
      <c r="SWU1" s="62"/>
      <c r="SWV1" s="62"/>
      <c r="SWW1" s="62"/>
      <c r="SWX1" s="62"/>
      <c r="SWY1" s="62"/>
      <c r="SWZ1" s="62"/>
      <c r="SXA1" s="62"/>
      <c r="SXB1" s="62"/>
      <c r="SXC1" s="62"/>
      <c r="SXD1" s="62"/>
      <c r="SXE1" s="62"/>
      <c r="SXF1" s="62"/>
      <c r="SXG1" s="62"/>
      <c r="SXH1" s="62"/>
      <c r="SXI1" s="62"/>
      <c r="SXJ1" s="62"/>
      <c r="SXK1" s="62"/>
      <c r="SXL1" s="62"/>
      <c r="SXM1" s="62"/>
      <c r="SXN1" s="62"/>
      <c r="SXO1" s="62"/>
      <c r="SXP1" s="62"/>
      <c r="SXQ1" s="62"/>
      <c r="SXR1" s="62"/>
      <c r="SXS1" s="62"/>
      <c r="SXT1" s="62"/>
      <c r="SXU1" s="62"/>
      <c r="SXV1" s="62"/>
      <c r="SXW1" s="62"/>
      <c r="SXX1" s="62"/>
      <c r="SXY1" s="62"/>
      <c r="SXZ1" s="62"/>
      <c r="SYA1" s="62"/>
      <c r="SYB1" s="62"/>
      <c r="SYC1" s="62"/>
      <c r="SYD1" s="62"/>
      <c r="SYE1" s="62"/>
      <c r="SYF1" s="62"/>
      <c r="SYG1" s="62"/>
      <c r="SYH1" s="62"/>
      <c r="SYI1" s="62"/>
      <c r="SYJ1" s="62"/>
      <c r="SYK1" s="62"/>
      <c r="SYL1" s="62"/>
      <c r="SYM1" s="62"/>
      <c r="SYN1" s="62"/>
      <c r="SYO1" s="62"/>
      <c r="SYP1" s="62"/>
      <c r="SYQ1" s="62"/>
      <c r="SYR1" s="62"/>
      <c r="SYS1" s="62"/>
      <c r="SYT1" s="62"/>
      <c r="SYU1" s="62"/>
      <c r="SYV1" s="62"/>
      <c r="SYW1" s="62"/>
      <c r="SYX1" s="62"/>
      <c r="SYY1" s="62"/>
      <c r="SYZ1" s="62"/>
      <c r="SZA1" s="62"/>
      <c r="SZB1" s="62"/>
      <c r="SZC1" s="62"/>
      <c r="SZD1" s="62"/>
      <c r="SZE1" s="62"/>
      <c r="SZF1" s="62"/>
      <c r="SZG1" s="62"/>
      <c r="SZH1" s="62"/>
      <c r="SZI1" s="62"/>
      <c r="SZJ1" s="62"/>
      <c r="SZK1" s="62"/>
      <c r="SZL1" s="62"/>
      <c r="SZM1" s="62"/>
      <c r="SZN1" s="62"/>
      <c r="SZO1" s="62"/>
      <c r="SZP1" s="62"/>
      <c r="SZQ1" s="62"/>
      <c r="SZR1" s="62"/>
      <c r="SZS1" s="62"/>
      <c r="SZT1" s="62"/>
      <c r="SZU1" s="62"/>
      <c r="SZV1" s="62"/>
      <c r="SZW1" s="62"/>
      <c r="SZX1" s="62"/>
      <c r="SZY1" s="62"/>
      <c r="SZZ1" s="62"/>
      <c r="TAA1" s="62"/>
      <c r="TAB1" s="62"/>
      <c r="TAC1" s="62"/>
      <c r="TAD1" s="62"/>
      <c r="TAE1" s="62"/>
      <c r="TAF1" s="62"/>
      <c r="TAG1" s="62"/>
      <c r="TAH1" s="62"/>
      <c r="TAI1" s="62"/>
      <c r="TAJ1" s="62"/>
      <c r="TAK1" s="62"/>
      <c r="TAL1" s="62"/>
      <c r="TAM1" s="62"/>
      <c r="TAN1" s="62"/>
      <c r="TAO1" s="62"/>
      <c r="TAP1" s="62"/>
      <c r="TAQ1" s="62"/>
      <c r="TAR1" s="62"/>
      <c r="TAS1" s="62"/>
      <c r="TAT1" s="62"/>
      <c r="TAU1" s="62"/>
      <c r="TAV1" s="62"/>
      <c r="TAW1" s="62"/>
      <c r="TAX1" s="62"/>
      <c r="TAY1" s="62"/>
      <c r="TAZ1" s="62"/>
      <c r="TBA1" s="62"/>
      <c r="TBB1" s="62"/>
      <c r="TBC1" s="62"/>
      <c r="TBD1" s="62"/>
      <c r="TBE1" s="62"/>
      <c r="TBF1" s="62"/>
      <c r="TBG1" s="62"/>
      <c r="TBH1" s="62"/>
      <c r="TBI1" s="62"/>
      <c r="TBJ1" s="62"/>
      <c r="TBK1" s="62"/>
      <c r="TBL1" s="62"/>
      <c r="TBM1" s="62"/>
      <c r="TBN1" s="62"/>
      <c r="TBO1" s="62"/>
      <c r="TBP1" s="62"/>
      <c r="TBQ1" s="62"/>
      <c r="TBR1" s="62"/>
      <c r="TBS1" s="62"/>
      <c r="TBT1" s="62"/>
      <c r="TBU1" s="62"/>
      <c r="TBV1" s="62"/>
      <c r="TBW1" s="62"/>
      <c r="TBX1" s="62"/>
      <c r="TBY1" s="62"/>
      <c r="TBZ1" s="62"/>
      <c r="TCA1" s="62"/>
      <c r="TCB1" s="62"/>
      <c r="TCC1" s="62"/>
      <c r="TCD1" s="62"/>
      <c r="TCE1" s="62"/>
      <c r="TCF1" s="62"/>
      <c r="TCG1" s="62"/>
      <c r="TCH1" s="62"/>
      <c r="TCI1" s="62"/>
      <c r="TCJ1" s="62"/>
      <c r="TCK1" s="62"/>
      <c r="TCL1" s="62"/>
      <c r="TCM1" s="62"/>
      <c r="TCN1" s="62"/>
      <c r="TCO1" s="62"/>
      <c r="TCP1" s="62"/>
      <c r="TCQ1" s="62"/>
      <c r="TCR1" s="62"/>
      <c r="TCS1" s="62"/>
      <c r="TCT1" s="62"/>
      <c r="TCU1" s="62"/>
      <c r="TCV1" s="62"/>
      <c r="TCW1" s="62"/>
      <c r="TCX1" s="62"/>
      <c r="TCY1" s="62"/>
      <c r="TCZ1" s="62"/>
      <c r="TDA1" s="62"/>
      <c r="TDB1" s="62"/>
      <c r="TDC1" s="62"/>
      <c r="TDD1" s="62"/>
      <c r="TDE1" s="62"/>
      <c r="TDF1" s="62"/>
      <c r="TDG1" s="62"/>
      <c r="TDH1" s="62"/>
      <c r="TDI1" s="62"/>
      <c r="TDJ1" s="62"/>
      <c r="TDK1" s="62"/>
      <c r="TDL1" s="62"/>
      <c r="TDM1" s="62"/>
      <c r="TDN1" s="62"/>
      <c r="TDO1" s="62"/>
      <c r="TDP1" s="62"/>
      <c r="TDQ1" s="62"/>
      <c r="TDR1" s="62"/>
      <c r="TDS1" s="62"/>
      <c r="TDT1" s="62"/>
      <c r="TDU1" s="62"/>
      <c r="TDV1" s="62"/>
      <c r="TDW1" s="62"/>
      <c r="TDX1" s="62"/>
      <c r="TDY1" s="62"/>
      <c r="TDZ1" s="62"/>
      <c r="TEA1" s="62"/>
      <c r="TEB1" s="62"/>
      <c r="TEC1" s="62"/>
      <c r="TED1" s="62"/>
      <c r="TEE1" s="62"/>
      <c r="TEF1" s="62"/>
      <c r="TEG1" s="62"/>
      <c r="TEH1" s="62"/>
      <c r="TEI1" s="62"/>
      <c r="TEJ1" s="62"/>
      <c r="TEK1" s="62"/>
      <c r="TEL1" s="62"/>
      <c r="TEM1" s="62"/>
      <c r="TEN1" s="62"/>
      <c r="TEO1" s="62"/>
      <c r="TEP1" s="62"/>
      <c r="TEQ1" s="62"/>
      <c r="TER1" s="62"/>
      <c r="TES1" s="62"/>
      <c r="TET1" s="62"/>
      <c r="TEU1" s="62"/>
      <c r="TEV1" s="62"/>
      <c r="TEW1" s="62"/>
      <c r="TEX1" s="62"/>
      <c r="TEY1" s="62"/>
      <c r="TEZ1" s="62"/>
      <c r="TFA1" s="62"/>
      <c r="TFB1" s="62"/>
      <c r="TFC1" s="62"/>
      <c r="TFD1" s="62"/>
      <c r="TFE1" s="62"/>
      <c r="TFF1" s="62"/>
      <c r="TFG1" s="62"/>
      <c r="TFH1" s="62"/>
      <c r="TFI1" s="62"/>
      <c r="TFJ1" s="62"/>
      <c r="TFK1" s="62"/>
      <c r="TFL1" s="62"/>
      <c r="TFM1" s="62"/>
      <c r="TFN1" s="62"/>
      <c r="TFO1" s="62"/>
      <c r="TFP1" s="62"/>
      <c r="TFQ1" s="62"/>
      <c r="TFR1" s="62"/>
      <c r="TFS1" s="62"/>
      <c r="TFT1" s="62"/>
      <c r="TFU1" s="62"/>
      <c r="TFV1" s="62"/>
      <c r="TFW1" s="62"/>
      <c r="TFX1" s="62"/>
      <c r="TFY1" s="62"/>
      <c r="TFZ1" s="62"/>
      <c r="TGA1" s="62"/>
      <c r="TGB1" s="62"/>
      <c r="TGC1" s="62"/>
      <c r="TGD1" s="62"/>
      <c r="TGE1" s="62"/>
      <c r="TGF1" s="62"/>
      <c r="TGG1" s="62"/>
      <c r="TGH1" s="62"/>
      <c r="TGI1" s="62"/>
      <c r="TGJ1" s="62"/>
      <c r="TGK1" s="62"/>
      <c r="TGL1" s="62"/>
      <c r="TGM1" s="62"/>
      <c r="TGN1" s="62"/>
      <c r="TGO1" s="62"/>
      <c r="TGP1" s="62"/>
      <c r="TGQ1" s="62"/>
      <c r="TGR1" s="62"/>
      <c r="TGS1" s="62"/>
      <c r="TGT1" s="62"/>
      <c r="TGU1" s="62"/>
      <c r="TGV1" s="62"/>
      <c r="TGW1" s="62"/>
      <c r="TGX1" s="62"/>
      <c r="TGY1" s="62"/>
      <c r="TGZ1" s="62"/>
      <c r="THA1" s="62"/>
      <c r="THB1" s="62"/>
      <c r="THC1" s="62"/>
      <c r="THD1" s="62"/>
      <c r="THE1" s="62"/>
      <c r="THF1" s="62"/>
      <c r="THG1" s="62"/>
      <c r="THH1" s="62"/>
      <c r="THI1" s="62"/>
      <c r="THJ1" s="62"/>
      <c r="THK1" s="62"/>
      <c r="THL1" s="62"/>
      <c r="THM1" s="62"/>
      <c r="THN1" s="62"/>
      <c r="THO1" s="62"/>
      <c r="THP1" s="62"/>
      <c r="THQ1" s="62"/>
      <c r="THR1" s="62"/>
      <c r="THS1" s="62"/>
      <c r="THT1" s="62"/>
      <c r="THU1" s="62"/>
      <c r="THV1" s="62"/>
      <c r="THW1" s="62"/>
      <c r="THX1" s="62"/>
      <c r="THY1" s="62"/>
      <c r="THZ1" s="62"/>
      <c r="TIA1" s="62"/>
      <c r="TIB1" s="62"/>
      <c r="TIC1" s="62"/>
      <c r="TID1" s="62"/>
      <c r="TIE1" s="62"/>
      <c r="TIF1" s="62"/>
      <c r="TIG1" s="62"/>
      <c r="TIH1" s="62"/>
      <c r="TII1" s="62"/>
      <c r="TIJ1" s="62"/>
      <c r="TIK1" s="62"/>
      <c r="TIL1" s="62"/>
      <c r="TIM1" s="62"/>
      <c r="TIN1" s="62"/>
      <c r="TIO1" s="62"/>
      <c r="TIP1" s="62"/>
      <c r="TIQ1" s="62"/>
      <c r="TIR1" s="62"/>
      <c r="TIS1" s="62"/>
      <c r="TIT1" s="62"/>
      <c r="TIU1" s="62"/>
      <c r="TIV1" s="62"/>
      <c r="TIW1" s="62"/>
      <c r="TIX1" s="62"/>
      <c r="TIY1" s="62"/>
      <c r="TIZ1" s="62"/>
      <c r="TJA1" s="62"/>
      <c r="TJB1" s="62"/>
      <c r="TJC1" s="62"/>
      <c r="TJD1" s="62"/>
      <c r="TJE1" s="62"/>
      <c r="TJF1" s="62"/>
      <c r="TJG1" s="62"/>
      <c r="TJH1" s="62"/>
      <c r="TJI1" s="62"/>
      <c r="TJJ1" s="62"/>
      <c r="TJK1" s="62"/>
      <c r="TJL1" s="62"/>
      <c r="TJM1" s="62"/>
      <c r="TJN1" s="62"/>
      <c r="TJO1" s="62"/>
      <c r="TJP1" s="62"/>
      <c r="TJQ1" s="62"/>
      <c r="TJR1" s="62"/>
      <c r="TJS1" s="62"/>
      <c r="TJT1" s="62"/>
      <c r="TJU1" s="62"/>
      <c r="TJV1" s="62"/>
      <c r="TJW1" s="62"/>
      <c r="TJX1" s="62"/>
      <c r="TJY1" s="62"/>
      <c r="TJZ1" s="62"/>
      <c r="TKA1" s="62"/>
      <c r="TKB1" s="62"/>
      <c r="TKC1" s="62"/>
      <c r="TKD1" s="62"/>
      <c r="TKE1" s="62"/>
      <c r="TKF1" s="62"/>
      <c r="TKG1" s="62"/>
      <c r="TKH1" s="62"/>
      <c r="TKI1" s="62"/>
      <c r="TKJ1" s="62"/>
      <c r="TKK1" s="62"/>
      <c r="TKL1" s="62"/>
      <c r="TKM1" s="62"/>
      <c r="TKN1" s="62"/>
      <c r="TKO1" s="62"/>
      <c r="TKP1" s="62"/>
      <c r="TKQ1" s="62"/>
      <c r="TKR1" s="62"/>
      <c r="TKS1" s="62"/>
      <c r="TKT1" s="62"/>
      <c r="TKU1" s="62"/>
      <c r="TKV1" s="62"/>
      <c r="TKW1" s="62"/>
      <c r="TKX1" s="62"/>
      <c r="TKY1" s="62"/>
      <c r="TKZ1" s="62"/>
      <c r="TLA1" s="62"/>
      <c r="TLB1" s="62"/>
      <c r="TLC1" s="62"/>
      <c r="TLD1" s="62"/>
      <c r="TLE1" s="62"/>
      <c r="TLF1" s="62"/>
      <c r="TLG1" s="62"/>
      <c r="TLH1" s="62"/>
      <c r="TLI1" s="62"/>
      <c r="TLJ1" s="62"/>
      <c r="TLK1" s="62"/>
      <c r="TLL1" s="62"/>
      <c r="TLM1" s="62"/>
      <c r="TLN1" s="62"/>
      <c r="TLO1" s="62"/>
      <c r="TLP1" s="62"/>
      <c r="TLQ1" s="62"/>
      <c r="TLR1" s="62"/>
      <c r="TLS1" s="62"/>
      <c r="TLT1" s="62"/>
      <c r="TLU1" s="62"/>
      <c r="TLV1" s="62"/>
      <c r="TLW1" s="62"/>
      <c r="TLX1" s="62"/>
      <c r="TLY1" s="62"/>
      <c r="TLZ1" s="62"/>
      <c r="TMA1" s="62"/>
      <c r="TMB1" s="62"/>
      <c r="TMC1" s="62"/>
      <c r="TMD1" s="62"/>
      <c r="TME1" s="62"/>
      <c r="TMF1" s="62"/>
      <c r="TMG1" s="62"/>
      <c r="TMH1" s="62"/>
      <c r="TMI1" s="62"/>
      <c r="TMJ1" s="62"/>
      <c r="TMK1" s="62"/>
      <c r="TML1" s="62"/>
      <c r="TMM1" s="62"/>
      <c r="TMN1" s="62"/>
      <c r="TMO1" s="62"/>
      <c r="TMP1" s="62"/>
      <c r="TMQ1" s="62"/>
      <c r="TMR1" s="62"/>
      <c r="TMS1" s="62"/>
      <c r="TMT1" s="62"/>
      <c r="TMU1" s="62"/>
      <c r="TMV1" s="62"/>
      <c r="TMW1" s="62"/>
      <c r="TMX1" s="62"/>
      <c r="TMY1" s="62"/>
      <c r="TMZ1" s="62"/>
      <c r="TNA1" s="62"/>
      <c r="TNB1" s="62"/>
      <c r="TNC1" s="62"/>
      <c r="TND1" s="62"/>
      <c r="TNE1" s="62"/>
      <c r="TNF1" s="62"/>
      <c r="TNG1" s="62"/>
      <c r="TNH1" s="62"/>
      <c r="TNI1" s="62"/>
      <c r="TNJ1" s="62"/>
      <c r="TNK1" s="62"/>
      <c r="TNL1" s="62"/>
      <c r="TNM1" s="62"/>
      <c r="TNN1" s="62"/>
      <c r="TNO1" s="62"/>
      <c r="TNP1" s="62"/>
      <c r="TNQ1" s="62"/>
      <c r="TNR1" s="62"/>
      <c r="TNS1" s="62"/>
      <c r="TNT1" s="62"/>
      <c r="TNU1" s="62"/>
      <c r="TNV1" s="62"/>
      <c r="TNW1" s="62"/>
      <c r="TNX1" s="62"/>
      <c r="TNY1" s="62"/>
      <c r="TNZ1" s="62"/>
      <c r="TOA1" s="62"/>
      <c r="TOB1" s="62"/>
      <c r="TOC1" s="62"/>
      <c r="TOD1" s="62"/>
      <c r="TOE1" s="62"/>
      <c r="TOF1" s="62"/>
      <c r="TOG1" s="62"/>
      <c r="TOH1" s="62"/>
      <c r="TOI1" s="62"/>
      <c r="TOJ1" s="62"/>
      <c r="TOK1" s="62"/>
      <c r="TOL1" s="62"/>
      <c r="TOM1" s="62"/>
      <c r="TON1" s="62"/>
      <c r="TOO1" s="62"/>
      <c r="TOP1" s="62"/>
      <c r="TOQ1" s="62"/>
      <c r="TOR1" s="62"/>
      <c r="TOS1" s="62"/>
      <c r="TOT1" s="62"/>
      <c r="TOU1" s="62"/>
      <c r="TOV1" s="62"/>
      <c r="TOW1" s="62"/>
      <c r="TOX1" s="62"/>
      <c r="TOY1" s="62"/>
      <c r="TOZ1" s="62"/>
      <c r="TPA1" s="62"/>
      <c r="TPB1" s="62"/>
      <c r="TPC1" s="62"/>
      <c r="TPD1" s="62"/>
      <c r="TPE1" s="62"/>
      <c r="TPF1" s="62"/>
      <c r="TPG1" s="62"/>
      <c r="TPH1" s="62"/>
      <c r="TPI1" s="62"/>
      <c r="TPJ1" s="62"/>
      <c r="TPK1" s="62"/>
      <c r="TPL1" s="62"/>
      <c r="TPM1" s="62"/>
      <c r="TPN1" s="62"/>
      <c r="TPO1" s="62"/>
      <c r="TPP1" s="62"/>
      <c r="TPQ1" s="62"/>
      <c r="TPR1" s="62"/>
      <c r="TPS1" s="62"/>
      <c r="TPT1" s="62"/>
      <c r="TPU1" s="62"/>
      <c r="TPV1" s="62"/>
      <c r="TPW1" s="62"/>
      <c r="TPX1" s="62"/>
      <c r="TPY1" s="62"/>
      <c r="TPZ1" s="62"/>
      <c r="TQA1" s="62"/>
      <c r="TQB1" s="62"/>
      <c r="TQC1" s="62"/>
      <c r="TQD1" s="62"/>
      <c r="TQE1" s="62"/>
      <c r="TQF1" s="62"/>
      <c r="TQG1" s="62"/>
      <c r="TQH1" s="62"/>
      <c r="TQI1" s="62"/>
      <c r="TQJ1" s="62"/>
      <c r="TQK1" s="62"/>
      <c r="TQL1" s="62"/>
      <c r="TQM1" s="62"/>
      <c r="TQN1" s="62"/>
      <c r="TQO1" s="62"/>
      <c r="TQP1" s="62"/>
      <c r="TQQ1" s="62"/>
      <c r="TQR1" s="62"/>
      <c r="TQS1" s="62"/>
      <c r="TQT1" s="62"/>
      <c r="TQU1" s="62"/>
      <c r="TQV1" s="62"/>
      <c r="TQW1" s="62"/>
      <c r="TQX1" s="62"/>
      <c r="TQY1" s="62"/>
      <c r="TQZ1" s="62"/>
      <c r="TRA1" s="62"/>
      <c r="TRB1" s="62"/>
      <c r="TRC1" s="62"/>
      <c r="TRD1" s="62"/>
      <c r="TRE1" s="62"/>
      <c r="TRF1" s="62"/>
      <c r="TRG1" s="62"/>
      <c r="TRH1" s="62"/>
      <c r="TRI1" s="62"/>
      <c r="TRJ1" s="62"/>
      <c r="TRK1" s="62"/>
      <c r="TRL1" s="62"/>
      <c r="TRM1" s="62"/>
      <c r="TRN1" s="62"/>
      <c r="TRO1" s="62"/>
      <c r="TRP1" s="62"/>
      <c r="TRQ1" s="62"/>
      <c r="TRR1" s="62"/>
      <c r="TRS1" s="62"/>
      <c r="TRT1" s="62"/>
      <c r="TRU1" s="62"/>
      <c r="TRV1" s="62"/>
      <c r="TRW1" s="62"/>
      <c r="TRX1" s="62"/>
      <c r="TRY1" s="62"/>
      <c r="TRZ1" s="62"/>
      <c r="TSA1" s="62"/>
      <c r="TSB1" s="62"/>
      <c r="TSC1" s="62"/>
      <c r="TSD1" s="62"/>
      <c r="TSE1" s="62"/>
      <c r="TSF1" s="62"/>
      <c r="TSG1" s="62"/>
      <c r="TSH1" s="62"/>
      <c r="TSI1" s="62"/>
      <c r="TSJ1" s="62"/>
      <c r="TSK1" s="62"/>
      <c r="TSL1" s="62"/>
      <c r="TSM1" s="62"/>
      <c r="TSN1" s="62"/>
      <c r="TSO1" s="62"/>
      <c r="TSP1" s="62"/>
      <c r="TSQ1" s="62"/>
      <c r="TSR1" s="62"/>
      <c r="TSS1" s="62"/>
      <c r="TST1" s="62"/>
      <c r="TSU1" s="62"/>
      <c r="TSV1" s="62"/>
      <c r="TSW1" s="62"/>
      <c r="TSX1" s="62"/>
      <c r="TSY1" s="62"/>
      <c r="TSZ1" s="62"/>
      <c r="TTA1" s="62"/>
      <c r="TTB1" s="62"/>
      <c r="TTC1" s="62"/>
      <c r="TTD1" s="62"/>
      <c r="TTE1" s="62"/>
      <c r="TTF1" s="62"/>
      <c r="TTG1" s="62"/>
      <c r="TTH1" s="62"/>
      <c r="TTI1" s="62"/>
      <c r="TTJ1" s="62"/>
      <c r="TTK1" s="62"/>
      <c r="TTL1" s="62"/>
      <c r="TTM1" s="62"/>
      <c r="TTN1" s="62"/>
      <c r="TTO1" s="62"/>
      <c r="TTP1" s="62"/>
      <c r="TTQ1" s="62"/>
      <c r="TTR1" s="62"/>
      <c r="TTS1" s="62"/>
      <c r="TTT1" s="62"/>
      <c r="TTU1" s="62"/>
      <c r="TTV1" s="62"/>
      <c r="TTW1" s="62"/>
      <c r="TTX1" s="62"/>
      <c r="TTY1" s="62"/>
      <c r="TTZ1" s="62"/>
      <c r="TUA1" s="62"/>
      <c r="TUB1" s="62"/>
      <c r="TUC1" s="62"/>
      <c r="TUD1" s="62"/>
      <c r="TUE1" s="62"/>
      <c r="TUF1" s="62"/>
      <c r="TUG1" s="62"/>
      <c r="TUH1" s="62"/>
      <c r="TUI1" s="62"/>
      <c r="TUJ1" s="62"/>
      <c r="TUK1" s="62"/>
      <c r="TUL1" s="62"/>
      <c r="TUM1" s="62"/>
      <c r="TUN1" s="62"/>
      <c r="TUO1" s="62"/>
      <c r="TUP1" s="62"/>
      <c r="TUQ1" s="62"/>
      <c r="TUR1" s="62"/>
      <c r="TUS1" s="62"/>
      <c r="TUT1" s="62"/>
      <c r="TUU1" s="62"/>
      <c r="TUV1" s="62"/>
      <c r="TUW1" s="62"/>
      <c r="TUX1" s="62"/>
      <c r="TUY1" s="62"/>
      <c r="TUZ1" s="62"/>
      <c r="TVA1" s="62"/>
      <c r="TVB1" s="62"/>
      <c r="TVC1" s="62"/>
      <c r="TVD1" s="62"/>
      <c r="TVE1" s="62"/>
      <c r="TVF1" s="62"/>
      <c r="TVG1" s="62"/>
      <c r="TVH1" s="62"/>
      <c r="TVI1" s="62"/>
      <c r="TVJ1" s="62"/>
      <c r="TVK1" s="62"/>
      <c r="TVL1" s="62"/>
      <c r="TVM1" s="62"/>
      <c r="TVN1" s="62"/>
      <c r="TVO1" s="62"/>
      <c r="TVP1" s="62"/>
      <c r="TVQ1" s="62"/>
      <c r="TVR1" s="62"/>
      <c r="TVS1" s="62"/>
      <c r="TVT1" s="62"/>
      <c r="TVU1" s="62"/>
      <c r="TVV1" s="62"/>
      <c r="TVW1" s="62"/>
      <c r="TVX1" s="62"/>
      <c r="TVY1" s="62"/>
      <c r="TVZ1" s="62"/>
      <c r="TWA1" s="62"/>
      <c r="TWB1" s="62"/>
      <c r="TWC1" s="62"/>
      <c r="TWD1" s="62"/>
      <c r="TWE1" s="62"/>
      <c r="TWF1" s="62"/>
      <c r="TWG1" s="62"/>
      <c r="TWH1" s="62"/>
      <c r="TWI1" s="62"/>
      <c r="TWJ1" s="62"/>
      <c r="TWK1" s="62"/>
      <c r="TWL1" s="62"/>
      <c r="TWM1" s="62"/>
      <c r="TWN1" s="62"/>
      <c r="TWO1" s="62"/>
      <c r="TWP1" s="62"/>
      <c r="TWQ1" s="62"/>
      <c r="TWR1" s="62"/>
      <c r="TWS1" s="62"/>
      <c r="TWT1" s="62"/>
      <c r="TWU1" s="62"/>
      <c r="TWV1" s="62"/>
      <c r="TWW1" s="62"/>
      <c r="TWX1" s="62"/>
      <c r="TWY1" s="62"/>
      <c r="TWZ1" s="62"/>
      <c r="TXA1" s="62"/>
      <c r="TXB1" s="62"/>
      <c r="TXC1" s="62"/>
      <c r="TXD1" s="62"/>
      <c r="TXE1" s="62"/>
      <c r="TXF1" s="62"/>
      <c r="TXG1" s="62"/>
      <c r="TXH1" s="62"/>
      <c r="TXI1" s="62"/>
      <c r="TXJ1" s="62"/>
      <c r="TXK1" s="62"/>
      <c r="TXL1" s="62"/>
      <c r="TXM1" s="62"/>
      <c r="TXN1" s="62"/>
      <c r="TXO1" s="62"/>
      <c r="TXP1" s="62"/>
      <c r="TXQ1" s="62"/>
      <c r="TXR1" s="62"/>
      <c r="TXS1" s="62"/>
      <c r="TXT1" s="62"/>
      <c r="TXU1" s="62"/>
      <c r="TXV1" s="62"/>
      <c r="TXW1" s="62"/>
      <c r="TXX1" s="62"/>
      <c r="TXY1" s="62"/>
      <c r="TXZ1" s="62"/>
      <c r="TYA1" s="62"/>
      <c r="TYB1" s="62"/>
      <c r="TYC1" s="62"/>
      <c r="TYD1" s="62"/>
      <c r="TYE1" s="62"/>
      <c r="TYF1" s="62"/>
      <c r="TYG1" s="62"/>
      <c r="TYH1" s="62"/>
      <c r="TYI1" s="62"/>
      <c r="TYJ1" s="62"/>
      <c r="TYK1" s="62"/>
      <c r="TYL1" s="62"/>
      <c r="TYM1" s="62"/>
      <c r="TYN1" s="62"/>
      <c r="TYO1" s="62"/>
      <c r="TYP1" s="62"/>
      <c r="TYQ1" s="62"/>
      <c r="TYR1" s="62"/>
      <c r="TYS1" s="62"/>
      <c r="TYT1" s="62"/>
      <c r="TYU1" s="62"/>
      <c r="TYV1" s="62"/>
      <c r="TYW1" s="62"/>
      <c r="TYX1" s="62"/>
      <c r="TYY1" s="62"/>
      <c r="TYZ1" s="62"/>
      <c r="TZA1" s="62"/>
      <c r="TZB1" s="62"/>
      <c r="TZC1" s="62"/>
      <c r="TZD1" s="62"/>
      <c r="TZE1" s="62"/>
      <c r="TZF1" s="62"/>
      <c r="TZG1" s="62"/>
      <c r="TZH1" s="62"/>
      <c r="TZI1" s="62"/>
      <c r="TZJ1" s="62"/>
      <c r="TZK1" s="62"/>
      <c r="TZL1" s="62"/>
      <c r="TZM1" s="62"/>
      <c r="TZN1" s="62"/>
      <c r="TZO1" s="62"/>
      <c r="TZP1" s="62"/>
      <c r="TZQ1" s="62"/>
      <c r="TZR1" s="62"/>
      <c r="TZS1" s="62"/>
      <c r="TZT1" s="62"/>
      <c r="TZU1" s="62"/>
      <c r="TZV1" s="62"/>
      <c r="TZW1" s="62"/>
      <c r="TZX1" s="62"/>
      <c r="TZY1" s="62"/>
      <c r="TZZ1" s="62"/>
      <c r="UAA1" s="62"/>
      <c r="UAB1" s="62"/>
      <c r="UAC1" s="62"/>
      <c r="UAD1" s="62"/>
      <c r="UAE1" s="62"/>
      <c r="UAF1" s="62"/>
      <c r="UAG1" s="62"/>
      <c r="UAH1" s="62"/>
      <c r="UAI1" s="62"/>
      <c r="UAJ1" s="62"/>
      <c r="UAK1" s="62"/>
      <c r="UAL1" s="62"/>
      <c r="UAM1" s="62"/>
      <c r="UAN1" s="62"/>
      <c r="UAO1" s="62"/>
      <c r="UAP1" s="62"/>
      <c r="UAQ1" s="62"/>
      <c r="UAR1" s="62"/>
      <c r="UAS1" s="62"/>
      <c r="UAT1" s="62"/>
      <c r="UAU1" s="62"/>
      <c r="UAV1" s="62"/>
      <c r="UAW1" s="62"/>
      <c r="UAX1" s="62"/>
      <c r="UAY1" s="62"/>
      <c r="UAZ1" s="62"/>
      <c r="UBA1" s="62"/>
      <c r="UBB1" s="62"/>
      <c r="UBC1" s="62"/>
      <c r="UBD1" s="62"/>
      <c r="UBE1" s="62"/>
      <c r="UBF1" s="62"/>
      <c r="UBG1" s="62"/>
      <c r="UBH1" s="62"/>
      <c r="UBI1" s="62"/>
      <c r="UBJ1" s="62"/>
      <c r="UBK1" s="62"/>
      <c r="UBL1" s="62"/>
      <c r="UBM1" s="62"/>
      <c r="UBN1" s="62"/>
      <c r="UBO1" s="62"/>
      <c r="UBP1" s="62"/>
      <c r="UBQ1" s="62"/>
      <c r="UBR1" s="62"/>
      <c r="UBS1" s="62"/>
      <c r="UBT1" s="62"/>
      <c r="UBU1" s="62"/>
      <c r="UBV1" s="62"/>
      <c r="UBW1" s="62"/>
      <c r="UBX1" s="62"/>
      <c r="UBY1" s="62"/>
      <c r="UBZ1" s="62"/>
      <c r="UCA1" s="62"/>
      <c r="UCB1" s="62"/>
      <c r="UCC1" s="62"/>
      <c r="UCD1" s="62"/>
      <c r="UCE1" s="62"/>
      <c r="UCF1" s="62"/>
      <c r="UCG1" s="62"/>
      <c r="UCH1" s="62"/>
      <c r="UCI1" s="62"/>
      <c r="UCJ1" s="62"/>
      <c r="UCK1" s="62"/>
      <c r="UCL1" s="62"/>
      <c r="UCM1" s="62"/>
      <c r="UCN1" s="62"/>
      <c r="UCO1" s="62"/>
      <c r="UCP1" s="62"/>
      <c r="UCQ1" s="62"/>
      <c r="UCR1" s="62"/>
      <c r="UCS1" s="62"/>
      <c r="UCT1" s="62"/>
      <c r="UCU1" s="62"/>
      <c r="UCV1" s="62"/>
      <c r="UCW1" s="62"/>
      <c r="UCX1" s="62"/>
      <c r="UCY1" s="62"/>
      <c r="UCZ1" s="62"/>
      <c r="UDA1" s="62"/>
      <c r="UDB1" s="62"/>
      <c r="UDC1" s="62"/>
      <c r="UDD1" s="62"/>
      <c r="UDE1" s="62"/>
      <c r="UDF1" s="62"/>
      <c r="UDG1" s="62"/>
      <c r="UDH1" s="62"/>
      <c r="UDI1" s="62"/>
      <c r="UDJ1" s="62"/>
      <c r="UDK1" s="62"/>
      <c r="UDL1" s="62"/>
      <c r="UDM1" s="62"/>
      <c r="UDN1" s="62"/>
      <c r="UDO1" s="62"/>
      <c r="UDP1" s="62"/>
      <c r="UDQ1" s="62"/>
      <c r="UDR1" s="62"/>
      <c r="UDS1" s="62"/>
      <c r="UDT1" s="62"/>
      <c r="UDU1" s="62"/>
      <c r="UDV1" s="62"/>
      <c r="UDW1" s="62"/>
      <c r="UDX1" s="62"/>
      <c r="UDY1" s="62"/>
      <c r="UDZ1" s="62"/>
      <c r="UEA1" s="62"/>
      <c r="UEB1" s="62"/>
      <c r="UEC1" s="62"/>
      <c r="UED1" s="62"/>
      <c r="UEE1" s="62"/>
      <c r="UEF1" s="62"/>
      <c r="UEG1" s="62"/>
      <c r="UEH1" s="62"/>
      <c r="UEI1" s="62"/>
      <c r="UEJ1" s="62"/>
      <c r="UEK1" s="62"/>
      <c r="UEL1" s="62"/>
      <c r="UEM1" s="62"/>
      <c r="UEN1" s="62"/>
      <c r="UEO1" s="62"/>
      <c r="UEP1" s="62"/>
      <c r="UEQ1" s="62"/>
      <c r="UER1" s="62"/>
      <c r="UES1" s="62"/>
      <c r="UET1" s="62"/>
      <c r="UEU1" s="62"/>
      <c r="UEV1" s="62"/>
      <c r="UEW1" s="62"/>
      <c r="UEX1" s="62"/>
      <c r="UEY1" s="62"/>
      <c r="UEZ1" s="62"/>
      <c r="UFA1" s="62"/>
      <c r="UFB1" s="62"/>
      <c r="UFC1" s="62"/>
      <c r="UFD1" s="62"/>
      <c r="UFE1" s="62"/>
      <c r="UFF1" s="62"/>
      <c r="UFG1" s="62"/>
      <c r="UFH1" s="62"/>
      <c r="UFI1" s="62"/>
      <c r="UFJ1" s="62"/>
      <c r="UFK1" s="62"/>
      <c r="UFL1" s="62"/>
      <c r="UFM1" s="62"/>
      <c r="UFN1" s="62"/>
      <c r="UFO1" s="62"/>
      <c r="UFP1" s="62"/>
      <c r="UFQ1" s="62"/>
      <c r="UFR1" s="62"/>
      <c r="UFS1" s="62"/>
      <c r="UFT1" s="62"/>
      <c r="UFU1" s="62"/>
      <c r="UFV1" s="62"/>
      <c r="UFW1" s="62"/>
      <c r="UFX1" s="62"/>
      <c r="UFY1" s="62"/>
      <c r="UFZ1" s="62"/>
      <c r="UGA1" s="62"/>
      <c r="UGB1" s="62"/>
      <c r="UGC1" s="62"/>
      <c r="UGD1" s="62"/>
      <c r="UGE1" s="62"/>
      <c r="UGF1" s="62"/>
      <c r="UGG1" s="62"/>
      <c r="UGH1" s="62"/>
      <c r="UGI1" s="62"/>
      <c r="UGJ1" s="62"/>
      <c r="UGK1" s="62"/>
      <c r="UGL1" s="62"/>
      <c r="UGM1" s="62"/>
      <c r="UGN1" s="62"/>
      <c r="UGO1" s="62"/>
      <c r="UGP1" s="62"/>
      <c r="UGQ1" s="62"/>
      <c r="UGR1" s="62"/>
      <c r="UGS1" s="62"/>
      <c r="UGT1" s="62"/>
      <c r="UGU1" s="62"/>
      <c r="UGV1" s="62"/>
      <c r="UGW1" s="62"/>
      <c r="UGX1" s="62"/>
      <c r="UGY1" s="62"/>
      <c r="UGZ1" s="62"/>
      <c r="UHA1" s="62"/>
      <c r="UHB1" s="62"/>
      <c r="UHC1" s="62"/>
      <c r="UHD1" s="62"/>
      <c r="UHE1" s="62"/>
      <c r="UHF1" s="62"/>
      <c r="UHG1" s="62"/>
      <c r="UHH1" s="62"/>
      <c r="UHI1" s="62"/>
      <c r="UHJ1" s="62"/>
      <c r="UHK1" s="62"/>
      <c r="UHL1" s="62"/>
      <c r="UHM1" s="62"/>
      <c r="UHN1" s="62"/>
      <c r="UHO1" s="62"/>
      <c r="UHP1" s="62"/>
      <c r="UHQ1" s="62"/>
      <c r="UHR1" s="62"/>
      <c r="UHS1" s="62"/>
      <c r="UHT1" s="62"/>
      <c r="UHU1" s="62"/>
      <c r="UHV1" s="62"/>
      <c r="UHW1" s="62"/>
      <c r="UHX1" s="62"/>
      <c r="UHY1" s="62"/>
      <c r="UHZ1" s="62"/>
      <c r="UIA1" s="62"/>
      <c r="UIB1" s="62"/>
      <c r="UIC1" s="62"/>
      <c r="UID1" s="62"/>
      <c r="UIE1" s="62"/>
      <c r="UIF1" s="62"/>
      <c r="UIG1" s="62"/>
      <c r="UIH1" s="62"/>
      <c r="UII1" s="62"/>
      <c r="UIJ1" s="62"/>
      <c r="UIK1" s="62"/>
      <c r="UIL1" s="62"/>
      <c r="UIM1" s="62"/>
      <c r="UIN1" s="62"/>
      <c r="UIO1" s="62"/>
      <c r="UIP1" s="62"/>
      <c r="UIQ1" s="62"/>
      <c r="UIR1" s="62"/>
      <c r="UIS1" s="62"/>
      <c r="UIT1" s="62"/>
      <c r="UIU1" s="62"/>
      <c r="UIV1" s="62"/>
      <c r="UIW1" s="62"/>
      <c r="UIX1" s="62"/>
      <c r="UIY1" s="62"/>
      <c r="UIZ1" s="62"/>
      <c r="UJA1" s="62"/>
      <c r="UJB1" s="62"/>
      <c r="UJC1" s="62"/>
      <c r="UJD1" s="62"/>
      <c r="UJE1" s="62"/>
      <c r="UJF1" s="62"/>
      <c r="UJG1" s="62"/>
      <c r="UJH1" s="62"/>
      <c r="UJI1" s="62"/>
      <c r="UJJ1" s="62"/>
      <c r="UJK1" s="62"/>
      <c r="UJL1" s="62"/>
      <c r="UJM1" s="62"/>
      <c r="UJN1" s="62"/>
      <c r="UJO1" s="62"/>
      <c r="UJP1" s="62"/>
      <c r="UJQ1" s="62"/>
      <c r="UJR1" s="62"/>
      <c r="UJS1" s="62"/>
      <c r="UJT1" s="62"/>
      <c r="UJU1" s="62"/>
      <c r="UJV1" s="62"/>
      <c r="UJW1" s="62"/>
      <c r="UJX1" s="62"/>
      <c r="UJY1" s="62"/>
      <c r="UJZ1" s="62"/>
      <c r="UKA1" s="62"/>
      <c r="UKB1" s="62"/>
      <c r="UKC1" s="62"/>
      <c r="UKD1" s="62"/>
      <c r="UKE1" s="62"/>
      <c r="UKF1" s="62"/>
      <c r="UKG1" s="62"/>
      <c r="UKH1" s="62"/>
      <c r="UKI1" s="62"/>
      <c r="UKJ1" s="62"/>
      <c r="UKK1" s="62"/>
      <c r="UKL1" s="62"/>
      <c r="UKM1" s="62"/>
      <c r="UKN1" s="62"/>
      <c r="UKO1" s="62"/>
      <c r="UKP1" s="62"/>
      <c r="UKQ1" s="62"/>
      <c r="UKR1" s="62"/>
      <c r="UKS1" s="62"/>
      <c r="UKT1" s="62"/>
      <c r="UKU1" s="62"/>
      <c r="UKV1" s="62"/>
      <c r="UKW1" s="62"/>
      <c r="UKX1" s="62"/>
      <c r="UKY1" s="62"/>
      <c r="UKZ1" s="62"/>
      <c r="ULA1" s="62"/>
      <c r="ULB1" s="62"/>
      <c r="ULC1" s="62"/>
      <c r="ULD1" s="62"/>
      <c r="ULE1" s="62"/>
      <c r="ULF1" s="62"/>
      <c r="ULG1" s="62"/>
      <c r="ULH1" s="62"/>
      <c r="ULI1" s="62"/>
      <c r="ULJ1" s="62"/>
      <c r="ULK1" s="62"/>
      <c r="ULL1" s="62"/>
      <c r="ULM1" s="62"/>
      <c r="ULN1" s="62"/>
      <c r="ULO1" s="62"/>
      <c r="ULP1" s="62"/>
      <c r="ULQ1" s="62"/>
      <c r="ULR1" s="62"/>
      <c r="ULS1" s="62"/>
      <c r="ULT1" s="62"/>
      <c r="ULU1" s="62"/>
      <c r="ULV1" s="62"/>
      <c r="ULW1" s="62"/>
      <c r="ULX1" s="62"/>
      <c r="ULY1" s="62"/>
      <c r="ULZ1" s="62"/>
      <c r="UMA1" s="62"/>
      <c r="UMB1" s="62"/>
      <c r="UMC1" s="62"/>
      <c r="UMD1" s="62"/>
      <c r="UME1" s="62"/>
      <c r="UMF1" s="62"/>
      <c r="UMG1" s="62"/>
      <c r="UMH1" s="62"/>
      <c r="UMI1" s="62"/>
      <c r="UMJ1" s="62"/>
      <c r="UMK1" s="62"/>
      <c r="UML1" s="62"/>
      <c r="UMM1" s="62"/>
      <c r="UMN1" s="62"/>
      <c r="UMO1" s="62"/>
      <c r="UMP1" s="62"/>
      <c r="UMQ1" s="62"/>
      <c r="UMR1" s="62"/>
      <c r="UMS1" s="62"/>
      <c r="UMT1" s="62"/>
      <c r="UMU1" s="62"/>
      <c r="UMV1" s="62"/>
      <c r="UMW1" s="62"/>
      <c r="UMX1" s="62"/>
      <c r="UMY1" s="62"/>
      <c r="UMZ1" s="62"/>
      <c r="UNA1" s="62"/>
      <c r="UNB1" s="62"/>
      <c r="UNC1" s="62"/>
      <c r="UND1" s="62"/>
      <c r="UNE1" s="62"/>
      <c r="UNF1" s="62"/>
      <c r="UNG1" s="62"/>
      <c r="UNH1" s="62"/>
      <c r="UNI1" s="62"/>
      <c r="UNJ1" s="62"/>
      <c r="UNK1" s="62"/>
      <c r="UNL1" s="62"/>
      <c r="UNM1" s="62"/>
      <c r="UNN1" s="62"/>
      <c r="UNO1" s="62"/>
      <c r="UNP1" s="62"/>
      <c r="UNQ1" s="62"/>
      <c r="UNR1" s="62"/>
      <c r="UNS1" s="62"/>
      <c r="UNT1" s="62"/>
      <c r="UNU1" s="62"/>
      <c r="UNV1" s="62"/>
      <c r="UNW1" s="62"/>
      <c r="UNX1" s="62"/>
      <c r="UNY1" s="62"/>
      <c r="UNZ1" s="62"/>
      <c r="UOA1" s="62"/>
      <c r="UOB1" s="62"/>
      <c r="UOC1" s="62"/>
      <c r="UOD1" s="62"/>
      <c r="UOE1" s="62"/>
      <c r="UOF1" s="62"/>
      <c r="UOG1" s="62"/>
      <c r="UOH1" s="62"/>
      <c r="UOI1" s="62"/>
      <c r="UOJ1" s="62"/>
      <c r="UOK1" s="62"/>
      <c r="UOL1" s="62"/>
      <c r="UOM1" s="62"/>
      <c r="UON1" s="62"/>
      <c r="UOO1" s="62"/>
      <c r="UOP1" s="62"/>
      <c r="UOQ1" s="62"/>
      <c r="UOR1" s="62"/>
      <c r="UOS1" s="62"/>
      <c r="UOT1" s="62"/>
      <c r="UOU1" s="62"/>
      <c r="UOV1" s="62"/>
      <c r="UOW1" s="62"/>
      <c r="UOX1" s="62"/>
      <c r="UOY1" s="62"/>
      <c r="UOZ1" s="62"/>
      <c r="UPA1" s="62"/>
      <c r="UPB1" s="62"/>
      <c r="UPC1" s="62"/>
      <c r="UPD1" s="62"/>
      <c r="UPE1" s="62"/>
      <c r="UPF1" s="62"/>
      <c r="UPG1" s="62"/>
      <c r="UPH1" s="62"/>
      <c r="UPI1" s="62"/>
      <c r="UPJ1" s="62"/>
      <c r="UPK1" s="62"/>
      <c r="UPL1" s="62"/>
      <c r="UPM1" s="62"/>
      <c r="UPN1" s="62"/>
      <c r="UPO1" s="62"/>
      <c r="UPP1" s="62"/>
      <c r="UPQ1" s="62"/>
      <c r="UPR1" s="62"/>
      <c r="UPS1" s="62"/>
      <c r="UPT1" s="62"/>
      <c r="UPU1" s="62"/>
      <c r="UPV1" s="62"/>
      <c r="UPW1" s="62"/>
      <c r="UPX1" s="62"/>
      <c r="UPY1" s="62"/>
      <c r="UPZ1" s="62"/>
      <c r="UQA1" s="62"/>
      <c r="UQB1" s="62"/>
      <c r="UQC1" s="62"/>
      <c r="UQD1" s="62"/>
      <c r="UQE1" s="62"/>
      <c r="UQF1" s="62"/>
      <c r="UQG1" s="62"/>
      <c r="UQH1" s="62"/>
      <c r="UQI1" s="62"/>
      <c r="UQJ1" s="62"/>
      <c r="UQK1" s="62"/>
      <c r="UQL1" s="62"/>
      <c r="UQM1" s="62"/>
      <c r="UQN1" s="62"/>
      <c r="UQO1" s="62"/>
      <c r="UQP1" s="62"/>
      <c r="UQQ1" s="62"/>
      <c r="UQR1" s="62"/>
      <c r="UQS1" s="62"/>
      <c r="UQT1" s="62"/>
      <c r="UQU1" s="62"/>
      <c r="UQV1" s="62"/>
      <c r="UQW1" s="62"/>
      <c r="UQX1" s="62"/>
      <c r="UQY1" s="62"/>
      <c r="UQZ1" s="62"/>
      <c r="URA1" s="62"/>
      <c r="URB1" s="62"/>
      <c r="URC1" s="62"/>
      <c r="URD1" s="62"/>
      <c r="URE1" s="62"/>
      <c r="URF1" s="62"/>
      <c r="URG1" s="62"/>
      <c r="URH1" s="62"/>
      <c r="URI1" s="62"/>
      <c r="URJ1" s="62"/>
      <c r="URK1" s="62"/>
      <c r="URL1" s="62"/>
      <c r="URM1" s="62"/>
      <c r="URN1" s="62"/>
      <c r="URO1" s="62"/>
      <c r="URP1" s="62"/>
      <c r="URQ1" s="62"/>
      <c r="URR1" s="62"/>
      <c r="URS1" s="62"/>
      <c r="URT1" s="62"/>
      <c r="URU1" s="62"/>
      <c r="URV1" s="62"/>
      <c r="URW1" s="62"/>
      <c r="URX1" s="62"/>
      <c r="URY1" s="62"/>
      <c r="URZ1" s="62"/>
      <c r="USA1" s="62"/>
      <c r="USB1" s="62"/>
      <c r="USC1" s="62"/>
      <c r="USD1" s="62"/>
      <c r="USE1" s="62"/>
      <c r="USF1" s="62"/>
      <c r="USG1" s="62"/>
      <c r="USH1" s="62"/>
      <c r="USI1" s="62"/>
      <c r="USJ1" s="62"/>
      <c r="USK1" s="62"/>
      <c r="USL1" s="62"/>
      <c r="USM1" s="62"/>
      <c r="USN1" s="62"/>
      <c r="USO1" s="62"/>
      <c r="USP1" s="62"/>
      <c r="USQ1" s="62"/>
      <c r="USR1" s="62"/>
      <c r="USS1" s="62"/>
      <c r="UST1" s="62"/>
      <c r="USU1" s="62"/>
      <c r="USV1" s="62"/>
      <c r="USW1" s="62"/>
      <c r="USX1" s="62"/>
      <c r="USY1" s="62"/>
      <c r="USZ1" s="62"/>
      <c r="UTA1" s="62"/>
      <c r="UTB1" s="62"/>
      <c r="UTC1" s="62"/>
      <c r="UTD1" s="62"/>
      <c r="UTE1" s="62"/>
      <c r="UTF1" s="62"/>
      <c r="UTG1" s="62"/>
      <c r="UTH1" s="62"/>
      <c r="UTI1" s="62"/>
      <c r="UTJ1" s="62"/>
      <c r="UTK1" s="62"/>
      <c r="UTL1" s="62"/>
      <c r="UTM1" s="62"/>
      <c r="UTN1" s="62"/>
      <c r="UTO1" s="62"/>
      <c r="UTP1" s="62"/>
      <c r="UTQ1" s="62"/>
      <c r="UTR1" s="62"/>
      <c r="UTS1" s="62"/>
      <c r="UTT1" s="62"/>
      <c r="UTU1" s="62"/>
      <c r="UTV1" s="62"/>
      <c r="UTW1" s="62"/>
      <c r="UTX1" s="62"/>
      <c r="UTY1" s="62"/>
      <c r="UTZ1" s="62"/>
      <c r="UUA1" s="62"/>
      <c r="UUB1" s="62"/>
      <c r="UUC1" s="62"/>
      <c r="UUD1" s="62"/>
      <c r="UUE1" s="62"/>
      <c r="UUF1" s="62"/>
      <c r="UUG1" s="62"/>
      <c r="UUH1" s="62"/>
      <c r="UUI1" s="62"/>
      <c r="UUJ1" s="62"/>
      <c r="UUK1" s="62"/>
      <c r="UUL1" s="62"/>
      <c r="UUM1" s="62"/>
      <c r="UUN1" s="62"/>
      <c r="UUO1" s="62"/>
      <c r="UUP1" s="62"/>
      <c r="UUQ1" s="62"/>
      <c r="UUR1" s="62"/>
      <c r="UUS1" s="62"/>
      <c r="UUT1" s="62"/>
      <c r="UUU1" s="62"/>
      <c r="UUV1" s="62"/>
      <c r="UUW1" s="62"/>
      <c r="UUX1" s="62"/>
      <c r="UUY1" s="62"/>
      <c r="UUZ1" s="62"/>
      <c r="UVA1" s="62"/>
      <c r="UVB1" s="62"/>
      <c r="UVC1" s="62"/>
      <c r="UVD1" s="62"/>
      <c r="UVE1" s="62"/>
      <c r="UVF1" s="62"/>
      <c r="UVG1" s="62"/>
      <c r="UVH1" s="62"/>
      <c r="UVI1" s="62"/>
      <c r="UVJ1" s="62"/>
      <c r="UVK1" s="62"/>
      <c r="UVL1" s="62"/>
      <c r="UVM1" s="62"/>
      <c r="UVN1" s="62"/>
      <c r="UVO1" s="62"/>
      <c r="UVP1" s="62"/>
      <c r="UVQ1" s="62"/>
      <c r="UVR1" s="62"/>
      <c r="UVS1" s="62"/>
      <c r="UVT1" s="62"/>
      <c r="UVU1" s="62"/>
      <c r="UVV1" s="62"/>
      <c r="UVW1" s="62"/>
      <c r="UVX1" s="62"/>
      <c r="UVY1" s="62"/>
      <c r="UVZ1" s="62"/>
      <c r="UWA1" s="62"/>
      <c r="UWB1" s="62"/>
      <c r="UWC1" s="62"/>
      <c r="UWD1" s="62"/>
      <c r="UWE1" s="62"/>
      <c r="UWF1" s="62"/>
      <c r="UWG1" s="62"/>
      <c r="UWH1" s="62"/>
      <c r="UWI1" s="62"/>
      <c r="UWJ1" s="62"/>
      <c r="UWK1" s="62"/>
      <c r="UWL1" s="62"/>
      <c r="UWM1" s="62"/>
      <c r="UWN1" s="62"/>
      <c r="UWO1" s="62"/>
      <c r="UWP1" s="62"/>
      <c r="UWQ1" s="62"/>
      <c r="UWR1" s="62"/>
      <c r="UWS1" s="62"/>
      <c r="UWT1" s="62"/>
      <c r="UWU1" s="62"/>
      <c r="UWV1" s="62"/>
      <c r="UWW1" s="62"/>
      <c r="UWX1" s="62"/>
      <c r="UWY1" s="62"/>
      <c r="UWZ1" s="62"/>
      <c r="UXA1" s="62"/>
      <c r="UXB1" s="62"/>
      <c r="UXC1" s="62"/>
      <c r="UXD1" s="62"/>
      <c r="UXE1" s="62"/>
      <c r="UXF1" s="62"/>
      <c r="UXG1" s="62"/>
      <c r="UXH1" s="62"/>
      <c r="UXI1" s="62"/>
      <c r="UXJ1" s="62"/>
      <c r="UXK1" s="62"/>
      <c r="UXL1" s="62"/>
      <c r="UXM1" s="62"/>
      <c r="UXN1" s="62"/>
      <c r="UXO1" s="62"/>
      <c r="UXP1" s="62"/>
      <c r="UXQ1" s="62"/>
      <c r="UXR1" s="62"/>
      <c r="UXS1" s="62"/>
      <c r="UXT1" s="62"/>
      <c r="UXU1" s="62"/>
      <c r="UXV1" s="62"/>
      <c r="UXW1" s="62"/>
      <c r="UXX1" s="62"/>
      <c r="UXY1" s="62"/>
      <c r="UXZ1" s="62"/>
      <c r="UYA1" s="62"/>
      <c r="UYB1" s="62"/>
      <c r="UYC1" s="62"/>
      <c r="UYD1" s="62"/>
      <c r="UYE1" s="62"/>
      <c r="UYF1" s="62"/>
      <c r="UYG1" s="62"/>
      <c r="UYH1" s="62"/>
      <c r="UYI1" s="62"/>
      <c r="UYJ1" s="62"/>
      <c r="UYK1" s="62"/>
      <c r="UYL1" s="62"/>
      <c r="UYM1" s="62"/>
      <c r="UYN1" s="62"/>
      <c r="UYO1" s="62"/>
      <c r="UYP1" s="62"/>
      <c r="UYQ1" s="62"/>
      <c r="UYR1" s="62"/>
      <c r="UYS1" s="62"/>
      <c r="UYT1" s="62"/>
      <c r="UYU1" s="62"/>
      <c r="UYV1" s="62"/>
      <c r="UYW1" s="62"/>
      <c r="UYX1" s="62"/>
      <c r="UYY1" s="62"/>
      <c r="UYZ1" s="62"/>
      <c r="UZA1" s="62"/>
      <c r="UZB1" s="62"/>
      <c r="UZC1" s="62"/>
      <c r="UZD1" s="62"/>
      <c r="UZE1" s="62"/>
      <c r="UZF1" s="62"/>
      <c r="UZG1" s="62"/>
      <c r="UZH1" s="62"/>
      <c r="UZI1" s="62"/>
      <c r="UZJ1" s="62"/>
      <c r="UZK1" s="62"/>
      <c r="UZL1" s="62"/>
      <c r="UZM1" s="62"/>
      <c r="UZN1" s="62"/>
      <c r="UZO1" s="62"/>
      <c r="UZP1" s="62"/>
      <c r="UZQ1" s="62"/>
      <c r="UZR1" s="62"/>
      <c r="UZS1" s="62"/>
      <c r="UZT1" s="62"/>
      <c r="UZU1" s="62"/>
      <c r="UZV1" s="62"/>
      <c r="UZW1" s="62"/>
      <c r="UZX1" s="62"/>
      <c r="UZY1" s="62"/>
      <c r="UZZ1" s="62"/>
      <c r="VAA1" s="62"/>
      <c r="VAB1" s="62"/>
      <c r="VAC1" s="62"/>
      <c r="VAD1" s="62"/>
      <c r="VAE1" s="62"/>
      <c r="VAF1" s="62"/>
      <c r="VAG1" s="62"/>
      <c r="VAH1" s="62"/>
      <c r="VAI1" s="62"/>
      <c r="VAJ1" s="62"/>
      <c r="VAK1" s="62"/>
      <c r="VAL1" s="62"/>
      <c r="VAM1" s="62"/>
      <c r="VAN1" s="62"/>
      <c r="VAO1" s="62"/>
      <c r="VAP1" s="62"/>
      <c r="VAQ1" s="62"/>
      <c r="VAR1" s="62"/>
      <c r="VAS1" s="62"/>
      <c r="VAT1" s="62"/>
      <c r="VAU1" s="62"/>
      <c r="VAV1" s="62"/>
      <c r="VAW1" s="62"/>
      <c r="VAX1" s="62"/>
      <c r="VAY1" s="62"/>
      <c r="VAZ1" s="62"/>
      <c r="VBA1" s="62"/>
      <c r="VBB1" s="62"/>
      <c r="VBC1" s="62"/>
      <c r="VBD1" s="62"/>
      <c r="VBE1" s="62"/>
      <c r="VBF1" s="62"/>
      <c r="VBG1" s="62"/>
      <c r="VBH1" s="62"/>
      <c r="VBI1" s="62"/>
      <c r="VBJ1" s="62"/>
      <c r="VBK1" s="62"/>
      <c r="VBL1" s="62"/>
      <c r="VBM1" s="62"/>
      <c r="VBN1" s="62"/>
      <c r="VBO1" s="62"/>
      <c r="VBP1" s="62"/>
      <c r="VBQ1" s="62"/>
      <c r="VBR1" s="62"/>
      <c r="VBS1" s="62"/>
      <c r="VBT1" s="62"/>
      <c r="VBU1" s="62"/>
      <c r="VBV1" s="62"/>
      <c r="VBW1" s="62"/>
      <c r="VBX1" s="62"/>
      <c r="VBY1" s="62"/>
      <c r="VBZ1" s="62"/>
      <c r="VCA1" s="62"/>
      <c r="VCB1" s="62"/>
      <c r="VCC1" s="62"/>
      <c r="VCD1" s="62"/>
      <c r="VCE1" s="62"/>
      <c r="VCF1" s="62"/>
      <c r="VCG1" s="62"/>
      <c r="VCH1" s="62"/>
      <c r="VCI1" s="62"/>
      <c r="VCJ1" s="62"/>
      <c r="VCK1" s="62"/>
      <c r="VCL1" s="62"/>
      <c r="VCM1" s="62"/>
      <c r="VCN1" s="62"/>
      <c r="VCO1" s="62"/>
      <c r="VCP1" s="62"/>
      <c r="VCQ1" s="62"/>
      <c r="VCR1" s="62"/>
      <c r="VCS1" s="62"/>
      <c r="VCT1" s="62"/>
      <c r="VCU1" s="62"/>
      <c r="VCV1" s="62"/>
      <c r="VCW1" s="62"/>
      <c r="VCX1" s="62"/>
      <c r="VCY1" s="62"/>
      <c r="VCZ1" s="62"/>
      <c r="VDA1" s="62"/>
      <c r="VDB1" s="62"/>
      <c r="VDC1" s="62"/>
      <c r="VDD1" s="62"/>
      <c r="VDE1" s="62"/>
      <c r="VDF1" s="62"/>
      <c r="VDG1" s="62"/>
      <c r="VDH1" s="62"/>
      <c r="VDI1" s="62"/>
      <c r="VDJ1" s="62"/>
      <c r="VDK1" s="62"/>
      <c r="VDL1" s="62"/>
      <c r="VDM1" s="62"/>
      <c r="VDN1" s="62"/>
      <c r="VDO1" s="62"/>
      <c r="VDP1" s="62"/>
      <c r="VDQ1" s="62"/>
      <c r="VDR1" s="62"/>
      <c r="VDS1" s="62"/>
      <c r="VDT1" s="62"/>
      <c r="VDU1" s="62"/>
      <c r="VDV1" s="62"/>
      <c r="VDW1" s="62"/>
      <c r="VDX1" s="62"/>
      <c r="VDY1" s="62"/>
      <c r="VDZ1" s="62"/>
      <c r="VEA1" s="62"/>
      <c r="VEB1" s="62"/>
      <c r="VEC1" s="62"/>
      <c r="VED1" s="62"/>
      <c r="VEE1" s="62"/>
      <c r="VEF1" s="62"/>
      <c r="VEG1" s="62"/>
      <c r="VEH1" s="62"/>
      <c r="VEI1" s="62"/>
      <c r="VEJ1" s="62"/>
      <c r="VEK1" s="62"/>
      <c r="VEL1" s="62"/>
      <c r="VEM1" s="62"/>
      <c r="VEN1" s="62"/>
      <c r="VEO1" s="62"/>
      <c r="VEP1" s="62"/>
      <c r="VEQ1" s="62"/>
      <c r="VER1" s="62"/>
      <c r="VES1" s="62"/>
      <c r="VET1" s="62"/>
      <c r="VEU1" s="62"/>
      <c r="VEV1" s="62"/>
      <c r="VEW1" s="62"/>
      <c r="VEX1" s="62"/>
      <c r="VEY1" s="62"/>
      <c r="VEZ1" s="62"/>
      <c r="VFA1" s="62"/>
      <c r="VFB1" s="62"/>
      <c r="VFC1" s="62"/>
      <c r="VFD1" s="62"/>
      <c r="VFE1" s="62"/>
      <c r="VFF1" s="62"/>
      <c r="VFG1" s="62"/>
      <c r="VFH1" s="62"/>
      <c r="VFI1" s="62"/>
      <c r="VFJ1" s="62"/>
      <c r="VFK1" s="62"/>
      <c r="VFL1" s="62"/>
      <c r="VFM1" s="62"/>
      <c r="VFN1" s="62"/>
      <c r="VFO1" s="62"/>
      <c r="VFP1" s="62"/>
      <c r="VFQ1" s="62"/>
      <c r="VFR1" s="62"/>
      <c r="VFS1" s="62"/>
      <c r="VFT1" s="62"/>
      <c r="VFU1" s="62"/>
      <c r="VFV1" s="62"/>
      <c r="VFW1" s="62"/>
      <c r="VFX1" s="62"/>
      <c r="VFY1" s="62"/>
      <c r="VFZ1" s="62"/>
      <c r="VGA1" s="62"/>
      <c r="VGB1" s="62"/>
      <c r="VGC1" s="62"/>
      <c r="VGD1" s="62"/>
      <c r="VGE1" s="62"/>
      <c r="VGF1" s="62"/>
      <c r="VGG1" s="62"/>
      <c r="VGH1" s="62"/>
      <c r="VGI1" s="62"/>
      <c r="VGJ1" s="62"/>
      <c r="VGK1" s="62"/>
      <c r="VGL1" s="62"/>
      <c r="VGM1" s="62"/>
      <c r="VGN1" s="62"/>
      <c r="VGO1" s="62"/>
      <c r="VGP1" s="62"/>
      <c r="VGQ1" s="62"/>
      <c r="VGR1" s="62"/>
      <c r="VGS1" s="62"/>
      <c r="VGT1" s="62"/>
      <c r="VGU1" s="62"/>
      <c r="VGV1" s="62"/>
      <c r="VGW1" s="62"/>
      <c r="VGX1" s="62"/>
      <c r="VGY1" s="62"/>
      <c r="VGZ1" s="62"/>
      <c r="VHA1" s="62"/>
      <c r="VHB1" s="62"/>
      <c r="VHC1" s="62"/>
      <c r="VHD1" s="62"/>
      <c r="VHE1" s="62"/>
      <c r="VHF1" s="62"/>
      <c r="VHG1" s="62"/>
      <c r="VHH1" s="62"/>
      <c r="VHI1" s="62"/>
      <c r="VHJ1" s="62"/>
      <c r="VHK1" s="62"/>
      <c r="VHL1" s="62"/>
      <c r="VHM1" s="62"/>
      <c r="VHN1" s="62"/>
      <c r="VHO1" s="62"/>
      <c r="VHP1" s="62"/>
      <c r="VHQ1" s="62"/>
      <c r="VHR1" s="62"/>
      <c r="VHS1" s="62"/>
      <c r="VHT1" s="62"/>
      <c r="VHU1" s="62"/>
      <c r="VHV1" s="62"/>
      <c r="VHW1" s="62"/>
      <c r="VHX1" s="62"/>
      <c r="VHY1" s="62"/>
      <c r="VHZ1" s="62"/>
      <c r="VIA1" s="62"/>
      <c r="VIB1" s="62"/>
      <c r="VIC1" s="62"/>
      <c r="VID1" s="62"/>
      <c r="VIE1" s="62"/>
      <c r="VIF1" s="62"/>
      <c r="VIG1" s="62"/>
      <c r="VIH1" s="62"/>
      <c r="VII1" s="62"/>
      <c r="VIJ1" s="62"/>
      <c r="VIK1" s="62"/>
      <c r="VIL1" s="62"/>
      <c r="VIM1" s="62"/>
      <c r="VIN1" s="62"/>
      <c r="VIO1" s="62"/>
      <c r="VIP1" s="62"/>
      <c r="VIQ1" s="62"/>
      <c r="VIR1" s="62"/>
      <c r="VIS1" s="62"/>
      <c r="VIT1" s="62"/>
      <c r="VIU1" s="62"/>
      <c r="VIV1" s="62"/>
      <c r="VIW1" s="62"/>
      <c r="VIX1" s="62"/>
      <c r="VIY1" s="62"/>
      <c r="VIZ1" s="62"/>
      <c r="VJA1" s="62"/>
      <c r="VJB1" s="62"/>
      <c r="VJC1" s="62"/>
      <c r="VJD1" s="62"/>
      <c r="VJE1" s="62"/>
      <c r="VJF1" s="62"/>
      <c r="VJG1" s="62"/>
      <c r="VJH1" s="62"/>
      <c r="VJI1" s="62"/>
      <c r="VJJ1" s="62"/>
      <c r="VJK1" s="62"/>
      <c r="VJL1" s="62"/>
      <c r="VJM1" s="62"/>
      <c r="VJN1" s="62"/>
      <c r="VJO1" s="62"/>
      <c r="VJP1" s="62"/>
      <c r="VJQ1" s="62"/>
      <c r="VJR1" s="62"/>
      <c r="VJS1" s="62"/>
      <c r="VJT1" s="62"/>
      <c r="VJU1" s="62"/>
      <c r="VJV1" s="62"/>
      <c r="VJW1" s="62"/>
      <c r="VJX1" s="62"/>
      <c r="VJY1" s="62"/>
      <c r="VJZ1" s="62"/>
      <c r="VKA1" s="62"/>
      <c r="VKB1" s="62"/>
      <c r="VKC1" s="62"/>
      <c r="VKD1" s="62"/>
      <c r="VKE1" s="62"/>
      <c r="VKF1" s="62"/>
      <c r="VKG1" s="62"/>
      <c r="VKH1" s="62"/>
      <c r="VKI1" s="62"/>
      <c r="VKJ1" s="62"/>
      <c r="VKK1" s="62"/>
      <c r="VKL1" s="62"/>
      <c r="VKM1" s="62"/>
      <c r="VKN1" s="62"/>
      <c r="VKO1" s="62"/>
      <c r="VKP1" s="62"/>
      <c r="VKQ1" s="62"/>
      <c r="VKR1" s="62"/>
      <c r="VKS1" s="62"/>
      <c r="VKT1" s="62"/>
      <c r="VKU1" s="62"/>
      <c r="VKV1" s="62"/>
      <c r="VKW1" s="62"/>
      <c r="VKX1" s="62"/>
      <c r="VKY1" s="62"/>
      <c r="VKZ1" s="62"/>
      <c r="VLA1" s="62"/>
      <c r="VLB1" s="62"/>
      <c r="VLC1" s="62"/>
      <c r="VLD1" s="62"/>
      <c r="VLE1" s="62"/>
      <c r="VLF1" s="62"/>
      <c r="VLG1" s="62"/>
      <c r="VLH1" s="62"/>
      <c r="VLI1" s="62"/>
      <c r="VLJ1" s="62"/>
      <c r="VLK1" s="62"/>
      <c r="VLL1" s="62"/>
      <c r="VLM1" s="62"/>
      <c r="VLN1" s="62"/>
      <c r="VLO1" s="62"/>
      <c r="VLP1" s="62"/>
      <c r="VLQ1" s="62"/>
      <c r="VLR1" s="62"/>
      <c r="VLS1" s="62"/>
      <c r="VLT1" s="62"/>
      <c r="VLU1" s="62"/>
      <c r="VLV1" s="62"/>
      <c r="VLW1" s="62"/>
      <c r="VLX1" s="62"/>
      <c r="VLY1" s="62"/>
      <c r="VLZ1" s="62"/>
      <c r="VMA1" s="62"/>
      <c r="VMB1" s="62"/>
      <c r="VMC1" s="62"/>
      <c r="VMD1" s="62"/>
      <c r="VME1" s="62"/>
      <c r="VMF1" s="62"/>
      <c r="VMG1" s="62"/>
      <c r="VMH1" s="62"/>
      <c r="VMI1" s="62"/>
      <c r="VMJ1" s="62"/>
      <c r="VMK1" s="62"/>
      <c r="VML1" s="62"/>
      <c r="VMM1" s="62"/>
      <c r="VMN1" s="62"/>
      <c r="VMO1" s="62"/>
      <c r="VMP1" s="62"/>
      <c r="VMQ1" s="62"/>
      <c r="VMR1" s="62"/>
      <c r="VMS1" s="62"/>
      <c r="VMT1" s="62"/>
      <c r="VMU1" s="62"/>
      <c r="VMV1" s="62"/>
      <c r="VMW1" s="62"/>
      <c r="VMX1" s="62"/>
      <c r="VMY1" s="62"/>
      <c r="VMZ1" s="62"/>
      <c r="VNA1" s="62"/>
      <c r="VNB1" s="62"/>
      <c r="VNC1" s="62"/>
      <c r="VND1" s="62"/>
      <c r="VNE1" s="62"/>
      <c r="VNF1" s="62"/>
      <c r="VNG1" s="62"/>
      <c r="VNH1" s="62"/>
      <c r="VNI1" s="62"/>
      <c r="VNJ1" s="62"/>
      <c r="VNK1" s="62"/>
      <c r="VNL1" s="62"/>
      <c r="VNM1" s="62"/>
      <c r="VNN1" s="62"/>
      <c r="VNO1" s="62"/>
      <c r="VNP1" s="62"/>
      <c r="VNQ1" s="62"/>
      <c r="VNR1" s="62"/>
      <c r="VNS1" s="62"/>
      <c r="VNT1" s="62"/>
      <c r="VNU1" s="62"/>
      <c r="VNV1" s="62"/>
      <c r="VNW1" s="62"/>
      <c r="VNX1" s="62"/>
      <c r="VNY1" s="62"/>
      <c r="VNZ1" s="62"/>
      <c r="VOA1" s="62"/>
      <c r="VOB1" s="62"/>
      <c r="VOC1" s="62"/>
      <c r="VOD1" s="62"/>
      <c r="VOE1" s="62"/>
      <c r="VOF1" s="62"/>
      <c r="VOG1" s="62"/>
      <c r="VOH1" s="62"/>
      <c r="VOI1" s="62"/>
      <c r="VOJ1" s="62"/>
      <c r="VOK1" s="62"/>
      <c r="VOL1" s="62"/>
      <c r="VOM1" s="62"/>
      <c r="VON1" s="62"/>
      <c r="VOO1" s="62"/>
      <c r="VOP1" s="62"/>
      <c r="VOQ1" s="62"/>
      <c r="VOR1" s="62"/>
      <c r="VOS1" s="62"/>
      <c r="VOT1" s="62"/>
      <c r="VOU1" s="62"/>
      <c r="VOV1" s="62"/>
      <c r="VOW1" s="62"/>
      <c r="VOX1" s="62"/>
      <c r="VOY1" s="62"/>
      <c r="VOZ1" s="62"/>
      <c r="VPA1" s="62"/>
      <c r="VPB1" s="62"/>
      <c r="VPC1" s="62"/>
      <c r="VPD1" s="62"/>
      <c r="VPE1" s="62"/>
      <c r="VPF1" s="62"/>
      <c r="VPG1" s="62"/>
      <c r="VPH1" s="62"/>
      <c r="VPI1" s="62"/>
      <c r="VPJ1" s="62"/>
      <c r="VPK1" s="62"/>
      <c r="VPL1" s="62"/>
      <c r="VPM1" s="62"/>
      <c r="VPN1" s="62"/>
      <c r="VPO1" s="62"/>
      <c r="VPP1" s="62"/>
      <c r="VPQ1" s="62"/>
      <c r="VPR1" s="62"/>
      <c r="VPS1" s="62"/>
      <c r="VPT1" s="62"/>
      <c r="VPU1" s="62"/>
      <c r="VPV1" s="62"/>
      <c r="VPW1" s="62"/>
      <c r="VPX1" s="62"/>
      <c r="VPY1" s="62"/>
      <c r="VPZ1" s="62"/>
      <c r="VQA1" s="62"/>
      <c r="VQB1" s="62"/>
      <c r="VQC1" s="62"/>
      <c r="VQD1" s="62"/>
      <c r="VQE1" s="62"/>
      <c r="VQF1" s="62"/>
      <c r="VQG1" s="62"/>
      <c r="VQH1" s="62"/>
      <c r="VQI1" s="62"/>
      <c r="VQJ1" s="62"/>
      <c r="VQK1" s="62"/>
      <c r="VQL1" s="62"/>
      <c r="VQM1" s="62"/>
      <c r="VQN1" s="62"/>
      <c r="VQO1" s="62"/>
      <c r="VQP1" s="62"/>
      <c r="VQQ1" s="62"/>
      <c r="VQR1" s="62"/>
      <c r="VQS1" s="62"/>
      <c r="VQT1" s="62"/>
      <c r="VQU1" s="62"/>
      <c r="VQV1" s="62"/>
      <c r="VQW1" s="62"/>
      <c r="VQX1" s="62"/>
      <c r="VQY1" s="62"/>
      <c r="VQZ1" s="62"/>
      <c r="VRA1" s="62"/>
      <c r="VRB1" s="62"/>
      <c r="VRC1" s="62"/>
      <c r="VRD1" s="62"/>
      <c r="VRE1" s="62"/>
      <c r="VRF1" s="62"/>
      <c r="VRG1" s="62"/>
      <c r="VRH1" s="62"/>
      <c r="VRI1" s="62"/>
      <c r="VRJ1" s="62"/>
      <c r="VRK1" s="62"/>
      <c r="VRL1" s="62"/>
      <c r="VRM1" s="62"/>
      <c r="VRN1" s="62"/>
      <c r="VRO1" s="62"/>
      <c r="VRP1" s="62"/>
      <c r="VRQ1" s="62"/>
      <c r="VRR1" s="62"/>
      <c r="VRS1" s="62"/>
      <c r="VRT1" s="62"/>
      <c r="VRU1" s="62"/>
      <c r="VRV1" s="62"/>
      <c r="VRW1" s="62"/>
      <c r="VRX1" s="62"/>
      <c r="VRY1" s="62"/>
      <c r="VRZ1" s="62"/>
      <c r="VSA1" s="62"/>
      <c r="VSB1" s="62"/>
      <c r="VSC1" s="62"/>
      <c r="VSD1" s="62"/>
      <c r="VSE1" s="62"/>
      <c r="VSF1" s="62"/>
      <c r="VSG1" s="62"/>
      <c r="VSH1" s="62"/>
      <c r="VSI1" s="62"/>
      <c r="VSJ1" s="62"/>
      <c r="VSK1" s="62"/>
      <c r="VSL1" s="62"/>
      <c r="VSM1" s="62"/>
      <c r="VSN1" s="62"/>
      <c r="VSO1" s="62"/>
      <c r="VSP1" s="62"/>
      <c r="VSQ1" s="62"/>
      <c r="VSR1" s="62"/>
      <c r="VSS1" s="62"/>
      <c r="VST1" s="62"/>
      <c r="VSU1" s="62"/>
      <c r="VSV1" s="62"/>
      <c r="VSW1" s="62"/>
      <c r="VSX1" s="62"/>
      <c r="VSY1" s="62"/>
      <c r="VSZ1" s="62"/>
      <c r="VTA1" s="62"/>
      <c r="VTB1" s="62"/>
      <c r="VTC1" s="62"/>
      <c r="VTD1" s="62"/>
      <c r="VTE1" s="62"/>
      <c r="VTF1" s="62"/>
      <c r="VTG1" s="62"/>
      <c r="VTH1" s="62"/>
      <c r="VTI1" s="62"/>
      <c r="VTJ1" s="62"/>
      <c r="VTK1" s="62"/>
      <c r="VTL1" s="62"/>
      <c r="VTM1" s="62"/>
      <c r="VTN1" s="62"/>
      <c r="VTO1" s="62"/>
      <c r="VTP1" s="62"/>
      <c r="VTQ1" s="62"/>
      <c r="VTR1" s="62"/>
      <c r="VTS1" s="62"/>
      <c r="VTT1" s="62"/>
      <c r="VTU1" s="62"/>
      <c r="VTV1" s="62"/>
      <c r="VTW1" s="62"/>
      <c r="VTX1" s="62"/>
      <c r="VTY1" s="62"/>
      <c r="VTZ1" s="62"/>
      <c r="VUA1" s="62"/>
      <c r="VUB1" s="62"/>
      <c r="VUC1" s="62"/>
      <c r="VUD1" s="62"/>
      <c r="VUE1" s="62"/>
      <c r="VUF1" s="62"/>
      <c r="VUG1" s="62"/>
      <c r="VUH1" s="62"/>
      <c r="VUI1" s="62"/>
      <c r="VUJ1" s="62"/>
      <c r="VUK1" s="62"/>
      <c r="VUL1" s="62"/>
      <c r="VUM1" s="62"/>
      <c r="VUN1" s="62"/>
      <c r="VUO1" s="62"/>
      <c r="VUP1" s="62"/>
      <c r="VUQ1" s="62"/>
      <c r="VUR1" s="62"/>
      <c r="VUS1" s="62"/>
      <c r="VUT1" s="62"/>
      <c r="VUU1" s="62"/>
      <c r="VUV1" s="62"/>
      <c r="VUW1" s="62"/>
      <c r="VUX1" s="62"/>
      <c r="VUY1" s="62"/>
      <c r="VUZ1" s="62"/>
      <c r="VVA1" s="62"/>
      <c r="VVB1" s="62"/>
      <c r="VVC1" s="62"/>
      <c r="VVD1" s="62"/>
      <c r="VVE1" s="62"/>
      <c r="VVF1" s="62"/>
      <c r="VVG1" s="62"/>
      <c r="VVH1" s="62"/>
      <c r="VVI1" s="62"/>
      <c r="VVJ1" s="62"/>
      <c r="VVK1" s="62"/>
      <c r="VVL1" s="62"/>
      <c r="VVM1" s="62"/>
      <c r="VVN1" s="62"/>
      <c r="VVO1" s="62"/>
      <c r="VVP1" s="62"/>
      <c r="VVQ1" s="62"/>
      <c r="VVR1" s="62"/>
      <c r="VVS1" s="62"/>
      <c r="VVT1" s="62"/>
      <c r="VVU1" s="62"/>
      <c r="VVV1" s="62"/>
      <c r="VVW1" s="62"/>
      <c r="VVX1" s="62"/>
      <c r="VVY1" s="62"/>
      <c r="VVZ1" s="62"/>
      <c r="VWA1" s="62"/>
      <c r="VWB1" s="62"/>
      <c r="VWC1" s="62"/>
      <c r="VWD1" s="62"/>
      <c r="VWE1" s="62"/>
      <c r="VWF1" s="62"/>
      <c r="VWG1" s="62"/>
      <c r="VWH1" s="62"/>
      <c r="VWI1" s="62"/>
      <c r="VWJ1" s="62"/>
      <c r="VWK1" s="62"/>
      <c r="VWL1" s="62"/>
      <c r="VWM1" s="62"/>
      <c r="VWN1" s="62"/>
      <c r="VWO1" s="62"/>
      <c r="VWP1" s="62"/>
      <c r="VWQ1" s="62"/>
      <c r="VWR1" s="62"/>
      <c r="VWS1" s="62"/>
      <c r="VWT1" s="62"/>
      <c r="VWU1" s="62"/>
      <c r="VWV1" s="62"/>
      <c r="VWW1" s="62"/>
      <c r="VWX1" s="62"/>
      <c r="VWY1" s="62"/>
      <c r="VWZ1" s="62"/>
      <c r="VXA1" s="62"/>
      <c r="VXB1" s="62"/>
      <c r="VXC1" s="62"/>
      <c r="VXD1" s="62"/>
      <c r="VXE1" s="62"/>
      <c r="VXF1" s="62"/>
      <c r="VXG1" s="62"/>
      <c r="VXH1" s="62"/>
      <c r="VXI1" s="62"/>
      <c r="VXJ1" s="62"/>
      <c r="VXK1" s="62"/>
      <c r="VXL1" s="62"/>
      <c r="VXM1" s="62"/>
      <c r="VXN1" s="62"/>
      <c r="VXO1" s="62"/>
      <c r="VXP1" s="62"/>
      <c r="VXQ1" s="62"/>
      <c r="VXR1" s="62"/>
      <c r="VXS1" s="62"/>
      <c r="VXT1" s="62"/>
      <c r="VXU1" s="62"/>
      <c r="VXV1" s="62"/>
      <c r="VXW1" s="62"/>
      <c r="VXX1" s="62"/>
      <c r="VXY1" s="62"/>
      <c r="VXZ1" s="62"/>
      <c r="VYA1" s="62"/>
      <c r="VYB1" s="62"/>
      <c r="VYC1" s="62"/>
      <c r="VYD1" s="62"/>
      <c r="VYE1" s="62"/>
      <c r="VYF1" s="62"/>
      <c r="VYG1" s="62"/>
      <c r="VYH1" s="62"/>
      <c r="VYI1" s="62"/>
      <c r="VYJ1" s="62"/>
      <c r="VYK1" s="62"/>
      <c r="VYL1" s="62"/>
      <c r="VYM1" s="62"/>
      <c r="VYN1" s="62"/>
      <c r="VYO1" s="62"/>
      <c r="VYP1" s="62"/>
      <c r="VYQ1" s="62"/>
      <c r="VYR1" s="62"/>
      <c r="VYS1" s="62"/>
      <c r="VYT1" s="62"/>
      <c r="VYU1" s="62"/>
      <c r="VYV1" s="62"/>
      <c r="VYW1" s="62"/>
      <c r="VYX1" s="62"/>
      <c r="VYY1" s="62"/>
      <c r="VYZ1" s="62"/>
      <c r="VZA1" s="62"/>
      <c r="VZB1" s="62"/>
      <c r="VZC1" s="62"/>
      <c r="VZD1" s="62"/>
      <c r="VZE1" s="62"/>
      <c r="VZF1" s="62"/>
      <c r="VZG1" s="62"/>
      <c r="VZH1" s="62"/>
      <c r="VZI1" s="62"/>
      <c r="VZJ1" s="62"/>
      <c r="VZK1" s="62"/>
      <c r="VZL1" s="62"/>
      <c r="VZM1" s="62"/>
      <c r="VZN1" s="62"/>
      <c r="VZO1" s="62"/>
      <c r="VZP1" s="62"/>
      <c r="VZQ1" s="62"/>
      <c r="VZR1" s="62"/>
      <c r="VZS1" s="62"/>
      <c r="VZT1" s="62"/>
      <c r="VZU1" s="62"/>
      <c r="VZV1" s="62"/>
      <c r="VZW1" s="62"/>
      <c r="VZX1" s="62"/>
      <c r="VZY1" s="62"/>
      <c r="VZZ1" s="62"/>
      <c r="WAA1" s="62"/>
      <c r="WAB1" s="62"/>
      <c r="WAC1" s="62"/>
      <c r="WAD1" s="62"/>
      <c r="WAE1" s="62"/>
      <c r="WAF1" s="62"/>
      <c r="WAG1" s="62"/>
      <c r="WAH1" s="62"/>
      <c r="WAI1" s="62"/>
      <c r="WAJ1" s="62"/>
      <c r="WAK1" s="62"/>
      <c r="WAL1" s="62"/>
      <c r="WAM1" s="62"/>
      <c r="WAN1" s="62"/>
      <c r="WAO1" s="62"/>
      <c r="WAP1" s="62"/>
      <c r="WAQ1" s="62"/>
      <c r="WAR1" s="62"/>
      <c r="WAS1" s="62"/>
      <c r="WAT1" s="62"/>
      <c r="WAU1" s="62"/>
      <c r="WAV1" s="62"/>
      <c r="WAW1" s="62"/>
      <c r="WAX1" s="62"/>
      <c r="WAY1" s="62"/>
      <c r="WAZ1" s="62"/>
      <c r="WBA1" s="62"/>
      <c r="WBB1" s="62"/>
      <c r="WBC1" s="62"/>
      <c r="WBD1" s="62"/>
      <c r="WBE1" s="62"/>
      <c r="WBF1" s="62"/>
      <c r="WBG1" s="62"/>
      <c r="WBH1" s="62"/>
      <c r="WBI1" s="62"/>
      <c r="WBJ1" s="62"/>
      <c r="WBK1" s="62"/>
      <c r="WBL1" s="62"/>
      <c r="WBM1" s="62"/>
      <c r="WBN1" s="62"/>
      <c r="WBO1" s="62"/>
      <c r="WBP1" s="62"/>
      <c r="WBQ1" s="62"/>
      <c r="WBR1" s="62"/>
      <c r="WBS1" s="62"/>
      <c r="WBT1" s="62"/>
      <c r="WBU1" s="62"/>
      <c r="WBV1" s="62"/>
      <c r="WBW1" s="62"/>
      <c r="WBX1" s="62"/>
      <c r="WBY1" s="62"/>
      <c r="WBZ1" s="62"/>
      <c r="WCA1" s="62"/>
      <c r="WCB1" s="62"/>
      <c r="WCC1" s="62"/>
      <c r="WCD1" s="62"/>
      <c r="WCE1" s="62"/>
      <c r="WCF1" s="62"/>
      <c r="WCG1" s="62"/>
      <c r="WCH1" s="62"/>
      <c r="WCI1" s="62"/>
      <c r="WCJ1" s="62"/>
      <c r="WCK1" s="62"/>
      <c r="WCL1" s="62"/>
      <c r="WCM1" s="62"/>
      <c r="WCN1" s="62"/>
      <c r="WCO1" s="62"/>
      <c r="WCP1" s="62"/>
      <c r="WCQ1" s="62"/>
      <c r="WCR1" s="62"/>
      <c r="WCS1" s="62"/>
      <c r="WCT1" s="62"/>
      <c r="WCU1" s="62"/>
      <c r="WCV1" s="62"/>
      <c r="WCW1" s="62"/>
      <c r="WCX1" s="62"/>
      <c r="WCY1" s="62"/>
      <c r="WCZ1" s="62"/>
      <c r="WDA1" s="62"/>
      <c r="WDB1" s="62"/>
      <c r="WDC1" s="62"/>
      <c r="WDD1" s="62"/>
      <c r="WDE1" s="62"/>
      <c r="WDF1" s="62"/>
      <c r="WDG1" s="62"/>
      <c r="WDH1" s="62"/>
      <c r="WDI1" s="62"/>
      <c r="WDJ1" s="62"/>
      <c r="WDK1" s="62"/>
      <c r="WDL1" s="62"/>
      <c r="WDM1" s="62"/>
      <c r="WDN1" s="62"/>
      <c r="WDO1" s="62"/>
      <c r="WDP1" s="62"/>
      <c r="WDQ1" s="62"/>
      <c r="WDR1" s="62"/>
      <c r="WDS1" s="62"/>
      <c r="WDT1" s="62"/>
      <c r="WDU1" s="62"/>
      <c r="WDV1" s="62"/>
      <c r="WDW1" s="62"/>
      <c r="WDX1" s="62"/>
      <c r="WDY1" s="62"/>
      <c r="WDZ1" s="62"/>
      <c r="WEA1" s="62"/>
      <c r="WEB1" s="62"/>
      <c r="WEC1" s="62"/>
      <c r="WED1" s="62"/>
      <c r="WEE1" s="62"/>
      <c r="WEF1" s="62"/>
      <c r="WEG1" s="62"/>
      <c r="WEH1" s="62"/>
      <c r="WEI1" s="62"/>
      <c r="WEJ1" s="62"/>
      <c r="WEK1" s="62"/>
      <c r="WEL1" s="62"/>
      <c r="WEM1" s="62"/>
      <c r="WEN1" s="62"/>
      <c r="WEO1" s="62"/>
      <c r="WEP1" s="62"/>
      <c r="WEQ1" s="62"/>
      <c r="WER1" s="62"/>
      <c r="WES1" s="62"/>
      <c r="WET1" s="62"/>
      <c r="WEU1" s="62"/>
      <c r="WEV1" s="62"/>
      <c r="WEW1" s="62"/>
      <c r="WEX1" s="62"/>
      <c r="WEY1" s="62"/>
      <c r="WEZ1" s="62"/>
      <c r="WFA1" s="62"/>
      <c r="WFB1" s="62"/>
      <c r="WFC1" s="62"/>
      <c r="WFD1" s="62"/>
      <c r="WFE1" s="62"/>
      <c r="WFF1" s="62"/>
      <c r="WFG1" s="62"/>
      <c r="WFH1" s="62"/>
      <c r="WFI1" s="62"/>
      <c r="WFJ1" s="62"/>
      <c r="WFK1" s="62"/>
      <c r="WFL1" s="62"/>
      <c r="WFM1" s="62"/>
      <c r="WFN1" s="62"/>
      <c r="WFO1" s="62"/>
      <c r="WFP1" s="62"/>
      <c r="WFQ1" s="62"/>
      <c r="WFR1" s="62"/>
      <c r="WFS1" s="62"/>
      <c r="WFT1" s="62"/>
      <c r="WFU1" s="62"/>
      <c r="WFV1" s="62"/>
      <c r="WFW1" s="62"/>
      <c r="WFX1" s="62"/>
      <c r="WFY1" s="62"/>
      <c r="WFZ1" s="62"/>
      <c r="WGA1" s="62"/>
      <c r="WGB1" s="62"/>
      <c r="WGC1" s="62"/>
      <c r="WGD1" s="62"/>
      <c r="WGE1" s="62"/>
      <c r="WGF1" s="62"/>
      <c r="WGG1" s="62"/>
      <c r="WGH1" s="62"/>
      <c r="WGI1" s="62"/>
      <c r="WGJ1" s="62"/>
      <c r="WGK1" s="62"/>
      <c r="WGL1" s="62"/>
      <c r="WGM1" s="62"/>
      <c r="WGN1" s="62"/>
      <c r="WGO1" s="62"/>
      <c r="WGP1" s="62"/>
      <c r="WGQ1" s="62"/>
      <c r="WGR1" s="62"/>
      <c r="WGS1" s="62"/>
      <c r="WGT1" s="62"/>
      <c r="WGU1" s="62"/>
      <c r="WGV1" s="62"/>
      <c r="WGW1" s="62"/>
      <c r="WGX1" s="62"/>
      <c r="WGY1" s="62"/>
      <c r="WGZ1" s="62"/>
      <c r="WHA1" s="62"/>
      <c r="WHB1" s="62"/>
      <c r="WHC1" s="62"/>
      <c r="WHD1" s="62"/>
      <c r="WHE1" s="62"/>
      <c r="WHF1" s="62"/>
      <c r="WHG1" s="62"/>
      <c r="WHH1" s="62"/>
      <c r="WHI1" s="62"/>
      <c r="WHJ1" s="62"/>
      <c r="WHK1" s="62"/>
      <c r="WHL1" s="62"/>
      <c r="WHM1" s="62"/>
      <c r="WHN1" s="62"/>
      <c r="WHO1" s="62"/>
      <c r="WHP1" s="62"/>
      <c r="WHQ1" s="62"/>
      <c r="WHR1" s="62"/>
      <c r="WHS1" s="62"/>
      <c r="WHT1" s="62"/>
      <c r="WHU1" s="62"/>
      <c r="WHV1" s="62"/>
      <c r="WHW1" s="62"/>
      <c r="WHX1" s="62"/>
      <c r="WHY1" s="62"/>
      <c r="WHZ1" s="62"/>
      <c r="WIA1" s="62"/>
      <c r="WIB1" s="62"/>
      <c r="WIC1" s="62"/>
      <c r="WID1" s="62"/>
      <c r="WIE1" s="62"/>
      <c r="WIF1" s="62"/>
      <c r="WIG1" s="62"/>
      <c r="WIH1" s="62"/>
      <c r="WII1" s="62"/>
      <c r="WIJ1" s="62"/>
      <c r="WIK1" s="62"/>
      <c r="WIL1" s="62"/>
      <c r="WIM1" s="62"/>
      <c r="WIN1" s="62"/>
      <c r="WIO1" s="62"/>
      <c r="WIP1" s="62"/>
      <c r="WIQ1" s="62"/>
      <c r="WIR1" s="62"/>
      <c r="WIS1" s="62"/>
      <c r="WIT1" s="62"/>
      <c r="WIU1" s="62"/>
      <c r="WIV1" s="62"/>
      <c r="WIW1" s="62"/>
      <c r="WIX1" s="62"/>
      <c r="WIY1" s="62"/>
      <c r="WIZ1" s="62"/>
      <c r="WJA1" s="62"/>
      <c r="WJB1" s="62"/>
      <c r="WJC1" s="62"/>
      <c r="WJD1" s="62"/>
      <c r="WJE1" s="62"/>
      <c r="WJF1" s="62"/>
      <c r="WJG1" s="62"/>
      <c r="WJH1" s="62"/>
      <c r="WJI1" s="62"/>
      <c r="WJJ1" s="62"/>
      <c r="WJK1" s="62"/>
      <c r="WJL1" s="62"/>
      <c r="WJM1" s="62"/>
      <c r="WJN1" s="62"/>
      <c r="WJO1" s="62"/>
      <c r="WJP1" s="62"/>
      <c r="WJQ1" s="62"/>
      <c r="WJR1" s="62"/>
      <c r="WJS1" s="62"/>
      <c r="WJT1" s="62"/>
      <c r="WJU1" s="62"/>
      <c r="WJV1" s="62"/>
      <c r="WJW1" s="62"/>
      <c r="WJX1" s="62"/>
      <c r="WJY1" s="62"/>
      <c r="WJZ1" s="62"/>
      <c r="WKA1" s="62"/>
      <c r="WKB1" s="62"/>
      <c r="WKC1" s="62"/>
      <c r="WKD1" s="62"/>
      <c r="WKE1" s="62"/>
      <c r="WKF1" s="62"/>
      <c r="WKG1" s="62"/>
      <c r="WKH1" s="62"/>
      <c r="WKI1" s="62"/>
      <c r="WKJ1" s="62"/>
      <c r="WKK1" s="62"/>
      <c r="WKL1" s="62"/>
      <c r="WKM1" s="62"/>
      <c r="WKN1" s="62"/>
      <c r="WKO1" s="62"/>
      <c r="WKP1" s="62"/>
      <c r="WKQ1" s="62"/>
      <c r="WKR1" s="62"/>
      <c r="WKS1" s="62"/>
      <c r="WKT1" s="62"/>
      <c r="WKU1" s="62"/>
      <c r="WKV1" s="62"/>
      <c r="WKW1" s="62"/>
      <c r="WKX1" s="62"/>
      <c r="WKY1" s="62"/>
      <c r="WKZ1" s="62"/>
      <c r="WLA1" s="62"/>
      <c r="WLB1" s="62"/>
      <c r="WLC1" s="62"/>
      <c r="WLD1" s="62"/>
      <c r="WLE1" s="62"/>
      <c r="WLF1" s="62"/>
      <c r="WLG1" s="62"/>
      <c r="WLH1" s="62"/>
      <c r="WLI1" s="62"/>
      <c r="WLJ1" s="62"/>
      <c r="WLK1" s="62"/>
      <c r="WLL1" s="62"/>
      <c r="WLM1" s="62"/>
      <c r="WLN1" s="62"/>
      <c r="WLO1" s="62"/>
      <c r="WLP1" s="62"/>
      <c r="WLQ1" s="62"/>
      <c r="WLR1" s="62"/>
      <c r="WLS1" s="62"/>
      <c r="WLT1" s="62"/>
      <c r="WLU1" s="62"/>
      <c r="WLV1" s="62"/>
      <c r="WLW1" s="62"/>
      <c r="WLX1" s="62"/>
      <c r="WLY1" s="62"/>
      <c r="WLZ1" s="62"/>
      <c r="WMA1" s="62"/>
      <c r="WMB1" s="62"/>
      <c r="WMC1" s="62"/>
      <c r="WMD1" s="62"/>
      <c r="WME1" s="62"/>
      <c r="WMF1" s="62"/>
      <c r="WMG1" s="62"/>
      <c r="WMH1" s="62"/>
      <c r="WMI1" s="62"/>
      <c r="WMJ1" s="62"/>
      <c r="WMK1" s="62"/>
      <c r="WML1" s="62"/>
      <c r="WMM1" s="62"/>
      <c r="WMN1" s="62"/>
      <c r="WMO1" s="62"/>
      <c r="WMP1" s="62"/>
      <c r="WMQ1" s="62"/>
      <c r="WMR1" s="62"/>
      <c r="WMS1" s="62"/>
      <c r="WMT1" s="62"/>
      <c r="WMU1" s="62"/>
      <c r="WMV1" s="62"/>
      <c r="WMW1" s="62"/>
      <c r="WMX1" s="62"/>
      <c r="WMY1" s="62"/>
      <c r="WMZ1" s="62"/>
      <c r="WNA1" s="62"/>
      <c r="WNB1" s="62"/>
      <c r="WNC1" s="62"/>
      <c r="WND1" s="62"/>
      <c r="WNE1" s="62"/>
      <c r="WNF1" s="62"/>
      <c r="WNG1" s="62"/>
      <c r="WNH1" s="62"/>
      <c r="WNI1" s="62"/>
      <c r="WNJ1" s="62"/>
      <c r="WNK1" s="62"/>
      <c r="WNL1" s="62"/>
      <c r="WNM1" s="62"/>
      <c r="WNN1" s="62"/>
      <c r="WNO1" s="62"/>
      <c r="WNP1" s="62"/>
      <c r="WNQ1" s="62"/>
      <c r="WNR1" s="62"/>
      <c r="WNS1" s="62"/>
      <c r="WNT1" s="62"/>
      <c r="WNU1" s="62"/>
      <c r="WNV1" s="62"/>
      <c r="WNW1" s="62"/>
      <c r="WNX1" s="62"/>
      <c r="WNY1" s="62"/>
      <c r="WNZ1" s="62"/>
      <c r="WOA1" s="62"/>
      <c r="WOB1" s="62"/>
      <c r="WOC1" s="62"/>
      <c r="WOD1" s="62"/>
      <c r="WOE1" s="62"/>
      <c r="WOF1" s="62"/>
      <c r="WOG1" s="62"/>
      <c r="WOH1" s="62"/>
      <c r="WOI1" s="62"/>
      <c r="WOJ1" s="62"/>
      <c r="WOK1" s="62"/>
      <c r="WOL1" s="62"/>
      <c r="WOM1" s="62"/>
      <c r="WON1" s="62"/>
      <c r="WOO1" s="62"/>
      <c r="WOP1" s="62"/>
      <c r="WOQ1" s="62"/>
      <c r="WOR1" s="62"/>
      <c r="WOS1" s="62"/>
      <c r="WOT1" s="62"/>
      <c r="WOU1" s="62"/>
      <c r="WOV1" s="62"/>
      <c r="WOW1" s="62"/>
      <c r="WOX1" s="62"/>
      <c r="WOY1" s="62"/>
      <c r="WOZ1" s="62"/>
      <c r="WPA1" s="62"/>
      <c r="WPB1" s="62"/>
      <c r="WPC1" s="62"/>
      <c r="WPD1" s="62"/>
      <c r="WPE1" s="62"/>
      <c r="WPF1" s="62"/>
      <c r="WPG1" s="62"/>
      <c r="WPH1" s="62"/>
      <c r="WPI1" s="62"/>
      <c r="WPJ1" s="62"/>
      <c r="WPK1" s="62"/>
      <c r="WPL1" s="62"/>
      <c r="WPM1" s="62"/>
      <c r="WPN1" s="62"/>
      <c r="WPO1" s="62"/>
      <c r="WPP1" s="62"/>
      <c r="WPQ1" s="62"/>
      <c r="WPR1" s="62"/>
      <c r="WPS1" s="62"/>
      <c r="WPT1" s="62"/>
      <c r="WPU1" s="62"/>
      <c r="WPV1" s="62"/>
      <c r="WPW1" s="62"/>
      <c r="WPX1" s="62"/>
      <c r="WPY1" s="62"/>
      <c r="WPZ1" s="62"/>
      <c r="WQA1" s="62"/>
      <c r="WQB1" s="62"/>
      <c r="WQC1" s="62"/>
      <c r="WQD1" s="62"/>
      <c r="WQE1" s="62"/>
      <c r="WQF1" s="62"/>
      <c r="WQG1" s="62"/>
      <c r="WQH1" s="62"/>
      <c r="WQI1" s="62"/>
      <c r="WQJ1" s="62"/>
      <c r="WQK1" s="62"/>
      <c r="WQL1" s="62"/>
      <c r="WQM1" s="62"/>
      <c r="WQN1" s="62"/>
      <c r="WQO1" s="62"/>
      <c r="WQP1" s="62"/>
      <c r="WQQ1" s="62"/>
      <c r="WQR1" s="62"/>
      <c r="WQS1" s="62"/>
      <c r="WQT1" s="62"/>
      <c r="WQU1" s="62"/>
      <c r="WQV1" s="62"/>
      <c r="WQW1" s="62"/>
      <c r="WQX1" s="62"/>
      <c r="WQY1" s="62"/>
      <c r="WQZ1" s="62"/>
      <c r="WRA1" s="62"/>
      <c r="WRB1" s="62"/>
      <c r="WRC1" s="62"/>
      <c r="WRD1" s="62"/>
      <c r="WRE1" s="62"/>
      <c r="WRF1" s="62"/>
      <c r="WRG1" s="62"/>
      <c r="WRH1" s="62"/>
      <c r="WRI1" s="62"/>
      <c r="WRJ1" s="62"/>
      <c r="WRK1" s="62"/>
      <c r="WRL1" s="62"/>
      <c r="WRM1" s="62"/>
      <c r="WRN1" s="62"/>
      <c r="WRO1" s="62"/>
      <c r="WRP1" s="62"/>
      <c r="WRQ1" s="62"/>
      <c r="WRR1" s="62"/>
      <c r="WRS1" s="62"/>
      <c r="WRT1" s="62"/>
      <c r="WRU1" s="62"/>
      <c r="WRV1" s="62"/>
      <c r="WRW1" s="62"/>
      <c r="WRX1" s="62"/>
      <c r="WRY1" s="62"/>
      <c r="WRZ1" s="62"/>
      <c r="WSA1" s="62"/>
      <c r="WSB1" s="62"/>
      <c r="WSC1" s="62"/>
      <c r="WSD1" s="62"/>
      <c r="WSE1" s="62"/>
      <c r="WSF1" s="62"/>
      <c r="WSG1" s="62"/>
      <c r="WSH1" s="62"/>
      <c r="WSI1" s="62"/>
      <c r="WSJ1" s="62"/>
      <c r="WSK1" s="62"/>
      <c r="WSL1" s="62"/>
      <c r="WSM1" s="62"/>
      <c r="WSN1" s="62"/>
      <c r="WSO1" s="62"/>
      <c r="WSP1" s="62"/>
      <c r="WSQ1" s="62"/>
      <c r="WSR1" s="62"/>
      <c r="WSS1" s="62"/>
      <c r="WST1" s="62"/>
      <c r="WSU1" s="62"/>
      <c r="WSV1" s="62"/>
      <c r="WSW1" s="62"/>
      <c r="WSX1" s="62"/>
      <c r="WSY1" s="62"/>
      <c r="WSZ1" s="62"/>
      <c r="WTA1" s="62"/>
      <c r="WTB1" s="62"/>
      <c r="WTC1" s="62"/>
      <c r="WTD1" s="62"/>
      <c r="WTE1" s="62"/>
      <c r="WTF1" s="62"/>
      <c r="WTG1" s="62"/>
      <c r="WTH1" s="62"/>
      <c r="WTI1" s="62"/>
      <c r="WTJ1" s="62"/>
      <c r="WTK1" s="62"/>
      <c r="WTL1" s="62"/>
      <c r="WTM1" s="62"/>
      <c r="WTN1" s="62"/>
      <c r="WTO1" s="62"/>
      <c r="WTP1" s="62"/>
      <c r="WTQ1" s="62"/>
      <c r="WTR1" s="62"/>
      <c r="WTS1" s="62"/>
      <c r="WTT1" s="62"/>
      <c r="WTU1" s="62"/>
      <c r="WTV1" s="62"/>
      <c r="WTW1" s="62"/>
      <c r="WTX1" s="62"/>
      <c r="WTY1" s="62"/>
      <c r="WTZ1" s="62"/>
      <c r="WUA1" s="62"/>
      <c r="WUB1" s="62"/>
      <c r="WUC1" s="62"/>
      <c r="WUD1" s="62"/>
      <c r="WUE1" s="62"/>
      <c r="WUF1" s="62"/>
      <c r="WUG1" s="62"/>
      <c r="WUH1" s="62"/>
      <c r="WUI1" s="62"/>
      <c r="WUJ1" s="62"/>
      <c r="WUK1" s="62"/>
      <c r="WUL1" s="62"/>
      <c r="WUM1" s="62"/>
      <c r="WUN1" s="62"/>
      <c r="WUO1" s="62"/>
      <c r="WUP1" s="62"/>
      <c r="WUQ1" s="62"/>
      <c r="WUR1" s="62"/>
      <c r="WUS1" s="62"/>
      <c r="WUT1" s="62"/>
      <c r="WUU1" s="62"/>
      <c r="WUV1" s="62"/>
      <c r="WUW1" s="62"/>
      <c r="WUX1" s="62"/>
      <c r="WUY1" s="62"/>
      <c r="WUZ1" s="62"/>
      <c r="WVA1" s="62"/>
      <c r="WVB1" s="62"/>
      <c r="WVC1" s="62"/>
      <c r="WVD1" s="62"/>
      <c r="WVE1" s="62"/>
      <c r="WVF1" s="62"/>
      <c r="WVG1" s="62"/>
      <c r="WVH1" s="62"/>
      <c r="WVI1" s="62"/>
      <c r="WVJ1" s="62"/>
      <c r="WVK1" s="62"/>
      <c r="WVL1" s="62"/>
      <c r="WVM1" s="62"/>
      <c r="WVN1" s="62"/>
      <c r="WVO1" s="62"/>
      <c r="WVP1" s="62"/>
      <c r="WVQ1" s="62"/>
      <c r="WVR1" s="62"/>
      <c r="WVS1" s="62"/>
      <c r="WVT1" s="62"/>
      <c r="WVU1" s="62"/>
      <c r="WVV1" s="62"/>
      <c r="WVW1" s="62"/>
      <c r="WVX1" s="62"/>
      <c r="WVY1" s="62"/>
      <c r="WVZ1" s="62"/>
      <c r="WWA1" s="62"/>
      <c r="WWB1" s="62"/>
      <c r="WWC1" s="62"/>
      <c r="WWD1" s="62"/>
      <c r="WWE1" s="62"/>
      <c r="WWF1" s="62"/>
      <c r="WWG1" s="62"/>
      <c r="WWH1" s="62"/>
      <c r="WWI1" s="62"/>
      <c r="WWJ1" s="62"/>
      <c r="WWK1" s="62"/>
      <c r="WWL1" s="62"/>
      <c r="WWM1" s="62"/>
      <c r="WWN1" s="62"/>
      <c r="WWO1" s="62"/>
      <c r="WWP1" s="62"/>
      <c r="WWQ1" s="62"/>
      <c r="WWR1" s="62"/>
      <c r="WWS1" s="62"/>
      <c r="WWT1" s="62"/>
      <c r="WWU1" s="62"/>
      <c r="WWV1" s="62"/>
      <c r="WWW1" s="62"/>
      <c r="WWX1" s="62"/>
      <c r="WWY1" s="62"/>
      <c r="WWZ1" s="62"/>
      <c r="WXA1" s="62"/>
      <c r="WXB1" s="62"/>
      <c r="WXC1" s="62"/>
      <c r="WXD1" s="62"/>
      <c r="WXE1" s="62"/>
      <c r="WXF1" s="62"/>
      <c r="WXG1" s="62"/>
      <c r="WXH1" s="62"/>
      <c r="WXI1" s="62"/>
      <c r="WXJ1" s="62"/>
      <c r="WXK1" s="62"/>
      <c r="WXL1" s="62"/>
      <c r="WXM1" s="62"/>
      <c r="WXN1" s="62"/>
      <c r="WXO1" s="62"/>
      <c r="WXP1" s="62"/>
      <c r="WXQ1" s="62"/>
      <c r="WXR1" s="62"/>
      <c r="WXS1" s="62"/>
      <c r="WXT1" s="62"/>
      <c r="WXU1" s="62"/>
      <c r="WXV1" s="62"/>
      <c r="WXW1" s="62"/>
      <c r="WXX1" s="62"/>
      <c r="WXY1" s="62"/>
      <c r="WXZ1" s="62"/>
      <c r="WYA1" s="62"/>
      <c r="WYB1" s="62"/>
      <c r="WYC1" s="62"/>
      <c r="WYD1" s="62"/>
      <c r="WYE1" s="62"/>
      <c r="WYF1" s="62"/>
      <c r="WYG1" s="62"/>
      <c r="WYH1" s="62"/>
      <c r="WYI1" s="62"/>
      <c r="WYJ1" s="62"/>
      <c r="WYK1" s="62"/>
      <c r="WYL1" s="62"/>
      <c r="WYM1" s="62"/>
      <c r="WYN1" s="62"/>
      <c r="WYO1" s="62"/>
      <c r="WYP1" s="62"/>
      <c r="WYQ1" s="62"/>
      <c r="WYR1" s="62"/>
      <c r="WYS1" s="62"/>
      <c r="WYT1" s="62"/>
      <c r="WYU1" s="62"/>
      <c r="WYV1" s="62"/>
      <c r="WYW1" s="62"/>
      <c r="WYX1" s="62"/>
      <c r="WYY1" s="62"/>
      <c r="WYZ1" s="62"/>
      <c r="WZA1" s="62"/>
      <c r="WZB1" s="62"/>
      <c r="WZC1" s="62"/>
      <c r="WZD1" s="62"/>
      <c r="WZE1" s="62"/>
      <c r="WZF1" s="62"/>
      <c r="WZG1" s="62"/>
      <c r="WZH1" s="62"/>
      <c r="WZI1" s="62"/>
      <c r="WZJ1" s="62"/>
      <c r="WZK1" s="62"/>
      <c r="WZL1" s="62"/>
      <c r="WZM1" s="62"/>
      <c r="WZN1" s="62"/>
      <c r="WZO1" s="62"/>
      <c r="WZP1" s="62"/>
      <c r="WZQ1" s="62"/>
      <c r="WZR1" s="62"/>
      <c r="WZS1" s="62"/>
      <c r="WZT1" s="62"/>
      <c r="WZU1" s="62"/>
      <c r="WZV1" s="62"/>
      <c r="WZW1" s="62"/>
      <c r="WZX1" s="62"/>
      <c r="WZY1" s="62"/>
      <c r="WZZ1" s="62"/>
      <c r="XAA1" s="62"/>
      <c r="XAB1" s="62"/>
      <c r="XAC1" s="62"/>
      <c r="XAD1" s="62"/>
      <c r="XAE1" s="62"/>
      <c r="XAF1" s="62"/>
      <c r="XAG1" s="62"/>
      <c r="XAH1" s="62"/>
      <c r="XAI1" s="62"/>
      <c r="XAJ1" s="62"/>
      <c r="XAK1" s="62"/>
      <c r="XAL1" s="62"/>
      <c r="XAM1" s="62"/>
      <c r="XAN1" s="62"/>
      <c r="XAO1" s="62"/>
      <c r="XAP1" s="62"/>
      <c r="XAQ1" s="62"/>
      <c r="XAR1" s="62"/>
      <c r="XAS1" s="62"/>
      <c r="XAT1" s="62"/>
      <c r="XAU1" s="62"/>
      <c r="XAV1" s="62"/>
      <c r="XAW1" s="62"/>
      <c r="XAX1" s="62"/>
      <c r="XAY1" s="62"/>
      <c r="XAZ1" s="62"/>
      <c r="XBA1" s="62"/>
      <c r="XBB1" s="62"/>
      <c r="XBC1" s="62"/>
      <c r="XBD1" s="62"/>
      <c r="XBE1" s="62"/>
      <c r="XBF1" s="62"/>
      <c r="XBG1" s="62"/>
      <c r="XBH1" s="62"/>
      <c r="XBI1" s="62"/>
      <c r="XBJ1" s="62"/>
      <c r="XBK1" s="62"/>
      <c r="XBL1" s="62"/>
      <c r="XBM1" s="62"/>
      <c r="XBN1" s="62"/>
      <c r="XBO1" s="62"/>
      <c r="XBP1" s="62"/>
      <c r="XBQ1" s="62"/>
      <c r="XBR1" s="62"/>
      <c r="XBS1" s="62"/>
      <c r="XBT1" s="62"/>
      <c r="XBU1" s="62"/>
      <c r="XBV1" s="62"/>
      <c r="XBW1" s="62"/>
      <c r="XBX1" s="62"/>
      <c r="XBY1" s="62"/>
      <c r="XBZ1" s="62"/>
      <c r="XCA1" s="62"/>
      <c r="XCB1" s="62"/>
      <c r="XCC1" s="62"/>
      <c r="XCD1" s="62"/>
      <c r="XCE1" s="62"/>
      <c r="XCF1" s="62"/>
      <c r="XCG1" s="62"/>
      <c r="XCH1" s="62"/>
      <c r="XCI1" s="62"/>
      <c r="XCJ1" s="62"/>
      <c r="XCK1" s="62"/>
      <c r="XCL1" s="62"/>
      <c r="XCM1" s="62"/>
      <c r="XCN1" s="62"/>
      <c r="XCO1" s="62"/>
      <c r="XCP1" s="62"/>
      <c r="XCQ1" s="62"/>
      <c r="XCR1" s="62"/>
      <c r="XCS1" s="62"/>
      <c r="XCT1" s="62"/>
      <c r="XCU1" s="62"/>
      <c r="XCV1" s="62"/>
      <c r="XCW1" s="62"/>
      <c r="XCX1" s="62"/>
      <c r="XCY1" s="62"/>
      <c r="XCZ1" s="62"/>
      <c r="XDA1" s="62"/>
      <c r="XDB1" s="62"/>
      <c r="XDC1" s="62"/>
      <c r="XDD1" s="62"/>
      <c r="XDE1" s="62"/>
      <c r="XDF1" s="62"/>
      <c r="XDG1" s="62"/>
      <c r="XDH1" s="62"/>
      <c r="XDI1" s="62"/>
      <c r="XDJ1" s="62"/>
      <c r="XDK1" s="62"/>
      <c r="XDL1" s="62"/>
      <c r="XDM1" s="62"/>
      <c r="XDN1" s="62"/>
      <c r="XDO1" s="62"/>
      <c r="XDP1" s="62"/>
      <c r="XDQ1" s="62"/>
      <c r="XDR1" s="62"/>
      <c r="XDS1" s="62"/>
      <c r="XDT1" s="62"/>
      <c r="XDU1" s="62"/>
      <c r="XDV1" s="62"/>
      <c r="XDW1" s="62"/>
      <c r="XDX1" s="62"/>
      <c r="XDY1" s="62"/>
      <c r="XDZ1" s="62"/>
      <c r="XEA1" s="62"/>
      <c r="XEB1" s="62"/>
      <c r="XEC1" s="62"/>
      <c r="XED1" s="62"/>
      <c r="XEE1" s="62"/>
      <c r="XEF1" s="62"/>
      <c r="XEG1" s="62"/>
      <c r="XEH1" s="62"/>
      <c r="XEI1" s="62"/>
      <c r="XEJ1" s="62"/>
      <c r="XEK1" s="62"/>
      <c r="XEL1" s="62"/>
      <c r="XEM1" s="62"/>
      <c r="XEN1" s="62"/>
      <c r="XEO1" s="62"/>
      <c r="XEP1" s="62"/>
      <c r="XEQ1" s="62"/>
      <c r="XER1" s="62"/>
      <c r="XES1" s="62"/>
      <c r="XET1" s="62"/>
      <c r="XEU1" s="62"/>
      <c r="XEV1" s="62"/>
      <c r="XEW1" s="62"/>
      <c r="XEX1" s="62"/>
      <c r="XEY1" s="62"/>
      <c r="XEZ1" s="62"/>
      <c r="XFA1" s="62"/>
      <c r="XFB1" s="62"/>
      <c r="XFC1" s="62"/>
      <c r="XFD1" s="62"/>
    </row>
    <row r="5" spans="1:16384" ht="15" customHeight="1" x14ac:dyDescent="0.25">
      <c r="GJI5" s="66" t="s">
        <v>367</v>
      </c>
      <c r="GJJ5" s="66" t="s">
        <v>368</v>
      </c>
    </row>
    <row r="6" spans="1:16384" x14ac:dyDescent="0.25">
      <c r="GJI6" s="66"/>
      <c r="GJJ6" s="66"/>
    </row>
  </sheetData>
  <mergeCells count="2">
    <mergeCell ref="GJI5:GJI6"/>
    <mergeCell ref="GJJ5:GJJ6"/>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1_Prealable</vt:lpstr>
      <vt:lpstr>2_Donnees_entree</vt:lpstr>
      <vt:lpstr>3_Export_brut_BDN</vt:lpstr>
      <vt:lpstr>4_Changement_de_nom</vt:lpstr>
      <vt:lpstr>4bis_Changement_de_nom_points</vt:lpstr>
      <vt:lpstr>5_Les_indices</vt:lpstr>
      <vt:lpstr>6_Export_BDN_digere</vt:lpstr>
      <vt:lpstr>7_Synthese_des_obs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2019-10-16T10:16:52Z</dcterms:modified>
</cp:coreProperties>
</file>