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arcel\Documents\Pascal Porteneuve\Garabit\"/>
    </mc:Choice>
  </mc:AlternateContent>
  <bookViews>
    <workbookView xWindow="0" yWindow="0" windowWidth="16890" windowHeight="4125"/>
  </bookViews>
  <sheets>
    <sheet name="Liste" sheetId="1" r:id="rId1"/>
    <sheet name="Pontons" sheetId="2" r:id="rId2"/>
    <sheet name="Datas" sheetId="3" r:id="rId3"/>
  </sheets>
  <definedNames>
    <definedName name="_xlnm._FilterDatabase" localSheetId="0" hidden="1">Liste!$A$7:$X$7</definedName>
    <definedName name="_xlnm._FilterDatabase" localSheetId="1" hidden="1">Pontons!$A$3:$G$3</definedName>
    <definedName name="PontonsLibres">OFFSET(Datas!$C$2,,,COUNTA(Datas!$C:$C)-1)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9" i="1" l="1"/>
  <c r="L9" i="1"/>
  <c r="P9" i="1"/>
  <c r="V9" i="1"/>
  <c r="W9" i="1" s="1"/>
  <c r="B10" i="1"/>
  <c r="L10" i="1"/>
  <c r="P10" i="1"/>
  <c r="V10" i="1"/>
  <c r="W10" i="1" s="1"/>
  <c r="B11" i="1"/>
  <c r="L11" i="1"/>
  <c r="P11" i="1"/>
  <c r="V11" i="1"/>
  <c r="W11" i="1" s="1"/>
  <c r="B12" i="1"/>
  <c r="L12" i="1"/>
  <c r="P12" i="1"/>
  <c r="V12" i="1"/>
  <c r="W12" i="1" s="1"/>
  <c r="B13" i="1"/>
  <c r="L13" i="1"/>
  <c r="P13" i="1"/>
  <c r="V13" i="1"/>
  <c r="W13" i="1" s="1"/>
  <c r="X13" i="1" s="1"/>
  <c r="B14" i="1"/>
  <c r="L14" i="1"/>
  <c r="P14" i="1"/>
  <c r="V14" i="1"/>
  <c r="W14" i="1" s="1"/>
  <c r="X14" i="1" s="1"/>
  <c r="B15" i="1"/>
  <c r="L15" i="1"/>
  <c r="P15" i="1"/>
  <c r="V15" i="1"/>
  <c r="W15" i="1" s="1"/>
  <c r="X15" i="1" s="1"/>
  <c r="B16" i="1"/>
  <c r="L16" i="1"/>
  <c r="P16" i="1"/>
  <c r="V16" i="1"/>
  <c r="W16" i="1" s="1"/>
  <c r="X16" i="1" s="1"/>
  <c r="B17" i="1"/>
  <c r="L17" i="1"/>
  <c r="P17" i="1"/>
  <c r="V17" i="1"/>
  <c r="W17" i="1" s="1"/>
  <c r="X17" i="1" s="1"/>
  <c r="B18" i="1"/>
  <c r="L18" i="1"/>
  <c r="P18" i="1"/>
  <c r="V18" i="1"/>
  <c r="W18" i="1" s="1"/>
  <c r="X18" i="1" s="1"/>
  <c r="B19" i="1"/>
  <c r="L19" i="1"/>
  <c r="P19" i="1"/>
  <c r="V19" i="1"/>
  <c r="W19" i="1" s="1"/>
  <c r="X19" i="1" s="1"/>
  <c r="B20" i="1"/>
  <c r="L20" i="1"/>
  <c r="P20" i="1"/>
  <c r="V20" i="1"/>
  <c r="W20" i="1" s="1"/>
  <c r="X20" i="1" s="1"/>
  <c r="B21" i="1"/>
  <c r="L21" i="1"/>
  <c r="P21" i="1"/>
  <c r="V21" i="1"/>
  <c r="W21" i="1" s="1"/>
  <c r="X21" i="1" s="1"/>
  <c r="B22" i="1"/>
  <c r="L22" i="1"/>
  <c r="P22" i="1"/>
  <c r="V22" i="1"/>
  <c r="W22" i="1" s="1"/>
  <c r="X22" i="1" s="1"/>
  <c r="B23" i="1"/>
  <c r="L23" i="1"/>
  <c r="P23" i="1"/>
  <c r="V23" i="1"/>
  <c r="W23" i="1" s="1"/>
  <c r="X23" i="1" s="1"/>
  <c r="B24" i="1"/>
  <c r="L24" i="1"/>
  <c r="P24" i="1"/>
  <c r="V24" i="1"/>
  <c r="W24" i="1" s="1"/>
  <c r="X24" i="1" s="1"/>
  <c r="B25" i="1"/>
  <c r="L25" i="1"/>
  <c r="P25" i="1"/>
  <c r="V25" i="1"/>
  <c r="W25" i="1" s="1"/>
  <c r="X25" i="1" s="1"/>
  <c r="B26" i="1"/>
  <c r="L26" i="1"/>
  <c r="P26" i="1"/>
  <c r="V26" i="1"/>
  <c r="W26" i="1" s="1"/>
  <c r="X26" i="1" s="1"/>
  <c r="B27" i="1"/>
  <c r="L27" i="1"/>
  <c r="P27" i="1"/>
  <c r="V27" i="1"/>
  <c r="W27" i="1" s="1"/>
  <c r="X27" i="1" s="1"/>
  <c r="B28" i="1"/>
  <c r="L28" i="1"/>
  <c r="P28" i="1"/>
  <c r="V28" i="1"/>
  <c r="W28" i="1" s="1"/>
  <c r="X28" i="1" s="1"/>
  <c r="B29" i="1"/>
  <c r="L29" i="1"/>
  <c r="P29" i="1"/>
  <c r="V29" i="1"/>
  <c r="W29" i="1" s="1"/>
  <c r="X29" i="1" s="1"/>
  <c r="V8" i="1"/>
  <c r="W8" i="1" s="1"/>
  <c r="L8" i="1"/>
  <c r="B8" i="1"/>
  <c r="X12" i="1" l="1"/>
  <c r="X11" i="1"/>
  <c r="X10" i="1"/>
  <c r="X9" i="1"/>
  <c r="B7" i="2"/>
  <c r="G7" i="2" s="1"/>
  <c r="F7" i="2"/>
  <c r="F10" i="2"/>
  <c r="B14" i="2"/>
  <c r="G14" i="2" s="1"/>
  <c r="C17" i="2"/>
  <c r="D20" i="2"/>
  <c r="E23" i="2"/>
  <c r="F26" i="2"/>
  <c r="B30" i="2"/>
  <c r="G30" i="2" s="1"/>
  <c r="C33" i="2"/>
  <c r="D36" i="2"/>
  <c r="E39" i="2"/>
  <c r="F42" i="2"/>
  <c r="B46" i="2"/>
  <c r="G46" i="2" s="1"/>
  <c r="C49" i="2"/>
  <c r="D52" i="2"/>
  <c r="B42" i="2"/>
  <c r="G42" i="2" s="1"/>
  <c r="C5" i="2"/>
  <c r="C7" i="2"/>
  <c r="D8" i="2"/>
  <c r="E11" i="2"/>
  <c r="F14" i="2"/>
  <c r="B18" i="2"/>
  <c r="G18" i="2" s="1"/>
  <c r="C21" i="2"/>
  <c r="D24" i="2"/>
  <c r="E27" i="2"/>
  <c r="F30" i="2"/>
  <c r="B34" i="2"/>
  <c r="G34" i="2" s="1"/>
  <c r="C37" i="2"/>
  <c r="D40" i="2"/>
  <c r="E43" i="2"/>
  <c r="F46" i="2"/>
  <c r="B50" i="2"/>
  <c r="G50" i="2" s="1"/>
  <c r="C53" i="2"/>
  <c r="E7" i="2"/>
  <c r="D16" i="2"/>
  <c r="F22" i="2"/>
  <c r="C29" i="2"/>
  <c r="E35" i="2"/>
  <c r="C45" i="2"/>
  <c r="E51" i="2"/>
  <c r="B6" i="2"/>
  <c r="G6" i="2" s="1"/>
  <c r="D7" i="2"/>
  <c r="C9" i="2"/>
  <c r="D12" i="2"/>
  <c r="E15" i="2"/>
  <c r="F18" i="2"/>
  <c r="B22" i="2"/>
  <c r="G22" i="2" s="1"/>
  <c r="C25" i="2"/>
  <c r="D28" i="2"/>
  <c r="E31" i="2"/>
  <c r="F34" i="2"/>
  <c r="B38" i="2"/>
  <c r="G38" i="2" s="1"/>
  <c r="C41" i="2"/>
  <c r="D44" i="2"/>
  <c r="E47" i="2"/>
  <c r="F50" i="2"/>
  <c r="F4" i="2"/>
  <c r="F6" i="2"/>
  <c r="B10" i="2"/>
  <c r="G10" i="2" s="1"/>
  <c r="C13" i="2"/>
  <c r="E19" i="2"/>
  <c r="B26" i="2"/>
  <c r="G26" i="2" s="1"/>
  <c r="D32" i="2"/>
  <c r="F38" i="2"/>
  <c r="D48" i="2"/>
  <c r="B4" i="2"/>
  <c r="G4" i="2" s="1"/>
  <c r="D13" i="2"/>
  <c r="B23" i="2"/>
  <c r="G23" i="2" s="1"/>
  <c r="E32" i="2"/>
  <c r="C42" i="2"/>
  <c r="F51" i="2"/>
  <c r="F12" i="2"/>
  <c r="C19" i="2"/>
  <c r="E25" i="2"/>
  <c r="C35" i="2"/>
  <c r="E41" i="2"/>
  <c r="B48" i="2"/>
  <c r="G48" i="2" s="1"/>
  <c r="D4" i="2"/>
  <c r="D11" i="2"/>
  <c r="F17" i="2"/>
  <c r="C24" i="2"/>
  <c r="D27" i="2"/>
  <c r="F33" i="2"/>
  <c r="B37" i="2"/>
  <c r="G37" i="2" s="1"/>
  <c r="D43" i="2"/>
  <c r="E46" i="2"/>
  <c r="F49" i="2"/>
  <c r="B53" i="2"/>
  <c r="G53" i="2" s="1"/>
  <c r="C6" i="2"/>
  <c r="B11" i="2"/>
  <c r="G11" i="2" s="1"/>
  <c r="C14" i="2"/>
  <c r="D17" i="2"/>
  <c r="E20" i="2"/>
  <c r="F23" i="2"/>
  <c r="B27" i="2"/>
  <c r="G27" i="2" s="1"/>
  <c r="C30" i="2"/>
  <c r="D33" i="2"/>
  <c r="E36" i="2"/>
  <c r="F39" i="2"/>
  <c r="B43" i="2"/>
  <c r="G43" i="2" s="1"/>
  <c r="C46" i="2"/>
  <c r="D49" i="2"/>
  <c r="E52" i="2"/>
  <c r="D6" i="2"/>
  <c r="D10" i="2"/>
  <c r="E13" i="2"/>
  <c r="F16" i="2"/>
  <c r="B20" i="2"/>
  <c r="G20" i="2" s="1"/>
  <c r="C23" i="2"/>
  <c r="D26" i="2"/>
  <c r="E29" i="2"/>
  <c r="F32" i="2"/>
  <c r="B36" i="2"/>
  <c r="G36" i="2" s="1"/>
  <c r="C39" i="2"/>
  <c r="D42" i="2"/>
  <c r="E45" i="2"/>
  <c r="F48" i="2"/>
  <c r="B52" i="2"/>
  <c r="G52" i="2" s="1"/>
  <c r="B5" i="2"/>
  <c r="G5" i="2" s="1"/>
  <c r="B9" i="2"/>
  <c r="G9" i="2" s="1"/>
  <c r="C12" i="2"/>
  <c r="D15" i="2"/>
  <c r="E18" i="2"/>
  <c r="F21" i="2"/>
  <c r="B25" i="2"/>
  <c r="G25" i="2" s="1"/>
  <c r="C28" i="2"/>
  <c r="D31" i="2"/>
  <c r="E34" i="2"/>
  <c r="F37" i="2"/>
  <c r="B41" i="2"/>
  <c r="G41" i="2" s="1"/>
  <c r="C44" i="2"/>
  <c r="D47" i="2"/>
  <c r="E50" i="2"/>
  <c r="F53" i="2"/>
  <c r="C10" i="2"/>
  <c r="F19" i="2"/>
  <c r="D29" i="2"/>
  <c r="B39" i="2"/>
  <c r="G39" i="2" s="1"/>
  <c r="E48" i="2"/>
  <c r="E9" i="2"/>
  <c r="D22" i="2"/>
  <c r="F28" i="2"/>
  <c r="D38" i="2"/>
  <c r="F44" i="2"/>
  <c r="C51" i="2"/>
  <c r="C8" i="2"/>
  <c r="E14" i="2"/>
  <c r="B21" i="2"/>
  <c r="G21" i="2" s="1"/>
  <c r="E30" i="2"/>
  <c r="C40" i="2"/>
  <c r="E8" i="2"/>
  <c r="F11" i="2"/>
  <c r="B15" i="2"/>
  <c r="G15" i="2" s="1"/>
  <c r="C18" i="2"/>
  <c r="D21" i="2"/>
  <c r="E24" i="2"/>
  <c r="F27" i="2"/>
  <c r="B31" i="2"/>
  <c r="G31" i="2" s="1"/>
  <c r="C34" i="2"/>
  <c r="D37" i="2"/>
  <c r="E40" i="2"/>
  <c r="F43" i="2"/>
  <c r="B47" i="2"/>
  <c r="G47" i="2" s="1"/>
  <c r="C50" i="2"/>
  <c r="D53" i="2"/>
  <c r="B8" i="2"/>
  <c r="G8" i="2" s="1"/>
  <c r="C11" i="2"/>
  <c r="D14" i="2"/>
  <c r="E17" i="2"/>
  <c r="F20" i="2"/>
  <c r="B24" i="2"/>
  <c r="G24" i="2" s="1"/>
  <c r="C27" i="2"/>
  <c r="D30" i="2"/>
  <c r="E33" i="2"/>
  <c r="F36" i="2"/>
  <c r="B40" i="2"/>
  <c r="G40" i="2" s="1"/>
  <c r="C43" i="2"/>
  <c r="D46" i="2"/>
  <c r="E49" i="2"/>
  <c r="F52" i="2"/>
  <c r="F5" i="2"/>
  <c r="F9" i="2"/>
  <c r="B13" i="2"/>
  <c r="G13" i="2" s="1"/>
  <c r="C16" i="2"/>
  <c r="D19" i="2"/>
  <c r="E22" i="2"/>
  <c r="F25" i="2"/>
  <c r="B29" i="2"/>
  <c r="G29" i="2" s="1"/>
  <c r="C32" i="2"/>
  <c r="D35" i="2"/>
  <c r="E38" i="2"/>
  <c r="F41" i="2"/>
  <c r="B45" i="2"/>
  <c r="G45" i="2" s="1"/>
  <c r="C48" i="2"/>
  <c r="D51" i="2"/>
  <c r="C4" i="2"/>
  <c r="E16" i="2"/>
  <c r="C26" i="2"/>
  <c r="F35" i="2"/>
  <c r="D45" i="2"/>
  <c r="E5" i="2"/>
  <c r="B16" i="2"/>
  <c r="G16" i="2" s="1"/>
  <c r="B32" i="2"/>
  <c r="G32" i="2" s="1"/>
  <c r="D9" i="2"/>
  <c r="E12" i="2"/>
  <c r="F15" i="2"/>
  <c r="B19" i="2"/>
  <c r="G19" i="2" s="1"/>
  <c r="C22" i="2"/>
  <c r="D25" i="2"/>
  <c r="E28" i="2"/>
  <c r="F31" i="2"/>
  <c r="B35" i="2"/>
  <c r="G35" i="2" s="1"/>
  <c r="C38" i="2"/>
  <c r="D41" i="2"/>
  <c r="E44" i="2"/>
  <c r="F47" i="2"/>
  <c r="B51" i="2"/>
  <c r="G51" i="2" s="1"/>
  <c r="E4" i="2"/>
  <c r="F8" i="2"/>
  <c r="B12" i="2"/>
  <c r="G12" i="2" s="1"/>
  <c r="C15" i="2"/>
  <c r="D18" i="2"/>
  <c r="E21" i="2"/>
  <c r="F24" i="2"/>
  <c r="B28" i="2"/>
  <c r="G28" i="2" s="1"/>
  <c r="C31" i="2"/>
  <c r="D34" i="2"/>
  <c r="E37" i="2"/>
  <c r="F40" i="2"/>
  <c r="B44" i="2"/>
  <c r="G44" i="2" s="1"/>
  <c r="C47" i="2"/>
  <c r="D50" i="2"/>
  <c r="E53" i="2"/>
  <c r="E6" i="2"/>
  <c r="E10" i="2"/>
  <c r="F13" i="2"/>
  <c r="B17" i="2"/>
  <c r="G17" i="2" s="1"/>
  <c r="C20" i="2"/>
  <c r="D23" i="2"/>
  <c r="E26" i="2"/>
  <c r="F29" i="2"/>
  <c r="B33" i="2"/>
  <c r="G33" i="2" s="1"/>
  <c r="C36" i="2"/>
  <c r="D39" i="2"/>
  <c r="E42" i="2"/>
  <c r="F45" i="2"/>
  <c r="B49" i="2"/>
  <c r="G49" i="2" s="1"/>
  <c r="C52" i="2"/>
  <c r="D5" i="2"/>
  <c r="X8" i="1"/>
  <c r="P8" i="1"/>
</calcChain>
</file>

<file path=xl/sharedStrings.xml><?xml version="1.0" encoding="utf-8"?>
<sst xmlns="http://schemas.openxmlformats.org/spreadsheetml/2006/main" count="53" uniqueCount="42">
  <si>
    <t>Nom</t>
  </si>
  <si>
    <t>Prénom</t>
  </si>
  <si>
    <t>Tél fixe</t>
  </si>
  <si>
    <t>Tél portable</t>
  </si>
  <si>
    <t>Adresse mail</t>
  </si>
  <si>
    <t>Ponton 2016</t>
  </si>
  <si>
    <t>Ponton 2017</t>
  </si>
  <si>
    <t>Tarif</t>
  </si>
  <si>
    <t>A payer</t>
  </si>
  <si>
    <t>Chèque</t>
  </si>
  <si>
    <t>Espèces</t>
  </si>
  <si>
    <t>CB</t>
  </si>
  <si>
    <t>Total</t>
  </si>
  <si>
    <t>Ecart</t>
  </si>
  <si>
    <t>Message d'alerte</t>
  </si>
  <si>
    <t>Saison</t>
  </si>
  <si>
    <t>Occasionnel</t>
  </si>
  <si>
    <t>N°</t>
  </si>
  <si>
    <t>Date début</t>
  </si>
  <si>
    <t>Date fin</t>
  </si>
  <si>
    <t>Nb jours</t>
  </si>
  <si>
    <t>Ponton</t>
  </si>
  <si>
    <t>ALERTE</t>
  </si>
  <si>
    <t>Pontons</t>
  </si>
  <si>
    <t>DUPONT</t>
  </si>
  <si>
    <t>Michel</t>
  </si>
  <si>
    <t>dupont.michel@orange.fr</t>
  </si>
  <si>
    <t>Libre</t>
  </si>
  <si>
    <t>DURAND</t>
  </si>
  <si>
    <t>Pontons libres</t>
  </si>
  <si>
    <t>MARTIN</t>
  </si>
  <si>
    <t>Luc</t>
  </si>
  <si>
    <t>Jean</t>
  </si>
  <si>
    <t>durand.jean@orange.fr</t>
  </si>
  <si>
    <t>DUPUIS</t>
  </si>
  <si>
    <t>dupuis.luc@free.fr</t>
  </si>
  <si>
    <t>Jacques</t>
  </si>
  <si>
    <t>martin.jacques@sfr.fr</t>
  </si>
  <si>
    <t>Pascal</t>
  </si>
  <si>
    <t>porteneuvepascal@@gmail.com</t>
  </si>
  <si>
    <t>DUMAS</t>
  </si>
  <si>
    <t>GESTION PONTONS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</si>
</sst>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_ ;[Red]\-0.00\ "/>
    <numFmt numFmtId="165" formatCode="0#&quot; &quot;##&quot; &quot;##&quot; &quot;##&quot; &quot;##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1"/>
      <name val="Copperplate Gothic Light"/>
      <family val="2"/>
    </font>
    <font>
      <u/>
      <sz val="11"/>
      <color theme="10"/>
      <name val="Calibri"/>
      <family val="2"/>
      <scheme val="minor"/>
    </font>
    <font>
      <sz val="12"/>
      <color theme="1"/>
      <name val="Calibri"/>
      <family val="2"/>
    </font>
    <font>
      <b/>
      <sz val="12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rgb="FFFF0000"/>
      <name val="Arial Narrow"/>
      <family val="2"/>
    </font>
    <font>
      <b/>
      <sz val="14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CFF3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58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164" fontId="0" fillId="0" borderId="0" xfId="0" applyNumberForma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3" fillId="2" borderId="1" xfId="0" applyFont="1" applyFill="1" applyBorder="1" applyAlignment="1">
      <alignment horizontal="center" vertical="top"/>
    </xf>
    <xf numFmtId="0" fontId="3" fillId="5" borderId="1" xfId="0" applyFont="1" applyFill="1" applyBorder="1" applyAlignment="1">
      <alignment horizontal="center" vertical="top"/>
    </xf>
    <xf numFmtId="0" fontId="1" fillId="5" borderId="1" xfId="0" applyFont="1" applyFill="1" applyBorder="1" applyAlignment="1">
      <alignment horizontal="center" vertical="top"/>
    </xf>
    <xf numFmtId="0" fontId="3" fillId="6" borderId="1" xfId="0" applyFont="1" applyFill="1" applyBorder="1" applyAlignment="1">
      <alignment horizontal="center" vertical="top"/>
    </xf>
    <xf numFmtId="0" fontId="1" fillId="6" borderId="1" xfId="0" applyFont="1" applyFill="1" applyBorder="1" applyAlignment="1">
      <alignment horizontal="center" vertical="top"/>
    </xf>
    <xf numFmtId="0" fontId="1" fillId="0" borderId="0" xfId="0" applyFont="1" applyAlignment="1">
      <alignment vertical="top"/>
    </xf>
    <xf numFmtId="0" fontId="2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165" fontId="2" fillId="0" borderId="1" xfId="0" applyNumberFormat="1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14" fontId="2" fillId="5" borderId="1" xfId="0" applyNumberFormat="1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14" fontId="2" fillId="6" borderId="1" xfId="0" applyNumberFormat="1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164" fontId="8" fillId="0" borderId="1" xfId="0" applyNumberFormat="1" applyFont="1" applyBorder="1" applyAlignment="1">
      <alignment vertical="center"/>
    </xf>
    <xf numFmtId="164" fontId="8" fillId="4" borderId="1" xfId="0" applyNumberFormat="1" applyFont="1" applyFill="1" applyBorder="1" applyAlignment="1">
      <alignment vertical="center"/>
    </xf>
    <xf numFmtId="164" fontId="8" fillId="0" borderId="1" xfId="0" applyNumberFormat="1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6" fillId="0" borderId="1" xfId="1" applyBorder="1" applyAlignment="1">
      <alignment vertical="center"/>
    </xf>
    <xf numFmtId="165" fontId="0" fillId="0" borderId="0" xfId="0" applyNumberFormat="1" applyAlignment="1">
      <alignment horizontal="center"/>
    </xf>
    <xf numFmtId="14" fontId="10" fillId="0" borderId="1" xfId="0" applyNumberFormat="1" applyFont="1" applyFill="1" applyBorder="1" applyAlignment="1">
      <alignment horizontal="center" vertical="center"/>
    </xf>
    <xf numFmtId="0" fontId="0" fillId="8" borderId="0" xfId="0" applyFill="1" applyAlignment="1">
      <alignment horizontal="center"/>
    </xf>
    <xf numFmtId="164" fontId="2" fillId="9" borderId="1" xfId="0" applyNumberFormat="1" applyFont="1" applyFill="1" applyBorder="1" applyAlignment="1">
      <alignment vertical="center"/>
    </xf>
    <xf numFmtId="0" fontId="1" fillId="0" borderId="1" xfId="0" applyFont="1" applyBorder="1" applyAlignment="1">
      <alignment horizontal="center"/>
    </xf>
    <xf numFmtId="0" fontId="0" fillId="0" borderId="1" xfId="0" applyBorder="1"/>
    <xf numFmtId="165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/>
    <xf numFmtId="0" fontId="1" fillId="0" borderId="0" xfId="0" applyFont="1"/>
    <xf numFmtId="0" fontId="1" fillId="0" borderId="1" xfId="0" applyFont="1" applyBorder="1" applyAlignment="1">
      <alignment horizontal="center" vertical="top"/>
    </xf>
    <xf numFmtId="165" fontId="1" fillId="0" borderId="1" xfId="0" applyNumberFormat="1" applyFont="1" applyBorder="1" applyAlignment="1">
      <alignment horizontal="center" vertical="top"/>
    </xf>
    <xf numFmtId="0" fontId="1" fillId="0" borderId="0" xfId="0" applyFont="1" applyAlignment="1">
      <alignment horizontal="center" vertical="top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64" fontId="1" fillId="0" borderId="1" xfId="0" applyNumberFormat="1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/>
    </xf>
    <xf numFmtId="164" fontId="1" fillId="9" borderId="1" xfId="0" applyNumberFormat="1" applyFont="1" applyFill="1" applyBorder="1" applyAlignment="1">
      <alignment horizontal="center" vertical="center"/>
    </xf>
    <xf numFmtId="164" fontId="1" fillId="4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2">
    <dxf>
      <font>
        <b/>
        <i val="0"/>
        <color rgb="FFFF0000"/>
      </font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dupuis.luc@free.fr" TargetMode="External"/><Relationship Id="rId2" Type="http://schemas.openxmlformats.org/officeDocument/2006/relationships/hyperlink" Target="mailto:durand.jean@orange.fr" TargetMode="External"/><Relationship Id="rId1" Type="http://schemas.openxmlformats.org/officeDocument/2006/relationships/hyperlink" Target="mailto:dupont.michel@orange.fr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martin.jacques@sfr.fr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X29"/>
  <sheetViews>
    <sheetView showZeros="0" tabSelected="1" workbookViewId="0">
      <pane xSplit="4" ySplit="7" topLeftCell="H8" activePane="bottomRight" state="frozen"/>
      <selection pane="topRight" activeCell="C1" sqref="C1"/>
      <selection pane="bottomLeft" activeCell="A7" sqref="A7"/>
      <selection pane="bottomRight" activeCell="H12" sqref="H12"/>
    </sheetView>
  </sheetViews>
  <sheetFormatPr baseColWidth="10" defaultRowHeight="15.75" x14ac:dyDescent="0.25"/>
  <cols>
    <col min="1" max="1" width="4.7109375" style="1" hidden="1" customWidth="1"/>
    <col min="2" max="2" width="7.42578125" style="1" customWidth="1"/>
    <col min="3" max="3" width="22.42578125" style="2" customWidth="1"/>
    <col min="4" max="4" width="11.42578125" style="3"/>
    <col min="5" max="6" width="14.7109375" style="3" bestFit="1" customWidth="1"/>
    <col min="7" max="7" width="35.7109375" style="3" customWidth="1"/>
    <col min="8" max="8" width="6.7109375" style="3" customWidth="1"/>
    <col min="9" max="9" width="11.42578125" style="3"/>
    <col min="10" max="10" width="5.7109375" style="3" customWidth="1"/>
    <col min="11" max="11" width="12.140625" style="3" bestFit="1" customWidth="1"/>
    <col min="12" max="12" width="15.28515625" style="3" bestFit="1" customWidth="1"/>
    <col min="13" max="13" width="5.7109375" style="3" customWidth="1"/>
    <col min="14" max="15" width="11.85546875" style="3" bestFit="1" customWidth="1"/>
    <col min="16" max="16" width="10.7109375" style="1" bestFit="1" customWidth="1"/>
    <col min="17" max="18" width="8.7109375" style="4" customWidth="1"/>
    <col min="19" max="22" width="11.42578125" style="4"/>
    <col min="23" max="23" width="10.42578125" style="4" bestFit="1" customWidth="1"/>
    <col min="24" max="24" width="14.140625" style="5" bestFit="1" customWidth="1"/>
    <col min="25" max="16384" width="11.42578125" style="3"/>
  </cols>
  <sheetData>
    <row r="1" spans="1:24" ht="19.5" thickBot="1" x14ac:dyDescent="0.3">
      <c r="C1" s="55" t="s">
        <v>41</v>
      </c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7"/>
    </row>
    <row r="4" spans="1:24" x14ac:dyDescent="0.25">
      <c r="P4" s="3"/>
    </row>
    <row r="5" spans="1:24" s="6" customFormat="1" ht="15" customHeight="1" x14ac:dyDescent="0.25">
      <c r="A5" s="1"/>
      <c r="B5" s="44" t="s">
        <v>21</v>
      </c>
      <c r="C5" s="54" t="s">
        <v>0</v>
      </c>
      <c r="D5" s="54" t="s">
        <v>1</v>
      </c>
      <c r="E5" s="54" t="s">
        <v>2</v>
      </c>
      <c r="F5" s="54" t="s">
        <v>3</v>
      </c>
      <c r="G5" s="54" t="s">
        <v>4</v>
      </c>
      <c r="H5" s="44" t="s">
        <v>5</v>
      </c>
      <c r="I5" s="44"/>
      <c r="J5" s="45" t="s">
        <v>6</v>
      </c>
      <c r="K5" s="45"/>
      <c r="L5" s="45"/>
      <c r="M5" s="45"/>
      <c r="N5" s="45"/>
      <c r="O5" s="45"/>
      <c r="P5" s="45"/>
      <c r="Q5" s="51" t="s">
        <v>7</v>
      </c>
      <c r="R5" s="51" t="s">
        <v>8</v>
      </c>
      <c r="S5" s="52" t="s">
        <v>9</v>
      </c>
      <c r="T5" s="52" t="s">
        <v>10</v>
      </c>
      <c r="U5" s="52" t="s">
        <v>11</v>
      </c>
      <c r="V5" s="53" t="s">
        <v>12</v>
      </c>
      <c r="W5" s="46" t="s">
        <v>13</v>
      </c>
      <c r="X5" s="50" t="s">
        <v>14</v>
      </c>
    </row>
    <row r="6" spans="1:24" s="6" customFormat="1" ht="15" customHeight="1" x14ac:dyDescent="0.25">
      <c r="A6" s="1"/>
      <c r="B6" s="44"/>
      <c r="C6" s="54"/>
      <c r="D6" s="54"/>
      <c r="E6" s="54"/>
      <c r="F6" s="54"/>
      <c r="G6" s="54"/>
      <c r="H6" s="26" t="s">
        <v>15</v>
      </c>
      <c r="I6" s="26" t="s">
        <v>16</v>
      </c>
      <c r="J6" s="48" t="s">
        <v>15</v>
      </c>
      <c r="K6" s="48"/>
      <c r="L6" s="47" t="s">
        <v>22</v>
      </c>
      <c r="M6" s="49" t="s">
        <v>16</v>
      </c>
      <c r="N6" s="49"/>
      <c r="O6" s="49"/>
      <c r="P6" s="49"/>
      <c r="Q6" s="51"/>
      <c r="R6" s="51"/>
      <c r="S6" s="52"/>
      <c r="T6" s="52"/>
      <c r="U6" s="52"/>
      <c r="V6" s="53"/>
      <c r="W6" s="46"/>
      <c r="X6" s="50"/>
    </row>
    <row r="7" spans="1:24" s="12" customFormat="1" ht="27" customHeight="1" x14ac:dyDescent="0.25">
      <c r="A7" s="1"/>
      <c r="B7" s="26"/>
      <c r="C7" s="54"/>
      <c r="D7" s="54"/>
      <c r="E7" s="54"/>
      <c r="F7" s="54"/>
      <c r="G7" s="54"/>
      <c r="H7" s="7" t="s">
        <v>17</v>
      </c>
      <c r="I7" s="7" t="s">
        <v>17</v>
      </c>
      <c r="J7" s="8" t="s">
        <v>17</v>
      </c>
      <c r="K7" s="9" t="s">
        <v>18</v>
      </c>
      <c r="L7" s="47"/>
      <c r="M7" s="10" t="s">
        <v>17</v>
      </c>
      <c r="N7" s="11" t="s">
        <v>18</v>
      </c>
      <c r="O7" s="11" t="s">
        <v>19</v>
      </c>
      <c r="P7" s="11" t="s">
        <v>20</v>
      </c>
      <c r="Q7" s="51"/>
      <c r="R7" s="51"/>
      <c r="S7" s="52"/>
      <c r="T7" s="52"/>
      <c r="U7" s="52"/>
      <c r="V7" s="53"/>
      <c r="W7" s="46"/>
      <c r="X7" s="50"/>
    </row>
    <row r="8" spans="1:24" s="2" customFormat="1" ht="18.75" x14ac:dyDescent="0.25">
      <c r="A8" s="1"/>
      <c r="B8" s="13">
        <f>IF(ISBLANK($J8),$M8,$J8)</f>
        <v>4</v>
      </c>
      <c r="C8" s="14" t="s">
        <v>24</v>
      </c>
      <c r="D8" s="15" t="s">
        <v>25</v>
      </c>
      <c r="E8" s="16">
        <v>102030405</v>
      </c>
      <c r="F8" s="16">
        <v>607080910</v>
      </c>
      <c r="G8" s="30" t="s">
        <v>26</v>
      </c>
      <c r="H8" s="17"/>
      <c r="I8" s="17"/>
      <c r="J8" s="18">
        <v>4</v>
      </c>
      <c r="K8" s="19">
        <v>42737</v>
      </c>
      <c r="L8" s="32" t="str">
        <f>IF(OR(COUNTBLANK($J8),COUNTBLANK($M8)),"","ATTENTION !")</f>
        <v/>
      </c>
      <c r="M8" s="20"/>
      <c r="N8" s="21"/>
      <c r="O8" s="21"/>
      <c r="P8" s="22" t="str">
        <f>IF($O8="","",$O8-$N8)</f>
        <v/>
      </c>
      <c r="Q8" s="23"/>
      <c r="R8" s="23">
        <v>300</v>
      </c>
      <c r="S8" s="34"/>
      <c r="T8" s="34"/>
      <c r="U8" s="34">
        <v>280</v>
      </c>
      <c r="V8" s="24">
        <f>SUM($S8:$U8)</f>
        <v>280</v>
      </c>
      <c r="W8" s="25">
        <f>$V8-$R8</f>
        <v>-20</v>
      </c>
      <c r="X8" s="27" t="str">
        <f ca="1">IF(OR($B8=0,$W8=0),"",IF(TODAY()-(IF(ISNUMBER($J8),$K8,$N8))&gt;=8,"RETARD",""))</f>
        <v>RETARD</v>
      </c>
    </row>
    <row r="9" spans="1:24" ht="18.75" x14ac:dyDescent="0.25">
      <c r="B9" s="13">
        <f t="shared" ref="B9:B29" si="0">IF(ISBLANK($J9),$M9,$J9)</f>
        <v>12</v>
      </c>
      <c r="C9" s="14" t="s">
        <v>28</v>
      </c>
      <c r="D9" s="15" t="s">
        <v>32</v>
      </c>
      <c r="E9" s="16">
        <v>908070605</v>
      </c>
      <c r="F9" s="16">
        <v>708090102</v>
      </c>
      <c r="G9" s="30" t="s">
        <v>33</v>
      </c>
      <c r="H9" s="17"/>
      <c r="I9" s="17"/>
      <c r="J9" s="18"/>
      <c r="K9" s="19"/>
      <c r="L9" s="32" t="str">
        <f t="shared" ref="L9:L29" si="1">IF(OR(COUNTBLANK($J9),COUNTBLANK($M9)),"","ATTENTION !")</f>
        <v/>
      </c>
      <c r="M9" s="20">
        <v>12</v>
      </c>
      <c r="N9" s="21">
        <v>42738</v>
      </c>
      <c r="O9" s="21">
        <v>42825</v>
      </c>
      <c r="P9" s="22">
        <f t="shared" ref="P9:P29" si="2">IF($O9="","",$O9-$N9)</f>
        <v>87</v>
      </c>
      <c r="Q9" s="23"/>
      <c r="R9" s="23">
        <v>150</v>
      </c>
      <c r="S9" s="34">
        <v>100</v>
      </c>
      <c r="T9" s="34"/>
      <c r="U9" s="34"/>
      <c r="V9" s="24">
        <f t="shared" ref="V9:V29" si="3">SUM($S9:$U9)</f>
        <v>100</v>
      </c>
      <c r="W9" s="25">
        <f t="shared" ref="W9:W29" si="4">$V9-$R9</f>
        <v>-50</v>
      </c>
      <c r="X9" s="27" t="str">
        <f t="shared" ref="X9:X29" ca="1" si="5">IF(OR($B9=0,$W9=0),"",IF(TODAY()-(IF(ISNUMBER($J9),$K9,$N9))&gt;=8,"RETARD",""))</f>
        <v/>
      </c>
    </row>
    <row r="10" spans="1:24" ht="18.75" x14ac:dyDescent="0.25">
      <c r="B10" s="13">
        <f t="shared" si="0"/>
        <v>49</v>
      </c>
      <c r="C10" s="14" t="s">
        <v>34</v>
      </c>
      <c r="D10" s="15" t="s">
        <v>31</v>
      </c>
      <c r="E10" s="16">
        <v>203040506</v>
      </c>
      <c r="F10" s="16">
        <v>605040302</v>
      </c>
      <c r="G10" s="30" t="s">
        <v>35</v>
      </c>
      <c r="H10" s="17"/>
      <c r="I10" s="17"/>
      <c r="J10" s="18">
        <v>49</v>
      </c>
      <c r="K10" s="19">
        <v>42735</v>
      </c>
      <c r="L10" s="32" t="str">
        <f t="shared" si="1"/>
        <v/>
      </c>
      <c r="M10" s="20"/>
      <c r="N10" s="21"/>
      <c r="O10" s="21"/>
      <c r="P10" s="22" t="str">
        <f t="shared" si="2"/>
        <v/>
      </c>
      <c r="Q10" s="23"/>
      <c r="R10" s="23">
        <v>300</v>
      </c>
      <c r="S10" s="34"/>
      <c r="T10" s="34">
        <v>250</v>
      </c>
      <c r="U10" s="34"/>
      <c r="V10" s="24">
        <f t="shared" si="3"/>
        <v>250</v>
      </c>
      <c r="W10" s="25">
        <f t="shared" si="4"/>
        <v>-50</v>
      </c>
      <c r="X10" s="27" t="str">
        <f t="shared" ca="1" si="5"/>
        <v>RETARD</v>
      </c>
    </row>
    <row r="11" spans="1:24" ht="18.75" x14ac:dyDescent="0.25">
      <c r="B11" s="13">
        <f t="shared" si="0"/>
        <v>50</v>
      </c>
      <c r="C11" s="14" t="s">
        <v>30</v>
      </c>
      <c r="D11" s="15" t="s">
        <v>36</v>
      </c>
      <c r="E11" s="16">
        <v>525658789</v>
      </c>
      <c r="F11" s="16">
        <v>658745219</v>
      </c>
      <c r="G11" s="30" t="s">
        <v>37</v>
      </c>
      <c r="H11" s="17"/>
      <c r="I11" s="17"/>
      <c r="J11" s="18"/>
      <c r="K11" s="19"/>
      <c r="L11" s="32" t="str">
        <f t="shared" si="1"/>
        <v/>
      </c>
      <c r="M11" s="20">
        <v>50</v>
      </c>
      <c r="N11" s="21">
        <v>42743</v>
      </c>
      <c r="O11" s="21">
        <v>42855</v>
      </c>
      <c r="P11" s="22">
        <f t="shared" si="2"/>
        <v>112</v>
      </c>
      <c r="Q11" s="23"/>
      <c r="R11" s="23">
        <v>180</v>
      </c>
      <c r="S11" s="34">
        <v>125</v>
      </c>
      <c r="T11" s="34"/>
      <c r="U11" s="34"/>
      <c r="V11" s="24">
        <f t="shared" si="3"/>
        <v>125</v>
      </c>
      <c r="W11" s="25">
        <f t="shared" si="4"/>
        <v>-55</v>
      </c>
      <c r="X11" s="27" t="str">
        <f t="shared" ca="1" si="5"/>
        <v/>
      </c>
    </row>
    <row r="12" spans="1:24" ht="18.75" x14ac:dyDescent="0.25">
      <c r="B12" s="13">
        <f t="shared" si="0"/>
        <v>50</v>
      </c>
      <c r="C12" s="14" t="s">
        <v>40</v>
      </c>
      <c r="D12" s="15" t="s">
        <v>38</v>
      </c>
      <c r="E12" s="16">
        <v>222222222</v>
      </c>
      <c r="F12" s="16">
        <v>111111111</v>
      </c>
      <c r="G12" s="30" t="s">
        <v>39</v>
      </c>
      <c r="H12" s="17"/>
      <c r="I12" s="17"/>
      <c r="J12" s="18">
        <v>50</v>
      </c>
      <c r="K12" s="19">
        <v>42736</v>
      </c>
      <c r="L12" s="32" t="str">
        <f t="shared" si="1"/>
        <v/>
      </c>
      <c r="M12" s="20"/>
      <c r="N12" s="21"/>
      <c r="O12" s="21"/>
      <c r="P12" s="22" t="str">
        <f t="shared" si="2"/>
        <v/>
      </c>
      <c r="Q12" s="23"/>
      <c r="R12" s="23">
        <v>300</v>
      </c>
      <c r="S12" s="34"/>
      <c r="T12" s="34">
        <v>300</v>
      </c>
      <c r="U12" s="34"/>
      <c r="V12" s="24">
        <f t="shared" si="3"/>
        <v>300</v>
      </c>
      <c r="W12" s="25">
        <f t="shared" si="4"/>
        <v>0</v>
      </c>
      <c r="X12" s="27" t="str">
        <f t="shared" ca="1" si="5"/>
        <v/>
      </c>
    </row>
    <row r="13" spans="1:24" ht="18.75" x14ac:dyDescent="0.25">
      <c r="B13" s="13">
        <f t="shared" si="0"/>
        <v>0</v>
      </c>
      <c r="C13" s="14"/>
      <c r="D13" s="15"/>
      <c r="E13" s="16"/>
      <c r="F13" s="16"/>
      <c r="G13" s="30"/>
      <c r="H13" s="17"/>
      <c r="I13" s="17"/>
      <c r="J13" s="18"/>
      <c r="K13" s="19"/>
      <c r="L13" s="32" t="str">
        <f t="shared" si="1"/>
        <v/>
      </c>
      <c r="M13" s="20"/>
      <c r="N13" s="21"/>
      <c r="O13" s="21"/>
      <c r="P13" s="22" t="str">
        <f t="shared" si="2"/>
        <v/>
      </c>
      <c r="Q13" s="23"/>
      <c r="R13" s="23"/>
      <c r="S13" s="34"/>
      <c r="T13" s="34"/>
      <c r="U13" s="34"/>
      <c r="V13" s="24">
        <f t="shared" si="3"/>
        <v>0</v>
      </c>
      <c r="W13" s="25">
        <f t="shared" si="4"/>
        <v>0</v>
      </c>
      <c r="X13" s="27" t="str">
        <f t="shared" ca="1" si="5"/>
        <v/>
      </c>
    </row>
    <row r="14" spans="1:24" ht="18.75" x14ac:dyDescent="0.25">
      <c r="B14" s="13">
        <f t="shared" si="0"/>
        <v>0</v>
      </c>
      <c r="C14" s="14"/>
      <c r="D14" s="15"/>
      <c r="E14" s="16"/>
      <c r="F14" s="16"/>
      <c r="G14" s="30"/>
      <c r="H14" s="17"/>
      <c r="I14" s="17"/>
      <c r="J14" s="18"/>
      <c r="K14" s="19"/>
      <c r="L14" s="32" t="str">
        <f t="shared" si="1"/>
        <v/>
      </c>
      <c r="M14" s="20"/>
      <c r="N14" s="21"/>
      <c r="O14" s="21"/>
      <c r="P14" s="22" t="str">
        <f t="shared" si="2"/>
        <v/>
      </c>
      <c r="Q14" s="23"/>
      <c r="R14" s="23"/>
      <c r="S14" s="34"/>
      <c r="T14" s="34"/>
      <c r="U14" s="34"/>
      <c r="V14" s="24">
        <f t="shared" si="3"/>
        <v>0</v>
      </c>
      <c r="W14" s="25">
        <f t="shared" si="4"/>
        <v>0</v>
      </c>
      <c r="X14" s="27" t="str">
        <f t="shared" ca="1" si="5"/>
        <v/>
      </c>
    </row>
    <row r="15" spans="1:24" ht="18.75" x14ac:dyDescent="0.25">
      <c r="B15" s="13">
        <f t="shared" si="0"/>
        <v>0</v>
      </c>
      <c r="C15" s="14"/>
      <c r="D15" s="15"/>
      <c r="E15" s="16"/>
      <c r="F15" s="16"/>
      <c r="G15" s="30"/>
      <c r="H15" s="17"/>
      <c r="I15" s="17"/>
      <c r="J15" s="18"/>
      <c r="K15" s="19"/>
      <c r="L15" s="32" t="str">
        <f t="shared" si="1"/>
        <v/>
      </c>
      <c r="M15" s="20"/>
      <c r="N15" s="21"/>
      <c r="O15" s="21"/>
      <c r="P15" s="22" t="str">
        <f t="shared" si="2"/>
        <v/>
      </c>
      <c r="Q15" s="23"/>
      <c r="R15" s="23"/>
      <c r="S15" s="34"/>
      <c r="T15" s="34"/>
      <c r="U15" s="34"/>
      <c r="V15" s="24">
        <f t="shared" si="3"/>
        <v>0</v>
      </c>
      <c r="W15" s="25">
        <f t="shared" si="4"/>
        <v>0</v>
      </c>
      <c r="X15" s="27" t="str">
        <f t="shared" ca="1" si="5"/>
        <v/>
      </c>
    </row>
    <row r="16" spans="1:24" ht="18.75" x14ac:dyDescent="0.25">
      <c r="B16" s="13">
        <f t="shared" si="0"/>
        <v>0</v>
      </c>
      <c r="C16" s="14"/>
      <c r="D16" s="15"/>
      <c r="E16" s="16"/>
      <c r="F16" s="16"/>
      <c r="G16" s="30"/>
      <c r="H16" s="17"/>
      <c r="I16" s="17"/>
      <c r="J16" s="18"/>
      <c r="K16" s="19"/>
      <c r="L16" s="32" t="str">
        <f t="shared" si="1"/>
        <v/>
      </c>
      <c r="M16" s="20"/>
      <c r="N16" s="21"/>
      <c r="O16" s="21"/>
      <c r="P16" s="22" t="str">
        <f t="shared" si="2"/>
        <v/>
      </c>
      <c r="Q16" s="23"/>
      <c r="R16" s="23"/>
      <c r="S16" s="34"/>
      <c r="T16" s="34"/>
      <c r="U16" s="34"/>
      <c r="V16" s="24">
        <f t="shared" si="3"/>
        <v>0</v>
      </c>
      <c r="W16" s="25">
        <f t="shared" si="4"/>
        <v>0</v>
      </c>
      <c r="X16" s="27" t="str">
        <f t="shared" ca="1" si="5"/>
        <v/>
      </c>
    </row>
    <row r="17" spans="2:24" ht="18.75" x14ac:dyDescent="0.25">
      <c r="B17" s="13">
        <f t="shared" si="0"/>
        <v>0</v>
      </c>
      <c r="C17" s="14"/>
      <c r="D17" s="15"/>
      <c r="E17" s="16"/>
      <c r="F17" s="16"/>
      <c r="G17" s="30"/>
      <c r="H17" s="17"/>
      <c r="I17" s="17"/>
      <c r="J17" s="18"/>
      <c r="K17" s="19"/>
      <c r="L17" s="32" t="str">
        <f t="shared" si="1"/>
        <v/>
      </c>
      <c r="M17" s="20"/>
      <c r="N17" s="21"/>
      <c r="O17" s="21"/>
      <c r="P17" s="22" t="str">
        <f t="shared" si="2"/>
        <v/>
      </c>
      <c r="Q17" s="23"/>
      <c r="R17" s="23"/>
      <c r="S17" s="34"/>
      <c r="T17" s="34"/>
      <c r="U17" s="34"/>
      <c r="V17" s="24">
        <f t="shared" si="3"/>
        <v>0</v>
      </c>
      <c r="W17" s="25">
        <f t="shared" si="4"/>
        <v>0</v>
      </c>
      <c r="X17" s="27" t="str">
        <f t="shared" ca="1" si="5"/>
        <v/>
      </c>
    </row>
    <row r="18" spans="2:24" ht="18.75" x14ac:dyDescent="0.25">
      <c r="B18" s="13">
        <f t="shared" si="0"/>
        <v>0</v>
      </c>
      <c r="C18" s="14"/>
      <c r="D18" s="15"/>
      <c r="E18" s="16"/>
      <c r="F18" s="16"/>
      <c r="G18" s="30"/>
      <c r="H18" s="17"/>
      <c r="I18" s="17"/>
      <c r="J18" s="18"/>
      <c r="K18" s="19"/>
      <c r="L18" s="32" t="str">
        <f t="shared" si="1"/>
        <v/>
      </c>
      <c r="M18" s="20"/>
      <c r="N18" s="21"/>
      <c r="O18" s="21"/>
      <c r="P18" s="22" t="str">
        <f t="shared" si="2"/>
        <v/>
      </c>
      <c r="Q18" s="23"/>
      <c r="R18" s="23"/>
      <c r="S18" s="34"/>
      <c r="T18" s="34"/>
      <c r="U18" s="34"/>
      <c r="V18" s="24">
        <f t="shared" si="3"/>
        <v>0</v>
      </c>
      <c r="W18" s="25">
        <f t="shared" si="4"/>
        <v>0</v>
      </c>
      <c r="X18" s="27" t="str">
        <f t="shared" ca="1" si="5"/>
        <v/>
      </c>
    </row>
    <row r="19" spans="2:24" ht="18.75" x14ac:dyDescent="0.25">
      <c r="B19" s="13">
        <f t="shared" si="0"/>
        <v>0</v>
      </c>
      <c r="C19" s="14"/>
      <c r="D19" s="15"/>
      <c r="E19" s="16"/>
      <c r="F19" s="16"/>
      <c r="G19" s="30"/>
      <c r="H19" s="17"/>
      <c r="I19" s="17"/>
      <c r="J19" s="18"/>
      <c r="K19" s="19"/>
      <c r="L19" s="32" t="str">
        <f t="shared" si="1"/>
        <v/>
      </c>
      <c r="M19" s="20"/>
      <c r="N19" s="21"/>
      <c r="O19" s="21"/>
      <c r="P19" s="22" t="str">
        <f t="shared" si="2"/>
        <v/>
      </c>
      <c r="Q19" s="23"/>
      <c r="R19" s="23"/>
      <c r="S19" s="34"/>
      <c r="T19" s="34"/>
      <c r="U19" s="34"/>
      <c r="V19" s="24">
        <f t="shared" si="3"/>
        <v>0</v>
      </c>
      <c r="W19" s="25">
        <f t="shared" si="4"/>
        <v>0</v>
      </c>
      <c r="X19" s="27" t="str">
        <f t="shared" ca="1" si="5"/>
        <v/>
      </c>
    </row>
    <row r="20" spans="2:24" ht="18.75" x14ac:dyDescent="0.25">
      <c r="B20" s="13">
        <f t="shared" si="0"/>
        <v>0</v>
      </c>
      <c r="C20" s="14"/>
      <c r="D20" s="15"/>
      <c r="E20" s="16"/>
      <c r="F20" s="16"/>
      <c r="G20" s="30"/>
      <c r="H20" s="17"/>
      <c r="I20" s="17"/>
      <c r="J20" s="18"/>
      <c r="K20" s="19"/>
      <c r="L20" s="32" t="str">
        <f t="shared" si="1"/>
        <v/>
      </c>
      <c r="M20" s="20"/>
      <c r="N20" s="21"/>
      <c r="O20" s="21"/>
      <c r="P20" s="22" t="str">
        <f t="shared" si="2"/>
        <v/>
      </c>
      <c r="Q20" s="23"/>
      <c r="R20" s="23"/>
      <c r="S20" s="34"/>
      <c r="T20" s="34"/>
      <c r="U20" s="34"/>
      <c r="V20" s="24">
        <f t="shared" si="3"/>
        <v>0</v>
      </c>
      <c r="W20" s="25">
        <f t="shared" si="4"/>
        <v>0</v>
      </c>
      <c r="X20" s="27" t="str">
        <f t="shared" ca="1" si="5"/>
        <v/>
      </c>
    </row>
    <row r="21" spans="2:24" ht="18.75" x14ac:dyDescent="0.25">
      <c r="B21" s="13">
        <f t="shared" si="0"/>
        <v>0</v>
      </c>
      <c r="C21" s="14"/>
      <c r="D21" s="15"/>
      <c r="E21" s="16"/>
      <c r="F21" s="16"/>
      <c r="G21" s="30"/>
      <c r="H21" s="17"/>
      <c r="I21" s="17"/>
      <c r="J21" s="18"/>
      <c r="K21" s="19"/>
      <c r="L21" s="32" t="str">
        <f t="shared" si="1"/>
        <v/>
      </c>
      <c r="M21" s="20"/>
      <c r="N21" s="21"/>
      <c r="O21" s="21"/>
      <c r="P21" s="22" t="str">
        <f t="shared" si="2"/>
        <v/>
      </c>
      <c r="Q21" s="23"/>
      <c r="R21" s="23"/>
      <c r="S21" s="34"/>
      <c r="T21" s="34"/>
      <c r="U21" s="34"/>
      <c r="V21" s="24">
        <f t="shared" si="3"/>
        <v>0</v>
      </c>
      <c r="W21" s="25">
        <f t="shared" si="4"/>
        <v>0</v>
      </c>
      <c r="X21" s="27" t="str">
        <f t="shared" ca="1" si="5"/>
        <v/>
      </c>
    </row>
    <row r="22" spans="2:24" ht="18.75" x14ac:dyDescent="0.25">
      <c r="B22" s="13">
        <f t="shared" si="0"/>
        <v>0</v>
      </c>
      <c r="C22" s="14"/>
      <c r="D22" s="15"/>
      <c r="E22" s="16"/>
      <c r="F22" s="16"/>
      <c r="G22" s="30"/>
      <c r="H22" s="17"/>
      <c r="I22" s="17"/>
      <c r="J22" s="18"/>
      <c r="K22" s="19"/>
      <c r="L22" s="32" t="str">
        <f t="shared" si="1"/>
        <v/>
      </c>
      <c r="M22" s="20"/>
      <c r="N22" s="21"/>
      <c r="O22" s="21"/>
      <c r="P22" s="22" t="str">
        <f t="shared" si="2"/>
        <v/>
      </c>
      <c r="Q22" s="23"/>
      <c r="R22" s="23"/>
      <c r="S22" s="34"/>
      <c r="T22" s="34"/>
      <c r="U22" s="34"/>
      <c r="V22" s="24">
        <f t="shared" si="3"/>
        <v>0</v>
      </c>
      <c r="W22" s="25">
        <f t="shared" si="4"/>
        <v>0</v>
      </c>
      <c r="X22" s="27" t="str">
        <f t="shared" ca="1" si="5"/>
        <v/>
      </c>
    </row>
    <row r="23" spans="2:24" ht="18.75" x14ac:dyDescent="0.25">
      <c r="B23" s="13">
        <f t="shared" si="0"/>
        <v>0</v>
      </c>
      <c r="C23" s="14"/>
      <c r="D23" s="15"/>
      <c r="E23" s="16"/>
      <c r="F23" s="16"/>
      <c r="G23" s="30"/>
      <c r="H23" s="17"/>
      <c r="I23" s="17"/>
      <c r="J23" s="18"/>
      <c r="K23" s="19"/>
      <c r="L23" s="32" t="str">
        <f t="shared" si="1"/>
        <v/>
      </c>
      <c r="M23" s="20"/>
      <c r="N23" s="21"/>
      <c r="O23" s="21"/>
      <c r="P23" s="22" t="str">
        <f t="shared" si="2"/>
        <v/>
      </c>
      <c r="Q23" s="23"/>
      <c r="R23" s="23"/>
      <c r="S23" s="34"/>
      <c r="T23" s="34"/>
      <c r="U23" s="34"/>
      <c r="V23" s="24">
        <f t="shared" si="3"/>
        <v>0</v>
      </c>
      <c r="W23" s="25">
        <f t="shared" si="4"/>
        <v>0</v>
      </c>
      <c r="X23" s="27" t="str">
        <f t="shared" ca="1" si="5"/>
        <v/>
      </c>
    </row>
    <row r="24" spans="2:24" ht="18.75" x14ac:dyDescent="0.25">
      <c r="B24" s="13">
        <f t="shared" si="0"/>
        <v>0</v>
      </c>
      <c r="C24" s="14"/>
      <c r="D24" s="15"/>
      <c r="E24" s="16"/>
      <c r="F24" s="16"/>
      <c r="G24" s="30"/>
      <c r="H24" s="17"/>
      <c r="I24" s="17"/>
      <c r="J24" s="18"/>
      <c r="K24" s="19"/>
      <c r="L24" s="32" t="str">
        <f t="shared" si="1"/>
        <v/>
      </c>
      <c r="M24" s="20"/>
      <c r="N24" s="21"/>
      <c r="O24" s="21"/>
      <c r="P24" s="22" t="str">
        <f t="shared" si="2"/>
        <v/>
      </c>
      <c r="Q24" s="23"/>
      <c r="R24" s="23"/>
      <c r="S24" s="34"/>
      <c r="T24" s="34"/>
      <c r="U24" s="34"/>
      <c r="V24" s="24">
        <f t="shared" si="3"/>
        <v>0</v>
      </c>
      <c r="W24" s="25">
        <f t="shared" si="4"/>
        <v>0</v>
      </c>
      <c r="X24" s="27" t="str">
        <f t="shared" ca="1" si="5"/>
        <v/>
      </c>
    </row>
    <row r="25" spans="2:24" ht="18.75" x14ac:dyDescent="0.25">
      <c r="B25" s="13">
        <f t="shared" si="0"/>
        <v>0</v>
      </c>
      <c r="C25" s="14"/>
      <c r="D25" s="15"/>
      <c r="E25" s="16"/>
      <c r="F25" s="16"/>
      <c r="G25" s="30"/>
      <c r="H25" s="17"/>
      <c r="I25" s="17"/>
      <c r="J25" s="18"/>
      <c r="K25" s="19"/>
      <c r="L25" s="32" t="str">
        <f t="shared" si="1"/>
        <v/>
      </c>
      <c r="M25" s="20"/>
      <c r="N25" s="21"/>
      <c r="O25" s="21"/>
      <c r="P25" s="22" t="str">
        <f t="shared" si="2"/>
        <v/>
      </c>
      <c r="Q25" s="23"/>
      <c r="R25" s="23"/>
      <c r="S25" s="34"/>
      <c r="T25" s="34"/>
      <c r="U25" s="34"/>
      <c r="V25" s="24">
        <f t="shared" si="3"/>
        <v>0</v>
      </c>
      <c r="W25" s="25">
        <f t="shared" si="4"/>
        <v>0</v>
      </c>
      <c r="X25" s="27" t="str">
        <f t="shared" ca="1" si="5"/>
        <v/>
      </c>
    </row>
    <row r="26" spans="2:24" ht="18.75" x14ac:dyDescent="0.25">
      <c r="B26" s="13">
        <f t="shared" si="0"/>
        <v>0</v>
      </c>
      <c r="C26" s="14"/>
      <c r="D26" s="15"/>
      <c r="E26" s="16"/>
      <c r="F26" s="16"/>
      <c r="G26" s="30"/>
      <c r="H26" s="17"/>
      <c r="I26" s="17"/>
      <c r="J26" s="18"/>
      <c r="K26" s="19"/>
      <c r="L26" s="32" t="str">
        <f t="shared" si="1"/>
        <v/>
      </c>
      <c r="M26" s="20"/>
      <c r="N26" s="21"/>
      <c r="O26" s="21"/>
      <c r="P26" s="22" t="str">
        <f t="shared" si="2"/>
        <v/>
      </c>
      <c r="Q26" s="23"/>
      <c r="R26" s="23"/>
      <c r="S26" s="34"/>
      <c r="T26" s="34"/>
      <c r="U26" s="34"/>
      <c r="V26" s="24">
        <f t="shared" si="3"/>
        <v>0</v>
      </c>
      <c r="W26" s="25">
        <f t="shared" si="4"/>
        <v>0</v>
      </c>
      <c r="X26" s="27" t="str">
        <f t="shared" ca="1" si="5"/>
        <v/>
      </c>
    </row>
    <row r="27" spans="2:24" ht="18.75" x14ac:dyDescent="0.25">
      <c r="B27" s="13">
        <f t="shared" si="0"/>
        <v>0</v>
      </c>
      <c r="C27" s="14"/>
      <c r="D27" s="15"/>
      <c r="E27" s="16"/>
      <c r="F27" s="16"/>
      <c r="G27" s="30"/>
      <c r="H27" s="17"/>
      <c r="I27" s="17"/>
      <c r="J27" s="18"/>
      <c r="K27" s="19"/>
      <c r="L27" s="32" t="str">
        <f t="shared" si="1"/>
        <v/>
      </c>
      <c r="M27" s="20"/>
      <c r="N27" s="21"/>
      <c r="O27" s="21"/>
      <c r="P27" s="22" t="str">
        <f t="shared" si="2"/>
        <v/>
      </c>
      <c r="Q27" s="23"/>
      <c r="R27" s="23"/>
      <c r="S27" s="34"/>
      <c r="T27" s="34"/>
      <c r="U27" s="34"/>
      <c r="V27" s="24">
        <f t="shared" si="3"/>
        <v>0</v>
      </c>
      <c r="W27" s="25">
        <f t="shared" si="4"/>
        <v>0</v>
      </c>
      <c r="X27" s="27" t="str">
        <f t="shared" ca="1" si="5"/>
        <v/>
      </c>
    </row>
    <row r="28" spans="2:24" ht="18.75" x14ac:dyDescent="0.25">
      <c r="B28" s="13">
        <f t="shared" si="0"/>
        <v>0</v>
      </c>
      <c r="C28" s="14"/>
      <c r="D28" s="15"/>
      <c r="E28" s="16"/>
      <c r="F28" s="16"/>
      <c r="G28" s="30"/>
      <c r="H28" s="17"/>
      <c r="I28" s="17"/>
      <c r="J28" s="18"/>
      <c r="K28" s="19"/>
      <c r="L28" s="32" t="str">
        <f t="shared" si="1"/>
        <v/>
      </c>
      <c r="M28" s="20"/>
      <c r="N28" s="21"/>
      <c r="O28" s="21"/>
      <c r="P28" s="22" t="str">
        <f t="shared" si="2"/>
        <v/>
      </c>
      <c r="Q28" s="23"/>
      <c r="R28" s="23"/>
      <c r="S28" s="34"/>
      <c r="T28" s="34"/>
      <c r="U28" s="34"/>
      <c r="V28" s="24">
        <f t="shared" si="3"/>
        <v>0</v>
      </c>
      <c r="W28" s="25">
        <f t="shared" si="4"/>
        <v>0</v>
      </c>
      <c r="X28" s="27" t="str">
        <f t="shared" ca="1" si="5"/>
        <v/>
      </c>
    </row>
    <row r="29" spans="2:24" ht="18.75" x14ac:dyDescent="0.25">
      <c r="B29" s="13">
        <f t="shared" si="0"/>
        <v>0</v>
      </c>
      <c r="C29" s="14"/>
      <c r="D29" s="15"/>
      <c r="E29" s="16"/>
      <c r="F29" s="16"/>
      <c r="G29" s="30"/>
      <c r="H29" s="17"/>
      <c r="I29" s="17"/>
      <c r="J29" s="18"/>
      <c r="K29" s="19"/>
      <c r="L29" s="32" t="str">
        <f t="shared" si="1"/>
        <v/>
      </c>
      <c r="M29" s="20"/>
      <c r="N29" s="21"/>
      <c r="O29" s="21"/>
      <c r="P29" s="22" t="str">
        <f t="shared" si="2"/>
        <v/>
      </c>
      <c r="Q29" s="23"/>
      <c r="R29" s="23"/>
      <c r="S29" s="34"/>
      <c r="T29" s="34"/>
      <c r="U29" s="34"/>
      <c r="V29" s="24">
        <f t="shared" si="3"/>
        <v>0</v>
      </c>
      <c r="W29" s="25">
        <f t="shared" si="4"/>
        <v>0</v>
      </c>
      <c r="X29" s="27" t="str">
        <f t="shared" ca="1" si="5"/>
        <v/>
      </c>
    </row>
  </sheetData>
  <autoFilter ref="A7:X7"/>
  <mergeCells count="20">
    <mergeCell ref="C1:X1"/>
    <mergeCell ref="B5:B6"/>
    <mergeCell ref="X5:X7"/>
    <mergeCell ref="Q5:Q7"/>
    <mergeCell ref="R5:R7"/>
    <mergeCell ref="S5:S7"/>
    <mergeCell ref="T5:T7"/>
    <mergeCell ref="U5:U7"/>
    <mergeCell ref="V5:V7"/>
    <mergeCell ref="C5:C7"/>
    <mergeCell ref="D5:D7"/>
    <mergeCell ref="E5:E7"/>
    <mergeCell ref="F5:F7"/>
    <mergeCell ref="G5:G7"/>
    <mergeCell ref="H5:I5"/>
    <mergeCell ref="J5:P5"/>
    <mergeCell ref="W5:W7"/>
    <mergeCell ref="L6:L7"/>
    <mergeCell ref="J6:K6"/>
    <mergeCell ref="M6:P6"/>
  </mergeCells>
  <conditionalFormatting sqref="P8:P29">
    <cfRule type="cellIs" dxfId="1" priority="2" operator="equal">
      <formula>0</formula>
    </cfRule>
  </conditionalFormatting>
  <conditionalFormatting sqref="W5:W29">
    <cfRule type="cellIs" dxfId="0" priority="1" operator="lessThan">
      <formula>0</formula>
    </cfRule>
  </conditionalFormatting>
  <dataValidations count="1">
    <dataValidation type="list" allowBlank="1" showInputMessage="1" showErrorMessage="1" sqref="M8:M29 J8:J29">
      <formula1>PontonsLibres</formula1>
    </dataValidation>
  </dataValidations>
  <hyperlinks>
    <hyperlink ref="G8" r:id="rId1"/>
    <hyperlink ref="G9" r:id="rId2"/>
    <hyperlink ref="G10" r:id="rId3"/>
    <hyperlink ref="G11" r:id="rId4"/>
  </hyperlinks>
  <pageMargins left="0.7" right="0.7" top="0.75" bottom="0.75" header="0.3" footer="0.3"/>
  <pageSetup paperSize="9" orientation="portrait" horizontalDpi="4294967294" verticalDpi="0" r:id="rId5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="Saisir une X soit dans &quot;Saison&quot; soit dans &quot;Occasionnel&quot;">
          <x14:formula1>
            <xm:f>Pontons!$A$4:$A$53</xm:f>
          </x14:formula1>
          <xm:sqref>H8:I29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G53"/>
  <sheetViews>
    <sheetView showZeros="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I25" sqref="I25"/>
    </sheetView>
  </sheetViews>
  <sheetFormatPr baseColWidth="10" defaultRowHeight="15" x14ac:dyDescent="0.25"/>
  <cols>
    <col min="1" max="1" width="9.42578125" style="29" customWidth="1"/>
    <col min="2" max="2" width="22.28515625" style="40" customWidth="1"/>
    <col min="3" max="3" width="14.42578125" customWidth="1"/>
    <col min="4" max="5" width="15.7109375" style="31" customWidth="1"/>
    <col min="6" max="6" width="45.7109375" customWidth="1"/>
    <col min="7" max="7" width="10" style="28" bestFit="1" customWidth="1"/>
  </cols>
  <sheetData>
    <row r="3" spans="1:7" s="43" customFormat="1" ht="27" customHeight="1" x14ac:dyDescent="0.25">
      <c r="A3" s="41" t="s">
        <v>23</v>
      </c>
      <c r="B3" s="41" t="s">
        <v>0</v>
      </c>
      <c r="C3" s="41" t="s">
        <v>1</v>
      </c>
      <c r="D3" s="42" t="s">
        <v>2</v>
      </c>
      <c r="E3" s="42" t="s">
        <v>3</v>
      </c>
      <c r="F3" s="41" t="s">
        <v>4</v>
      </c>
      <c r="G3" s="41" t="s">
        <v>27</v>
      </c>
    </row>
    <row r="4" spans="1:7" x14ac:dyDescent="0.25">
      <c r="A4" s="35">
        <v>1</v>
      </c>
      <c r="B4" s="39">
        <f>IF(ISERROR(VLOOKUP($A4,Liste!$B:$P,2,FALSE)),,VLOOKUP($A4,Liste!$B:$P,2,FALSE))</f>
        <v>0</v>
      </c>
      <c r="C4" s="36">
        <f>IF(ISERROR(VLOOKUP($A4,Liste!$B:$P,3,FALSE)),,VLOOKUP($A4,Liste!$B:$P,3,FALSE))</f>
        <v>0</v>
      </c>
      <c r="D4" s="37">
        <f>IF(ISERROR(VLOOKUP($A4,Liste!$B:$P,4,FALSE)),,VLOOKUP($A4,Liste!$B:$P,4,FALSE))</f>
        <v>0</v>
      </c>
      <c r="E4" s="37">
        <f>IF(ISERROR(VLOOKUP($A4,Liste!$B:$P,5,FALSE)),,VLOOKUP($A4,Liste!$B:$P,5,FALSE))</f>
        <v>0</v>
      </c>
      <c r="F4" s="30">
        <f>IF(ISERROR(VLOOKUP($A4,Liste!$B:$P,6,FALSE)),,VLOOKUP($A4,Liste!$B:$P,6,FALSE))</f>
        <v>0</v>
      </c>
      <c r="G4" s="38" t="str">
        <f>IF($B4=0,"LIBRE","")</f>
        <v>LIBRE</v>
      </c>
    </row>
    <row r="5" spans="1:7" x14ac:dyDescent="0.25">
      <c r="A5" s="35">
        <v>2</v>
      </c>
      <c r="B5" s="39">
        <f>IF(ISERROR(VLOOKUP($A5,Liste!$B:$P,2,FALSE)),,VLOOKUP($A5,Liste!$B:$P,2,FALSE))</f>
        <v>0</v>
      </c>
      <c r="C5" s="36">
        <f>IF(ISERROR(VLOOKUP($A5,Liste!$B:$P,3,FALSE)),,VLOOKUP($A5,Liste!$B:$P,3,FALSE))</f>
        <v>0</v>
      </c>
      <c r="D5" s="37">
        <f>IF(ISERROR(VLOOKUP($A5,Liste!$B:$P,4,FALSE)),,VLOOKUP($A5,Liste!$B:$P,4,FALSE))</f>
        <v>0</v>
      </c>
      <c r="E5" s="37">
        <f>IF(ISERROR(VLOOKUP($A5,Liste!$B:$P,5,FALSE)),,VLOOKUP($A5,Liste!$B:$P,5,FALSE))</f>
        <v>0</v>
      </c>
      <c r="F5" s="30">
        <f>IF(ISERROR(VLOOKUP($A5,Liste!$B:$P,6,FALSE)),,VLOOKUP($A5,Liste!$B:$P,6,FALSE))</f>
        <v>0</v>
      </c>
      <c r="G5" s="38" t="str">
        <f t="shared" ref="G5:G53" si="0">IF($B5=0,"LIBRE","")</f>
        <v>LIBRE</v>
      </c>
    </row>
    <row r="6" spans="1:7" x14ac:dyDescent="0.25">
      <c r="A6" s="35">
        <v>3</v>
      </c>
      <c r="B6" s="39">
        <f>IF(ISERROR(VLOOKUP($A6,Liste!$B:$P,2,FALSE)),,VLOOKUP($A6,Liste!$B:$P,2,FALSE))</f>
        <v>0</v>
      </c>
      <c r="C6" s="36">
        <f>IF(ISERROR(VLOOKUP($A6,Liste!$B:$P,3,FALSE)),,VLOOKUP($A6,Liste!$B:$P,3,FALSE))</f>
        <v>0</v>
      </c>
      <c r="D6" s="37">
        <f>IF(ISERROR(VLOOKUP($A6,Liste!$B:$P,4,FALSE)),,VLOOKUP($A6,Liste!$B:$P,4,FALSE))</f>
        <v>0</v>
      </c>
      <c r="E6" s="37">
        <f>IF(ISERROR(VLOOKUP($A6,Liste!$B:$P,5,FALSE)),,VLOOKUP($A6,Liste!$B:$P,5,FALSE))</f>
        <v>0</v>
      </c>
      <c r="F6" s="30">
        <f>IF(ISERROR(VLOOKUP($A6,Liste!$B:$P,6,FALSE)),,VLOOKUP($A6,Liste!$B:$P,6,FALSE))</f>
        <v>0</v>
      </c>
      <c r="G6" s="38" t="str">
        <f t="shared" si="0"/>
        <v>LIBRE</v>
      </c>
    </row>
    <row r="7" spans="1:7" x14ac:dyDescent="0.25">
      <c r="A7" s="35">
        <v>4</v>
      </c>
      <c r="B7" s="39" t="str">
        <f>IF(ISERROR(VLOOKUP($A7,Liste!$B:$P,2,FALSE)),,VLOOKUP($A7,Liste!$B:$P,2,FALSE))</f>
        <v>DUPONT</v>
      </c>
      <c r="C7" s="36" t="str">
        <f>IF(ISERROR(VLOOKUP($A7,Liste!$B:$P,3,FALSE)),,VLOOKUP($A7,Liste!$B:$P,3,FALSE))</f>
        <v>Michel</v>
      </c>
      <c r="D7" s="37">
        <f>IF(ISERROR(VLOOKUP($A7,Liste!$B:$P,4,FALSE)),,VLOOKUP($A7,Liste!$B:$P,4,FALSE))</f>
        <v>102030405</v>
      </c>
      <c r="E7" s="37">
        <f>IF(ISERROR(VLOOKUP($A7,Liste!$B:$P,5,FALSE)),,VLOOKUP($A7,Liste!$B:$P,5,FALSE))</f>
        <v>607080910</v>
      </c>
      <c r="F7" s="30" t="str">
        <f>IF(ISERROR(VLOOKUP($A7,Liste!$B:$P,6,FALSE)),,VLOOKUP($A7,Liste!$B:$P,6,FALSE))</f>
        <v>dupont.michel@orange.fr</v>
      </c>
      <c r="G7" s="38" t="str">
        <f t="shared" si="0"/>
        <v/>
      </c>
    </row>
    <row r="8" spans="1:7" x14ac:dyDescent="0.25">
      <c r="A8" s="35">
        <v>5</v>
      </c>
      <c r="B8" s="39">
        <f>IF(ISERROR(VLOOKUP($A8,Liste!$B:$P,2,FALSE)),,VLOOKUP($A8,Liste!$B:$P,2,FALSE))</f>
        <v>0</v>
      </c>
      <c r="C8" s="36">
        <f>IF(ISERROR(VLOOKUP($A8,Liste!$B:$P,3,FALSE)),,VLOOKUP($A8,Liste!$B:$P,3,FALSE))</f>
        <v>0</v>
      </c>
      <c r="D8" s="37">
        <f>IF(ISERROR(VLOOKUP($A8,Liste!$B:$P,4,FALSE)),,VLOOKUP($A8,Liste!$B:$P,4,FALSE))</f>
        <v>0</v>
      </c>
      <c r="E8" s="37">
        <f>IF(ISERROR(VLOOKUP($A8,Liste!$B:$P,5,FALSE)),,VLOOKUP($A8,Liste!$B:$P,5,FALSE))</f>
        <v>0</v>
      </c>
      <c r="F8" s="30">
        <f>IF(ISERROR(VLOOKUP($A8,Liste!$B:$P,6,FALSE)),,VLOOKUP($A8,Liste!$B:$P,6,FALSE))</f>
        <v>0</v>
      </c>
      <c r="G8" s="38" t="str">
        <f t="shared" si="0"/>
        <v>LIBRE</v>
      </c>
    </row>
    <row r="9" spans="1:7" x14ac:dyDescent="0.25">
      <c r="A9" s="35">
        <v>6</v>
      </c>
      <c r="B9" s="39">
        <f>IF(ISERROR(VLOOKUP($A9,Liste!$B:$P,2,FALSE)),,VLOOKUP($A9,Liste!$B:$P,2,FALSE))</f>
        <v>0</v>
      </c>
      <c r="C9" s="36">
        <f>IF(ISERROR(VLOOKUP($A9,Liste!$B:$P,3,FALSE)),,VLOOKUP($A9,Liste!$B:$P,3,FALSE))</f>
        <v>0</v>
      </c>
      <c r="D9" s="37">
        <f>IF(ISERROR(VLOOKUP($A9,Liste!$B:$P,4,FALSE)),,VLOOKUP($A9,Liste!$B:$P,4,FALSE))</f>
        <v>0</v>
      </c>
      <c r="E9" s="37">
        <f>IF(ISERROR(VLOOKUP($A9,Liste!$B:$P,5,FALSE)),,VLOOKUP($A9,Liste!$B:$P,5,FALSE))</f>
        <v>0</v>
      </c>
      <c r="F9" s="30">
        <f>IF(ISERROR(VLOOKUP($A9,Liste!$B:$P,6,FALSE)),,VLOOKUP($A9,Liste!$B:$P,6,FALSE))</f>
        <v>0</v>
      </c>
      <c r="G9" s="38" t="str">
        <f t="shared" si="0"/>
        <v>LIBRE</v>
      </c>
    </row>
    <row r="10" spans="1:7" x14ac:dyDescent="0.25">
      <c r="A10" s="35">
        <v>7</v>
      </c>
      <c r="B10" s="39">
        <f>IF(ISERROR(VLOOKUP($A10,Liste!$B:$P,2,FALSE)),,VLOOKUP($A10,Liste!$B:$P,2,FALSE))</f>
        <v>0</v>
      </c>
      <c r="C10" s="36">
        <f>IF(ISERROR(VLOOKUP($A10,Liste!$B:$P,3,FALSE)),,VLOOKUP($A10,Liste!$B:$P,3,FALSE))</f>
        <v>0</v>
      </c>
      <c r="D10" s="37">
        <f>IF(ISERROR(VLOOKUP($A10,Liste!$B:$P,4,FALSE)),,VLOOKUP($A10,Liste!$B:$P,4,FALSE))</f>
        <v>0</v>
      </c>
      <c r="E10" s="37">
        <f>IF(ISERROR(VLOOKUP($A10,Liste!$B:$P,5,FALSE)),,VLOOKUP($A10,Liste!$B:$P,5,FALSE))</f>
        <v>0</v>
      </c>
      <c r="F10" s="30">
        <f>IF(ISERROR(VLOOKUP($A10,Liste!$B:$P,6,FALSE)),,VLOOKUP($A10,Liste!$B:$P,6,FALSE))</f>
        <v>0</v>
      </c>
      <c r="G10" s="38" t="str">
        <f t="shared" si="0"/>
        <v>LIBRE</v>
      </c>
    </row>
    <row r="11" spans="1:7" x14ac:dyDescent="0.25">
      <c r="A11" s="35">
        <v>8</v>
      </c>
      <c r="B11" s="39">
        <f>IF(ISERROR(VLOOKUP($A11,Liste!$B:$P,2,FALSE)),,VLOOKUP($A11,Liste!$B:$P,2,FALSE))</f>
        <v>0</v>
      </c>
      <c r="C11" s="36">
        <f>IF(ISERROR(VLOOKUP($A11,Liste!$B:$P,3,FALSE)),,VLOOKUP($A11,Liste!$B:$P,3,FALSE))</f>
        <v>0</v>
      </c>
      <c r="D11" s="37">
        <f>IF(ISERROR(VLOOKUP($A11,Liste!$B:$P,4,FALSE)),,VLOOKUP($A11,Liste!$B:$P,4,FALSE))</f>
        <v>0</v>
      </c>
      <c r="E11" s="37">
        <f>IF(ISERROR(VLOOKUP($A11,Liste!$B:$P,5,FALSE)),,VLOOKUP($A11,Liste!$B:$P,5,FALSE))</f>
        <v>0</v>
      </c>
      <c r="F11" s="30">
        <f>IF(ISERROR(VLOOKUP($A11,Liste!$B:$P,6,FALSE)),,VLOOKUP($A11,Liste!$B:$P,6,FALSE))</f>
        <v>0</v>
      </c>
      <c r="G11" s="38" t="str">
        <f t="shared" si="0"/>
        <v>LIBRE</v>
      </c>
    </row>
    <row r="12" spans="1:7" x14ac:dyDescent="0.25">
      <c r="A12" s="35">
        <v>9</v>
      </c>
      <c r="B12" s="39">
        <f>IF(ISERROR(VLOOKUP($A12,Liste!$B:$P,2,FALSE)),,VLOOKUP($A12,Liste!$B:$P,2,FALSE))</f>
        <v>0</v>
      </c>
      <c r="C12" s="36">
        <f>IF(ISERROR(VLOOKUP($A12,Liste!$B:$P,3,FALSE)),,VLOOKUP($A12,Liste!$B:$P,3,FALSE))</f>
        <v>0</v>
      </c>
      <c r="D12" s="37">
        <f>IF(ISERROR(VLOOKUP($A12,Liste!$B:$P,4,FALSE)),,VLOOKUP($A12,Liste!$B:$P,4,FALSE))</f>
        <v>0</v>
      </c>
      <c r="E12" s="37">
        <f>IF(ISERROR(VLOOKUP($A12,Liste!$B:$P,5,FALSE)),,VLOOKUP($A12,Liste!$B:$P,5,FALSE))</f>
        <v>0</v>
      </c>
      <c r="F12" s="30">
        <f>IF(ISERROR(VLOOKUP($A12,Liste!$B:$P,6,FALSE)),,VLOOKUP($A12,Liste!$B:$P,6,FALSE))</f>
        <v>0</v>
      </c>
      <c r="G12" s="38" t="str">
        <f t="shared" si="0"/>
        <v>LIBRE</v>
      </c>
    </row>
    <row r="13" spans="1:7" x14ac:dyDescent="0.25">
      <c r="A13" s="35">
        <v>10</v>
      </c>
      <c r="B13" s="39">
        <f>IF(ISERROR(VLOOKUP($A13,Liste!$B:$P,2,FALSE)),,VLOOKUP($A13,Liste!$B:$P,2,FALSE))</f>
        <v>0</v>
      </c>
      <c r="C13" s="36">
        <f>IF(ISERROR(VLOOKUP($A13,Liste!$B:$P,3,FALSE)),,VLOOKUP($A13,Liste!$B:$P,3,FALSE))</f>
        <v>0</v>
      </c>
      <c r="D13" s="37">
        <f>IF(ISERROR(VLOOKUP($A13,Liste!$B:$P,4,FALSE)),,VLOOKUP($A13,Liste!$B:$P,4,FALSE))</f>
        <v>0</v>
      </c>
      <c r="E13" s="37">
        <f>IF(ISERROR(VLOOKUP($A13,Liste!$B:$P,5,FALSE)),,VLOOKUP($A13,Liste!$B:$P,5,FALSE))</f>
        <v>0</v>
      </c>
      <c r="F13" s="30">
        <f>IF(ISERROR(VLOOKUP($A13,Liste!$B:$P,6,FALSE)),,VLOOKUP($A13,Liste!$B:$P,6,FALSE))</f>
        <v>0</v>
      </c>
      <c r="G13" s="38" t="str">
        <f t="shared" si="0"/>
        <v>LIBRE</v>
      </c>
    </row>
    <row r="14" spans="1:7" x14ac:dyDescent="0.25">
      <c r="A14" s="35">
        <v>11</v>
      </c>
      <c r="B14" s="39">
        <f>IF(ISERROR(VLOOKUP($A14,Liste!$B:$P,2,FALSE)),,VLOOKUP($A14,Liste!$B:$P,2,FALSE))</f>
        <v>0</v>
      </c>
      <c r="C14" s="36">
        <f>IF(ISERROR(VLOOKUP($A14,Liste!$B:$P,3,FALSE)),,VLOOKUP($A14,Liste!$B:$P,3,FALSE))</f>
        <v>0</v>
      </c>
      <c r="D14" s="37">
        <f>IF(ISERROR(VLOOKUP($A14,Liste!$B:$P,4,FALSE)),,VLOOKUP($A14,Liste!$B:$P,4,FALSE))</f>
        <v>0</v>
      </c>
      <c r="E14" s="37">
        <f>IF(ISERROR(VLOOKUP($A14,Liste!$B:$P,5,FALSE)),,VLOOKUP($A14,Liste!$B:$P,5,FALSE))</f>
        <v>0</v>
      </c>
      <c r="F14" s="30">
        <f>IF(ISERROR(VLOOKUP($A14,Liste!$B:$P,6,FALSE)),,VLOOKUP($A14,Liste!$B:$P,6,FALSE))</f>
        <v>0</v>
      </c>
      <c r="G14" s="38" t="str">
        <f t="shared" si="0"/>
        <v>LIBRE</v>
      </c>
    </row>
    <row r="15" spans="1:7" x14ac:dyDescent="0.25">
      <c r="A15" s="35">
        <v>12</v>
      </c>
      <c r="B15" s="39" t="str">
        <f>IF(ISERROR(VLOOKUP($A15,Liste!$B:$P,2,FALSE)),,VLOOKUP($A15,Liste!$B:$P,2,FALSE))</f>
        <v>DURAND</v>
      </c>
      <c r="C15" s="36" t="str">
        <f>IF(ISERROR(VLOOKUP($A15,Liste!$B:$P,3,FALSE)),,VLOOKUP($A15,Liste!$B:$P,3,FALSE))</f>
        <v>Jean</v>
      </c>
      <c r="D15" s="37">
        <f>IF(ISERROR(VLOOKUP($A15,Liste!$B:$P,4,FALSE)),,VLOOKUP($A15,Liste!$B:$P,4,FALSE))</f>
        <v>908070605</v>
      </c>
      <c r="E15" s="37">
        <f>IF(ISERROR(VLOOKUP($A15,Liste!$B:$P,5,FALSE)),,VLOOKUP($A15,Liste!$B:$P,5,FALSE))</f>
        <v>708090102</v>
      </c>
      <c r="F15" s="30" t="str">
        <f>IF(ISERROR(VLOOKUP($A15,Liste!$B:$P,6,FALSE)),,VLOOKUP($A15,Liste!$B:$P,6,FALSE))</f>
        <v>durand.jean@orange.fr</v>
      </c>
      <c r="G15" s="38" t="str">
        <f t="shared" si="0"/>
        <v/>
      </c>
    </row>
    <row r="16" spans="1:7" x14ac:dyDescent="0.25">
      <c r="A16" s="35">
        <v>13</v>
      </c>
      <c r="B16" s="39">
        <f>IF(ISERROR(VLOOKUP($A16,Liste!$B:$P,2,FALSE)),,VLOOKUP($A16,Liste!$B:$P,2,FALSE))</f>
        <v>0</v>
      </c>
      <c r="C16" s="36">
        <f>IF(ISERROR(VLOOKUP($A16,Liste!$B:$P,3,FALSE)),,VLOOKUP($A16,Liste!$B:$P,3,FALSE))</f>
        <v>0</v>
      </c>
      <c r="D16" s="37">
        <f>IF(ISERROR(VLOOKUP($A16,Liste!$B:$P,4,FALSE)),,VLOOKUP($A16,Liste!$B:$P,4,FALSE))</f>
        <v>0</v>
      </c>
      <c r="E16" s="37">
        <f>IF(ISERROR(VLOOKUP($A16,Liste!$B:$P,5,FALSE)),,VLOOKUP($A16,Liste!$B:$P,5,FALSE))</f>
        <v>0</v>
      </c>
      <c r="F16" s="30">
        <f>IF(ISERROR(VLOOKUP($A16,Liste!$B:$P,6,FALSE)),,VLOOKUP($A16,Liste!$B:$P,6,FALSE))</f>
        <v>0</v>
      </c>
      <c r="G16" s="38" t="str">
        <f t="shared" si="0"/>
        <v>LIBRE</v>
      </c>
    </row>
    <row r="17" spans="1:7" x14ac:dyDescent="0.25">
      <c r="A17" s="35">
        <v>14</v>
      </c>
      <c r="B17" s="39">
        <f>IF(ISERROR(VLOOKUP($A17,Liste!$B:$P,2,FALSE)),,VLOOKUP($A17,Liste!$B:$P,2,FALSE))</f>
        <v>0</v>
      </c>
      <c r="C17" s="36">
        <f>IF(ISERROR(VLOOKUP($A17,Liste!$B:$P,3,FALSE)),,VLOOKUP($A17,Liste!$B:$P,3,FALSE))</f>
        <v>0</v>
      </c>
      <c r="D17" s="37">
        <f>IF(ISERROR(VLOOKUP($A17,Liste!$B:$P,4,FALSE)),,VLOOKUP($A17,Liste!$B:$P,4,FALSE))</f>
        <v>0</v>
      </c>
      <c r="E17" s="37">
        <f>IF(ISERROR(VLOOKUP($A17,Liste!$B:$P,5,FALSE)),,VLOOKUP($A17,Liste!$B:$P,5,FALSE))</f>
        <v>0</v>
      </c>
      <c r="F17" s="30">
        <f>IF(ISERROR(VLOOKUP($A17,Liste!$B:$P,6,FALSE)),,VLOOKUP($A17,Liste!$B:$P,6,FALSE))</f>
        <v>0</v>
      </c>
      <c r="G17" s="38" t="str">
        <f t="shared" si="0"/>
        <v>LIBRE</v>
      </c>
    </row>
    <row r="18" spans="1:7" x14ac:dyDescent="0.25">
      <c r="A18" s="35">
        <v>15</v>
      </c>
      <c r="B18" s="39">
        <f>IF(ISERROR(VLOOKUP($A18,Liste!$B:$P,2,FALSE)),,VLOOKUP($A18,Liste!$B:$P,2,FALSE))</f>
        <v>0</v>
      </c>
      <c r="C18" s="36">
        <f>IF(ISERROR(VLOOKUP($A18,Liste!$B:$P,3,FALSE)),,VLOOKUP($A18,Liste!$B:$P,3,FALSE))</f>
        <v>0</v>
      </c>
      <c r="D18" s="37">
        <f>IF(ISERROR(VLOOKUP($A18,Liste!$B:$P,4,FALSE)),,VLOOKUP($A18,Liste!$B:$P,4,FALSE))</f>
        <v>0</v>
      </c>
      <c r="E18" s="37">
        <f>IF(ISERROR(VLOOKUP($A18,Liste!$B:$P,5,FALSE)),,VLOOKUP($A18,Liste!$B:$P,5,FALSE))</f>
        <v>0</v>
      </c>
      <c r="F18" s="30">
        <f>IF(ISERROR(VLOOKUP($A18,Liste!$B:$P,6,FALSE)),,VLOOKUP($A18,Liste!$B:$P,6,FALSE))</f>
        <v>0</v>
      </c>
      <c r="G18" s="38" t="str">
        <f t="shared" si="0"/>
        <v>LIBRE</v>
      </c>
    </row>
    <row r="19" spans="1:7" x14ac:dyDescent="0.25">
      <c r="A19" s="35">
        <v>16</v>
      </c>
      <c r="B19" s="39">
        <f>IF(ISERROR(VLOOKUP($A19,Liste!$B:$P,2,FALSE)),,VLOOKUP($A19,Liste!$B:$P,2,FALSE))</f>
        <v>0</v>
      </c>
      <c r="C19" s="36">
        <f>IF(ISERROR(VLOOKUP($A19,Liste!$B:$P,3,FALSE)),,VLOOKUP($A19,Liste!$B:$P,3,FALSE))</f>
        <v>0</v>
      </c>
      <c r="D19" s="37">
        <f>IF(ISERROR(VLOOKUP($A19,Liste!$B:$P,4,FALSE)),,VLOOKUP($A19,Liste!$B:$P,4,FALSE))</f>
        <v>0</v>
      </c>
      <c r="E19" s="37">
        <f>IF(ISERROR(VLOOKUP($A19,Liste!$B:$P,5,FALSE)),,VLOOKUP($A19,Liste!$B:$P,5,FALSE))</f>
        <v>0</v>
      </c>
      <c r="F19" s="30">
        <f>IF(ISERROR(VLOOKUP($A19,Liste!$B:$P,6,FALSE)),,VLOOKUP($A19,Liste!$B:$P,6,FALSE))</f>
        <v>0</v>
      </c>
      <c r="G19" s="38" t="str">
        <f t="shared" si="0"/>
        <v>LIBRE</v>
      </c>
    </row>
    <row r="20" spans="1:7" x14ac:dyDescent="0.25">
      <c r="A20" s="35">
        <v>17</v>
      </c>
      <c r="B20" s="39">
        <f>IF(ISERROR(VLOOKUP($A20,Liste!$B:$P,2,FALSE)),,VLOOKUP($A20,Liste!$B:$P,2,FALSE))</f>
        <v>0</v>
      </c>
      <c r="C20" s="36">
        <f>IF(ISERROR(VLOOKUP($A20,Liste!$B:$P,3,FALSE)),,VLOOKUP($A20,Liste!$B:$P,3,FALSE))</f>
        <v>0</v>
      </c>
      <c r="D20" s="37">
        <f>IF(ISERROR(VLOOKUP($A20,Liste!$B:$P,4,FALSE)),,VLOOKUP($A20,Liste!$B:$P,4,FALSE))</f>
        <v>0</v>
      </c>
      <c r="E20" s="37">
        <f>IF(ISERROR(VLOOKUP($A20,Liste!$B:$P,5,FALSE)),,VLOOKUP($A20,Liste!$B:$P,5,FALSE))</f>
        <v>0</v>
      </c>
      <c r="F20" s="30">
        <f>IF(ISERROR(VLOOKUP($A20,Liste!$B:$P,6,FALSE)),,VLOOKUP($A20,Liste!$B:$P,6,FALSE))</f>
        <v>0</v>
      </c>
      <c r="G20" s="38" t="str">
        <f t="shared" si="0"/>
        <v>LIBRE</v>
      </c>
    </row>
    <row r="21" spans="1:7" x14ac:dyDescent="0.25">
      <c r="A21" s="35">
        <v>18</v>
      </c>
      <c r="B21" s="39">
        <f>IF(ISERROR(VLOOKUP($A21,Liste!$B:$P,2,FALSE)),,VLOOKUP($A21,Liste!$B:$P,2,FALSE))</f>
        <v>0</v>
      </c>
      <c r="C21" s="36">
        <f>IF(ISERROR(VLOOKUP($A21,Liste!$B:$P,3,FALSE)),,VLOOKUP($A21,Liste!$B:$P,3,FALSE))</f>
        <v>0</v>
      </c>
      <c r="D21" s="37">
        <f>IF(ISERROR(VLOOKUP($A21,Liste!$B:$P,4,FALSE)),,VLOOKUP($A21,Liste!$B:$P,4,FALSE))</f>
        <v>0</v>
      </c>
      <c r="E21" s="37">
        <f>IF(ISERROR(VLOOKUP($A21,Liste!$B:$P,5,FALSE)),,VLOOKUP($A21,Liste!$B:$P,5,FALSE))</f>
        <v>0</v>
      </c>
      <c r="F21" s="30">
        <f>IF(ISERROR(VLOOKUP($A21,Liste!$B:$P,6,FALSE)),,VLOOKUP($A21,Liste!$B:$P,6,FALSE))</f>
        <v>0</v>
      </c>
      <c r="G21" s="38" t="str">
        <f t="shared" si="0"/>
        <v>LIBRE</v>
      </c>
    </row>
    <row r="22" spans="1:7" x14ac:dyDescent="0.25">
      <c r="A22" s="35">
        <v>19</v>
      </c>
      <c r="B22" s="39">
        <f>IF(ISERROR(VLOOKUP($A22,Liste!$B:$P,2,FALSE)),,VLOOKUP($A22,Liste!$B:$P,2,FALSE))</f>
        <v>0</v>
      </c>
      <c r="C22" s="36">
        <f>IF(ISERROR(VLOOKUP($A22,Liste!$B:$P,3,FALSE)),,VLOOKUP($A22,Liste!$B:$P,3,FALSE))</f>
        <v>0</v>
      </c>
      <c r="D22" s="37">
        <f>IF(ISERROR(VLOOKUP($A22,Liste!$B:$P,4,FALSE)),,VLOOKUP($A22,Liste!$B:$P,4,FALSE))</f>
        <v>0</v>
      </c>
      <c r="E22" s="37">
        <f>IF(ISERROR(VLOOKUP($A22,Liste!$B:$P,5,FALSE)),,VLOOKUP($A22,Liste!$B:$P,5,FALSE))</f>
        <v>0</v>
      </c>
      <c r="F22" s="30">
        <f>IF(ISERROR(VLOOKUP($A22,Liste!$B:$P,6,FALSE)),,VLOOKUP($A22,Liste!$B:$P,6,FALSE))</f>
        <v>0</v>
      </c>
      <c r="G22" s="38" t="str">
        <f t="shared" si="0"/>
        <v>LIBRE</v>
      </c>
    </row>
    <row r="23" spans="1:7" x14ac:dyDescent="0.25">
      <c r="A23" s="35">
        <v>20</v>
      </c>
      <c r="B23" s="39">
        <f>IF(ISERROR(VLOOKUP($A23,Liste!$B:$P,2,FALSE)),,VLOOKUP($A23,Liste!$B:$P,2,FALSE))</f>
        <v>0</v>
      </c>
      <c r="C23" s="36">
        <f>IF(ISERROR(VLOOKUP($A23,Liste!$B:$P,3,FALSE)),,VLOOKUP($A23,Liste!$B:$P,3,FALSE))</f>
        <v>0</v>
      </c>
      <c r="D23" s="37">
        <f>IF(ISERROR(VLOOKUP($A23,Liste!$B:$P,4,FALSE)),,VLOOKUP($A23,Liste!$B:$P,4,FALSE))</f>
        <v>0</v>
      </c>
      <c r="E23" s="37">
        <f>IF(ISERROR(VLOOKUP($A23,Liste!$B:$P,5,FALSE)),,VLOOKUP($A23,Liste!$B:$P,5,FALSE))</f>
        <v>0</v>
      </c>
      <c r="F23" s="30">
        <f>IF(ISERROR(VLOOKUP($A23,Liste!$B:$P,6,FALSE)),,VLOOKUP($A23,Liste!$B:$P,6,FALSE))</f>
        <v>0</v>
      </c>
      <c r="G23" s="38" t="str">
        <f t="shared" si="0"/>
        <v>LIBRE</v>
      </c>
    </row>
    <row r="24" spans="1:7" x14ac:dyDescent="0.25">
      <c r="A24" s="35">
        <v>21</v>
      </c>
      <c r="B24" s="39">
        <f>IF(ISERROR(VLOOKUP($A24,Liste!$B:$P,2,FALSE)),,VLOOKUP($A24,Liste!$B:$P,2,FALSE))</f>
        <v>0</v>
      </c>
      <c r="C24" s="36">
        <f>IF(ISERROR(VLOOKUP($A24,Liste!$B:$P,3,FALSE)),,VLOOKUP($A24,Liste!$B:$P,3,FALSE))</f>
        <v>0</v>
      </c>
      <c r="D24" s="37">
        <f>IF(ISERROR(VLOOKUP($A24,Liste!$B:$P,4,FALSE)),,VLOOKUP($A24,Liste!$B:$P,4,FALSE))</f>
        <v>0</v>
      </c>
      <c r="E24" s="37">
        <f>IF(ISERROR(VLOOKUP($A24,Liste!$B:$P,5,FALSE)),,VLOOKUP($A24,Liste!$B:$P,5,FALSE))</f>
        <v>0</v>
      </c>
      <c r="F24" s="30">
        <f>IF(ISERROR(VLOOKUP($A24,Liste!$B:$P,6,FALSE)),,VLOOKUP($A24,Liste!$B:$P,6,FALSE))</f>
        <v>0</v>
      </c>
      <c r="G24" s="38" t="str">
        <f t="shared" si="0"/>
        <v>LIBRE</v>
      </c>
    </row>
    <row r="25" spans="1:7" x14ac:dyDescent="0.25">
      <c r="A25" s="35">
        <v>22</v>
      </c>
      <c r="B25" s="39">
        <f>IF(ISERROR(VLOOKUP($A25,Liste!$B:$P,2,FALSE)),,VLOOKUP($A25,Liste!$B:$P,2,FALSE))</f>
        <v>0</v>
      </c>
      <c r="C25" s="36">
        <f>IF(ISERROR(VLOOKUP($A25,Liste!$B:$P,3,FALSE)),,VLOOKUP($A25,Liste!$B:$P,3,FALSE))</f>
        <v>0</v>
      </c>
      <c r="D25" s="37">
        <f>IF(ISERROR(VLOOKUP($A25,Liste!$B:$P,4,FALSE)),,VLOOKUP($A25,Liste!$B:$P,4,FALSE))</f>
        <v>0</v>
      </c>
      <c r="E25" s="37">
        <f>IF(ISERROR(VLOOKUP($A25,Liste!$B:$P,5,FALSE)),,VLOOKUP($A25,Liste!$B:$P,5,FALSE))</f>
        <v>0</v>
      </c>
      <c r="F25" s="30">
        <f>IF(ISERROR(VLOOKUP($A25,Liste!$B:$P,6,FALSE)),,VLOOKUP($A25,Liste!$B:$P,6,FALSE))</f>
        <v>0</v>
      </c>
      <c r="G25" s="38" t="str">
        <f t="shared" si="0"/>
        <v>LIBRE</v>
      </c>
    </row>
    <row r="26" spans="1:7" x14ac:dyDescent="0.25">
      <c r="A26" s="35">
        <v>23</v>
      </c>
      <c r="B26" s="39">
        <f>IF(ISERROR(VLOOKUP($A26,Liste!$B:$P,2,FALSE)),,VLOOKUP($A26,Liste!$B:$P,2,FALSE))</f>
        <v>0</v>
      </c>
      <c r="C26" s="36">
        <f>IF(ISERROR(VLOOKUP($A26,Liste!$B:$P,3,FALSE)),,VLOOKUP($A26,Liste!$B:$P,3,FALSE))</f>
        <v>0</v>
      </c>
      <c r="D26" s="37">
        <f>IF(ISERROR(VLOOKUP($A26,Liste!$B:$P,4,FALSE)),,VLOOKUP($A26,Liste!$B:$P,4,FALSE))</f>
        <v>0</v>
      </c>
      <c r="E26" s="37">
        <f>IF(ISERROR(VLOOKUP($A26,Liste!$B:$P,5,FALSE)),,VLOOKUP($A26,Liste!$B:$P,5,FALSE))</f>
        <v>0</v>
      </c>
      <c r="F26" s="30">
        <f>IF(ISERROR(VLOOKUP($A26,Liste!$B:$P,6,FALSE)),,VLOOKUP($A26,Liste!$B:$P,6,FALSE))</f>
        <v>0</v>
      </c>
      <c r="G26" s="38" t="str">
        <f t="shared" si="0"/>
        <v>LIBRE</v>
      </c>
    </row>
    <row r="27" spans="1:7" x14ac:dyDescent="0.25">
      <c r="A27" s="35">
        <v>24</v>
      </c>
      <c r="B27" s="39">
        <f>IF(ISERROR(VLOOKUP($A27,Liste!$B:$P,2,FALSE)),,VLOOKUP($A27,Liste!$B:$P,2,FALSE))</f>
        <v>0</v>
      </c>
      <c r="C27" s="36">
        <f>IF(ISERROR(VLOOKUP($A27,Liste!$B:$P,3,FALSE)),,VLOOKUP($A27,Liste!$B:$P,3,FALSE))</f>
        <v>0</v>
      </c>
      <c r="D27" s="37">
        <f>IF(ISERROR(VLOOKUP($A27,Liste!$B:$P,4,FALSE)),,VLOOKUP($A27,Liste!$B:$P,4,FALSE))</f>
        <v>0</v>
      </c>
      <c r="E27" s="37">
        <f>IF(ISERROR(VLOOKUP($A27,Liste!$B:$P,5,FALSE)),,VLOOKUP($A27,Liste!$B:$P,5,FALSE))</f>
        <v>0</v>
      </c>
      <c r="F27" s="30">
        <f>IF(ISERROR(VLOOKUP($A27,Liste!$B:$P,6,FALSE)),,VLOOKUP($A27,Liste!$B:$P,6,FALSE))</f>
        <v>0</v>
      </c>
      <c r="G27" s="38" t="str">
        <f t="shared" si="0"/>
        <v>LIBRE</v>
      </c>
    </row>
    <row r="28" spans="1:7" x14ac:dyDescent="0.25">
      <c r="A28" s="35">
        <v>25</v>
      </c>
      <c r="B28" s="39">
        <f>IF(ISERROR(VLOOKUP($A28,Liste!$B:$P,2,FALSE)),,VLOOKUP($A28,Liste!$B:$P,2,FALSE))</f>
        <v>0</v>
      </c>
      <c r="C28" s="36">
        <f>IF(ISERROR(VLOOKUP($A28,Liste!$B:$P,3,FALSE)),,VLOOKUP($A28,Liste!$B:$P,3,FALSE))</f>
        <v>0</v>
      </c>
      <c r="D28" s="37">
        <f>IF(ISERROR(VLOOKUP($A28,Liste!$B:$P,4,FALSE)),,VLOOKUP($A28,Liste!$B:$P,4,FALSE))</f>
        <v>0</v>
      </c>
      <c r="E28" s="37">
        <f>IF(ISERROR(VLOOKUP($A28,Liste!$B:$P,5,FALSE)),,VLOOKUP($A28,Liste!$B:$P,5,FALSE))</f>
        <v>0</v>
      </c>
      <c r="F28" s="30">
        <f>IF(ISERROR(VLOOKUP($A28,Liste!$B:$P,6,FALSE)),,VLOOKUP($A28,Liste!$B:$P,6,FALSE))</f>
        <v>0</v>
      </c>
      <c r="G28" s="38" t="str">
        <f t="shared" si="0"/>
        <v>LIBRE</v>
      </c>
    </row>
    <row r="29" spans="1:7" x14ac:dyDescent="0.25">
      <c r="A29" s="35">
        <v>26</v>
      </c>
      <c r="B29" s="39">
        <f>IF(ISERROR(VLOOKUP($A29,Liste!$B:$P,2,FALSE)),,VLOOKUP($A29,Liste!$B:$P,2,FALSE))</f>
        <v>0</v>
      </c>
      <c r="C29" s="36">
        <f>IF(ISERROR(VLOOKUP($A29,Liste!$B:$P,3,FALSE)),,VLOOKUP($A29,Liste!$B:$P,3,FALSE))</f>
        <v>0</v>
      </c>
      <c r="D29" s="37">
        <f>IF(ISERROR(VLOOKUP($A29,Liste!$B:$P,4,FALSE)),,VLOOKUP($A29,Liste!$B:$P,4,FALSE))</f>
        <v>0</v>
      </c>
      <c r="E29" s="37">
        <f>IF(ISERROR(VLOOKUP($A29,Liste!$B:$P,5,FALSE)),,VLOOKUP($A29,Liste!$B:$P,5,FALSE))</f>
        <v>0</v>
      </c>
      <c r="F29" s="30">
        <f>IF(ISERROR(VLOOKUP($A29,Liste!$B:$P,6,FALSE)),,VLOOKUP($A29,Liste!$B:$P,6,FALSE))</f>
        <v>0</v>
      </c>
      <c r="G29" s="38" t="str">
        <f t="shared" si="0"/>
        <v>LIBRE</v>
      </c>
    </row>
    <row r="30" spans="1:7" x14ac:dyDescent="0.25">
      <c r="A30" s="35">
        <v>27</v>
      </c>
      <c r="B30" s="39">
        <f>IF(ISERROR(VLOOKUP($A30,Liste!$B:$P,2,FALSE)),,VLOOKUP($A30,Liste!$B:$P,2,FALSE))</f>
        <v>0</v>
      </c>
      <c r="C30" s="36">
        <f>IF(ISERROR(VLOOKUP($A30,Liste!$B:$P,3,FALSE)),,VLOOKUP($A30,Liste!$B:$P,3,FALSE))</f>
        <v>0</v>
      </c>
      <c r="D30" s="37">
        <f>IF(ISERROR(VLOOKUP($A30,Liste!$B:$P,4,FALSE)),,VLOOKUP($A30,Liste!$B:$P,4,FALSE))</f>
        <v>0</v>
      </c>
      <c r="E30" s="37">
        <f>IF(ISERROR(VLOOKUP($A30,Liste!$B:$P,5,FALSE)),,VLOOKUP($A30,Liste!$B:$P,5,FALSE))</f>
        <v>0</v>
      </c>
      <c r="F30" s="30">
        <f>IF(ISERROR(VLOOKUP($A30,Liste!$B:$P,6,FALSE)),,VLOOKUP($A30,Liste!$B:$P,6,FALSE))</f>
        <v>0</v>
      </c>
      <c r="G30" s="38" t="str">
        <f t="shared" si="0"/>
        <v>LIBRE</v>
      </c>
    </row>
    <row r="31" spans="1:7" x14ac:dyDescent="0.25">
      <c r="A31" s="35">
        <v>28</v>
      </c>
      <c r="B31" s="39">
        <f>IF(ISERROR(VLOOKUP($A31,Liste!$B:$P,2,FALSE)),,VLOOKUP($A31,Liste!$B:$P,2,FALSE))</f>
        <v>0</v>
      </c>
      <c r="C31" s="36">
        <f>IF(ISERROR(VLOOKUP($A31,Liste!$B:$P,3,FALSE)),,VLOOKUP($A31,Liste!$B:$P,3,FALSE))</f>
        <v>0</v>
      </c>
      <c r="D31" s="37">
        <f>IF(ISERROR(VLOOKUP($A31,Liste!$B:$P,4,FALSE)),,VLOOKUP($A31,Liste!$B:$P,4,FALSE))</f>
        <v>0</v>
      </c>
      <c r="E31" s="37">
        <f>IF(ISERROR(VLOOKUP($A31,Liste!$B:$P,5,FALSE)),,VLOOKUP($A31,Liste!$B:$P,5,FALSE))</f>
        <v>0</v>
      </c>
      <c r="F31" s="30">
        <f>IF(ISERROR(VLOOKUP($A31,Liste!$B:$P,6,FALSE)),,VLOOKUP($A31,Liste!$B:$P,6,FALSE))</f>
        <v>0</v>
      </c>
      <c r="G31" s="38" t="str">
        <f t="shared" si="0"/>
        <v>LIBRE</v>
      </c>
    </row>
    <row r="32" spans="1:7" x14ac:dyDescent="0.25">
      <c r="A32" s="35">
        <v>29</v>
      </c>
      <c r="B32" s="39">
        <f>IF(ISERROR(VLOOKUP($A32,Liste!$B:$P,2,FALSE)),,VLOOKUP($A32,Liste!$B:$P,2,FALSE))</f>
        <v>0</v>
      </c>
      <c r="C32" s="36">
        <f>IF(ISERROR(VLOOKUP($A32,Liste!$B:$P,3,FALSE)),,VLOOKUP($A32,Liste!$B:$P,3,FALSE))</f>
        <v>0</v>
      </c>
      <c r="D32" s="37">
        <f>IF(ISERROR(VLOOKUP($A32,Liste!$B:$P,4,FALSE)),,VLOOKUP($A32,Liste!$B:$P,4,FALSE))</f>
        <v>0</v>
      </c>
      <c r="E32" s="37">
        <f>IF(ISERROR(VLOOKUP($A32,Liste!$B:$P,5,FALSE)),,VLOOKUP($A32,Liste!$B:$P,5,FALSE))</f>
        <v>0</v>
      </c>
      <c r="F32" s="30">
        <f>IF(ISERROR(VLOOKUP($A32,Liste!$B:$P,6,FALSE)),,VLOOKUP($A32,Liste!$B:$P,6,FALSE))</f>
        <v>0</v>
      </c>
      <c r="G32" s="38" t="str">
        <f t="shared" si="0"/>
        <v>LIBRE</v>
      </c>
    </row>
    <row r="33" spans="1:7" x14ac:dyDescent="0.25">
      <c r="A33" s="35">
        <v>30</v>
      </c>
      <c r="B33" s="39">
        <f>IF(ISERROR(VLOOKUP($A33,Liste!$B:$P,2,FALSE)),,VLOOKUP($A33,Liste!$B:$P,2,FALSE))</f>
        <v>0</v>
      </c>
      <c r="C33" s="36">
        <f>IF(ISERROR(VLOOKUP($A33,Liste!$B:$P,3,FALSE)),,VLOOKUP($A33,Liste!$B:$P,3,FALSE))</f>
        <v>0</v>
      </c>
      <c r="D33" s="37">
        <f>IF(ISERROR(VLOOKUP($A33,Liste!$B:$P,4,FALSE)),,VLOOKUP($A33,Liste!$B:$P,4,FALSE))</f>
        <v>0</v>
      </c>
      <c r="E33" s="37">
        <f>IF(ISERROR(VLOOKUP($A33,Liste!$B:$P,5,FALSE)),,VLOOKUP($A33,Liste!$B:$P,5,FALSE))</f>
        <v>0</v>
      </c>
      <c r="F33" s="30">
        <f>IF(ISERROR(VLOOKUP($A33,Liste!$B:$P,6,FALSE)),,VLOOKUP($A33,Liste!$B:$P,6,FALSE))</f>
        <v>0</v>
      </c>
      <c r="G33" s="38" t="str">
        <f t="shared" si="0"/>
        <v>LIBRE</v>
      </c>
    </row>
    <row r="34" spans="1:7" x14ac:dyDescent="0.25">
      <c r="A34" s="35">
        <v>31</v>
      </c>
      <c r="B34" s="39">
        <f>IF(ISERROR(VLOOKUP($A34,Liste!$B:$P,2,FALSE)),,VLOOKUP($A34,Liste!$B:$P,2,FALSE))</f>
        <v>0</v>
      </c>
      <c r="C34" s="36">
        <f>IF(ISERROR(VLOOKUP($A34,Liste!$B:$P,3,FALSE)),,VLOOKUP($A34,Liste!$B:$P,3,FALSE))</f>
        <v>0</v>
      </c>
      <c r="D34" s="37">
        <f>IF(ISERROR(VLOOKUP($A34,Liste!$B:$P,4,FALSE)),,VLOOKUP($A34,Liste!$B:$P,4,FALSE))</f>
        <v>0</v>
      </c>
      <c r="E34" s="37">
        <f>IF(ISERROR(VLOOKUP($A34,Liste!$B:$P,5,FALSE)),,VLOOKUP($A34,Liste!$B:$P,5,FALSE))</f>
        <v>0</v>
      </c>
      <c r="F34" s="30">
        <f>IF(ISERROR(VLOOKUP($A34,Liste!$B:$P,6,FALSE)),,VLOOKUP($A34,Liste!$B:$P,6,FALSE))</f>
        <v>0</v>
      </c>
      <c r="G34" s="38" t="str">
        <f t="shared" si="0"/>
        <v>LIBRE</v>
      </c>
    </row>
    <row r="35" spans="1:7" x14ac:dyDescent="0.25">
      <c r="A35" s="35">
        <v>32</v>
      </c>
      <c r="B35" s="39">
        <f>IF(ISERROR(VLOOKUP($A35,Liste!$B:$P,2,FALSE)),,VLOOKUP($A35,Liste!$B:$P,2,FALSE))</f>
        <v>0</v>
      </c>
      <c r="C35" s="36">
        <f>IF(ISERROR(VLOOKUP($A35,Liste!$B:$P,3,FALSE)),,VLOOKUP($A35,Liste!$B:$P,3,FALSE))</f>
        <v>0</v>
      </c>
      <c r="D35" s="37">
        <f>IF(ISERROR(VLOOKUP($A35,Liste!$B:$P,4,FALSE)),,VLOOKUP($A35,Liste!$B:$P,4,FALSE))</f>
        <v>0</v>
      </c>
      <c r="E35" s="37">
        <f>IF(ISERROR(VLOOKUP($A35,Liste!$B:$P,5,FALSE)),,VLOOKUP($A35,Liste!$B:$P,5,FALSE))</f>
        <v>0</v>
      </c>
      <c r="F35" s="30">
        <f>IF(ISERROR(VLOOKUP($A35,Liste!$B:$P,6,FALSE)),,VLOOKUP($A35,Liste!$B:$P,6,FALSE))</f>
        <v>0</v>
      </c>
      <c r="G35" s="38" t="str">
        <f t="shared" si="0"/>
        <v>LIBRE</v>
      </c>
    </row>
    <row r="36" spans="1:7" x14ac:dyDescent="0.25">
      <c r="A36" s="35">
        <v>33</v>
      </c>
      <c r="B36" s="39">
        <f>IF(ISERROR(VLOOKUP($A36,Liste!$B:$P,2,FALSE)),,VLOOKUP($A36,Liste!$B:$P,2,FALSE))</f>
        <v>0</v>
      </c>
      <c r="C36" s="36">
        <f>IF(ISERROR(VLOOKUP($A36,Liste!$B:$P,3,FALSE)),,VLOOKUP($A36,Liste!$B:$P,3,FALSE))</f>
        <v>0</v>
      </c>
      <c r="D36" s="37">
        <f>IF(ISERROR(VLOOKUP($A36,Liste!$B:$P,4,FALSE)),,VLOOKUP($A36,Liste!$B:$P,4,FALSE))</f>
        <v>0</v>
      </c>
      <c r="E36" s="37">
        <f>IF(ISERROR(VLOOKUP($A36,Liste!$B:$P,5,FALSE)),,VLOOKUP($A36,Liste!$B:$P,5,FALSE))</f>
        <v>0</v>
      </c>
      <c r="F36" s="30">
        <f>IF(ISERROR(VLOOKUP($A36,Liste!$B:$P,6,FALSE)),,VLOOKUP($A36,Liste!$B:$P,6,FALSE))</f>
        <v>0</v>
      </c>
      <c r="G36" s="38" t="str">
        <f t="shared" si="0"/>
        <v>LIBRE</v>
      </c>
    </row>
    <row r="37" spans="1:7" x14ac:dyDescent="0.25">
      <c r="A37" s="35">
        <v>34</v>
      </c>
      <c r="B37" s="39">
        <f>IF(ISERROR(VLOOKUP($A37,Liste!$B:$P,2,FALSE)),,VLOOKUP($A37,Liste!$B:$P,2,FALSE))</f>
        <v>0</v>
      </c>
      <c r="C37" s="36">
        <f>IF(ISERROR(VLOOKUP($A37,Liste!$B:$P,3,FALSE)),,VLOOKUP($A37,Liste!$B:$P,3,FALSE))</f>
        <v>0</v>
      </c>
      <c r="D37" s="37">
        <f>IF(ISERROR(VLOOKUP($A37,Liste!$B:$P,4,FALSE)),,VLOOKUP($A37,Liste!$B:$P,4,FALSE))</f>
        <v>0</v>
      </c>
      <c r="E37" s="37">
        <f>IF(ISERROR(VLOOKUP($A37,Liste!$B:$P,5,FALSE)),,VLOOKUP($A37,Liste!$B:$P,5,FALSE))</f>
        <v>0</v>
      </c>
      <c r="F37" s="30">
        <f>IF(ISERROR(VLOOKUP($A37,Liste!$B:$P,6,FALSE)),,VLOOKUP($A37,Liste!$B:$P,6,FALSE))</f>
        <v>0</v>
      </c>
      <c r="G37" s="38" t="str">
        <f t="shared" si="0"/>
        <v>LIBRE</v>
      </c>
    </row>
    <row r="38" spans="1:7" x14ac:dyDescent="0.25">
      <c r="A38" s="35">
        <v>35</v>
      </c>
      <c r="B38" s="39">
        <f>IF(ISERROR(VLOOKUP($A38,Liste!$B:$P,2,FALSE)),,VLOOKUP($A38,Liste!$B:$P,2,FALSE))</f>
        <v>0</v>
      </c>
      <c r="C38" s="36">
        <f>IF(ISERROR(VLOOKUP($A38,Liste!$B:$P,3,FALSE)),,VLOOKUP($A38,Liste!$B:$P,3,FALSE))</f>
        <v>0</v>
      </c>
      <c r="D38" s="37">
        <f>IF(ISERROR(VLOOKUP($A38,Liste!$B:$P,4,FALSE)),,VLOOKUP($A38,Liste!$B:$P,4,FALSE))</f>
        <v>0</v>
      </c>
      <c r="E38" s="37">
        <f>IF(ISERROR(VLOOKUP($A38,Liste!$B:$P,5,FALSE)),,VLOOKUP($A38,Liste!$B:$P,5,FALSE))</f>
        <v>0</v>
      </c>
      <c r="F38" s="30">
        <f>IF(ISERROR(VLOOKUP($A38,Liste!$B:$P,6,FALSE)),,VLOOKUP($A38,Liste!$B:$P,6,FALSE))</f>
        <v>0</v>
      </c>
      <c r="G38" s="38" t="str">
        <f t="shared" si="0"/>
        <v>LIBRE</v>
      </c>
    </row>
    <row r="39" spans="1:7" x14ac:dyDescent="0.25">
      <c r="A39" s="35">
        <v>36</v>
      </c>
      <c r="B39" s="39">
        <f>IF(ISERROR(VLOOKUP($A39,Liste!$B:$P,2,FALSE)),,VLOOKUP($A39,Liste!$B:$P,2,FALSE))</f>
        <v>0</v>
      </c>
      <c r="C39" s="36">
        <f>IF(ISERROR(VLOOKUP($A39,Liste!$B:$P,3,FALSE)),,VLOOKUP($A39,Liste!$B:$P,3,FALSE))</f>
        <v>0</v>
      </c>
      <c r="D39" s="37">
        <f>IF(ISERROR(VLOOKUP($A39,Liste!$B:$P,4,FALSE)),,VLOOKUP($A39,Liste!$B:$P,4,FALSE))</f>
        <v>0</v>
      </c>
      <c r="E39" s="37">
        <f>IF(ISERROR(VLOOKUP($A39,Liste!$B:$P,5,FALSE)),,VLOOKUP($A39,Liste!$B:$P,5,FALSE))</f>
        <v>0</v>
      </c>
      <c r="F39" s="30">
        <f>IF(ISERROR(VLOOKUP($A39,Liste!$B:$P,6,FALSE)),,VLOOKUP($A39,Liste!$B:$P,6,FALSE))</f>
        <v>0</v>
      </c>
      <c r="G39" s="38" t="str">
        <f t="shared" si="0"/>
        <v>LIBRE</v>
      </c>
    </row>
    <row r="40" spans="1:7" x14ac:dyDescent="0.25">
      <c r="A40" s="35">
        <v>37</v>
      </c>
      <c r="B40" s="39">
        <f>IF(ISERROR(VLOOKUP($A40,Liste!$B:$P,2,FALSE)),,VLOOKUP($A40,Liste!$B:$P,2,FALSE))</f>
        <v>0</v>
      </c>
      <c r="C40" s="36">
        <f>IF(ISERROR(VLOOKUP($A40,Liste!$B:$P,3,FALSE)),,VLOOKUP($A40,Liste!$B:$P,3,FALSE))</f>
        <v>0</v>
      </c>
      <c r="D40" s="37">
        <f>IF(ISERROR(VLOOKUP($A40,Liste!$B:$P,4,FALSE)),,VLOOKUP($A40,Liste!$B:$P,4,FALSE))</f>
        <v>0</v>
      </c>
      <c r="E40" s="37">
        <f>IF(ISERROR(VLOOKUP($A40,Liste!$B:$P,5,FALSE)),,VLOOKUP($A40,Liste!$B:$P,5,FALSE))</f>
        <v>0</v>
      </c>
      <c r="F40" s="30">
        <f>IF(ISERROR(VLOOKUP($A40,Liste!$B:$P,6,FALSE)),,VLOOKUP($A40,Liste!$B:$P,6,FALSE))</f>
        <v>0</v>
      </c>
      <c r="G40" s="38" t="str">
        <f t="shared" si="0"/>
        <v>LIBRE</v>
      </c>
    </row>
    <row r="41" spans="1:7" x14ac:dyDescent="0.25">
      <c r="A41" s="35">
        <v>38</v>
      </c>
      <c r="B41" s="39">
        <f>IF(ISERROR(VLOOKUP($A41,Liste!$B:$P,2,FALSE)),,VLOOKUP($A41,Liste!$B:$P,2,FALSE))</f>
        <v>0</v>
      </c>
      <c r="C41" s="36">
        <f>IF(ISERROR(VLOOKUP($A41,Liste!$B:$P,3,FALSE)),,VLOOKUP($A41,Liste!$B:$P,3,FALSE))</f>
        <v>0</v>
      </c>
      <c r="D41" s="37">
        <f>IF(ISERROR(VLOOKUP($A41,Liste!$B:$P,4,FALSE)),,VLOOKUP($A41,Liste!$B:$P,4,FALSE))</f>
        <v>0</v>
      </c>
      <c r="E41" s="37">
        <f>IF(ISERROR(VLOOKUP($A41,Liste!$B:$P,5,FALSE)),,VLOOKUP($A41,Liste!$B:$P,5,FALSE))</f>
        <v>0</v>
      </c>
      <c r="F41" s="30">
        <f>IF(ISERROR(VLOOKUP($A41,Liste!$B:$P,6,FALSE)),,VLOOKUP($A41,Liste!$B:$P,6,FALSE))</f>
        <v>0</v>
      </c>
      <c r="G41" s="38" t="str">
        <f t="shared" si="0"/>
        <v>LIBRE</v>
      </c>
    </row>
    <row r="42" spans="1:7" x14ac:dyDescent="0.25">
      <c r="A42" s="35">
        <v>39</v>
      </c>
      <c r="B42" s="39">
        <f>IF(ISERROR(VLOOKUP($A42,Liste!$B:$P,2,FALSE)),,VLOOKUP($A42,Liste!$B:$P,2,FALSE))</f>
        <v>0</v>
      </c>
      <c r="C42" s="36">
        <f>IF(ISERROR(VLOOKUP($A42,Liste!$B:$P,3,FALSE)),,VLOOKUP($A42,Liste!$B:$P,3,FALSE))</f>
        <v>0</v>
      </c>
      <c r="D42" s="37">
        <f>IF(ISERROR(VLOOKUP($A42,Liste!$B:$P,4,FALSE)),,VLOOKUP($A42,Liste!$B:$P,4,FALSE))</f>
        <v>0</v>
      </c>
      <c r="E42" s="37">
        <f>IF(ISERROR(VLOOKUP($A42,Liste!$B:$P,5,FALSE)),,VLOOKUP($A42,Liste!$B:$P,5,FALSE))</f>
        <v>0</v>
      </c>
      <c r="F42" s="30">
        <f>IF(ISERROR(VLOOKUP($A42,Liste!$B:$P,6,FALSE)),,VLOOKUP($A42,Liste!$B:$P,6,FALSE))</f>
        <v>0</v>
      </c>
      <c r="G42" s="38" t="str">
        <f t="shared" si="0"/>
        <v>LIBRE</v>
      </c>
    </row>
    <row r="43" spans="1:7" x14ac:dyDescent="0.25">
      <c r="A43" s="35">
        <v>40</v>
      </c>
      <c r="B43" s="39">
        <f>IF(ISERROR(VLOOKUP($A43,Liste!$B:$P,2,FALSE)),,VLOOKUP($A43,Liste!$B:$P,2,FALSE))</f>
        <v>0</v>
      </c>
      <c r="C43" s="36">
        <f>IF(ISERROR(VLOOKUP($A43,Liste!$B:$P,3,FALSE)),,VLOOKUP($A43,Liste!$B:$P,3,FALSE))</f>
        <v>0</v>
      </c>
      <c r="D43" s="37">
        <f>IF(ISERROR(VLOOKUP($A43,Liste!$B:$P,4,FALSE)),,VLOOKUP($A43,Liste!$B:$P,4,FALSE))</f>
        <v>0</v>
      </c>
      <c r="E43" s="37">
        <f>IF(ISERROR(VLOOKUP($A43,Liste!$B:$P,5,FALSE)),,VLOOKUP($A43,Liste!$B:$P,5,FALSE))</f>
        <v>0</v>
      </c>
      <c r="F43" s="30">
        <f>IF(ISERROR(VLOOKUP($A43,Liste!$B:$P,6,FALSE)),,VLOOKUP($A43,Liste!$B:$P,6,FALSE))</f>
        <v>0</v>
      </c>
      <c r="G43" s="38" t="str">
        <f t="shared" si="0"/>
        <v>LIBRE</v>
      </c>
    </row>
    <row r="44" spans="1:7" x14ac:dyDescent="0.25">
      <c r="A44" s="35">
        <v>41</v>
      </c>
      <c r="B44" s="39">
        <f>IF(ISERROR(VLOOKUP($A44,Liste!$B:$P,2,FALSE)),,VLOOKUP($A44,Liste!$B:$P,2,FALSE))</f>
        <v>0</v>
      </c>
      <c r="C44" s="36">
        <f>IF(ISERROR(VLOOKUP($A44,Liste!$B:$P,3,FALSE)),,VLOOKUP($A44,Liste!$B:$P,3,FALSE))</f>
        <v>0</v>
      </c>
      <c r="D44" s="37">
        <f>IF(ISERROR(VLOOKUP($A44,Liste!$B:$P,4,FALSE)),,VLOOKUP($A44,Liste!$B:$P,4,FALSE))</f>
        <v>0</v>
      </c>
      <c r="E44" s="37">
        <f>IF(ISERROR(VLOOKUP($A44,Liste!$B:$P,5,FALSE)),,VLOOKUP($A44,Liste!$B:$P,5,FALSE))</f>
        <v>0</v>
      </c>
      <c r="F44" s="30">
        <f>IF(ISERROR(VLOOKUP($A44,Liste!$B:$P,6,FALSE)),,VLOOKUP($A44,Liste!$B:$P,6,FALSE))</f>
        <v>0</v>
      </c>
      <c r="G44" s="38" t="str">
        <f t="shared" si="0"/>
        <v>LIBRE</v>
      </c>
    </row>
    <row r="45" spans="1:7" x14ac:dyDescent="0.25">
      <c r="A45" s="35">
        <v>42</v>
      </c>
      <c r="B45" s="39">
        <f>IF(ISERROR(VLOOKUP($A45,Liste!$B:$P,2,FALSE)),,VLOOKUP($A45,Liste!$B:$P,2,FALSE))</f>
        <v>0</v>
      </c>
      <c r="C45" s="36">
        <f>IF(ISERROR(VLOOKUP($A45,Liste!$B:$P,3,FALSE)),,VLOOKUP($A45,Liste!$B:$P,3,FALSE))</f>
        <v>0</v>
      </c>
      <c r="D45" s="37">
        <f>IF(ISERROR(VLOOKUP($A45,Liste!$B:$P,4,FALSE)),,VLOOKUP($A45,Liste!$B:$P,4,FALSE))</f>
        <v>0</v>
      </c>
      <c r="E45" s="37">
        <f>IF(ISERROR(VLOOKUP($A45,Liste!$B:$P,5,FALSE)),,VLOOKUP($A45,Liste!$B:$P,5,FALSE))</f>
        <v>0</v>
      </c>
      <c r="F45" s="30">
        <f>IF(ISERROR(VLOOKUP($A45,Liste!$B:$P,6,FALSE)),,VLOOKUP($A45,Liste!$B:$P,6,FALSE))</f>
        <v>0</v>
      </c>
      <c r="G45" s="38" t="str">
        <f t="shared" si="0"/>
        <v>LIBRE</v>
      </c>
    </row>
    <row r="46" spans="1:7" x14ac:dyDescent="0.25">
      <c r="A46" s="35">
        <v>43</v>
      </c>
      <c r="B46" s="39">
        <f>IF(ISERROR(VLOOKUP($A46,Liste!$B:$P,2,FALSE)),,VLOOKUP($A46,Liste!$B:$P,2,FALSE))</f>
        <v>0</v>
      </c>
      <c r="C46" s="36">
        <f>IF(ISERROR(VLOOKUP($A46,Liste!$B:$P,3,FALSE)),,VLOOKUP($A46,Liste!$B:$P,3,FALSE))</f>
        <v>0</v>
      </c>
      <c r="D46" s="37">
        <f>IF(ISERROR(VLOOKUP($A46,Liste!$B:$P,4,FALSE)),,VLOOKUP($A46,Liste!$B:$P,4,FALSE))</f>
        <v>0</v>
      </c>
      <c r="E46" s="37">
        <f>IF(ISERROR(VLOOKUP($A46,Liste!$B:$P,5,FALSE)),,VLOOKUP($A46,Liste!$B:$P,5,FALSE))</f>
        <v>0</v>
      </c>
      <c r="F46" s="30">
        <f>IF(ISERROR(VLOOKUP($A46,Liste!$B:$P,6,FALSE)),,VLOOKUP($A46,Liste!$B:$P,6,FALSE))</f>
        <v>0</v>
      </c>
      <c r="G46" s="38" t="str">
        <f t="shared" si="0"/>
        <v>LIBRE</v>
      </c>
    </row>
    <row r="47" spans="1:7" x14ac:dyDescent="0.25">
      <c r="A47" s="35">
        <v>44</v>
      </c>
      <c r="B47" s="39">
        <f>IF(ISERROR(VLOOKUP($A47,Liste!$B:$P,2,FALSE)),,VLOOKUP($A47,Liste!$B:$P,2,FALSE))</f>
        <v>0</v>
      </c>
      <c r="C47" s="36">
        <f>IF(ISERROR(VLOOKUP($A47,Liste!$B:$P,3,FALSE)),,VLOOKUP($A47,Liste!$B:$P,3,FALSE))</f>
        <v>0</v>
      </c>
      <c r="D47" s="37">
        <f>IF(ISERROR(VLOOKUP($A47,Liste!$B:$P,4,FALSE)),,VLOOKUP($A47,Liste!$B:$P,4,FALSE))</f>
        <v>0</v>
      </c>
      <c r="E47" s="37">
        <f>IF(ISERROR(VLOOKUP($A47,Liste!$B:$P,5,FALSE)),,VLOOKUP($A47,Liste!$B:$P,5,FALSE))</f>
        <v>0</v>
      </c>
      <c r="F47" s="30">
        <f>IF(ISERROR(VLOOKUP($A47,Liste!$B:$P,6,FALSE)),,VLOOKUP($A47,Liste!$B:$P,6,FALSE))</f>
        <v>0</v>
      </c>
      <c r="G47" s="38" t="str">
        <f t="shared" si="0"/>
        <v>LIBRE</v>
      </c>
    </row>
    <row r="48" spans="1:7" x14ac:dyDescent="0.25">
      <c r="A48" s="35">
        <v>45</v>
      </c>
      <c r="B48" s="39">
        <f>IF(ISERROR(VLOOKUP($A48,Liste!$B:$P,2,FALSE)),,VLOOKUP($A48,Liste!$B:$P,2,FALSE))</f>
        <v>0</v>
      </c>
      <c r="C48" s="36">
        <f>IF(ISERROR(VLOOKUP($A48,Liste!$B:$P,3,FALSE)),,VLOOKUP($A48,Liste!$B:$P,3,FALSE))</f>
        <v>0</v>
      </c>
      <c r="D48" s="37">
        <f>IF(ISERROR(VLOOKUP($A48,Liste!$B:$P,4,FALSE)),,VLOOKUP($A48,Liste!$B:$P,4,FALSE))</f>
        <v>0</v>
      </c>
      <c r="E48" s="37">
        <f>IF(ISERROR(VLOOKUP($A48,Liste!$B:$P,5,FALSE)),,VLOOKUP($A48,Liste!$B:$P,5,FALSE))</f>
        <v>0</v>
      </c>
      <c r="F48" s="30">
        <f>IF(ISERROR(VLOOKUP($A48,Liste!$B:$P,6,FALSE)),,VLOOKUP($A48,Liste!$B:$P,6,FALSE))</f>
        <v>0</v>
      </c>
      <c r="G48" s="38" t="str">
        <f t="shared" si="0"/>
        <v>LIBRE</v>
      </c>
    </row>
    <row r="49" spans="1:7" x14ac:dyDescent="0.25">
      <c r="A49" s="35">
        <v>46</v>
      </c>
      <c r="B49" s="39">
        <f>IF(ISERROR(VLOOKUP($A49,Liste!$B:$P,2,FALSE)),,VLOOKUP($A49,Liste!$B:$P,2,FALSE))</f>
        <v>0</v>
      </c>
      <c r="C49" s="36">
        <f>IF(ISERROR(VLOOKUP($A49,Liste!$B:$P,3,FALSE)),,VLOOKUP($A49,Liste!$B:$P,3,FALSE))</f>
        <v>0</v>
      </c>
      <c r="D49" s="37">
        <f>IF(ISERROR(VLOOKUP($A49,Liste!$B:$P,4,FALSE)),,VLOOKUP($A49,Liste!$B:$P,4,FALSE))</f>
        <v>0</v>
      </c>
      <c r="E49" s="37">
        <f>IF(ISERROR(VLOOKUP($A49,Liste!$B:$P,5,FALSE)),,VLOOKUP($A49,Liste!$B:$P,5,FALSE))</f>
        <v>0</v>
      </c>
      <c r="F49" s="30">
        <f>IF(ISERROR(VLOOKUP($A49,Liste!$B:$P,6,FALSE)),,VLOOKUP($A49,Liste!$B:$P,6,FALSE))</f>
        <v>0</v>
      </c>
      <c r="G49" s="38" t="str">
        <f t="shared" si="0"/>
        <v>LIBRE</v>
      </c>
    </row>
    <row r="50" spans="1:7" x14ac:dyDescent="0.25">
      <c r="A50" s="35">
        <v>47</v>
      </c>
      <c r="B50" s="39">
        <f>IF(ISERROR(VLOOKUP($A50,Liste!$B:$P,2,FALSE)),,VLOOKUP($A50,Liste!$B:$P,2,FALSE))</f>
        <v>0</v>
      </c>
      <c r="C50" s="36">
        <f>IF(ISERROR(VLOOKUP($A50,Liste!$B:$P,3,FALSE)),,VLOOKUP($A50,Liste!$B:$P,3,FALSE))</f>
        <v>0</v>
      </c>
      <c r="D50" s="37">
        <f>IF(ISERROR(VLOOKUP($A50,Liste!$B:$P,4,FALSE)),,VLOOKUP($A50,Liste!$B:$P,4,FALSE))</f>
        <v>0</v>
      </c>
      <c r="E50" s="37">
        <f>IF(ISERROR(VLOOKUP($A50,Liste!$B:$P,5,FALSE)),,VLOOKUP($A50,Liste!$B:$P,5,FALSE))</f>
        <v>0</v>
      </c>
      <c r="F50" s="30">
        <f>IF(ISERROR(VLOOKUP($A50,Liste!$B:$P,6,FALSE)),,VLOOKUP($A50,Liste!$B:$P,6,FALSE))</f>
        <v>0</v>
      </c>
      <c r="G50" s="38" t="str">
        <f t="shared" si="0"/>
        <v>LIBRE</v>
      </c>
    </row>
    <row r="51" spans="1:7" x14ac:dyDescent="0.25">
      <c r="A51" s="35">
        <v>48</v>
      </c>
      <c r="B51" s="39">
        <f>IF(ISERROR(VLOOKUP($A51,Liste!$B:$P,2,FALSE)),,VLOOKUP($A51,Liste!$B:$P,2,FALSE))</f>
        <v>0</v>
      </c>
      <c r="C51" s="36">
        <f>IF(ISERROR(VLOOKUP($A51,Liste!$B:$P,3,FALSE)),,VLOOKUP($A51,Liste!$B:$P,3,FALSE))</f>
        <v>0</v>
      </c>
      <c r="D51" s="37">
        <f>IF(ISERROR(VLOOKUP($A51,Liste!$B:$P,4,FALSE)),,VLOOKUP($A51,Liste!$B:$P,4,FALSE))</f>
        <v>0</v>
      </c>
      <c r="E51" s="37">
        <f>IF(ISERROR(VLOOKUP($A51,Liste!$B:$P,5,FALSE)),,VLOOKUP($A51,Liste!$B:$P,5,FALSE))</f>
        <v>0</v>
      </c>
      <c r="F51" s="30">
        <f>IF(ISERROR(VLOOKUP($A51,Liste!$B:$P,6,FALSE)),,VLOOKUP($A51,Liste!$B:$P,6,FALSE))</f>
        <v>0</v>
      </c>
      <c r="G51" s="38" t="str">
        <f t="shared" si="0"/>
        <v>LIBRE</v>
      </c>
    </row>
    <row r="52" spans="1:7" x14ac:dyDescent="0.25">
      <c r="A52" s="35">
        <v>49</v>
      </c>
      <c r="B52" s="39" t="str">
        <f>IF(ISERROR(VLOOKUP($A52,Liste!$B:$P,2,FALSE)),,VLOOKUP($A52,Liste!$B:$P,2,FALSE))</f>
        <v>DUPUIS</v>
      </c>
      <c r="C52" s="36" t="str">
        <f>IF(ISERROR(VLOOKUP($A52,Liste!$B:$P,3,FALSE)),,VLOOKUP($A52,Liste!$B:$P,3,FALSE))</f>
        <v>Luc</v>
      </c>
      <c r="D52" s="37">
        <f>IF(ISERROR(VLOOKUP($A52,Liste!$B:$P,4,FALSE)),,VLOOKUP($A52,Liste!$B:$P,4,FALSE))</f>
        <v>203040506</v>
      </c>
      <c r="E52" s="37">
        <f>IF(ISERROR(VLOOKUP($A52,Liste!$B:$P,5,FALSE)),,VLOOKUP($A52,Liste!$B:$P,5,FALSE))</f>
        <v>605040302</v>
      </c>
      <c r="F52" s="30" t="str">
        <f>IF(ISERROR(VLOOKUP($A52,Liste!$B:$P,6,FALSE)),,VLOOKUP($A52,Liste!$B:$P,6,FALSE))</f>
        <v>dupuis.luc@free.fr</v>
      </c>
      <c r="G52" s="38" t="str">
        <f t="shared" si="0"/>
        <v/>
      </c>
    </row>
    <row r="53" spans="1:7" x14ac:dyDescent="0.25">
      <c r="A53" s="35">
        <v>50</v>
      </c>
      <c r="B53" s="39" t="str">
        <f>IF(ISERROR(VLOOKUP($A53,Liste!$B:$P,2,FALSE)),,VLOOKUP($A53,Liste!$B:$P,2,FALSE))</f>
        <v>MARTIN</v>
      </c>
      <c r="C53" s="36" t="str">
        <f>IF(ISERROR(VLOOKUP($A53,Liste!$B:$P,3,FALSE)),,VLOOKUP($A53,Liste!$B:$P,3,FALSE))</f>
        <v>Jacques</v>
      </c>
      <c r="D53" s="37">
        <f>IF(ISERROR(VLOOKUP($A53,Liste!$B:$P,4,FALSE)),,VLOOKUP($A53,Liste!$B:$P,4,FALSE))</f>
        <v>525658789</v>
      </c>
      <c r="E53" s="37">
        <f>IF(ISERROR(VLOOKUP($A53,Liste!$B:$P,5,FALSE)),,VLOOKUP($A53,Liste!$B:$P,5,FALSE))</f>
        <v>658745219</v>
      </c>
      <c r="F53" s="30" t="str">
        <f>IF(ISERROR(VLOOKUP($A53,Liste!$B:$P,6,FALSE)),,VLOOKUP($A53,Liste!$B:$P,6,FALSE))</f>
        <v>martin.jacques@sfr.fr</v>
      </c>
      <c r="G53" s="38" t="str">
        <f t="shared" si="0"/>
        <v/>
      </c>
    </row>
  </sheetData>
  <autoFilter ref="A3:G3"/>
  <pageMargins left="0.7" right="0.7" top="0.75" bottom="0.75" header="0.3" footer="0.3"/>
  <pageSetup paperSize="9" orientation="portrait" horizontalDpi="4294967294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1:C48"/>
  <sheetViews>
    <sheetView workbookViewId="0">
      <pane ySplit="1" topLeftCell="A2" activePane="bottomLeft" state="frozen"/>
      <selection pane="bottomLeft" activeCell="I10" sqref="I10"/>
    </sheetView>
  </sheetViews>
  <sheetFormatPr baseColWidth="10" defaultRowHeight="15" x14ac:dyDescent="0.25"/>
  <cols>
    <col min="3" max="3" width="13.7109375" style="28" bestFit="1" customWidth="1"/>
  </cols>
  <sheetData>
    <row r="1" spans="3:3" x14ac:dyDescent="0.25">
      <c r="C1" s="33" t="s">
        <v>29</v>
      </c>
    </row>
    <row r="2" spans="3:3" x14ac:dyDescent="0.25">
      <c r="C2" s="28">
        <v>1</v>
      </c>
    </row>
    <row r="3" spans="3:3" x14ac:dyDescent="0.25">
      <c r="C3" s="28">
        <v>2</v>
      </c>
    </row>
    <row r="4" spans="3:3" x14ac:dyDescent="0.25">
      <c r="C4" s="28">
        <v>3</v>
      </c>
    </row>
    <row r="5" spans="3:3" x14ac:dyDescent="0.25">
      <c r="C5" s="28">
        <v>5</v>
      </c>
    </row>
    <row r="6" spans="3:3" x14ac:dyDescent="0.25">
      <c r="C6" s="28">
        <v>6</v>
      </c>
    </row>
    <row r="7" spans="3:3" x14ac:dyDescent="0.25">
      <c r="C7" s="28">
        <v>7</v>
      </c>
    </row>
    <row r="8" spans="3:3" x14ac:dyDescent="0.25">
      <c r="C8" s="28">
        <v>8</v>
      </c>
    </row>
    <row r="9" spans="3:3" x14ac:dyDescent="0.25">
      <c r="C9" s="28">
        <v>9</v>
      </c>
    </row>
    <row r="10" spans="3:3" x14ac:dyDescent="0.25">
      <c r="C10" s="28">
        <v>10</v>
      </c>
    </row>
    <row r="11" spans="3:3" x14ac:dyDescent="0.25">
      <c r="C11" s="28">
        <v>11</v>
      </c>
    </row>
    <row r="12" spans="3:3" x14ac:dyDescent="0.25">
      <c r="C12" s="28">
        <v>13</v>
      </c>
    </row>
    <row r="13" spans="3:3" x14ac:dyDescent="0.25">
      <c r="C13" s="28">
        <v>14</v>
      </c>
    </row>
    <row r="14" spans="3:3" x14ac:dyDescent="0.25">
      <c r="C14" s="28">
        <v>15</v>
      </c>
    </row>
    <row r="15" spans="3:3" x14ac:dyDescent="0.25">
      <c r="C15" s="28">
        <v>16</v>
      </c>
    </row>
    <row r="16" spans="3:3" x14ac:dyDescent="0.25">
      <c r="C16" s="28">
        <v>17</v>
      </c>
    </row>
    <row r="17" spans="3:3" x14ac:dyDescent="0.25">
      <c r="C17" s="28">
        <v>18</v>
      </c>
    </row>
    <row r="18" spans="3:3" x14ac:dyDescent="0.25">
      <c r="C18" s="28">
        <v>19</v>
      </c>
    </row>
    <row r="19" spans="3:3" x14ac:dyDescent="0.25">
      <c r="C19" s="28">
        <v>20</v>
      </c>
    </row>
    <row r="20" spans="3:3" x14ac:dyDescent="0.25">
      <c r="C20" s="28">
        <v>21</v>
      </c>
    </row>
    <row r="21" spans="3:3" x14ac:dyDescent="0.25">
      <c r="C21" s="28">
        <v>22</v>
      </c>
    </row>
    <row r="22" spans="3:3" x14ac:dyDescent="0.25">
      <c r="C22" s="28">
        <v>23</v>
      </c>
    </row>
    <row r="23" spans="3:3" x14ac:dyDescent="0.25">
      <c r="C23" s="28">
        <v>24</v>
      </c>
    </row>
    <row r="24" spans="3:3" x14ac:dyDescent="0.25">
      <c r="C24" s="28">
        <v>25</v>
      </c>
    </row>
    <row r="25" spans="3:3" x14ac:dyDescent="0.25">
      <c r="C25" s="28">
        <v>26</v>
      </c>
    </row>
    <row r="26" spans="3:3" x14ac:dyDescent="0.25">
      <c r="C26" s="28">
        <v>27</v>
      </c>
    </row>
    <row r="27" spans="3:3" x14ac:dyDescent="0.25">
      <c r="C27" s="28">
        <v>28</v>
      </c>
    </row>
    <row r="28" spans="3:3" x14ac:dyDescent="0.25">
      <c r="C28" s="28">
        <v>29</v>
      </c>
    </row>
    <row r="29" spans="3:3" x14ac:dyDescent="0.25">
      <c r="C29" s="28">
        <v>30</v>
      </c>
    </row>
    <row r="30" spans="3:3" x14ac:dyDescent="0.25">
      <c r="C30" s="28">
        <v>31</v>
      </c>
    </row>
    <row r="31" spans="3:3" x14ac:dyDescent="0.25">
      <c r="C31" s="28">
        <v>32</v>
      </c>
    </row>
    <row r="32" spans="3:3" x14ac:dyDescent="0.25">
      <c r="C32" s="28">
        <v>33</v>
      </c>
    </row>
    <row r="33" spans="3:3" x14ac:dyDescent="0.25">
      <c r="C33" s="28">
        <v>34</v>
      </c>
    </row>
    <row r="34" spans="3:3" x14ac:dyDescent="0.25">
      <c r="C34" s="28">
        <v>35</v>
      </c>
    </row>
    <row r="35" spans="3:3" x14ac:dyDescent="0.25">
      <c r="C35" s="28">
        <v>36</v>
      </c>
    </row>
    <row r="36" spans="3:3" x14ac:dyDescent="0.25">
      <c r="C36" s="28">
        <v>37</v>
      </c>
    </row>
    <row r="37" spans="3:3" x14ac:dyDescent="0.25">
      <c r="C37" s="28">
        <v>38</v>
      </c>
    </row>
    <row r="38" spans="3:3" x14ac:dyDescent="0.25">
      <c r="C38" s="28">
        <v>39</v>
      </c>
    </row>
    <row r="39" spans="3:3" x14ac:dyDescent="0.25">
      <c r="C39" s="28">
        <v>40</v>
      </c>
    </row>
    <row r="40" spans="3:3" x14ac:dyDescent="0.25">
      <c r="C40" s="28">
        <v>41</v>
      </c>
    </row>
    <row r="41" spans="3:3" x14ac:dyDescent="0.25">
      <c r="C41" s="28">
        <v>42</v>
      </c>
    </row>
    <row r="42" spans="3:3" x14ac:dyDescent="0.25">
      <c r="C42" s="28">
        <v>43</v>
      </c>
    </row>
    <row r="43" spans="3:3" x14ac:dyDescent="0.25">
      <c r="C43" s="28">
        <v>44</v>
      </c>
    </row>
    <row r="44" spans="3:3" x14ac:dyDescent="0.25">
      <c r="C44" s="28">
        <v>45</v>
      </c>
    </row>
    <row r="45" spans="3:3" x14ac:dyDescent="0.25">
      <c r="C45" s="28">
        <v>46</v>
      </c>
    </row>
    <row r="46" spans="3:3" x14ac:dyDescent="0.25">
      <c r="C46" s="28">
        <v>47</v>
      </c>
    </row>
    <row r="47" spans="3:3" x14ac:dyDescent="0.25">
      <c r="C47" s="28">
        <v>48</v>
      </c>
    </row>
    <row r="48" spans="3:3" x14ac:dyDescent="0.25">
      <c r="C48" s="28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</vt:lpstr>
      <vt:lpstr>Pontons</vt:lpstr>
      <vt:lpstr>Datas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 DELSOL</dc:creator>
  <cp:lastModifiedBy>Marcel DELSOL</cp:lastModifiedBy>
  <dcterms:created xsi:type="dcterms:W3CDTF">2017-01-10T07:50:34Z</dcterms:created>
  <dcterms:modified xsi:type="dcterms:W3CDTF">2017-01-10T17:57:45Z</dcterms:modified>
</cp:coreProperties>
</file>