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\Desktop\"/>
    </mc:Choice>
  </mc:AlternateContent>
  <bookViews>
    <workbookView xWindow="0" yWindow="0" windowWidth="24000" windowHeight="9735"/>
  </bookViews>
  <sheets>
    <sheet name="2-Locations" sheetId="1" r:id="rId1"/>
    <sheet name="Données" sheetId="2" r:id="rId2"/>
  </sheets>
  <externalReferences>
    <externalReference r:id="rId3"/>
  </externalReferences>
  <definedNames>
    <definedName name="_xlnm._FilterDatabase" localSheetId="0" hidden="1">'2-Locations'!$A$5:$BD$21</definedName>
    <definedName name="_xlnm.Print_Titles" localSheetId="0">'2-Locations'!$3:$5</definedName>
    <definedName name="Master">#REF!</definedName>
    <definedName name="_xlnm.Print_Area" localSheetId="0">'2-Locations'!$A$1:$BD$21</definedName>
    <definedName name="_xlnm.Print_Area" localSheetId="1">Données!$A$12:$A$59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/>
  <c r="R3" i="1"/>
  <c r="AN9" i="1"/>
  <c r="AN6" i="1"/>
  <c r="BC6" i="1"/>
  <c r="AO9" i="1"/>
  <c r="AP9" i="1"/>
  <c r="AQ9" i="1"/>
  <c r="AR9" i="1"/>
  <c r="AS9" i="1"/>
  <c r="AT9" i="1"/>
  <c r="AU9" i="1"/>
  <c r="AV9" i="1"/>
  <c r="AW9" i="1"/>
  <c r="AX9" i="1"/>
  <c r="AY9" i="1"/>
  <c r="AZ9" i="1"/>
  <c r="AP6" i="1"/>
  <c r="AQ6" i="1"/>
  <c r="AR6" i="1"/>
  <c r="AS6" i="1"/>
  <c r="AT6" i="1"/>
  <c r="AU6" i="1"/>
  <c r="AV6" i="1"/>
  <c r="AW6" i="1"/>
  <c r="AX6" i="1"/>
  <c r="AY6" i="1"/>
  <c r="AZ6" i="1"/>
  <c r="AO6" i="1"/>
  <c r="E6" i="1"/>
  <c r="J6" i="1"/>
  <c r="E7" i="1"/>
  <c r="E8" i="1"/>
  <c r="E9" i="1"/>
  <c r="E10" i="1"/>
  <c r="N10" i="1"/>
  <c r="E11" i="1"/>
  <c r="E12" i="1"/>
  <c r="E13" i="1"/>
  <c r="E14" i="1"/>
  <c r="N14" i="1"/>
  <c r="E15" i="1"/>
  <c r="E16" i="1"/>
  <c r="E17" i="1"/>
  <c r="E18" i="1"/>
  <c r="E19" i="1"/>
  <c r="E20" i="1"/>
  <c r="E21" i="1"/>
  <c r="N18" i="1"/>
  <c r="V6" i="1"/>
  <c r="Q6" i="1"/>
  <c r="O6" i="1"/>
  <c r="L6" i="1"/>
  <c r="I6" i="1"/>
  <c r="A6" i="1"/>
  <c r="R1" i="1"/>
  <c r="AR14" i="1" l="1"/>
  <c r="AN15" i="1"/>
  <c r="AN13" i="1"/>
  <c r="AW14" i="1"/>
  <c r="AS10" i="1"/>
  <c r="AZ14" i="1"/>
  <c r="R6" i="1"/>
  <c r="N12" i="1"/>
  <c r="N20" i="1"/>
  <c r="N8" i="1"/>
  <c r="N16" i="1"/>
  <c r="J7" i="1"/>
  <c r="J19" i="1"/>
  <c r="J11" i="1"/>
  <c r="I15" i="1"/>
  <c r="L15" i="1" s="1"/>
  <c r="BA6" i="1"/>
  <c r="BB6" i="1"/>
  <c r="J9" i="1"/>
  <c r="J13" i="1"/>
  <c r="J17" i="1"/>
  <c r="J21" i="1"/>
  <c r="N7" i="1"/>
  <c r="P7" i="1"/>
  <c r="AN7" i="1" s="1"/>
  <c r="P11" i="1"/>
  <c r="AN11" i="1" s="1"/>
  <c r="N11" i="1"/>
  <c r="I16" i="1"/>
  <c r="L16" i="1" s="1"/>
  <c r="P17" i="1"/>
  <c r="AN17" i="1" s="1"/>
  <c r="N17" i="1"/>
  <c r="P21" i="1"/>
  <c r="AN21" i="1" s="1"/>
  <c r="N21" i="1"/>
  <c r="I10" i="1"/>
  <c r="L10" i="1" s="1"/>
  <c r="P13" i="1"/>
  <c r="N13" i="1"/>
  <c r="P15" i="1"/>
  <c r="N15" i="1"/>
  <c r="P19" i="1"/>
  <c r="AN19" i="1" s="1"/>
  <c r="N19" i="1"/>
  <c r="J10" i="1"/>
  <c r="O10" i="1"/>
  <c r="J16" i="1"/>
  <c r="I7" i="1"/>
  <c r="L7" i="1" s="1"/>
  <c r="P8" i="1"/>
  <c r="AN8" i="1" s="1"/>
  <c r="I9" i="1"/>
  <c r="L9" i="1" s="1"/>
  <c r="P10" i="1"/>
  <c r="AZ10" i="1" s="1"/>
  <c r="I11" i="1"/>
  <c r="L11" i="1" s="1"/>
  <c r="P12" i="1"/>
  <c r="AN12" i="1" s="1"/>
  <c r="I13" i="1"/>
  <c r="L13" i="1" s="1"/>
  <c r="P14" i="1"/>
  <c r="AO14" i="1" s="1"/>
  <c r="P16" i="1"/>
  <c r="AN16" i="1" s="1"/>
  <c r="I17" i="1"/>
  <c r="L17" i="1" s="1"/>
  <c r="P18" i="1"/>
  <c r="AS18" i="1" s="1"/>
  <c r="I19" i="1"/>
  <c r="L19" i="1" s="1"/>
  <c r="P20" i="1"/>
  <c r="V20" i="1" s="1"/>
  <c r="I21" i="1"/>
  <c r="L21" i="1" s="1"/>
  <c r="J12" i="1"/>
  <c r="R12" i="1" s="1"/>
  <c r="J20" i="1"/>
  <c r="R20" i="1" s="1"/>
  <c r="O14" i="1"/>
  <c r="O18" i="1"/>
  <c r="O20" i="1"/>
  <c r="R16" i="1" l="1"/>
  <c r="R13" i="1"/>
  <c r="R10" i="1"/>
  <c r="AR21" i="1"/>
  <c r="AV21" i="1"/>
  <c r="AZ21" i="1"/>
  <c r="AP21" i="1"/>
  <c r="AT21" i="1"/>
  <c r="AX21" i="1"/>
  <c r="AO21" i="1"/>
  <c r="AS21" i="1"/>
  <c r="AW21" i="1"/>
  <c r="AQ21" i="1"/>
  <c r="AU21" i="1"/>
  <c r="AY21" i="1"/>
  <c r="AR7" i="1"/>
  <c r="AV7" i="1"/>
  <c r="AZ7" i="1"/>
  <c r="AO7" i="1"/>
  <c r="AS7" i="1"/>
  <c r="AW7" i="1"/>
  <c r="AP7" i="1"/>
  <c r="AT7" i="1"/>
  <c r="AX7" i="1"/>
  <c r="AQ7" i="1"/>
  <c r="AU7" i="1"/>
  <c r="AY7" i="1"/>
  <c r="R11" i="1"/>
  <c r="U11" i="1" s="1"/>
  <c r="O8" i="1"/>
  <c r="AR8" i="1"/>
  <c r="AV8" i="1"/>
  <c r="BA8" i="1" s="1"/>
  <c r="AZ8" i="1"/>
  <c r="AU8" i="1"/>
  <c r="AO8" i="1"/>
  <c r="AS8" i="1"/>
  <c r="AW8" i="1"/>
  <c r="AP8" i="1"/>
  <c r="AT8" i="1"/>
  <c r="AX8" i="1"/>
  <c r="AQ8" i="1"/>
  <c r="AY8" i="1"/>
  <c r="AV10" i="1"/>
  <c r="AV18" i="1"/>
  <c r="BA18" i="1" s="1"/>
  <c r="AW10" i="1"/>
  <c r="AO18" i="1"/>
  <c r="O16" i="1"/>
  <c r="AR16" i="1"/>
  <c r="AV16" i="1"/>
  <c r="AZ16" i="1"/>
  <c r="AO16" i="1"/>
  <c r="AS16" i="1"/>
  <c r="AW16" i="1"/>
  <c r="AP16" i="1"/>
  <c r="AT16" i="1"/>
  <c r="AX16" i="1"/>
  <c r="AQ16" i="1"/>
  <c r="AU16" i="1"/>
  <c r="AY16" i="1"/>
  <c r="AR19" i="1"/>
  <c r="AV19" i="1"/>
  <c r="AZ19" i="1"/>
  <c r="AP19" i="1"/>
  <c r="AT19" i="1"/>
  <c r="AX19" i="1"/>
  <c r="AO19" i="1"/>
  <c r="AS19" i="1"/>
  <c r="AW19" i="1"/>
  <c r="AY19" i="1"/>
  <c r="AQ19" i="1"/>
  <c r="AU19" i="1"/>
  <c r="AR13" i="1"/>
  <c r="AV13" i="1"/>
  <c r="AZ13" i="1"/>
  <c r="AP13" i="1"/>
  <c r="AT13" i="1"/>
  <c r="AX13" i="1"/>
  <c r="AQ13" i="1"/>
  <c r="AU13" i="1"/>
  <c r="AY13" i="1"/>
  <c r="AO13" i="1"/>
  <c r="AS13" i="1"/>
  <c r="AW13" i="1"/>
  <c r="AR11" i="1"/>
  <c r="AV11" i="1"/>
  <c r="AZ11" i="1"/>
  <c r="AP11" i="1"/>
  <c r="AT11" i="1"/>
  <c r="AX11" i="1"/>
  <c r="AQ11" i="1"/>
  <c r="AU11" i="1"/>
  <c r="AY11" i="1"/>
  <c r="AO11" i="1"/>
  <c r="AS11" i="1"/>
  <c r="AW11" i="1"/>
  <c r="R21" i="1"/>
  <c r="R19" i="1"/>
  <c r="AR20" i="1"/>
  <c r="AV20" i="1"/>
  <c r="AZ20" i="1"/>
  <c r="AP20" i="1"/>
  <c r="AT20" i="1"/>
  <c r="AX20" i="1"/>
  <c r="AO20" i="1"/>
  <c r="AS20" i="1"/>
  <c r="AW20" i="1"/>
  <c r="AQ20" i="1"/>
  <c r="AU20" i="1"/>
  <c r="AY20" i="1"/>
  <c r="AZ18" i="1"/>
  <c r="AT18" i="1"/>
  <c r="AN18" i="1"/>
  <c r="AP18" i="1"/>
  <c r="AX18" i="1"/>
  <c r="AU18" i="1"/>
  <c r="AY18" i="1"/>
  <c r="AQ18" i="1"/>
  <c r="AR15" i="1"/>
  <c r="AV15" i="1"/>
  <c r="AZ15" i="1"/>
  <c r="AO15" i="1"/>
  <c r="AS15" i="1"/>
  <c r="AW15" i="1"/>
  <c r="AP15" i="1"/>
  <c r="AT15" i="1"/>
  <c r="AX15" i="1"/>
  <c r="AQ15" i="1"/>
  <c r="AU15" i="1"/>
  <c r="AY15" i="1"/>
  <c r="AP14" i="1"/>
  <c r="AX14" i="1"/>
  <c r="AQ14" i="1"/>
  <c r="AY14" i="1"/>
  <c r="AT14" i="1"/>
  <c r="AN14" i="1"/>
  <c r="AU14" i="1"/>
  <c r="AT10" i="1"/>
  <c r="AN10" i="1"/>
  <c r="AQ10" i="1"/>
  <c r="AP10" i="1"/>
  <c r="AX10" i="1"/>
  <c r="AU10" i="1"/>
  <c r="AY10" i="1"/>
  <c r="V17" i="1"/>
  <c r="AR17" i="1"/>
  <c r="AV17" i="1"/>
  <c r="AZ17" i="1"/>
  <c r="AT17" i="1"/>
  <c r="AU17" i="1"/>
  <c r="BA17" i="1" s="1"/>
  <c r="AO17" i="1"/>
  <c r="AS17" i="1"/>
  <c r="AW17" i="1"/>
  <c r="AP17" i="1"/>
  <c r="AX17" i="1"/>
  <c r="AQ17" i="1"/>
  <c r="AY17" i="1"/>
  <c r="R17" i="1"/>
  <c r="R7" i="1"/>
  <c r="AR12" i="1"/>
  <c r="AV12" i="1"/>
  <c r="BA12" i="1" s="1"/>
  <c r="AZ12" i="1"/>
  <c r="AP12" i="1"/>
  <c r="AT12" i="1"/>
  <c r="AX12" i="1"/>
  <c r="AQ12" i="1"/>
  <c r="AU12" i="1"/>
  <c r="AY12" i="1"/>
  <c r="AO12" i="1"/>
  <c r="AS12" i="1"/>
  <c r="AW12" i="1"/>
  <c r="AV14" i="1"/>
  <c r="AO10" i="1"/>
  <c r="AS14" i="1"/>
  <c r="AW18" i="1"/>
  <c r="AN20" i="1"/>
  <c r="AR10" i="1"/>
  <c r="AR18" i="1"/>
  <c r="BB18" i="1" s="1"/>
  <c r="V12" i="1"/>
  <c r="V14" i="1"/>
  <c r="A19" i="1"/>
  <c r="U13" i="1"/>
  <c r="V16" i="1"/>
  <c r="O12" i="1"/>
  <c r="U21" i="1"/>
  <c r="V11" i="1"/>
  <c r="V7" i="1"/>
  <c r="A17" i="1"/>
  <c r="V18" i="1"/>
  <c r="V10" i="1"/>
  <c r="V21" i="1"/>
  <c r="V19" i="1"/>
  <c r="V15" i="1"/>
  <c r="V13" i="1"/>
  <c r="V9" i="1"/>
  <c r="AJ8" i="1"/>
  <c r="AJ11" i="1"/>
  <c r="A11" i="1"/>
  <c r="V8" i="1"/>
  <c r="AJ21" i="1"/>
  <c r="AJ10" i="1"/>
  <c r="J15" i="1"/>
  <c r="R15" i="1" s="1"/>
  <c r="U15" i="1" s="1"/>
  <c r="AJ20" i="1"/>
  <c r="AJ18" i="1"/>
  <c r="AJ16" i="1"/>
  <c r="AJ14" i="1"/>
  <c r="AJ12" i="1"/>
  <c r="A9" i="1"/>
  <c r="AJ13" i="1"/>
  <c r="AJ9" i="1"/>
  <c r="I18" i="1"/>
  <c r="L18" i="1" s="1"/>
  <c r="A20" i="1"/>
  <c r="Q20" i="1"/>
  <c r="A14" i="1"/>
  <c r="Q14" i="1"/>
  <c r="A8" i="1"/>
  <c r="Q8" i="1"/>
  <c r="J18" i="1"/>
  <c r="R18" i="1" s="1"/>
  <c r="A15" i="1"/>
  <c r="A13" i="1"/>
  <c r="A21" i="1"/>
  <c r="O17" i="1"/>
  <c r="Q17" i="1"/>
  <c r="Q7" i="1"/>
  <c r="A7" i="1"/>
  <c r="I14" i="1"/>
  <c r="L14" i="1" s="1"/>
  <c r="I8" i="1"/>
  <c r="L8" i="1" s="1"/>
  <c r="AJ17" i="1"/>
  <c r="S6" i="1"/>
  <c r="U6" i="1"/>
  <c r="O19" i="1"/>
  <c r="Q19" i="1"/>
  <c r="J8" i="1"/>
  <c r="R8" i="1" s="1"/>
  <c r="S7" i="1"/>
  <c r="U7" i="1"/>
  <c r="O11" i="1"/>
  <c r="Q11" i="1"/>
  <c r="I12" i="1"/>
  <c r="L12" i="1" s="1"/>
  <c r="AJ19" i="1"/>
  <c r="A16" i="1"/>
  <c r="Q16" i="1"/>
  <c r="Q10" i="1"/>
  <c r="A10" i="1"/>
  <c r="O15" i="1"/>
  <c r="O7" i="1"/>
  <c r="AJ6" i="1"/>
  <c r="I20" i="1"/>
  <c r="L20" i="1" s="1"/>
  <c r="Q18" i="1"/>
  <c r="A18" i="1"/>
  <c r="A12" i="1"/>
  <c r="Q12" i="1"/>
  <c r="AJ15" i="1"/>
  <c r="Q15" i="1"/>
  <c r="O13" i="1"/>
  <c r="Q13" i="1"/>
  <c r="O9" i="1"/>
  <c r="BA9" i="1"/>
  <c r="Q9" i="1"/>
  <c r="O21" i="1"/>
  <c r="Q21" i="1"/>
  <c r="J14" i="1"/>
  <c r="R14" i="1" s="1"/>
  <c r="AJ7" i="1"/>
  <c r="BB12" i="1" l="1"/>
  <c r="BA14" i="1"/>
  <c r="BB20" i="1"/>
  <c r="BA20" i="1"/>
  <c r="BC20" i="1" s="1"/>
  <c r="BA19" i="1"/>
  <c r="BB10" i="1"/>
  <c r="BB14" i="1"/>
  <c r="BC14" i="1" s="1"/>
  <c r="BA10" i="1"/>
  <c r="BC10" i="1" s="1"/>
  <c r="BB8" i="1"/>
  <c r="BC8" i="1" s="1"/>
  <c r="S13" i="1"/>
  <c r="S11" i="1"/>
  <c r="BC18" i="1"/>
  <c r="S21" i="1"/>
  <c r="BB16" i="1"/>
  <c r="BA16" i="1"/>
  <c r="BC16" i="1" s="1"/>
  <c r="S15" i="1"/>
  <c r="BB21" i="1"/>
  <c r="BB13" i="1"/>
  <c r="BB7" i="1"/>
  <c r="U19" i="1"/>
  <c r="S19" i="1"/>
  <c r="BA15" i="1"/>
  <c r="U10" i="1"/>
  <c r="S10" i="1"/>
  <c r="S20" i="1"/>
  <c r="U20" i="1"/>
  <c r="BA21" i="1"/>
  <c r="BB9" i="1"/>
  <c r="BC9" i="1" s="1"/>
  <c r="BA13" i="1"/>
  <c r="BB11" i="1"/>
  <c r="BB17" i="1"/>
  <c r="BC17" i="1" s="1"/>
  <c r="BA11" i="1"/>
  <c r="BB19" i="1"/>
  <c r="U17" i="1"/>
  <c r="S17" i="1"/>
  <c r="S12" i="1"/>
  <c r="U12" i="1"/>
  <c r="U16" i="1"/>
  <c r="S16" i="1"/>
  <c r="BA7" i="1"/>
  <c r="BB15" i="1"/>
  <c r="BC12" i="1"/>
  <c r="BC19" i="1" l="1"/>
  <c r="R9" i="1"/>
  <c r="U9" i="1" s="1"/>
  <c r="BC15" i="1"/>
  <c r="BC11" i="1"/>
  <c r="S18" i="1"/>
  <c r="U18" i="1"/>
  <c r="BC7" i="1"/>
  <c r="BC13" i="1"/>
  <c r="S14" i="1"/>
  <c r="U14" i="1"/>
  <c r="S8" i="1"/>
  <c r="U8" i="1"/>
  <c r="BC21" i="1"/>
  <c r="S9" i="1" l="1"/>
  <c r="R4" i="1"/>
</calcChain>
</file>

<file path=xl/comments1.xml><?xml version="1.0" encoding="utf-8"?>
<comments xmlns="http://schemas.openxmlformats.org/spreadsheetml/2006/main">
  <authors>
    <author>Marcel DELSOL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>Le N° de ponton doit être saisi en "Saison" (colonne G) ou en "Occasionnel" (colonne J) mais en aucun cas dans les 2 colonnes.</t>
        </r>
      </text>
    </comment>
  </commentList>
</comments>
</file>

<file path=xl/sharedStrings.xml><?xml version="1.0" encoding="utf-8"?>
<sst xmlns="http://schemas.openxmlformats.org/spreadsheetml/2006/main" count="100" uniqueCount="72">
  <si>
    <t>2 - LOCATION des PONTONS</t>
  </si>
  <si>
    <t>N°
Ponton occupé</t>
  </si>
  <si>
    <t>Adhérent</t>
  </si>
  <si>
    <t>Ponton 2019</t>
  </si>
  <si>
    <t>Ponton 2020</t>
  </si>
  <si>
    <t>Nom</t>
  </si>
  <si>
    <t>Prénom</t>
  </si>
  <si>
    <t>Saison</t>
  </si>
  <si>
    <t>Occasionnel</t>
  </si>
  <si>
    <t>Attention ! : Saisie en "Saison" OU en "Occasionnel"</t>
  </si>
  <si>
    <t>N° ponton</t>
  </si>
  <si>
    <t>Nombre de jours</t>
  </si>
  <si>
    <t>N°</t>
  </si>
  <si>
    <t>Date début</t>
  </si>
  <si>
    <t>Mois</t>
  </si>
  <si>
    <t>Date fin</t>
  </si>
  <si>
    <t>Nb jours</t>
  </si>
  <si>
    <t>Tarif</t>
  </si>
  <si>
    <t>A payer</t>
  </si>
  <si>
    <t>Date de fin</t>
  </si>
  <si>
    <t>S</t>
  </si>
  <si>
    <t>HS</t>
  </si>
  <si>
    <t>Adh-001</t>
  </si>
  <si>
    <t>Adh-002</t>
  </si>
  <si>
    <t>Adh-003</t>
  </si>
  <si>
    <t>Adh-004</t>
  </si>
  <si>
    <t>Adh-005</t>
  </si>
  <si>
    <t>Adh-006</t>
  </si>
  <si>
    <t>Adh-007</t>
  </si>
  <si>
    <t>Adh-008</t>
  </si>
  <si>
    <t>Adh-009</t>
  </si>
  <si>
    <t>Adh-027</t>
  </si>
  <si>
    <t>Adh-028</t>
  </si>
  <si>
    <t>Adh-030</t>
  </si>
  <si>
    <t>Adh-037</t>
  </si>
  <si>
    <t>Adh-039</t>
  </si>
  <si>
    <t>Adh-040</t>
  </si>
  <si>
    <t>Adh-044</t>
  </si>
  <si>
    <t>B14</t>
  </si>
  <si>
    <t>PP4</t>
  </si>
  <si>
    <t>PP5</t>
  </si>
  <si>
    <t>PP7</t>
  </si>
  <si>
    <t>PP8</t>
  </si>
  <si>
    <t>B0</t>
  </si>
  <si>
    <t>B3</t>
  </si>
  <si>
    <t>M12</t>
  </si>
  <si>
    <t>Hors saison</t>
  </si>
  <si>
    <t>PMR252</t>
  </si>
  <si>
    <t>P0</t>
  </si>
  <si>
    <t>P03</t>
  </si>
  <si>
    <t>P14</t>
  </si>
  <si>
    <t>Pr1A</t>
  </si>
  <si>
    <t>Pr2A</t>
  </si>
  <si>
    <t>Pr2B</t>
  </si>
  <si>
    <t>Pr3B</t>
  </si>
  <si>
    <t>Pr4</t>
  </si>
  <si>
    <t>Pr5A Pr5B</t>
  </si>
  <si>
    <t>Serge</t>
  </si>
  <si>
    <t>Henri</t>
  </si>
  <si>
    <t>Marcel</t>
  </si>
  <si>
    <t>Gérard</t>
  </si>
  <si>
    <t>Louis</t>
  </si>
  <si>
    <t>Francis</t>
  </si>
  <si>
    <t>Franck</t>
  </si>
  <si>
    <t>Michel</t>
  </si>
  <si>
    <t>Pascal</t>
  </si>
  <si>
    <t>Marc</t>
  </si>
  <si>
    <t>Bernard</t>
  </si>
  <si>
    <t>Georges</t>
  </si>
  <si>
    <t>William</t>
  </si>
  <si>
    <t>André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</si>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</sst>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_ ;[Red]\-#,##0.00\ "/>
  </numFmts>
  <fonts count="14" x14ac:knownFonts="1">
    <font>
      <sz val="10"/>
      <name val="Arial"/>
    </font>
    <font>
      <b/>
      <sz val="14"/>
      <name val="Arial"/>
      <family val="2"/>
    </font>
    <font>
      <b/>
      <sz val="14"/>
      <color rgb="FF0000FF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Copperplate Gothic Bold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b/>
      <sz val="11"/>
      <color theme="5" tint="-0.499984740745262"/>
      <name val="Arial"/>
      <family val="2"/>
    </font>
    <font>
      <b/>
      <sz val="10"/>
      <color indexed="9"/>
      <name val="Arial"/>
      <family val="2"/>
    </font>
    <font>
      <b/>
      <sz val="10"/>
      <name val="Copperplate Gothic Light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9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14" fontId="2" fillId="0" borderId="2" xfId="0" applyNumberFormat="1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4" fillId="2" borderId="0" xfId="0" applyFont="1" applyFill="1" applyAlignment="1" applyProtection="1">
      <alignment vertical="center"/>
    </xf>
    <xf numFmtId="0" fontId="4" fillId="2" borderId="0" xfId="0" applyFont="1" applyFill="1" applyAlignment="1" applyProtection="1">
      <alignment horizontal="center" vertical="center"/>
    </xf>
    <xf numFmtId="164" fontId="4" fillId="0" borderId="0" xfId="0" applyNumberFormat="1" applyFont="1" applyAlignment="1" applyProtection="1">
      <alignment horizontal="center" vertical="center"/>
    </xf>
    <xf numFmtId="164" fontId="4" fillId="2" borderId="0" xfId="0" applyNumberFormat="1" applyFont="1" applyFill="1" applyAlignment="1" applyProtection="1">
      <alignment horizontal="center" vertical="center"/>
    </xf>
    <xf numFmtId="165" fontId="4" fillId="0" borderId="0" xfId="0" applyNumberFormat="1" applyFont="1" applyAlignment="1" applyProtection="1">
      <alignment vertical="center"/>
    </xf>
    <xf numFmtId="165" fontId="4" fillId="0" borderId="0" xfId="0" applyNumberFormat="1" applyFont="1" applyAlignment="1" applyProtection="1">
      <alignment horizontal="center" vertical="center"/>
    </xf>
    <xf numFmtId="0" fontId="4" fillId="3" borderId="0" xfId="0" applyFont="1" applyFill="1" applyAlignment="1" applyProtection="1">
      <alignment vertical="center"/>
    </xf>
    <xf numFmtId="0" fontId="4" fillId="3" borderId="0" xfId="0" applyFont="1" applyFill="1" applyAlignment="1" applyProtection="1">
      <alignment horizontal="center" vertical="center"/>
    </xf>
    <xf numFmtId="2" fontId="4" fillId="0" borderId="0" xfId="0" applyNumberFormat="1" applyFont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4" fillId="7" borderId="5" xfId="0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center" vertical="center"/>
    </xf>
    <xf numFmtId="0" fontId="4" fillId="7" borderId="6" xfId="0" applyFont="1" applyFill="1" applyBorder="1" applyAlignment="1" applyProtection="1">
      <alignment horizontal="center" vertical="center"/>
    </xf>
    <xf numFmtId="165" fontId="7" fillId="8" borderId="8" xfId="0" applyNumberFormat="1" applyFont="1" applyFill="1" applyBorder="1" applyAlignment="1" applyProtection="1">
      <alignment vertical="center"/>
    </xf>
    <xf numFmtId="165" fontId="7" fillId="8" borderId="9" xfId="0" applyNumberFormat="1" applyFont="1" applyFill="1" applyBorder="1" applyAlignment="1" applyProtection="1">
      <alignment vertical="center"/>
    </xf>
    <xf numFmtId="165" fontId="7" fillId="8" borderId="0" xfId="0" applyNumberFormat="1" applyFont="1" applyFill="1" applyBorder="1" applyAlignment="1" applyProtection="1">
      <alignment vertical="center"/>
    </xf>
    <xf numFmtId="165" fontId="7" fillId="8" borderId="0" xfId="0" applyNumberFormat="1" applyFont="1" applyFill="1" applyBorder="1" applyAlignment="1" applyProtection="1">
      <alignment horizontal="center" vertical="center"/>
    </xf>
    <xf numFmtId="0" fontId="6" fillId="5" borderId="10" xfId="0" applyFont="1" applyFill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9" borderId="4" xfId="0" applyFont="1" applyFill="1" applyBorder="1" applyAlignment="1" applyProtection="1">
      <alignment horizontal="center" vertical="center"/>
    </xf>
    <xf numFmtId="0" fontId="4" fillId="10" borderId="13" xfId="0" applyFont="1" applyFill="1" applyBorder="1" applyAlignment="1" applyProtection="1">
      <alignment horizontal="center" vertical="center"/>
    </xf>
    <xf numFmtId="0" fontId="8" fillId="11" borderId="8" xfId="0" applyFont="1" applyFill="1" applyBorder="1" applyAlignment="1" applyProtection="1">
      <alignment horizontal="center" vertical="center"/>
    </xf>
    <xf numFmtId="0" fontId="8" fillId="11" borderId="14" xfId="0" applyFont="1" applyFill="1" applyBorder="1" applyAlignment="1" applyProtection="1">
      <alignment horizontal="center" vertical="center"/>
    </xf>
    <xf numFmtId="0" fontId="8" fillId="11" borderId="9" xfId="0" applyFont="1" applyFill="1" applyBorder="1" applyAlignment="1" applyProtection="1">
      <alignment horizontal="center" vertical="center"/>
    </xf>
    <xf numFmtId="0" fontId="9" fillId="12" borderId="15" xfId="0" applyFont="1" applyFill="1" applyBorder="1" applyAlignment="1" applyProtection="1">
      <alignment horizontal="center" vertical="center" wrapText="1"/>
    </xf>
    <xf numFmtId="0" fontId="4" fillId="8" borderId="6" xfId="0" applyFont="1" applyFill="1" applyBorder="1" applyAlignment="1" applyProtection="1">
      <alignment horizontal="center" vertical="center" wrapText="1"/>
    </xf>
    <xf numFmtId="0" fontId="8" fillId="13" borderId="8" xfId="0" applyFont="1" applyFill="1" applyBorder="1" applyAlignment="1" applyProtection="1">
      <alignment horizontal="center" vertical="center"/>
    </xf>
    <xf numFmtId="0" fontId="8" fillId="13" borderId="14" xfId="0" applyFont="1" applyFill="1" applyBorder="1" applyAlignment="1" applyProtection="1">
      <alignment horizontal="center" vertical="center"/>
    </xf>
    <xf numFmtId="0" fontId="8" fillId="13" borderId="9" xfId="0" applyFont="1" applyFill="1" applyBorder="1" applyAlignment="1" applyProtection="1">
      <alignment horizontal="center" vertical="center"/>
    </xf>
    <xf numFmtId="165" fontId="7" fillId="0" borderId="16" xfId="0" applyNumberFormat="1" applyFont="1" applyBorder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6" fillId="5" borderId="18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/>
    </xf>
    <xf numFmtId="0" fontId="4" fillId="8" borderId="4" xfId="0" applyFont="1" applyFill="1" applyBorder="1" applyAlignment="1" applyProtection="1">
      <alignment horizontal="center" vertical="center"/>
    </xf>
    <xf numFmtId="0" fontId="4" fillId="8" borderId="13" xfId="0" applyFont="1" applyFill="1" applyBorder="1" applyAlignment="1" applyProtection="1">
      <alignment horizontal="center" vertical="center"/>
    </xf>
    <xf numFmtId="0" fontId="4" fillId="14" borderId="19" xfId="0" applyFont="1" applyFill="1" applyBorder="1" applyAlignment="1" applyProtection="1">
      <alignment horizontal="center" vertical="center"/>
    </xf>
    <xf numFmtId="0" fontId="4" fillId="14" borderId="4" xfId="0" applyFont="1" applyFill="1" applyBorder="1" applyAlignment="1" applyProtection="1">
      <alignment horizontal="center" vertical="center"/>
    </xf>
    <xf numFmtId="164" fontId="4" fillId="11" borderId="20" xfId="0" applyNumberFormat="1" applyFont="1" applyFill="1" applyBorder="1" applyAlignment="1" applyProtection="1">
      <alignment horizontal="center" vertical="center"/>
    </xf>
    <xf numFmtId="0" fontId="9" fillId="12" borderId="21" xfId="0" applyFont="1" applyFill="1" applyBorder="1" applyAlignment="1" applyProtection="1">
      <alignment horizontal="center" vertical="center" wrapText="1"/>
    </xf>
    <xf numFmtId="0" fontId="4" fillId="8" borderId="11" xfId="0" applyFont="1" applyFill="1" applyBorder="1" applyAlignment="1" applyProtection="1">
      <alignment horizontal="center" vertical="center" wrapText="1"/>
    </xf>
    <xf numFmtId="0" fontId="4" fillId="15" borderId="19" xfId="0" applyFont="1" applyFill="1" applyBorder="1" applyAlignment="1" applyProtection="1">
      <alignment horizontal="center" vertical="center"/>
    </xf>
    <xf numFmtId="164" fontId="4" fillId="13" borderId="4" xfId="0" applyNumberFormat="1" applyFont="1" applyFill="1" applyBorder="1" applyAlignment="1" applyProtection="1">
      <alignment horizontal="center" vertical="center"/>
    </xf>
    <xf numFmtId="0" fontId="4" fillId="8" borderId="20" xfId="0" applyFont="1" applyFill="1" applyBorder="1" applyAlignment="1" applyProtection="1">
      <alignment horizontal="center" vertical="center" wrapText="1"/>
    </xf>
    <xf numFmtId="165" fontId="4" fillId="8" borderId="22" xfId="0" applyNumberFormat="1" applyFont="1" applyFill="1" applyBorder="1" applyAlignment="1" applyProtection="1">
      <alignment horizontal="center" vertical="center"/>
    </xf>
    <xf numFmtId="165" fontId="4" fillId="0" borderId="10" xfId="0" applyNumberFormat="1" applyFont="1" applyBorder="1" applyAlignment="1" applyProtection="1">
      <alignment horizontal="center" vertical="center"/>
    </xf>
    <xf numFmtId="165" fontId="4" fillId="0" borderId="0" xfId="0" applyNumberFormat="1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10" fillId="3" borderId="4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vertical="center"/>
    </xf>
    <xf numFmtId="0" fontId="4" fillId="14" borderId="19" xfId="0" applyFont="1" applyFill="1" applyBorder="1" applyAlignment="1" applyProtection="1">
      <alignment horizontal="center" vertical="center"/>
      <protection locked="0"/>
    </xf>
    <xf numFmtId="0" fontId="4" fillId="14" borderId="4" xfId="0" applyFont="1" applyFill="1" applyBorder="1" applyAlignment="1" applyProtection="1">
      <alignment horizontal="center" vertical="center"/>
      <protection locked="0"/>
    </xf>
    <xf numFmtId="14" fontId="4" fillId="14" borderId="20" xfId="0" applyNumberFormat="1" applyFont="1" applyFill="1" applyBorder="1" applyAlignment="1" applyProtection="1">
      <alignment horizontal="center" vertical="center"/>
      <protection locked="0"/>
    </xf>
    <xf numFmtId="0" fontId="4" fillId="4" borderId="23" xfId="0" applyFont="1" applyFill="1" applyBorder="1" applyAlignment="1" applyProtection="1">
      <alignment horizontal="center" vertical="center"/>
    </xf>
    <xf numFmtId="0" fontId="4" fillId="4" borderId="13" xfId="0" applyFont="1" applyFill="1" applyBorder="1" applyAlignment="1" applyProtection="1">
      <alignment horizontal="center" vertical="center"/>
    </xf>
    <xf numFmtId="0" fontId="4" fillId="15" borderId="19" xfId="0" applyFont="1" applyFill="1" applyBorder="1" applyAlignment="1" applyProtection="1">
      <alignment horizontal="center" vertical="center"/>
      <protection locked="0"/>
    </xf>
    <xf numFmtId="14" fontId="4" fillId="15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20" xfId="0" applyFont="1" applyFill="1" applyBorder="1" applyAlignment="1" applyProtection="1">
      <alignment horizontal="center" vertical="center"/>
    </xf>
    <xf numFmtId="165" fontId="4" fillId="3" borderId="23" xfId="0" applyNumberFormat="1" applyFont="1" applyFill="1" applyBorder="1" applyAlignment="1" applyProtection="1">
      <alignment vertical="center"/>
    </xf>
    <xf numFmtId="165" fontId="4" fillId="0" borderId="4" xfId="0" applyNumberFormat="1" applyFont="1" applyBorder="1" applyAlignment="1" applyProtection="1">
      <alignment vertical="center"/>
      <protection locked="0"/>
    </xf>
    <xf numFmtId="165" fontId="4" fillId="0" borderId="0" xfId="0" applyNumberFormat="1" applyFont="1" applyBorder="1" applyAlignment="1" applyProtection="1">
      <alignment vertical="center"/>
      <protection locked="0"/>
    </xf>
    <xf numFmtId="165" fontId="4" fillId="0" borderId="0" xfId="0" applyNumberFormat="1" applyFont="1" applyBorder="1" applyAlignment="1" applyProtection="1">
      <alignment horizontal="center" vertical="center"/>
      <protection locked="0"/>
    </xf>
    <xf numFmtId="14" fontId="4" fillId="0" borderId="4" xfId="0" applyNumberFormat="1" applyFont="1" applyFill="1" applyBorder="1" applyAlignment="1" applyProtection="1">
      <alignment horizontal="center" vertical="center"/>
    </xf>
    <xf numFmtId="1" fontId="11" fillId="0" borderId="4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6" fillId="5" borderId="4" xfId="0" applyFont="1" applyFill="1" applyBorder="1" applyAlignment="1" applyProtection="1">
      <alignment horizontal="center" vertical="center"/>
    </xf>
    <xf numFmtId="0" fontId="4" fillId="15" borderId="4" xfId="0" applyNumberFormat="1" applyFont="1" applyFill="1" applyBorder="1" applyAlignment="1" applyProtection="1">
      <alignment horizontal="center" vertical="center"/>
      <protection locked="0"/>
    </xf>
    <xf numFmtId="2" fontId="4" fillId="0" borderId="0" xfId="0" applyNumberFormat="1" applyFont="1" applyAlignment="1" applyProtection="1">
      <alignment vertical="center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/>
    <xf numFmtId="16" fontId="0" fillId="0" borderId="0" xfId="0" applyNumberFormat="1" applyAlignment="1">
      <alignment horizontal="center"/>
    </xf>
    <xf numFmtId="0" fontId="13" fillId="0" borderId="0" xfId="0" applyFont="1"/>
  </cellXfs>
  <cellStyles count="1">
    <cellStyle name="Normal" xfId="0" builtinId="0"/>
  </cellStyles>
  <dxfs count="11"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11926</xdr:colOff>
      <xdr:row>2</xdr:row>
      <xdr:rowOff>9525</xdr:rowOff>
    </xdr:from>
    <xdr:to>
      <xdr:col>2</xdr:col>
      <xdr:colOff>1321593</xdr:colOff>
      <xdr:row>4</xdr:row>
      <xdr:rowOff>0</xdr:rowOff>
    </xdr:to>
    <xdr:sp macro="[0]!Imprimer_locations" textlink="">
      <xdr:nvSpPr>
        <xdr:cNvPr id="2" name="Rectangle à coins arrondis 1"/>
        <xdr:cNvSpPr/>
      </xdr:nvSpPr>
      <xdr:spPr bwMode="auto">
        <a:xfrm>
          <a:off x="1364476" y="323850"/>
          <a:ext cx="1309667" cy="390525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2000" b="1">
              <a:solidFill>
                <a:schemeClr val="bg1"/>
              </a:solidFill>
            </a:rPr>
            <a:t>IMPRIMER</a:t>
          </a:r>
        </a:p>
      </xdr:txBody>
    </xdr:sp>
    <xdr:clientData/>
  </xdr:twoCellAnchor>
  <xdr:twoCellAnchor>
    <xdr:from>
      <xdr:col>2</xdr:col>
      <xdr:colOff>1333496</xdr:colOff>
      <xdr:row>2</xdr:row>
      <xdr:rowOff>11906</xdr:rowOff>
    </xdr:from>
    <xdr:to>
      <xdr:col>3</xdr:col>
      <xdr:colOff>1326371</xdr:colOff>
      <xdr:row>4</xdr:row>
      <xdr:rowOff>0</xdr:rowOff>
    </xdr:to>
    <xdr:sp macro="[0]!Enregistrer" textlink="">
      <xdr:nvSpPr>
        <xdr:cNvPr id="3" name="Rectangle à coins arrondis 2"/>
        <xdr:cNvSpPr/>
      </xdr:nvSpPr>
      <xdr:spPr bwMode="auto">
        <a:xfrm>
          <a:off x="2686046" y="326231"/>
          <a:ext cx="1516875" cy="388144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0" upright="1"/>
        <a:lstStyle/>
        <a:p>
          <a:pPr algn="ctr"/>
          <a:r>
            <a:rPr lang="fr-FR" sz="2000" b="1">
              <a:solidFill>
                <a:schemeClr val="bg1"/>
              </a:solidFill>
            </a:rPr>
            <a:t>ENREGISTRER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rdinateur%20Garabit\Fichiers%202020\2020%20-%20Pontons_V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-Liste 2019 Saison"/>
      <sheetName val="0-Liste 2019"/>
      <sheetName val="1-Adhérents"/>
      <sheetName val="2-Locations"/>
      <sheetName val="Synt.Loc"/>
      <sheetName val="3-Paiements"/>
      <sheetName val="4-Vérif."/>
      <sheetName val="5-Entrées_Sorties"/>
      <sheetName val="6-Récap paiem.pontons"/>
      <sheetName val="7-Pontons disponibles"/>
      <sheetName val="8-Liste pontons"/>
      <sheetName val="Modif N°"/>
      <sheetName val="Plan_1"/>
      <sheetName val="Plan_2"/>
      <sheetName val="9-Tarifs"/>
      <sheetName val="Calendrier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  <pageSetUpPr fitToPage="1"/>
  </sheetPr>
  <dimension ref="A1:BD484"/>
  <sheetViews>
    <sheetView showZeros="0" tabSelected="1" zoomScale="82" zoomScaleNormal="82" workbookViewId="0">
      <pane xSplit="4" ySplit="5" topLeftCell="M6" activePane="bottomRight" state="frozen"/>
      <selection pane="topRight" activeCell="D1" sqref="D1"/>
      <selection pane="bottomLeft" activeCell="A6" sqref="A6"/>
      <selection pane="bottomRight" activeCell="AO6" sqref="AO6"/>
    </sheetView>
  </sheetViews>
  <sheetFormatPr baseColWidth="10" defaultRowHeight="12.75" x14ac:dyDescent="0.2"/>
  <cols>
    <col min="1" max="2" width="10.140625" style="9" customWidth="1"/>
    <col min="3" max="3" width="22.85546875" style="10" customWidth="1"/>
    <col min="4" max="4" width="20" style="8" customWidth="1"/>
    <col min="5" max="5" width="10.140625" style="8" hidden="1" customWidth="1"/>
    <col min="6" max="6" width="13.7109375" style="9" bestFit="1" customWidth="1"/>
    <col min="7" max="7" width="13.7109375" style="9" customWidth="1"/>
    <col min="8" max="8" width="10.85546875" style="9" customWidth="1"/>
    <col min="9" max="9" width="10.85546875" style="9" hidden="1" customWidth="1"/>
    <col min="10" max="10" width="15.7109375" style="13" customWidth="1"/>
    <col min="11" max="12" width="14" style="9" hidden="1" customWidth="1"/>
    <col min="13" max="13" width="10.7109375" style="9" customWidth="1"/>
    <col min="14" max="14" width="13.7109375" style="13" customWidth="1"/>
    <col min="15" max="15" width="5.140625" style="13" hidden="1" customWidth="1"/>
    <col min="16" max="16" width="13.7109375" style="13" customWidth="1"/>
    <col min="17" max="17" width="7.85546875" style="9" customWidth="1"/>
    <col min="18" max="18" width="11.42578125" style="15"/>
    <col min="19" max="19" width="11.7109375" style="15" bestFit="1" customWidth="1"/>
    <col min="20" max="20" width="11.7109375" style="15" hidden="1" customWidth="1"/>
    <col min="21" max="22" width="18.7109375" style="16" hidden="1" customWidth="1"/>
    <col min="23" max="37" width="11.7109375" style="15" hidden="1" customWidth="1"/>
    <col min="38" max="38" width="6.42578125" style="16" hidden="1" customWidth="1"/>
    <col min="39" max="39" width="6.42578125" style="16" customWidth="1"/>
    <col min="40" max="40" width="11.7109375" style="13" customWidth="1"/>
    <col min="41" max="41" width="7.7109375" style="8" customWidth="1"/>
    <col min="42" max="56" width="7.7109375" style="9" customWidth="1"/>
    <col min="57" max="16384" width="11.42578125" style="8"/>
  </cols>
  <sheetData>
    <row r="1" spans="1:56" ht="18.75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>
        <f ca="1">TODAY()</f>
        <v>43821</v>
      </c>
      <c r="S1" s="4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6"/>
      <c r="AM1" s="6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</row>
    <row r="2" spans="1:56" ht="6" customHeight="1" thickBot="1" x14ac:dyDescent="0.25">
      <c r="E2" s="11"/>
      <c r="I2" s="12"/>
      <c r="K2" s="12"/>
      <c r="L2" s="12"/>
      <c r="O2" s="14"/>
      <c r="AL2" s="9"/>
      <c r="AM2" s="9"/>
      <c r="AN2" s="17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</row>
    <row r="3" spans="1:56" s="9" customFormat="1" ht="15" customHeight="1" thickBot="1" x14ac:dyDescent="0.25">
      <c r="A3" s="20" t="s">
        <v>1</v>
      </c>
      <c r="B3" s="21" t="s">
        <v>2</v>
      </c>
      <c r="C3" s="22"/>
      <c r="D3" s="23"/>
      <c r="E3" s="24"/>
      <c r="F3" s="25" t="s">
        <v>3</v>
      </c>
      <c r="G3" s="25"/>
      <c r="H3" s="26" t="s">
        <v>4</v>
      </c>
      <c r="I3" s="26"/>
      <c r="J3" s="26"/>
      <c r="K3" s="27"/>
      <c r="L3" s="27"/>
      <c r="M3" s="26"/>
      <c r="N3" s="26"/>
      <c r="O3" s="26"/>
      <c r="P3" s="26"/>
      <c r="Q3" s="28"/>
      <c r="R3" s="29">
        <f>SUM(R6:R21)</f>
        <v>300</v>
      </c>
      <c r="S3" s="30">
        <f>SUM(S6:S21)</f>
        <v>300</v>
      </c>
      <c r="T3" s="31"/>
      <c r="U3" s="32"/>
      <c r="V3" s="32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</row>
    <row r="4" spans="1:56" s="9" customFormat="1" ht="15.75" thickBot="1" x14ac:dyDescent="0.25">
      <c r="A4" s="20"/>
      <c r="B4" s="33"/>
      <c r="C4" s="34"/>
      <c r="D4" s="35"/>
      <c r="E4" s="36"/>
      <c r="F4" s="37" t="s">
        <v>7</v>
      </c>
      <c r="G4" s="38" t="s">
        <v>8</v>
      </c>
      <c r="H4" s="39" t="s">
        <v>7</v>
      </c>
      <c r="I4" s="40"/>
      <c r="J4" s="41"/>
      <c r="K4" s="42" t="s">
        <v>9</v>
      </c>
      <c r="L4" s="43" t="s">
        <v>10</v>
      </c>
      <c r="M4" s="44" t="s">
        <v>8</v>
      </c>
      <c r="N4" s="45"/>
      <c r="O4" s="45"/>
      <c r="P4" s="45"/>
      <c r="Q4" s="46"/>
      <c r="R4" s="47">
        <f>S3-R3</f>
        <v>0</v>
      </c>
      <c r="S4" s="48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O4" s="50" t="s">
        <v>11</v>
      </c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</row>
    <row r="5" spans="1:56" s="9" customFormat="1" ht="61.5" customHeight="1" x14ac:dyDescent="0.2">
      <c r="A5" s="20"/>
      <c r="B5" s="51"/>
      <c r="C5" s="52" t="s">
        <v>5</v>
      </c>
      <c r="D5" s="52" t="s">
        <v>6</v>
      </c>
      <c r="E5" s="53" t="s">
        <v>2</v>
      </c>
      <c r="F5" s="54" t="s">
        <v>12</v>
      </c>
      <c r="G5" s="55" t="s">
        <v>12</v>
      </c>
      <c r="H5" s="56" t="s">
        <v>12</v>
      </c>
      <c r="I5" s="57"/>
      <c r="J5" s="58" t="s">
        <v>13</v>
      </c>
      <c r="K5" s="59"/>
      <c r="L5" s="60"/>
      <c r="M5" s="61" t="s">
        <v>12</v>
      </c>
      <c r="N5" s="62" t="s">
        <v>13</v>
      </c>
      <c r="O5" s="62" t="s">
        <v>14</v>
      </c>
      <c r="P5" s="62" t="s">
        <v>15</v>
      </c>
      <c r="Q5" s="63" t="s">
        <v>16</v>
      </c>
      <c r="R5" s="64" t="s">
        <v>17</v>
      </c>
      <c r="S5" s="65" t="s">
        <v>18</v>
      </c>
      <c r="T5" s="66"/>
      <c r="U5" s="66" t="s">
        <v>7</v>
      </c>
      <c r="V5" s="66" t="s">
        <v>8</v>
      </c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N5" s="67" t="s">
        <v>19</v>
      </c>
      <c r="AO5" s="67">
        <v>1</v>
      </c>
      <c r="AP5" s="67">
        <v>2</v>
      </c>
      <c r="AQ5" s="67">
        <v>3</v>
      </c>
      <c r="AR5" s="67">
        <v>4</v>
      </c>
      <c r="AS5" s="67">
        <v>5</v>
      </c>
      <c r="AT5" s="67">
        <v>6</v>
      </c>
      <c r="AU5" s="67">
        <v>7</v>
      </c>
      <c r="AV5" s="67">
        <v>8</v>
      </c>
      <c r="AW5" s="67">
        <v>9</v>
      </c>
      <c r="AX5" s="67">
        <v>10</v>
      </c>
      <c r="AY5" s="67">
        <v>11</v>
      </c>
      <c r="AZ5" s="67">
        <v>12</v>
      </c>
      <c r="BA5" s="67" t="s">
        <v>20</v>
      </c>
      <c r="BB5" s="67" t="s">
        <v>21</v>
      </c>
      <c r="BC5" s="67" t="s">
        <v>17</v>
      </c>
    </row>
    <row r="6" spans="1:56" ht="22.5" customHeight="1" x14ac:dyDescent="0.2">
      <c r="A6" s="52">
        <f t="shared" ref="A6:A21" ca="1" si="0">IF(AND(M6&lt;&gt;"",P6&gt;=TODAY(),N6&lt;=TODAY()),M6,H6)</f>
        <v>0</v>
      </c>
      <c r="B6" s="68" t="s">
        <v>22</v>
      </c>
      <c r="C6" s="69"/>
      <c r="D6" s="70" t="s">
        <v>57</v>
      </c>
      <c r="E6" s="53" t="str">
        <f t="shared" ref="E6:E21" si="1">B6</f>
        <v>Adh-001</v>
      </c>
      <c r="F6" s="54" t="s">
        <v>51</v>
      </c>
      <c r="G6" s="55">
        <v>0</v>
      </c>
      <c r="H6" s="71"/>
      <c r="I6" s="72">
        <f t="shared" ref="I6:I21" si="2">$H6</f>
        <v>0</v>
      </c>
      <c r="J6" s="73" t="str">
        <f t="shared" ref="J6:J21" si="3">IF(ISERROR(IF(B6="","",IF(F6="","",IF($H6=0,"","Date à saisir")))),,IF(B6="","",IF(F6="","",IF($H6=0,"","Date à saisir"))))</f>
        <v/>
      </c>
      <c r="K6" s="74"/>
      <c r="L6" s="75">
        <f t="shared" ref="L6:L21" si="4">IF(M6&lt;&gt;"",M6,I6)</f>
        <v>2</v>
      </c>
      <c r="M6" s="76">
        <v>2</v>
      </c>
      <c r="N6" s="77">
        <v>43915</v>
      </c>
      <c r="O6" s="77" t="str">
        <f>IF(OR(N6="",N6=0),"","Date à saisir")</f>
        <v>Date à saisir</v>
      </c>
      <c r="P6" s="77">
        <v>43936</v>
      </c>
      <c r="Q6" s="78">
        <f t="shared" ref="Q6:Q21" si="5">IF(ISERROR(IF($P6="","",$P6-$N6)),,IF($P6="","",$P6-$N6))</f>
        <v>21</v>
      </c>
      <c r="R6" s="79">
        <f>IF(ISERROR(IF($B6="","",IF(OR($J6,$P6)="Date à saisir","",IF(OR($H6="PP7",$H6="PP8"),Données!$F$4,IF($AN6=Données!$P$2,Données!$F$3,IF($Q6="","",IF(AND($Q6&gt;=1,$BC6="S"),VLOOKUP($Q6,Données!$H:$J,2,FALSE),IF($BC6="HS",VLOOKUP($Q6,Données!$H:$J,3,FALSE))))))))),,IF($B6="","",IF(OR($J6,$P6)="Date à saisir","",IF(OR($H6="PP7",$H6="PP8"),Données!$F$4,IF($AN6=Données!$P$2,Données!$F$3,IF($Q6="","",IF(AND($Q6&gt;=1,$BC6="S"),VLOOKUP($Q6,Données!$H:$J,2,FALSE),IF($BC6="HS",VLOOKUP($Q6,Données!$H:$J,3,FALSE)))))))))</f>
        <v>140</v>
      </c>
      <c r="S6" s="80">
        <f t="shared" ref="S6:S21" si="6">R6</f>
        <v>140</v>
      </c>
      <c r="T6" s="81"/>
      <c r="U6" s="82" t="str">
        <f>IF(B6="","",IF(OR(R6=330,R6=660),"S",""))</f>
        <v/>
      </c>
      <c r="V6" s="82" t="str">
        <f>IF(B6="","",IF(AND(M6&lt;&gt;"",N6&lt;&gt;"Date à saisir",P6&lt;&gt;"Date à saisir"),"O",""))</f>
        <v>O</v>
      </c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" t="str">
        <f>IF(SUMPRODUCT(($M$5:$M8=M6)*(N6&lt;$P$5:$P8)*(N6&gt;$N$5:$N8))&gt;0,"pb début","")&amp;" . "&amp;IF(SUMPRODUCT(($M$5:$M8=M6)*(P6&lt;$P$5:$P8)*(P6&gt;$N$5:$N8))&gt;0,"pb fin","")</f>
        <v xml:space="preserve"> . </v>
      </c>
      <c r="AK6" s="81"/>
      <c r="AL6" s="9"/>
      <c r="AM6" s="9"/>
      <c r="AN6" s="83">
        <f>IF(B6="","",IF($M6&lt;&gt;"",$P6,Données!$P$2))</f>
        <v>43936</v>
      </c>
      <c r="AO6" s="84" t="str">
        <f>IF($N6="","",IF(MIN(EOMONTH(DATE(Données!$P$3,$AO$5,1),0),$P6)&gt;=MAX(DATE(Données!$P$3,$AO$5,1),$N6),MIN(EOMONTH(DATE(Données!$P$3,$AO$5,1),0),$P6)-MAX(DATE(Données!$P$3,$AO$5,1),$N6)+1,""))</f>
        <v/>
      </c>
      <c r="AP6" s="84" t="str">
        <f>IF($N6="","",IF(MIN(EOMONTH(DATE(Données!$P$3,$AO$5,1),0),$P6)&gt;=MAX(DATE(Données!$P$3,$AO$5,1),$N6),MIN(EOMONTH(DATE(Données!$P$3,$AO$5,1),0),$P6)-MAX(DATE(Données!$P$3,$AO$5,1),$N6)+1,""))</f>
        <v/>
      </c>
      <c r="AQ6" s="84" t="str">
        <f>IF($N6="","",IF(MIN(EOMONTH(DATE(Données!$P$3,$AO$5,1),0),$P6)&gt;=MAX(DATE(Données!$P$3,$AO$5,1),$N6),MIN(EOMONTH(DATE(Données!$P$3,$AO$5,1),0),$P6)-MAX(DATE(Données!$P$3,$AO$5,1),$N6)+1,""))</f>
        <v/>
      </c>
      <c r="AR6" s="84" t="str">
        <f>IF($N6="","",IF(MIN(EOMONTH(DATE(Données!$P$3,$AO$5,1),0),$P6)&gt;=MAX(DATE(Données!$P$3,$AO$5,1),$N6),MIN(EOMONTH(DATE(Données!$P$3,$AO$5,1),0),$P6)-MAX(DATE(Données!$P$3,$AO$5,1),$N6)+1,""))</f>
        <v/>
      </c>
      <c r="AS6" s="84" t="str">
        <f>IF($N6="","",IF(MIN(EOMONTH(DATE(Données!$P$3,$AO$5,1),0),$P6)&gt;=MAX(DATE(Données!$P$3,$AO$5,1),$N6),MIN(EOMONTH(DATE(Données!$P$3,$AO$5,1),0),$P6)-MAX(DATE(Données!$P$3,$AO$5,1),$N6)+1,""))</f>
        <v/>
      </c>
      <c r="AT6" s="84" t="str">
        <f>IF($N6="","",IF(MIN(EOMONTH(DATE(Données!$P$3,$AO$5,1),0),$P6)&gt;=MAX(DATE(Données!$P$3,$AO$5,1),$N6),MIN(EOMONTH(DATE(Données!$P$3,$AO$5,1),0),$P6)-MAX(DATE(Données!$P$3,$AO$5,1),$N6)+1,""))</f>
        <v/>
      </c>
      <c r="AU6" s="84" t="str">
        <f>IF($N6="","",IF(MIN(EOMONTH(DATE(Données!$P$3,$AO$5,1),0),$P6)&gt;=MAX(DATE(Données!$P$3,$AO$5,1),$N6),MIN(EOMONTH(DATE(Données!$P$3,$AO$5,1),0),$P6)-MAX(DATE(Données!$P$3,$AO$5,1),$N6)+1,""))</f>
        <v/>
      </c>
      <c r="AV6" s="84" t="str">
        <f>IF($N6="","",IF(MIN(EOMONTH(DATE(Données!$P$3,$AO$5,1),0),$P6)&gt;=MAX(DATE(Données!$P$3,$AO$5,1),$N6),MIN(EOMONTH(DATE(Données!$P$3,$AO$5,1),0),$P6)-MAX(DATE(Données!$P$3,$AO$5,1),$N6)+1,""))</f>
        <v/>
      </c>
      <c r="AW6" s="84" t="str">
        <f>IF($N6="","",IF(MIN(EOMONTH(DATE(Données!$P$3,$AO$5,1),0),$P6)&gt;=MAX(DATE(Données!$P$3,$AO$5,1),$N6),MIN(EOMONTH(DATE(Données!$P$3,$AO$5,1),0),$P6)-MAX(DATE(Données!$P$3,$AO$5,1),$N6)+1,""))</f>
        <v/>
      </c>
      <c r="AX6" s="84" t="str">
        <f>IF($N6="","",IF(MIN(EOMONTH(DATE(Données!$P$3,$AO$5,1),0),$P6)&gt;=MAX(DATE(Données!$P$3,$AO$5,1),$N6),MIN(EOMONTH(DATE(Données!$P$3,$AO$5,1),0),$P6)-MAX(DATE(Données!$P$3,$AO$5,1),$N6)+1,""))</f>
        <v/>
      </c>
      <c r="AY6" s="84" t="str">
        <f>IF($N6="","",IF(MIN(EOMONTH(DATE(Données!$P$3,$AO$5,1),0),$P6)&gt;=MAX(DATE(Données!$P$3,$AO$5,1),$N6),MIN(EOMONTH(DATE(Données!$P$3,$AO$5,1),0),$P6)-MAX(DATE(Données!$P$3,$AO$5,1),$N6)+1,""))</f>
        <v/>
      </c>
      <c r="AZ6" s="84" t="str">
        <f>IF($N6="","",IF(MIN(EOMONTH(DATE(Données!$P$3,$AO$5,1),0),$P6)&gt;=MAX(DATE(Données!$P$3,$AO$5,1),$N6),MIN(EOMONTH(DATE(Données!$P$3,$AO$5,1),0),$P6)-MAX(DATE(Données!$P$3,$AO$5,1),$N6)+1,""))</f>
        <v/>
      </c>
      <c r="BA6" s="85">
        <f t="shared" ref="BA6:BA21" si="7">SUM(AU6:AV6)</f>
        <v>0</v>
      </c>
      <c r="BB6" s="85">
        <f t="shared" ref="BB6:BB21" si="8">SUM(AO6:AT6,AW6:AZ6)</f>
        <v>0</v>
      </c>
      <c r="BC6" s="86" t="str">
        <f>IF(ISERROR(IF(AN6="","",IF(AN6=Données!$P$2,"S",IF(BB6&gt;BA6,"HS","S")))),,IF(AN6="","",IF(AN6=Données!$P$2,"S",IF(BB6&gt;BA6,"HS","S"))))</f>
        <v>S</v>
      </c>
      <c r="BD6" s="8"/>
    </row>
    <row r="7" spans="1:56" ht="22.5" customHeight="1" x14ac:dyDescent="0.2">
      <c r="A7" s="52" t="str">
        <f t="shared" ca="1" si="0"/>
        <v>B14</v>
      </c>
      <c r="B7" s="87" t="s">
        <v>23</v>
      </c>
      <c r="C7" s="69"/>
      <c r="D7" s="70" t="s">
        <v>58</v>
      </c>
      <c r="E7" s="53" t="str">
        <f t="shared" si="1"/>
        <v>Adh-002</v>
      </c>
      <c r="F7" s="54" t="s">
        <v>50</v>
      </c>
      <c r="G7" s="55">
        <v>0</v>
      </c>
      <c r="H7" s="71" t="s">
        <v>38</v>
      </c>
      <c r="I7" s="72" t="str">
        <f t="shared" si="2"/>
        <v>B14</v>
      </c>
      <c r="J7" s="73" t="str">
        <f t="shared" si="3"/>
        <v>Date à saisir</v>
      </c>
      <c r="K7" s="74"/>
      <c r="L7" s="75" t="str">
        <f t="shared" si="4"/>
        <v>B14</v>
      </c>
      <c r="M7" s="76" t="s">
        <v>71</v>
      </c>
      <c r="N7" s="77" t="str">
        <f>IF(OR(M7="",M7=0),"","Date à saisir")</f>
        <v/>
      </c>
      <c r="O7" s="77" t="str">
        <f>IF(OR(N7="",N7=0),"","Date à saisir")</f>
        <v/>
      </c>
      <c r="P7" s="77" t="str">
        <f t="shared" ref="P7:P21" si="9">IF(OR(M7="",M7=0),"","Date à saisir")</f>
        <v/>
      </c>
      <c r="Q7" s="78" t="str">
        <f t="shared" si="5"/>
        <v/>
      </c>
      <c r="R7" s="79">
        <f>IF(ISERROR(IF($B7="","",IF(OR($J7,$P7)="Date à saisir","",IF(OR($H7="PP7",$H7="PP8"),Données!$F$4,IF($AN7=Données!$P$2,Données!$F$3,IF($Q7="","",IF(AND($Q7&gt;=1,$BC7="S"),VLOOKUP($Q7,Données!$H:$J,2,FALSE),IF($BC7="HS",VLOOKUP($Q7,Données!$H:$J,3,FALSE))))))))),,IF($B7="","",IF(OR($J7,$P7)="Date à saisir","",IF(OR($H7="PP7",$H7="PP8"),Données!$F$4,IF($AN7=Données!$P$2,Données!$F$3,IF($Q7="","",IF(AND($Q7&gt;=1,$BC7="S"),VLOOKUP($Q7,Données!$H:$J,2,FALSE),IF($BC7="HS",VLOOKUP($Q7,Données!$H:$J,3,FALSE)))))))))</f>
        <v>0</v>
      </c>
      <c r="S7" s="80">
        <f t="shared" si="6"/>
        <v>0</v>
      </c>
      <c r="T7" s="81"/>
      <c r="U7" s="82" t="str">
        <f t="shared" ref="U7:U21" si="10">IF(B7="","",IF(OR(R7=330,R7=660),"S",""))</f>
        <v/>
      </c>
      <c r="V7" s="82" t="str">
        <f t="shared" ref="V7:V21" si="11">IF(B7="","",IF(AND(M7&lt;&gt;"",N7&lt;&gt;"Date à saisir",P7&lt;&gt;"Date à saisir"),"O",""))</f>
        <v/>
      </c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" t="str">
        <f>IF(SUMPRODUCT(($M6:$M$8=M7)*(N7&lt;$P6:$P$8)*(N7&gt;$N6:$N$8))&gt;0,"pb début","")&amp;" . "&amp;IF(SUMPRODUCT(($M6:$M$8=M7)*(P7&lt;$P6:$P$8)*(P7&gt;$N6:$N$8))&gt;0,"pb fin","")</f>
        <v xml:space="preserve"> . </v>
      </c>
      <c r="AK7" s="81"/>
      <c r="AL7" s="9"/>
      <c r="AM7" s="9"/>
      <c r="AN7" s="83">
        <f>IF(B7="","",IF($M7&lt;&gt;"",$P7,Données!$P$2))</f>
        <v>44196</v>
      </c>
      <c r="AO7" s="84" t="str">
        <f>IF($N7="","",IF(MIN(EOMONTH(DATE(Données!$P$3,$AO$5,1),0),$P7)&gt;=MAX(DATE(Données!$P$3,$AO$5,1),$N7),MIN(EOMONTH(DATE(Données!$P$3,$AO$5,1),0),$P7)-MAX(DATE(Données!$P$3,$AO$5,1),$N7)+1,""))</f>
        <v/>
      </c>
      <c r="AP7" s="84" t="str">
        <f>IF($N7="","",IF(MIN(EOMONTH(DATE(Données!$P$3,$AO$5,1),0),$P7)&gt;=MAX(DATE(Données!$P$3,$AO$5,1),$N7),MIN(EOMONTH(DATE(Données!$P$3,$AO$5,1),0),$P7)-MAX(DATE(Données!$P$3,$AO$5,1),$N7)+1,""))</f>
        <v/>
      </c>
      <c r="AQ7" s="84" t="str">
        <f>IF($N7="","",IF(MIN(EOMONTH(DATE(Données!$P$3,$AO$5,1),0),$P7)&gt;=MAX(DATE(Données!$P$3,$AO$5,1),$N7),MIN(EOMONTH(DATE(Données!$P$3,$AO$5,1),0),$P7)-MAX(DATE(Données!$P$3,$AO$5,1),$N7)+1,""))</f>
        <v/>
      </c>
      <c r="AR7" s="84" t="str">
        <f>IF($N7="","",IF(MIN(EOMONTH(DATE(Données!$P$3,$AO$5,1),0),$P7)&gt;=MAX(DATE(Données!$P$3,$AO$5,1),$N7),MIN(EOMONTH(DATE(Données!$P$3,$AO$5,1),0),$P7)-MAX(DATE(Données!$P$3,$AO$5,1),$N7)+1,""))</f>
        <v/>
      </c>
      <c r="AS7" s="84" t="str">
        <f>IF($N7="","",IF(MIN(EOMONTH(DATE(Données!$P$3,$AO$5,1),0),$P7)&gt;=MAX(DATE(Données!$P$3,$AO$5,1),$N7),MIN(EOMONTH(DATE(Données!$P$3,$AO$5,1),0),$P7)-MAX(DATE(Données!$P$3,$AO$5,1),$N7)+1,""))</f>
        <v/>
      </c>
      <c r="AT7" s="84" t="str">
        <f>IF($N7="","",IF(MIN(EOMONTH(DATE(Données!$P$3,$AO$5,1),0),$P7)&gt;=MAX(DATE(Données!$P$3,$AO$5,1),$N7),MIN(EOMONTH(DATE(Données!$P$3,$AO$5,1),0),$P7)-MAX(DATE(Données!$P$3,$AO$5,1),$N7)+1,""))</f>
        <v/>
      </c>
      <c r="AU7" s="84" t="str">
        <f>IF($N7="","",IF(MIN(EOMONTH(DATE(Données!$P$3,$AO$5,1),0),$P7)&gt;=MAX(DATE(Données!$P$3,$AO$5,1),$N7),MIN(EOMONTH(DATE(Données!$P$3,$AO$5,1),0),$P7)-MAX(DATE(Données!$P$3,$AO$5,1),$N7)+1,""))</f>
        <v/>
      </c>
      <c r="AV7" s="84" t="str">
        <f>IF($N7="","",IF(MIN(EOMONTH(DATE(Données!$P$3,$AO$5,1),0),$P7)&gt;=MAX(DATE(Données!$P$3,$AO$5,1),$N7),MIN(EOMONTH(DATE(Données!$P$3,$AO$5,1),0),$P7)-MAX(DATE(Données!$P$3,$AO$5,1),$N7)+1,""))</f>
        <v/>
      </c>
      <c r="AW7" s="84" t="str">
        <f>IF($N7="","",IF(MIN(EOMONTH(DATE(Données!$P$3,$AO$5,1),0),$P7)&gt;=MAX(DATE(Données!$P$3,$AO$5,1),$N7),MIN(EOMONTH(DATE(Données!$P$3,$AO$5,1),0),$P7)-MAX(DATE(Données!$P$3,$AO$5,1),$N7)+1,""))</f>
        <v/>
      </c>
      <c r="AX7" s="84" t="str">
        <f>IF($N7="","",IF(MIN(EOMONTH(DATE(Données!$P$3,$AO$5,1),0),$P7)&gt;=MAX(DATE(Données!$P$3,$AO$5,1),$N7),MIN(EOMONTH(DATE(Données!$P$3,$AO$5,1),0),$P7)-MAX(DATE(Données!$P$3,$AO$5,1),$N7)+1,""))</f>
        <v/>
      </c>
      <c r="AY7" s="84" t="str">
        <f>IF($N7="","",IF(MIN(EOMONTH(DATE(Données!$P$3,$AO$5,1),0),$P7)&gt;=MAX(DATE(Données!$P$3,$AO$5,1),$N7),MIN(EOMONTH(DATE(Données!$P$3,$AO$5,1),0),$P7)-MAX(DATE(Données!$P$3,$AO$5,1),$N7)+1,""))</f>
        <v/>
      </c>
      <c r="AZ7" s="84" t="str">
        <f>IF($N7="","",IF(MIN(EOMONTH(DATE(Données!$P$3,$AO$5,1),0),$P7)&gt;=MAX(DATE(Données!$P$3,$AO$5,1),$N7),MIN(EOMONTH(DATE(Données!$P$3,$AO$5,1),0),$P7)-MAX(DATE(Données!$P$3,$AO$5,1),$N7)+1,""))</f>
        <v/>
      </c>
      <c r="BA7" s="85">
        <f t="shared" si="7"/>
        <v>0</v>
      </c>
      <c r="BB7" s="85">
        <f t="shared" si="8"/>
        <v>0</v>
      </c>
      <c r="BC7" s="86" t="str">
        <f t="shared" ref="BC7:BC21" si="12">IF(ISERROR(IF(AN7="","",IF(AN7="31/12/2018","S",IF(BB7&gt;BA7,"HS","S")))),,IF(AN7="","",IF(AN7="31/12/2018","S",IF(BB7&gt;BA7,"HS","S"))))</f>
        <v>S</v>
      </c>
      <c r="BD7" s="8"/>
    </row>
    <row r="8" spans="1:56" ht="22.5" customHeight="1" x14ac:dyDescent="0.2">
      <c r="A8" s="52" t="str">
        <f t="shared" ca="1" si="0"/>
        <v>PP4</v>
      </c>
      <c r="B8" s="68" t="s">
        <v>24</v>
      </c>
      <c r="C8" s="69"/>
      <c r="D8" s="70" t="s">
        <v>59</v>
      </c>
      <c r="E8" s="53" t="str">
        <f t="shared" si="1"/>
        <v>Adh-003</v>
      </c>
      <c r="F8" s="54" t="s">
        <v>52</v>
      </c>
      <c r="G8" s="55">
        <v>0</v>
      </c>
      <c r="H8" s="71" t="s">
        <v>39</v>
      </c>
      <c r="I8" s="72" t="str">
        <f t="shared" si="2"/>
        <v>PP4</v>
      </c>
      <c r="J8" s="73" t="str">
        <f t="shared" si="3"/>
        <v>Date à saisir</v>
      </c>
      <c r="K8" s="74"/>
      <c r="L8" s="75" t="str">
        <f t="shared" si="4"/>
        <v>PP4</v>
      </c>
      <c r="M8" s="76" t="s">
        <v>71</v>
      </c>
      <c r="N8" s="77" t="str">
        <f t="shared" ref="N8:N21" si="13">IF(OR(M8="",M8=0),"","Date à saisir")</f>
        <v/>
      </c>
      <c r="O8" s="88">
        <f t="shared" ref="O8:O21" si="14">IF(ISERROR(MONTH(N8)),,MONTH(N8))</f>
        <v>0</v>
      </c>
      <c r="P8" s="77" t="str">
        <f t="shared" si="9"/>
        <v/>
      </c>
      <c r="Q8" s="78" t="str">
        <f t="shared" si="5"/>
        <v/>
      </c>
      <c r="R8" s="79">
        <f>IF(ISERROR(IF($B8="","",IF(OR($J8,$P8)="Date à saisir","",IF(OR($H8="PP7",$H8="PP8"),Données!$F$4,IF($AN8=Données!$P$2,Données!$F$3,IF($Q8="","",IF(AND($Q8&gt;=1,$BC8="S"),VLOOKUP($Q8,Données!$H:$J,2,FALSE),IF($BC8="HS",VLOOKUP($Q8,Données!$H:$J,3,FALSE))))))))),,IF($B8="","",IF(OR($J8,$P8)="Date à saisir","",IF(OR($H8="PP7",$H8="PP8"),Données!$F$4,IF($AN8=Données!$P$2,Données!$F$3,IF($Q8="","",IF(AND($Q8&gt;=1,$BC8="S"),VLOOKUP($Q8,Données!$H:$J,2,FALSE),IF($BC8="HS",VLOOKUP($Q8,Données!$H:$J,3,FALSE)))))))))</f>
        <v>0</v>
      </c>
      <c r="S8" s="80">
        <f t="shared" si="6"/>
        <v>0</v>
      </c>
      <c r="T8" s="81"/>
      <c r="U8" s="82" t="str">
        <f t="shared" si="10"/>
        <v/>
      </c>
      <c r="V8" s="82" t="str">
        <f t="shared" si="11"/>
        <v/>
      </c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" t="str">
        <f>IF(SUMPRODUCT(($M$7:$M8=M8)*(N8&lt;$P$7:$P8)*(N8&gt;$N$7:$N8))&gt;0,"pb début","")&amp;" . "&amp;IF(SUMPRODUCT(($M$7:$M8=M8)*(P8&lt;$P$7:$P8)*(P8&gt;$N$7:$N8))&gt;0,"pb fin","")</f>
        <v xml:space="preserve"> . </v>
      </c>
      <c r="AK8" s="81"/>
      <c r="AL8" s="9"/>
      <c r="AM8" s="9"/>
      <c r="AN8" s="83">
        <f>IF(B8="","",IF($M8&lt;&gt;"",$P8,Données!$P$2))</f>
        <v>44196</v>
      </c>
      <c r="AO8" s="84" t="str">
        <f>IF($N8="","",IF(MIN(EOMONTH(DATE(Données!$P$3,$AO$5,1),0),$P8)&gt;=MAX(DATE(Données!$P$3,$AO$5,1),$N8),MIN(EOMONTH(DATE(Données!$P$3,$AO$5,1),0),$P8)-MAX(DATE(Données!$P$3,$AO$5,1),$N8)+1,""))</f>
        <v/>
      </c>
      <c r="AP8" s="84" t="str">
        <f>IF($N8="","",IF(MIN(EOMONTH(DATE(Données!$P$3,$AO$5,1),0),$P8)&gt;=MAX(DATE(Données!$P$3,$AO$5,1),$N8),MIN(EOMONTH(DATE(Données!$P$3,$AO$5,1),0),$P8)-MAX(DATE(Données!$P$3,$AO$5,1),$N8)+1,""))</f>
        <v/>
      </c>
      <c r="AQ8" s="84" t="str">
        <f>IF($N8="","",IF(MIN(EOMONTH(DATE(Données!$P$3,$AO$5,1),0),$P8)&gt;=MAX(DATE(Données!$P$3,$AO$5,1),$N8),MIN(EOMONTH(DATE(Données!$P$3,$AO$5,1),0),$P8)-MAX(DATE(Données!$P$3,$AO$5,1),$N8)+1,""))</f>
        <v/>
      </c>
      <c r="AR8" s="84" t="str">
        <f>IF($N8="","",IF(MIN(EOMONTH(DATE(Données!$P$3,$AO$5,1),0),$P8)&gt;=MAX(DATE(Données!$P$3,$AO$5,1),$N8),MIN(EOMONTH(DATE(Données!$P$3,$AO$5,1),0),$P8)-MAX(DATE(Données!$P$3,$AO$5,1),$N8)+1,""))</f>
        <v/>
      </c>
      <c r="AS8" s="84" t="str">
        <f>IF($N8="","",IF(MIN(EOMONTH(DATE(Données!$P$3,$AO$5,1),0),$P8)&gt;=MAX(DATE(Données!$P$3,$AO$5,1),$N8),MIN(EOMONTH(DATE(Données!$P$3,$AO$5,1),0),$P8)-MAX(DATE(Données!$P$3,$AO$5,1),$N8)+1,""))</f>
        <v/>
      </c>
      <c r="AT8" s="84" t="str">
        <f>IF($N8="","",IF(MIN(EOMONTH(DATE(Données!$P$3,$AO$5,1),0),$P8)&gt;=MAX(DATE(Données!$P$3,$AO$5,1),$N8),MIN(EOMONTH(DATE(Données!$P$3,$AO$5,1),0),$P8)-MAX(DATE(Données!$P$3,$AO$5,1),$N8)+1,""))</f>
        <v/>
      </c>
      <c r="AU8" s="84" t="str">
        <f>IF($N8="","",IF(MIN(EOMONTH(DATE(Données!$P$3,$AO$5,1),0),$P8)&gt;=MAX(DATE(Données!$P$3,$AO$5,1),$N8),MIN(EOMONTH(DATE(Données!$P$3,$AO$5,1),0),$P8)-MAX(DATE(Données!$P$3,$AO$5,1),$N8)+1,""))</f>
        <v/>
      </c>
      <c r="AV8" s="84" t="str">
        <f>IF($N8="","",IF(MIN(EOMONTH(DATE(Données!$P$3,$AO$5,1),0),$P8)&gt;=MAX(DATE(Données!$P$3,$AO$5,1),$N8),MIN(EOMONTH(DATE(Données!$P$3,$AO$5,1),0),$P8)-MAX(DATE(Données!$P$3,$AO$5,1),$N8)+1,""))</f>
        <v/>
      </c>
      <c r="AW8" s="84" t="str">
        <f>IF($N8="","",IF(MIN(EOMONTH(DATE(Données!$P$3,$AO$5,1),0),$P8)&gt;=MAX(DATE(Données!$P$3,$AO$5,1),$N8),MIN(EOMONTH(DATE(Données!$P$3,$AO$5,1),0),$P8)-MAX(DATE(Données!$P$3,$AO$5,1),$N8)+1,""))</f>
        <v/>
      </c>
      <c r="AX8" s="84" t="str">
        <f>IF($N8="","",IF(MIN(EOMONTH(DATE(Données!$P$3,$AO$5,1),0),$P8)&gt;=MAX(DATE(Données!$P$3,$AO$5,1),$N8),MIN(EOMONTH(DATE(Données!$P$3,$AO$5,1),0),$P8)-MAX(DATE(Données!$P$3,$AO$5,1),$N8)+1,""))</f>
        <v/>
      </c>
      <c r="AY8" s="84" t="str">
        <f>IF($N8="","",IF(MIN(EOMONTH(DATE(Données!$P$3,$AO$5,1),0),$P8)&gt;=MAX(DATE(Données!$P$3,$AO$5,1),$N8),MIN(EOMONTH(DATE(Données!$P$3,$AO$5,1),0),$P8)-MAX(DATE(Données!$P$3,$AO$5,1),$N8)+1,""))</f>
        <v/>
      </c>
      <c r="AZ8" s="84" t="str">
        <f>IF($N8="","",IF(MIN(EOMONTH(DATE(Données!$P$3,$AO$5,1),0),$P8)&gt;=MAX(DATE(Données!$P$3,$AO$5,1),$N8),MIN(EOMONTH(DATE(Données!$P$3,$AO$5,1),0),$P8)-MAX(DATE(Données!$P$3,$AO$5,1),$N8)+1,""))</f>
        <v/>
      </c>
      <c r="BA8" s="85">
        <f t="shared" si="7"/>
        <v>0</v>
      </c>
      <c r="BB8" s="85">
        <f t="shared" si="8"/>
        <v>0</v>
      </c>
      <c r="BC8" s="86" t="str">
        <f t="shared" si="12"/>
        <v>S</v>
      </c>
      <c r="BD8" s="8"/>
    </row>
    <row r="9" spans="1:56" ht="22.5" customHeight="1" x14ac:dyDescent="0.2">
      <c r="A9" s="52">
        <f t="shared" ca="1" si="0"/>
        <v>0</v>
      </c>
      <c r="B9" s="87" t="s">
        <v>25</v>
      </c>
      <c r="C9" s="69"/>
      <c r="D9" s="70" t="s">
        <v>60</v>
      </c>
      <c r="E9" s="53" t="str">
        <f t="shared" si="1"/>
        <v>Adh-004</v>
      </c>
      <c r="F9" s="54" t="s">
        <v>53</v>
      </c>
      <c r="G9" s="55">
        <v>0</v>
      </c>
      <c r="H9" s="71"/>
      <c r="I9" s="72">
        <f t="shared" si="2"/>
        <v>0</v>
      </c>
      <c r="J9" s="73" t="str">
        <f t="shared" si="3"/>
        <v/>
      </c>
      <c r="K9" s="74"/>
      <c r="L9" s="75">
        <f t="shared" si="4"/>
        <v>25</v>
      </c>
      <c r="M9" s="76">
        <v>25</v>
      </c>
      <c r="N9" s="77">
        <v>44002</v>
      </c>
      <c r="O9" s="88">
        <f t="shared" si="14"/>
        <v>6</v>
      </c>
      <c r="P9" s="77">
        <v>44027</v>
      </c>
      <c r="Q9" s="78">
        <f t="shared" si="5"/>
        <v>25</v>
      </c>
      <c r="R9" s="79">
        <f>IF(ISERROR(IF($B9="","",IF(OR($J9,$P9)="Date à saisir","",IF(OR($H9="PP7",$H9="PP8"),Données!$F$4,IF($AN9=Données!$P$2,Données!$F$3,IF($Q9="","",IF(AND($Q9&gt;=1,$BC9="S"),VLOOKUP($Q9,Données!$H:$J,2,FALSE),IF($BC9="HS",VLOOKUP($Q9,Données!$H:$J,3,FALSE))))))))),,IF($B9="","",IF(OR($J9,$P9)="Date à saisir","",IF(OR($H9="PP7",$H9="PP8"),Données!$F$4,IF($AN9=Données!$P$2,Données!$F$3,IF($Q9="","",IF(AND($Q9&gt;=1,$BC9="S"),VLOOKUP($Q9,Données!$H:$J,2,FALSE),IF($BC9="HS",VLOOKUP($Q9,Données!$H:$J,3,FALSE)))))))))</f>
        <v>160</v>
      </c>
      <c r="S9" s="80">
        <f t="shared" si="6"/>
        <v>160</v>
      </c>
      <c r="T9" s="81"/>
      <c r="U9" s="82" t="str">
        <f t="shared" si="10"/>
        <v/>
      </c>
      <c r="V9" s="82" t="str">
        <f t="shared" si="11"/>
        <v>O</v>
      </c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" t="str">
        <f>IF(SUMPRODUCT(($M8:$M$8=M9)*(N9&lt;$P8:$P$8)*(N9&gt;$N8:$N$8))&gt;0,"pb début","")&amp;" . "&amp;IF(SUMPRODUCT(($M8:$M$8=M9)*(P9&lt;$P8:$P$8)*(P9&gt;$N8:$N$8))&gt;0,"pb fin","")</f>
        <v xml:space="preserve"> . </v>
      </c>
      <c r="AK9" s="81"/>
      <c r="AL9" s="9"/>
      <c r="AM9" s="9"/>
      <c r="AN9" s="83">
        <f>IF(B9="","",IF($M9&lt;&gt;"",$P9,Données!$P$2))</f>
        <v>44027</v>
      </c>
      <c r="AO9" s="84" t="str">
        <f>IF($N9="","",IF(MIN(EOMONTH(DATE(Données!$P$3,$AO$5,1),0),$P9)&gt;=MAX(DATE(Données!$P$3,$AO$5,1),$N9),MIN(EOMONTH(DATE(Données!$P$3,$AO$5,1),0),$P9)-MAX(DATE(Données!$P$3,$AO$5,1),$N9)+1,""))</f>
        <v/>
      </c>
      <c r="AP9" s="84" t="str">
        <f>IF($N9="","",IF(MIN(EOMONTH(DATE(Données!$P$3,$AO$5,1),0),$P9)&gt;=MAX(DATE(Données!$P$3,$AO$5,1),$N9),MIN(EOMONTH(DATE(Données!$P$3,$AO$5,1),0),$P9)-MAX(DATE(Données!$P$3,$AO$5,1),$N9)+1,""))</f>
        <v/>
      </c>
      <c r="AQ9" s="84" t="str">
        <f>IF($N9="","",IF(MIN(EOMONTH(DATE(Données!$P$3,$AO$5,1),0),$P9)&gt;=MAX(DATE(Données!$P$3,$AO$5,1),$N9),MIN(EOMONTH(DATE(Données!$P$3,$AO$5,1),0),$P9)-MAX(DATE(Données!$P$3,$AO$5,1),$N9)+1,""))</f>
        <v/>
      </c>
      <c r="AR9" s="84" t="str">
        <f>IF($N9="","",IF(MIN(EOMONTH(DATE(Données!$P$3,$AO$5,1),0),$P9)&gt;=MAX(DATE(Données!$P$3,$AO$5,1),$N9),MIN(EOMONTH(DATE(Données!$P$3,$AO$5,1),0),$P9)-MAX(DATE(Données!$P$3,$AO$5,1),$N9)+1,""))</f>
        <v/>
      </c>
      <c r="AS9" s="84" t="str">
        <f>IF($N9="","",IF(MIN(EOMONTH(DATE(Données!$P$3,$AO$5,1),0),$P9)&gt;=MAX(DATE(Données!$P$3,$AO$5,1),$N9),MIN(EOMONTH(DATE(Données!$P$3,$AO$5,1),0),$P9)-MAX(DATE(Données!$P$3,$AO$5,1),$N9)+1,""))</f>
        <v/>
      </c>
      <c r="AT9" s="84" t="str">
        <f>IF($N9="","",IF(MIN(EOMONTH(DATE(Données!$P$3,$AO$5,1),0),$P9)&gt;=MAX(DATE(Données!$P$3,$AO$5,1),$N9),MIN(EOMONTH(DATE(Données!$P$3,$AO$5,1),0),$P9)-MAX(DATE(Données!$P$3,$AO$5,1),$N9)+1,""))</f>
        <v/>
      </c>
      <c r="AU9" s="84" t="str">
        <f>IF($N9="","",IF(MIN(EOMONTH(DATE(Données!$P$3,$AO$5,1),0),$P9)&gt;=MAX(DATE(Données!$P$3,$AO$5,1),$N9),MIN(EOMONTH(DATE(Données!$P$3,$AO$5,1),0),$P9)-MAX(DATE(Données!$P$3,$AO$5,1),$N9)+1,""))</f>
        <v/>
      </c>
      <c r="AV9" s="84" t="str">
        <f>IF($N9="","",IF(MIN(EOMONTH(DATE(Données!$P$3,$AO$5,1),0),$P9)&gt;=MAX(DATE(Données!$P$3,$AO$5,1),$N9),MIN(EOMONTH(DATE(Données!$P$3,$AO$5,1),0),$P9)-MAX(DATE(Données!$P$3,$AO$5,1),$N9)+1,""))</f>
        <v/>
      </c>
      <c r="AW9" s="84" t="str">
        <f>IF($N9="","",IF(MIN(EOMONTH(DATE(Données!$P$3,$AO$5,1),0),$P9)&gt;=MAX(DATE(Données!$P$3,$AO$5,1),$N9),MIN(EOMONTH(DATE(Données!$P$3,$AO$5,1),0),$P9)-MAX(DATE(Données!$P$3,$AO$5,1),$N9)+1,""))</f>
        <v/>
      </c>
      <c r="AX9" s="84" t="str">
        <f>IF($N9="","",IF(MIN(EOMONTH(DATE(Données!$P$3,$AO$5,1),0),$P9)&gt;=MAX(DATE(Données!$P$3,$AO$5,1),$N9),MIN(EOMONTH(DATE(Données!$P$3,$AO$5,1),0),$P9)-MAX(DATE(Données!$P$3,$AO$5,1),$N9)+1,""))</f>
        <v/>
      </c>
      <c r="AY9" s="84" t="str">
        <f>IF($N9="","",IF(MIN(EOMONTH(DATE(Données!$P$3,$AO$5,1),0),$P9)&gt;=MAX(DATE(Données!$P$3,$AO$5,1),$N9),MIN(EOMONTH(DATE(Données!$P$3,$AO$5,1),0),$P9)-MAX(DATE(Données!$P$3,$AO$5,1),$N9)+1,""))</f>
        <v/>
      </c>
      <c r="AZ9" s="84" t="str">
        <f>IF($N9="","",IF(MIN(EOMONTH(DATE(Données!$P$3,$AO$5,1),0),$P9)&gt;=MAX(DATE(Données!$P$3,$AO$5,1),$N9),MIN(EOMONTH(DATE(Données!$P$3,$AO$5,1),0),$P9)-MAX(DATE(Données!$P$3,$AO$5,1),$N9)+1,""))</f>
        <v/>
      </c>
      <c r="BA9" s="85">
        <f t="shared" si="7"/>
        <v>0</v>
      </c>
      <c r="BB9" s="85">
        <f t="shared" si="8"/>
        <v>0</v>
      </c>
      <c r="BC9" s="86" t="str">
        <f t="shared" si="12"/>
        <v>S</v>
      </c>
      <c r="BD9" s="8"/>
    </row>
    <row r="10" spans="1:56" ht="22.5" customHeight="1" x14ac:dyDescent="0.2">
      <c r="A10" s="52">
        <f t="shared" ca="1" si="0"/>
        <v>23</v>
      </c>
      <c r="B10" s="87" t="s">
        <v>26</v>
      </c>
      <c r="C10" s="69"/>
      <c r="D10" s="70" t="s">
        <v>61</v>
      </c>
      <c r="E10" s="53" t="str">
        <f t="shared" si="1"/>
        <v>Adh-005</v>
      </c>
      <c r="F10" s="54">
        <v>86</v>
      </c>
      <c r="G10" s="55">
        <v>0</v>
      </c>
      <c r="H10" s="71">
        <v>23</v>
      </c>
      <c r="I10" s="72">
        <f t="shared" si="2"/>
        <v>23</v>
      </c>
      <c r="J10" s="73" t="str">
        <f t="shared" si="3"/>
        <v>Date à saisir</v>
      </c>
      <c r="K10" s="74"/>
      <c r="L10" s="75">
        <f t="shared" si="4"/>
        <v>23</v>
      </c>
      <c r="M10" s="76" t="s">
        <v>71</v>
      </c>
      <c r="N10" s="77" t="str">
        <f t="shared" si="13"/>
        <v/>
      </c>
      <c r="O10" s="88">
        <f t="shared" si="14"/>
        <v>0</v>
      </c>
      <c r="P10" s="77" t="str">
        <f t="shared" si="9"/>
        <v/>
      </c>
      <c r="Q10" s="78" t="str">
        <f t="shared" si="5"/>
        <v/>
      </c>
      <c r="R10" s="79">
        <f>IF(ISERROR(IF($B10="","",IF(OR($J10,$P10)="Date à saisir","",IF(OR($H10="PP7",$H10="PP8"),Données!$F$4,IF($AN10=Données!$P$2,Données!$F$3,IF($Q10="","",IF(AND($Q10&gt;=1,$BC10="S"),VLOOKUP($Q10,Données!$H:$J,2,FALSE),IF($BC10="HS",VLOOKUP($Q10,Données!$H:$J,3,FALSE))))))))),,IF($B10="","",IF(OR($J10,$P10)="Date à saisir","",IF(OR($H10="PP7",$H10="PP8"),Données!$F$4,IF($AN10=Données!$P$2,Données!$F$3,IF($Q10="","",IF(AND($Q10&gt;=1,$BC10="S"),VLOOKUP($Q10,Données!$H:$J,2,FALSE),IF($BC10="HS",VLOOKUP($Q10,Données!$H:$J,3,FALSE)))))))))</f>
        <v>0</v>
      </c>
      <c r="S10" s="80">
        <f t="shared" si="6"/>
        <v>0</v>
      </c>
      <c r="T10" s="81"/>
      <c r="U10" s="82" t="str">
        <f t="shared" si="10"/>
        <v/>
      </c>
      <c r="V10" s="82" t="str">
        <f t="shared" si="11"/>
        <v/>
      </c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" t="str">
        <f>IF(SUMPRODUCT(($M8:$M$9=M10)*(N10&lt;$P8:$P$9)*(N10&gt;$N8:$N$9))&gt;0,"pb début","")&amp;" . "&amp;IF(SUMPRODUCT(($M8:$M$9=M10)*(P10&lt;$P8:$P$9)*(P10&gt;$N8:$N$9))&gt;0,"pb fin","")</f>
        <v xml:space="preserve"> . </v>
      </c>
      <c r="AK10" s="81"/>
      <c r="AL10" s="9"/>
      <c r="AM10" s="9"/>
      <c r="AN10" s="83">
        <f>IF(B10="","",IF($M10&lt;&gt;"",$P10,Données!$P$2))</f>
        <v>44196</v>
      </c>
      <c r="AO10" s="84" t="str">
        <f>IF($N10="","",IF(MIN(EOMONTH(DATE(Données!$P$3,$AO$5,1),0),$P10)&gt;=MAX(DATE(Données!$P$3,$AO$5,1),$N10),MIN(EOMONTH(DATE(Données!$P$3,$AO$5,1),0),$P10)-MAX(DATE(Données!$P$3,$AO$5,1),$N10)+1,""))</f>
        <v/>
      </c>
      <c r="AP10" s="84" t="str">
        <f>IF($N10="","",IF(MIN(EOMONTH(DATE(Données!$P$3,$AO$5,1),0),$P10)&gt;=MAX(DATE(Données!$P$3,$AO$5,1),$N10),MIN(EOMONTH(DATE(Données!$P$3,$AO$5,1),0),$P10)-MAX(DATE(Données!$P$3,$AO$5,1),$N10)+1,""))</f>
        <v/>
      </c>
      <c r="AQ10" s="84" t="str">
        <f>IF($N10="","",IF(MIN(EOMONTH(DATE(Données!$P$3,$AO$5,1),0),$P10)&gt;=MAX(DATE(Données!$P$3,$AO$5,1),$N10),MIN(EOMONTH(DATE(Données!$P$3,$AO$5,1),0),$P10)-MAX(DATE(Données!$P$3,$AO$5,1),$N10)+1,""))</f>
        <v/>
      </c>
      <c r="AR10" s="84" t="str">
        <f>IF($N10="","",IF(MIN(EOMONTH(DATE(Données!$P$3,$AO$5,1),0),$P10)&gt;=MAX(DATE(Données!$P$3,$AO$5,1),$N10),MIN(EOMONTH(DATE(Données!$P$3,$AO$5,1),0),$P10)-MAX(DATE(Données!$P$3,$AO$5,1),$N10)+1,""))</f>
        <v/>
      </c>
      <c r="AS10" s="84" t="str">
        <f>IF($N10="","",IF(MIN(EOMONTH(DATE(Données!$P$3,$AO$5,1),0),$P10)&gt;=MAX(DATE(Données!$P$3,$AO$5,1),$N10),MIN(EOMONTH(DATE(Données!$P$3,$AO$5,1),0),$P10)-MAX(DATE(Données!$P$3,$AO$5,1),$N10)+1,""))</f>
        <v/>
      </c>
      <c r="AT10" s="84" t="str">
        <f>IF($N10="","",IF(MIN(EOMONTH(DATE(Données!$P$3,$AO$5,1),0),$P10)&gt;=MAX(DATE(Données!$P$3,$AO$5,1),$N10),MIN(EOMONTH(DATE(Données!$P$3,$AO$5,1),0),$P10)-MAX(DATE(Données!$P$3,$AO$5,1),$N10)+1,""))</f>
        <v/>
      </c>
      <c r="AU10" s="84" t="str">
        <f>IF($N10="","",IF(MIN(EOMONTH(DATE(Données!$P$3,$AO$5,1),0),$P10)&gt;=MAX(DATE(Données!$P$3,$AO$5,1),$N10),MIN(EOMONTH(DATE(Données!$P$3,$AO$5,1),0),$P10)-MAX(DATE(Données!$P$3,$AO$5,1),$N10)+1,""))</f>
        <v/>
      </c>
      <c r="AV10" s="84" t="str">
        <f>IF($N10="","",IF(MIN(EOMONTH(DATE(Données!$P$3,$AO$5,1),0),$P10)&gt;=MAX(DATE(Données!$P$3,$AO$5,1),$N10),MIN(EOMONTH(DATE(Données!$P$3,$AO$5,1),0),$P10)-MAX(DATE(Données!$P$3,$AO$5,1),$N10)+1,""))</f>
        <v/>
      </c>
      <c r="AW10" s="84" t="str">
        <f>IF($N10="","",IF(MIN(EOMONTH(DATE(Données!$P$3,$AO$5,1),0),$P10)&gt;=MAX(DATE(Données!$P$3,$AO$5,1),$N10),MIN(EOMONTH(DATE(Données!$P$3,$AO$5,1),0),$P10)-MAX(DATE(Données!$P$3,$AO$5,1),$N10)+1,""))</f>
        <v/>
      </c>
      <c r="AX10" s="84" t="str">
        <f>IF($N10="","",IF(MIN(EOMONTH(DATE(Données!$P$3,$AO$5,1),0),$P10)&gt;=MAX(DATE(Données!$P$3,$AO$5,1),$N10),MIN(EOMONTH(DATE(Données!$P$3,$AO$5,1),0),$P10)-MAX(DATE(Données!$P$3,$AO$5,1),$N10)+1,""))</f>
        <v/>
      </c>
      <c r="AY10" s="84" t="str">
        <f>IF($N10="","",IF(MIN(EOMONTH(DATE(Données!$P$3,$AO$5,1),0),$P10)&gt;=MAX(DATE(Données!$P$3,$AO$5,1),$N10),MIN(EOMONTH(DATE(Données!$P$3,$AO$5,1),0),$P10)-MAX(DATE(Données!$P$3,$AO$5,1),$N10)+1,""))</f>
        <v/>
      </c>
      <c r="AZ10" s="84" t="str">
        <f>IF($N10="","",IF(MIN(EOMONTH(DATE(Données!$P$3,$AO$5,1),0),$P10)&gt;=MAX(DATE(Données!$P$3,$AO$5,1),$N10),MIN(EOMONTH(DATE(Données!$P$3,$AO$5,1),0),$P10)-MAX(DATE(Données!$P$3,$AO$5,1),$N10)+1,""))</f>
        <v/>
      </c>
      <c r="BA10" s="85">
        <f t="shared" si="7"/>
        <v>0</v>
      </c>
      <c r="BB10" s="85">
        <f t="shared" si="8"/>
        <v>0</v>
      </c>
      <c r="BC10" s="86" t="str">
        <f t="shared" si="12"/>
        <v>S</v>
      </c>
      <c r="BD10" s="8"/>
    </row>
    <row r="11" spans="1:56" ht="22.5" customHeight="1" x14ac:dyDescent="0.2">
      <c r="A11" s="52" t="str">
        <f t="shared" ca="1" si="0"/>
        <v>PP5</v>
      </c>
      <c r="B11" s="68" t="s">
        <v>27</v>
      </c>
      <c r="C11" s="69"/>
      <c r="D11" s="70" t="s">
        <v>62</v>
      </c>
      <c r="E11" s="53" t="str">
        <f t="shared" si="1"/>
        <v>Adh-006</v>
      </c>
      <c r="F11" s="54" t="s">
        <v>54</v>
      </c>
      <c r="G11" s="55">
        <v>0</v>
      </c>
      <c r="H11" s="71" t="s">
        <v>40</v>
      </c>
      <c r="I11" s="72" t="str">
        <f t="shared" si="2"/>
        <v>PP5</v>
      </c>
      <c r="J11" s="73" t="str">
        <f t="shared" si="3"/>
        <v>Date à saisir</v>
      </c>
      <c r="K11" s="74"/>
      <c r="L11" s="75" t="str">
        <f t="shared" si="4"/>
        <v>PP5</v>
      </c>
      <c r="M11" s="76" t="s">
        <v>71</v>
      </c>
      <c r="N11" s="77" t="str">
        <f t="shared" si="13"/>
        <v/>
      </c>
      <c r="O11" s="88">
        <f t="shared" si="14"/>
        <v>0</v>
      </c>
      <c r="P11" s="77" t="str">
        <f t="shared" si="9"/>
        <v/>
      </c>
      <c r="Q11" s="78" t="str">
        <f t="shared" si="5"/>
        <v/>
      </c>
      <c r="R11" s="79">
        <f>IF(ISERROR(IF($B11="","",IF(OR($J11,$P11)="Date à saisir","",IF(OR($H11="PP7",$H11="PP8"),Données!$F$4,IF($AN11=Données!$P$2,Données!$F$3,IF($Q11="","",IF(AND($Q11&gt;=1,$BC11="S"),VLOOKUP($Q11,Données!$H:$J,2,FALSE),IF($BC11="HS",VLOOKUP($Q11,Données!$H:$J,3,FALSE))))))))),,IF($B11="","",IF(OR($J11,$P11)="Date à saisir","",IF(OR($H11="PP7",$H11="PP8"),Données!$F$4,IF($AN11=Données!$P$2,Données!$F$3,IF($Q11="","",IF(AND($Q11&gt;=1,$BC11="S"),VLOOKUP($Q11,Données!$H:$J,2,FALSE),IF($BC11="HS",VLOOKUP($Q11,Données!$H:$J,3,FALSE)))))))))</f>
        <v>0</v>
      </c>
      <c r="S11" s="80">
        <f t="shared" si="6"/>
        <v>0</v>
      </c>
      <c r="T11" s="81"/>
      <c r="U11" s="82" t="str">
        <f t="shared" si="10"/>
        <v/>
      </c>
      <c r="V11" s="82" t="str">
        <f t="shared" si="11"/>
        <v/>
      </c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" t="str">
        <f>IF(SUMPRODUCT(($M$8:$M10=M11)*(N11&lt;$P$8:$P10)*(N11&gt;$N$8:$N10))&gt;0,"pb début","")&amp;" . "&amp;IF(SUMPRODUCT(($M$8:$M10=M11)*(P11&lt;$P$8:$P10)*(P11&gt;$N$8:$N10))&gt;0,"pb fin","")</f>
        <v xml:space="preserve"> . </v>
      </c>
      <c r="AK11" s="81"/>
      <c r="AL11" s="9"/>
      <c r="AM11" s="9"/>
      <c r="AN11" s="83">
        <f>IF(B11="","",IF($M11&lt;&gt;"",$P11,Données!$P$2))</f>
        <v>44196</v>
      </c>
      <c r="AO11" s="84" t="str">
        <f>IF($N11="","",IF(MIN(EOMONTH(DATE(Données!$P$3,$AO$5,1),0),$P11)&gt;=MAX(DATE(Données!$P$3,$AO$5,1),$N11),MIN(EOMONTH(DATE(Données!$P$3,$AO$5,1),0),$P11)-MAX(DATE(Données!$P$3,$AO$5,1),$N11)+1,""))</f>
        <v/>
      </c>
      <c r="AP11" s="84" t="str">
        <f>IF($N11="","",IF(MIN(EOMONTH(DATE(Données!$P$3,$AO$5,1),0),$P11)&gt;=MAX(DATE(Données!$P$3,$AO$5,1),$N11),MIN(EOMONTH(DATE(Données!$P$3,$AO$5,1),0),$P11)-MAX(DATE(Données!$P$3,$AO$5,1),$N11)+1,""))</f>
        <v/>
      </c>
      <c r="AQ11" s="84" t="str">
        <f>IF($N11="","",IF(MIN(EOMONTH(DATE(Données!$P$3,$AO$5,1),0),$P11)&gt;=MAX(DATE(Données!$P$3,$AO$5,1),$N11),MIN(EOMONTH(DATE(Données!$P$3,$AO$5,1),0),$P11)-MAX(DATE(Données!$P$3,$AO$5,1),$N11)+1,""))</f>
        <v/>
      </c>
      <c r="AR11" s="84" t="str">
        <f>IF($N11="","",IF(MIN(EOMONTH(DATE(Données!$P$3,$AO$5,1),0),$P11)&gt;=MAX(DATE(Données!$P$3,$AO$5,1),$N11),MIN(EOMONTH(DATE(Données!$P$3,$AO$5,1),0),$P11)-MAX(DATE(Données!$P$3,$AO$5,1),$N11)+1,""))</f>
        <v/>
      </c>
      <c r="AS11" s="84" t="str">
        <f>IF($N11="","",IF(MIN(EOMONTH(DATE(Données!$P$3,$AO$5,1),0),$P11)&gt;=MAX(DATE(Données!$P$3,$AO$5,1),$N11),MIN(EOMONTH(DATE(Données!$P$3,$AO$5,1),0),$P11)-MAX(DATE(Données!$P$3,$AO$5,1),$N11)+1,""))</f>
        <v/>
      </c>
      <c r="AT11" s="84" t="str">
        <f>IF($N11="","",IF(MIN(EOMONTH(DATE(Données!$P$3,$AO$5,1),0),$P11)&gt;=MAX(DATE(Données!$P$3,$AO$5,1),$N11),MIN(EOMONTH(DATE(Données!$P$3,$AO$5,1),0),$P11)-MAX(DATE(Données!$P$3,$AO$5,1),$N11)+1,""))</f>
        <v/>
      </c>
      <c r="AU11" s="84" t="str">
        <f>IF($N11="","",IF(MIN(EOMONTH(DATE(Données!$P$3,$AO$5,1),0),$P11)&gt;=MAX(DATE(Données!$P$3,$AO$5,1),$N11),MIN(EOMONTH(DATE(Données!$P$3,$AO$5,1),0),$P11)-MAX(DATE(Données!$P$3,$AO$5,1),$N11)+1,""))</f>
        <v/>
      </c>
      <c r="AV11" s="84" t="str">
        <f>IF($N11="","",IF(MIN(EOMONTH(DATE(Données!$P$3,$AO$5,1),0),$P11)&gt;=MAX(DATE(Données!$P$3,$AO$5,1),$N11),MIN(EOMONTH(DATE(Données!$P$3,$AO$5,1),0),$P11)-MAX(DATE(Données!$P$3,$AO$5,1),$N11)+1,""))</f>
        <v/>
      </c>
      <c r="AW11" s="84" t="str">
        <f>IF($N11="","",IF(MIN(EOMONTH(DATE(Données!$P$3,$AO$5,1),0),$P11)&gt;=MAX(DATE(Données!$P$3,$AO$5,1),$N11),MIN(EOMONTH(DATE(Données!$P$3,$AO$5,1),0),$P11)-MAX(DATE(Données!$P$3,$AO$5,1),$N11)+1,""))</f>
        <v/>
      </c>
      <c r="AX11" s="84" t="str">
        <f>IF($N11="","",IF(MIN(EOMONTH(DATE(Données!$P$3,$AO$5,1),0),$P11)&gt;=MAX(DATE(Données!$P$3,$AO$5,1),$N11),MIN(EOMONTH(DATE(Données!$P$3,$AO$5,1),0),$P11)-MAX(DATE(Données!$P$3,$AO$5,1),$N11)+1,""))</f>
        <v/>
      </c>
      <c r="AY11" s="84" t="str">
        <f>IF($N11="","",IF(MIN(EOMONTH(DATE(Données!$P$3,$AO$5,1),0),$P11)&gt;=MAX(DATE(Données!$P$3,$AO$5,1),$N11),MIN(EOMONTH(DATE(Données!$P$3,$AO$5,1),0),$P11)-MAX(DATE(Données!$P$3,$AO$5,1),$N11)+1,""))</f>
        <v/>
      </c>
      <c r="AZ11" s="84" t="str">
        <f>IF($N11="","",IF(MIN(EOMONTH(DATE(Données!$P$3,$AO$5,1),0),$P11)&gt;=MAX(DATE(Données!$P$3,$AO$5,1),$N11),MIN(EOMONTH(DATE(Données!$P$3,$AO$5,1),0),$P11)-MAX(DATE(Données!$P$3,$AO$5,1),$N11)+1,""))</f>
        <v/>
      </c>
      <c r="BA11" s="85">
        <f t="shared" si="7"/>
        <v>0</v>
      </c>
      <c r="BB11" s="85">
        <f t="shared" si="8"/>
        <v>0</v>
      </c>
      <c r="BC11" s="86" t="str">
        <f t="shared" si="12"/>
        <v>S</v>
      </c>
      <c r="BD11" s="8"/>
    </row>
    <row r="12" spans="1:56" ht="22.5" customHeight="1" x14ac:dyDescent="0.2">
      <c r="A12" s="52" t="str">
        <f t="shared" ca="1" si="0"/>
        <v>PP7</v>
      </c>
      <c r="B12" s="87" t="s">
        <v>28</v>
      </c>
      <c r="C12" s="69"/>
      <c r="D12" s="70" t="s">
        <v>63</v>
      </c>
      <c r="E12" s="53" t="str">
        <f t="shared" si="1"/>
        <v>Adh-007</v>
      </c>
      <c r="F12" s="54" t="s">
        <v>55</v>
      </c>
      <c r="G12" s="55">
        <v>0</v>
      </c>
      <c r="H12" s="71" t="s">
        <v>41</v>
      </c>
      <c r="I12" s="72" t="str">
        <f t="shared" si="2"/>
        <v>PP7</v>
      </c>
      <c r="J12" s="73" t="str">
        <f t="shared" si="3"/>
        <v>Date à saisir</v>
      </c>
      <c r="K12" s="74"/>
      <c r="L12" s="75" t="str">
        <f t="shared" si="4"/>
        <v>PP7</v>
      </c>
      <c r="M12" s="76" t="s">
        <v>71</v>
      </c>
      <c r="N12" s="77" t="str">
        <f t="shared" si="13"/>
        <v/>
      </c>
      <c r="O12" s="88">
        <f t="shared" si="14"/>
        <v>0</v>
      </c>
      <c r="P12" s="77" t="str">
        <f t="shared" si="9"/>
        <v/>
      </c>
      <c r="Q12" s="78" t="str">
        <f t="shared" si="5"/>
        <v/>
      </c>
      <c r="R12" s="79">
        <f>IF(ISERROR(IF($B12="","",IF(OR($J12,$P12)="Date à saisir","",IF(OR($H12="PP7",$H12="PP8"),Données!$F$4,IF($AN12=Données!$P$2,Données!$F$3,IF($Q12="","",IF(AND($Q12&gt;=1,$BC12="S"),VLOOKUP($Q12,Données!$H:$J,2,FALSE),IF($BC12="HS",VLOOKUP($Q12,Données!$H:$J,3,FALSE))))))))),,IF($B12="","",IF(OR($J12,$P12)="Date à saisir","",IF(OR($H12="PP7",$H12="PP8"),Données!$F$4,IF($AN12=Données!$P$2,Données!$F$3,IF($Q12="","",IF(AND($Q12&gt;=1,$BC12="S"),VLOOKUP($Q12,Données!$H:$J,2,FALSE),IF($BC12="HS",VLOOKUP($Q12,Données!$H:$J,3,FALSE)))))))))</f>
        <v>0</v>
      </c>
      <c r="S12" s="80">
        <f t="shared" si="6"/>
        <v>0</v>
      </c>
      <c r="T12" s="81"/>
      <c r="U12" s="82" t="str">
        <f t="shared" si="10"/>
        <v/>
      </c>
      <c r="V12" s="82" t="str">
        <f t="shared" si="11"/>
        <v/>
      </c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" t="str">
        <f>IF(SUMPRODUCT(($M$8:$M11=M12)*(N12&lt;$P$8:$P11)*(N12&gt;$N$8:$N11))&gt;0,"pb début","")&amp;" . "&amp;IF(SUMPRODUCT(($M$8:$M11=M12)*(P12&lt;$P$8:$P11)*(P12&gt;$N$8:$N11))&gt;0,"pb fin","")</f>
        <v xml:space="preserve"> . </v>
      </c>
      <c r="AK12" s="81"/>
      <c r="AL12" s="9"/>
      <c r="AM12" s="9"/>
      <c r="AN12" s="83">
        <f>IF(B12="","",IF($M12&lt;&gt;"",$P12,Données!$P$2))</f>
        <v>44196</v>
      </c>
      <c r="AO12" s="84" t="str">
        <f>IF($N12="","",IF(MIN(EOMONTH(DATE(Données!$P$3,$AO$5,1),0),$P12)&gt;=MAX(DATE(Données!$P$3,$AO$5,1),$N12),MIN(EOMONTH(DATE(Données!$P$3,$AO$5,1),0),$P12)-MAX(DATE(Données!$P$3,$AO$5,1),$N12)+1,""))</f>
        <v/>
      </c>
      <c r="AP12" s="84" t="str">
        <f>IF($N12="","",IF(MIN(EOMONTH(DATE(Données!$P$3,$AO$5,1),0),$P12)&gt;=MAX(DATE(Données!$P$3,$AO$5,1),$N12),MIN(EOMONTH(DATE(Données!$P$3,$AO$5,1),0),$P12)-MAX(DATE(Données!$P$3,$AO$5,1),$N12)+1,""))</f>
        <v/>
      </c>
      <c r="AQ12" s="84" t="str">
        <f>IF($N12="","",IF(MIN(EOMONTH(DATE(Données!$P$3,$AO$5,1),0),$P12)&gt;=MAX(DATE(Données!$P$3,$AO$5,1),$N12),MIN(EOMONTH(DATE(Données!$P$3,$AO$5,1),0),$P12)-MAX(DATE(Données!$P$3,$AO$5,1),$N12)+1,""))</f>
        <v/>
      </c>
      <c r="AR12" s="84" t="str">
        <f>IF($N12="","",IF(MIN(EOMONTH(DATE(Données!$P$3,$AO$5,1),0),$P12)&gt;=MAX(DATE(Données!$P$3,$AO$5,1),$N12),MIN(EOMONTH(DATE(Données!$P$3,$AO$5,1),0),$P12)-MAX(DATE(Données!$P$3,$AO$5,1),$N12)+1,""))</f>
        <v/>
      </c>
      <c r="AS12" s="84" t="str">
        <f>IF($N12="","",IF(MIN(EOMONTH(DATE(Données!$P$3,$AO$5,1),0),$P12)&gt;=MAX(DATE(Données!$P$3,$AO$5,1),$N12),MIN(EOMONTH(DATE(Données!$P$3,$AO$5,1),0),$P12)-MAX(DATE(Données!$P$3,$AO$5,1),$N12)+1,""))</f>
        <v/>
      </c>
      <c r="AT12" s="84" t="str">
        <f>IF($N12="","",IF(MIN(EOMONTH(DATE(Données!$P$3,$AO$5,1),0),$P12)&gt;=MAX(DATE(Données!$P$3,$AO$5,1),$N12),MIN(EOMONTH(DATE(Données!$P$3,$AO$5,1),0),$P12)-MAX(DATE(Données!$P$3,$AO$5,1),$N12)+1,""))</f>
        <v/>
      </c>
      <c r="AU12" s="84" t="str">
        <f>IF($N12="","",IF(MIN(EOMONTH(DATE(Données!$P$3,$AO$5,1),0),$P12)&gt;=MAX(DATE(Données!$P$3,$AO$5,1),$N12),MIN(EOMONTH(DATE(Données!$P$3,$AO$5,1),0),$P12)-MAX(DATE(Données!$P$3,$AO$5,1),$N12)+1,""))</f>
        <v/>
      </c>
      <c r="AV12" s="84" t="str">
        <f>IF($N12="","",IF(MIN(EOMONTH(DATE(Données!$P$3,$AO$5,1),0),$P12)&gt;=MAX(DATE(Données!$P$3,$AO$5,1),$N12),MIN(EOMONTH(DATE(Données!$P$3,$AO$5,1),0),$P12)-MAX(DATE(Données!$P$3,$AO$5,1),$N12)+1,""))</f>
        <v/>
      </c>
      <c r="AW12" s="84" t="str">
        <f>IF($N12="","",IF(MIN(EOMONTH(DATE(Données!$P$3,$AO$5,1),0),$P12)&gt;=MAX(DATE(Données!$P$3,$AO$5,1),$N12),MIN(EOMONTH(DATE(Données!$P$3,$AO$5,1),0),$P12)-MAX(DATE(Données!$P$3,$AO$5,1),$N12)+1,""))</f>
        <v/>
      </c>
      <c r="AX12" s="84" t="str">
        <f>IF($N12="","",IF(MIN(EOMONTH(DATE(Données!$P$3,$AO$5,1),0),$P12)&gt;=MAX(DATE(Données!$P$3,$AO$5,1),$N12),MIN(EOMONTH(DATE(Données!$P$3,$AO$5,1),0),$P12)-MAX(DATE(Données!$P$3,$AO$5,1),$N12)+1,""))</f>
        <v/>
      </c>
      <c r="AY12" s="84" t="str">
        <f>IF($N12="","",IF(MIN(EOMONTH(DATE(Données!$P$3,$AO$5,1),0),$P12)&gt;=MAX(DATE(Données!$P$3,$AO$5,1),$N12),MIN(EOMONTH(DATE(Données!$P$3,$AO$5,1),0),$P12)-MAX(DATE(Données!$P$3,$AO$5,1),$N12)+1,""))</f>
        <v/>
      </c>
      <c r="AZ12" s="84" t="str">
        <f>IF($N12="","",IF(MIN(EOMONTH(DATE(Données!$P$3,$AO$5,1),0),$P12)&gt;=MAX(DATE(Données!$P$3,$AO$5,1),$N12),MIN(EOMONTH(DATE(Données!$P$3,$AO$5,1),0),$P12)-MAX(DATE(Données!$P$3,$AO$5,1),$N12)+1,""))</f>
        <v/>
      </c>
      <c r="BA12" s="85">
        <f t="shared" si="7"/>
        <v>0</v>
      </c>
      <c r="BB12" s="85">
        <f t="shared" si="8"/>
        <v>0</v>
      </c>
      <c r="BC12" s="86" t="str">
        <f t="shared" si="12"/>
        <v>S</v>
      </c>
      <c r="BD12" s="8"/>
    </row>
    <row r="13" spans="1:56" ht="22.5" customHeight="1" x14ac:dyDescent="0.2">
      <c r="A13" s="52" t="str">
        <f t="shared" ca="1" si="0"/>
        <v>PP8</v>
      </c>
      <c r="B13" s="87" t="s">
        <v>29</v>
      </c>
      <c r="C13" s="69"/>
      <c r="D13" s="70" t="s">
        <v>64</v>
      </c>
      <c r="E13" s="53" t="str">
        <f t="shared" si="1"/>
        <v>Adh-008</v>
      </c>
      <c r="F13" s="54" t="s">
        <v>56</v>
      </c>
      <c r="G13" s="55">
        <v>0</v>
      </c>
      <c r="H13" s="71" t="s">
        <v>42</v>
      </c>
      <c r="I13" s="72" t="str">
        <f t="shared" si="2"/>
        <v>PP8</v>
      </c>
      <c r="J13" s="73" t="str">
        <f t="shared" si="3"/>
        <v>Date à saisir</v>
      </c>
      <c r="K13" s="74"/>
      <c r="L13" s="75" t="str">
        <f t="shared" si="4"/>
        <v>PP8</v>
      </c>
      <c r="M13" s="76" t="s">
        <v>71</v>
      </c>
      <c r="N13" s="77" t="str">
        <f t="shared" si="13"/>
        <v/>
      </c>
      <c r="O13" s="88">
        <f t="shared" si="14"/>
        <v>0</v>
      </c>
      <c r="P13" s="77" t="str">
        <f t="shared" si="9"/>
        <v/>
      </c>
      <c r="Q13" s="78" t="str">
        <f t="shared" si="5"/>
        <v/>
      </c>
      <c r="R13" s="79">
        <f>IF(ISERROR(IF($B13="","",IF(OR($J13,$P13)="Date à saisir","",IF(OR($H13="PP7",$H13="PP8"),Données!$F$4,IF($AN13=Données!$P$2,Données!$F$3,IF($Q13="","",IF(AND($Q13&gt;=1,$BC13="S"),VLOOKUP($Q13,Données!$H:$J,2,FALSE),IF($BC13="HS",VLOOKUP($Q13,Données!$H:$J,3,FALSE))))))))),,IF($B13="","",IF(OR($J13,$P13)="Date à saisir","",IF(OR($H13="PP7",$H13="PP8"),Données!$F$4,IF($AN13=Données!$P$2,Données!$F$3,IF($Q13="","",IF(AND($Q13&gt;=1,$BC13="S"),VLOOKUP($Q13,Données!$H:$J,2,FALSE),IF($BC13="HS",VLOOKUP($Q13,Données!$H:$J,3,FALSE)))))))))</f>
        <v>0</v>
      </c>
      <c r="S13" s="80">
        <f t="shared" si="6"/>
        <v>0</v>
      </c>
      <c r="T13" s="81"/>
      <c r="U13" s="82" t="str">
        <f t="shared" si="10"/>
        <v/>
      </c>
      <c r="V13" s="82" t="str">
        <f t="shared" si="11"/>
        <v/>
      </c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" t="str">
        <f>IF(SUMPRODUCT(($M$8:$M12=M13)*(N13&lt;$P$8:$P12)*(N13&gt;$N$8:$N12))&gt;0,"pb début","")&amp;" . "&amp;IF(SUMPRODUCT(($M$8:$M12=M13)*(P13&lt;$P$8:$P12)*(P13&gt;$N$8:$N12))&gt;0,"pb fin","")</f>
        <v xml:space="preserve"> . </v>
      </c>
      <c r="AK13" s="81"/>
      <c r="AL13" s="9"/>
      <c r="AM13" s="9"/>
      <c r="AN13" s="83">
        <f>IF(B13="","",IF($M13&lt;&gt;"",$P13,Données!$P$2))</f>
        <v>44196</v>
      </c>
      <c r="AO13" s="84" t="str">
        <f>IF($N13="","",IF(MIN(EOMONTH(DATE(Données!$P$3,$AO$5,1),0),$P13)&gt;=MAX(DATE(Données!$P$3,$AO$5,1),$N13),MIN(EOMONTH(DATE(Données!$P$3,$AO$5,1),0),$P13)-MAX(DATE(Données!$P$3,$AO$5,1),$N13)+1,""))</f>
        <v/>
      </c>
      <c r="AP13" s="84" t="str">
        <f>IF($N13="","",IF(MIN(EOMONTH(DATE(Données!$P$3,$AO$5,1),0),$P13)&gt;=MAX(DATE(Données!$P$3,$AO$5,1),$N13),MIN(EOMONTH(DATE(Données!$P$3,$AO$5,1),0),$P13)-MAX(DATE(Données!$P$3,$AO$5,1),$N13)+1,""))</f>
        <v/>
      </c>
      <c r="AQ13" s="84" t="str">
        <f>IF($N13="","",IF(MIN(EOMONTH(DATE(Données!$P$3,$AO$5,1),0),$P13)&gt;=MAX(DATE(Données!$P$3,$AO$5,1),$N13),MIN(EOMONTH(DATE(Données!$P$3,$AO$5,1),0),$P13)-MAX(DATE(Données!$P$3,$AO$5,1),$N13)+1,""))</f>
        <v/>
      </c>
      <c r="AR13" s="84" t="str">
        <f>IF($N13="","",IF(MIN(EOMONTH(DATE(Données!$P$3,$AO$5,1),0),$P13)&gt;=MAX(DATE(Données!$P$3,$AO$5,1),$N13),MIN(EOMONTH(DATE(Données!$P$3,$AO$5,1),0),$P13)-MAX(DATE(Données!$P$3,$AO$5,1),$N13)+1,""))</f>
        <v/>
      </c>
      <c r="AS13" s="84" t="str">
        <f>IF($N13="","",IF(MIN(EOMONTH(DATE(Données!$P$3,$AO$5,1),0),$P13)&gt;=MAX(DATE(Données!$P$3,$AO$5,1),$N13),MIN(EOMONTH(DATE(Données!$P$3,$AO$5,1),0),$P13)-MAX(DATE(Données!$P$3,$AO$5,1),$N13)+1,""))</f>
        <v/>
      </c>
      <c r="AT13" s="84" t="str">
        <f>IF($N13="","",IF(MIN(EOMONTH(DATE(Données!$P$3,$AO$5,1),0),$P13)&gt;=MAX(DATE(Données!$P$3,$AO$5,1),$N13),MIN(EOMONTH(DATE(Données!$P$3,$AO$5,1),0),$P13)-MAX(DATE(Données!$P$3,$AO$5,1),$N13)+1,""))</f>
        <v/>
      </c>
      <c r="AU13" s="84" t="str">
        <f>IF($N13="","",IF(MIN(EOMONTH(DATE(Données!$P$3,$AO$5,1),0),$P13)&gt;=MAX(DATE(Données!$P$3,$AO$5,1),$N13),MIN(EOMONTH(DATE(Données!$P$3,$AO$5,1),0),$P13)-MAX(DATE(Données!$P$3,$AO$5,1),$N13)+1,""))</f>
        <v/>
      </c>
      <c r="AV13" s="84" t="str">
        <f>IF($N13="","",IF(MIN(EOMONTH(DATE(Données!$P$3,$AO$5,1),0),$P13)&gt;=MAX(DATE(Données!$P$3,$AO$5,1),$N13),MIN(EOMONTH(DATE(Données!$P$3,$AO$5,1),0),$P13)-MAX(DATE(Données!$P$3,$AO$5,1),$N13)+1,""))</f>
        <v/>
      </c>
      <c r="AW13" s="84" t="str">
        <f>IF($N13="","",IF(MIN(EOMONTH(DATE(Données!$P$3,$AO$5,1),0),$P13)&gt;=MAX(DATE(Données!$P$3,$AO$5,1),$N13),MIN(EOMONTH(DATE(Données!$P$3,$AO$5,1),0),$P13)-MAX(DATE(Données!$P$3,$AO$5,1),$N13)+1,""))</f>
        <v/>
      </c>
      <c r="AX13" s="84" t="str">
        <f>IF($N13="","",IF(MIN(EOMONTH(DATE(Données!$P$3,$AO$5,1),0),$P13)&gt;=MAX(DATE(Données!$P$3,$AO$5,1),$N13),MIN(EOMONTH(DATE(Données!$P$3,$AO$5,1),0),$P13)-MAX(DATE(Données!$P$3,$AO$5,1),$N13)+1,""))</f>
        <v/>
      </c>
      <c r="AY13" s="84" t="str">
        <f>IF($N13="","",IF(MIN(EOMONTH(DATE(Données!$P$3,$AO$5,1),0),$P13)&gt;=MAX(DATE(Données!$P$3,$AO$5,1),$N13),MIN(EOMONTH(DATE(Données!$P$3,$AO$5,1),0),$P13)-MAX(DATE(Données!$P$3,$AO$5,1),$N13)+1,""))</f>
        <v/>
      </c>
      <c r="AZ13" s="84" t="str">
        <f>IF($N13="","",IF(MIN(EOMONTH(DATE(Données!$P$3,$AO$5,1),0),$P13)&gt;=MAX(DATE(Données!$P$3,$AO$5,1),$N13),MIN(EOMONTH(DATE(Données!$P$3,$AO$5,1),0),$P13)-MAX(DATE(Données!$P$3,$AO$5,1),$N13)+1,""))</f>
        <v/>
      </c>
      <c r="BA13" s="85">
        <f t="shared" si="7"/>
        <v>0</v>
      </c>
      <c r="BB13" s="85">
        <f t="shared" si="8"/>
        <v>0</v>
      </c>
      <c r="BC13" s="86" t="str">
        <f t="shared" si="12"/>
        <v>S</v>
      </c>
      <c r="BD13" s="8"/>
    </row>
    <row r="14" spans="1:56" ht="22.5" customHeight="1" x14ac:dyDescent="0.2">
      <c r="A14" s="52" t="str">
        <f t="shared" ca="1" si="0"/>
        <v>B0</v>
      </c>
      <c r="B14" s="87" t="s">
        <v>30</v>
      </c>
      <c r="C14" s="69"/>
      <c r="D14" s="70" t="s">
        <v>65</v>
      </c>
      <c r="E14" s="53" t="str">
        <f t="shared" si="1"/>
        <v>Adh-009</v>
      </c>
      <c r="F14" s="54" t="s">
        <v>48</v>
      </c>
      <c r="G14" s="55">
        <v>0</v>
      </c>
      <c r="H14" s="71" t="s">
        <v>43</v>
      </c>
      <c r="I14" s="72" t="str">
        <f t="shared" si="2"/>
        <v>B0</v>
      </c>
      <c r="J14" s="73" t="str">
        <f t="shared" si="3"/>
        <v>Date à saisir</v>
      </c>
      <c r="K14" s="74"/>
      <c r="L14" s="75" t="str">
        <f t="shared" si="4"/>
        <v>B0</v>
      </c>
      <c r="M14" s="76" t="s">
        <v>71</v>
      </c>
      <c r="N14" s="77" t="str">
        <f t="shared" si="13"/>
        <v/>
      </c>
      <c r="O14" s="88">
        <f t="shared" si="14"/>
        <v>0</v>
      </c>
      <c r="P14" s="77" t="str">
        <f t="shared" si="9"/>
        <v/>
      </c>
      <c r="Q14" s="78" t="str">
        <f t="shared" si="5"/>
        <v/>
      </c>
      <c r="R14" s="79">
        <f>IF(ISERROR(IF($B14="","",IF(OR($J14,$P14)="Date à saisir","",IF(OR($H14="PP7",$H14="PP8"),Données!$F$4,IF($AN14=Données!$P$2,Données!$F$3,IF($Q14="","",IF(AND($Q14&gt;=1,$BC14="S"),VLOOKUP($Q14,Données!$H:$J,2,FALSE),IF($BC14="HS",VLOOKUP($Q14,Données!$H:$J,3,FALSE))))))))),,IF($B14="","",IF(OR($J14,$P14)="Date à saisir","",IF(OR($H14="PP7",$H14="PP8"),Données!$F$4,IF($AN14=Données!$P$2,Données!$F$3,IF($Q14="","",IF(AND($Q14&gt;=1,$BC14="S"),VLOOKUP($Q14,Données!$H:$J,2,FALSE),IF($BC14="HS",VLOOKUP($Q14,Données!$H:$J,3,FALSE)))))))))</f>
        <v>0</v>
      </c>
      <c r="S14" s="80">
        <f t="shared" si="6"/>
        <v>0</v>
      </c>
      <c r="T14" s="81"/>
      <c r="U14" s="82" t="str">
        <f t="shared" si="10"/>
        <v/>
      </c>
      <c r="V14" s="82" t="str">
        <f t="shared" si="11"/>
        <v/>
      </c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" t="str">
        <f>IF(SUMPRODUCT(($M$8:$M13=M14)*(N14&lt;$P$8:$P13)*(N14&gt;$N$8:$N13))&gt;0,"pb début","")&amp;" . "&amp;IF(SUMPRODUCT(($M$8:$M13=M14)*(P14&lt;$P$8:$P13)*(P14&gt;$N$8:$N13))&gt;0,"pb fin","")</f>
        <v xml:space="preserve"> . </v>
      </c>
      <c r="AK14" s="81"/>
      <c r="AL14" s="9"/>
      <c r="AM14" s="9"/>
      <c r="AN14" s="83">
        <f>IF(B14="","",IF($M14&lt;&gt;"",$P14,Données!$P$2))</f>
        <v>44196</v>
      </c>
      <c r="AO14" s="84" t="str">
        <f>IF($N14="","",IF(MIN(EOMONTH(DATE(Données!$P$3,$AO$5,1),0),$P14)&gt;=MAX(DATE(Données!$P$3,$AO$5,1),$N14),MIN(EOMONTH(DATE(Données!$P$3,$AO$5,1),0),$P14)-MAX(DATE(Données!$P$3,$AO$5,1),$N14)+1,""))</f>
        <v/>
      </c>
      <c r="AP14" s="84" t="str">
        <f>IF($N14="","",IF(MIN(EOMONTH(DATE(Données!$P$3,$AO$5,1),0),$P14)&gt;=MAX(DATE(Données!$P$3,$AO$5,1),$N14),MIN(EOMONTH(DATE(Données!$P$3,$AO$5,1),0),$P14)-MAX(DATE(Données!$P$3,$AO$5,1),$N14)+1,""))</f>
        <v/>
      </c>
      <c r="AQ14" s="84" t="str">
        <f>IF($N14="","",IF(MIN(EOMONTH(DATE(Données!$P$3,$AO$5,1),0),$P14)&gt;=MAX(DATE(Données!$P$3,$AO$5,1),$N14),MIN(EOMONTH(DATE(Données!$P$3,$AO$5,1),0),$P14)-MAX(DATE(Données!$P$3,$AO$5,1),$N14)+1,""))</f>
        <v/>
      </c>
      <c r="AR14" s="84" t="str">
        <f>IF($N14="","",IF(MIN(EOMONTH(DATE(Données!$P$3,$AO$5,1),0),$P14)&gt;=MAX(DATE(Données!$P$3,$AO$5,1),$N14),MIN(EOMONTH(DATE(Données!$P$3,$AO$5,1),0),$P14)-MAX(DATE(Données!$P$3,$AO$5,1),$N14)+1,""))</f>
        <v/>
      </c>
      <c r="AS14" s="84" t="str">
        <f>IF($N14="","",IF(MIN(EOMONTH(DATE(Données!$P$3,$AO$5,1),0),$P14)&gt;=MAX(DATE(Données!$P$3,$AO$5,1),$N14),MIN(EOMONTH(DATE(Données!$P$3,$AO$5,1),0),$P14)-MAX(DATE(Données!$P$3,$AO$5,1),$N14)+1,""))</f>
        <v/>
      </c>
      <c r="AT14" s="84" t="str">
        <f>IF($N14="","",IF(MIN(EOMONTH(DATE(Données!$P$3,$AO$5,1),0),$P14)&gt;=MAX(DATE(Données!$P$3,$AO$5,1),$N14),MIN(EOMONTH(DATE(Données!$P$3,$AO$5,1),0),$P14)-MAX(DATE(Données!$P$3,$AO$5,1),$N14)+1,""))</f>
        <v/>
      </c>
      <c r="AU14" s="84" t="str">
        <f>IF($N14="","",IF(MIN(EOMONTH(DATE(Données!$P$3,$AO$5,1),0),$P14)&gt;=MAX(DATE(Données!$P$3,$AO$5,1),$N14),MIN(EOMONTH(DATE(Données!$P$3,$AO$5,1),0),$P14)-MAX(DATE(Données!$P$3,$AO$5,1),$N14)+1,""))</f>
        <v/>
      </c>
      <c r="AV14" s="84" t="str">
        <f>IF($N14="","",IF(MIN(EOMONTH(DATE(Données!$P$3,$AO$5,1),0),$P14)&gt;=MAX(DATE(Données!$P$3,$AO$5,1),$N14),MIN(EOMONTH(DATE(Données!$P$3,$AO$5,1),0),$P14)-MAX(DATE(Données!$P$3,$AO$5,1),$N14)+1,""))</f>
        <v/>
      </c>
      <c r="AW14" s="84" t="str">
        <f>IF($N14="","",IF(MIN(EOMONTH(DATE(Données!$P$3,$AO$5,1),0),$P14)&gt;=MAX(DATE(Données!$P$3,$AO$5,1),$N14),MIN(EOMONTH(DATE(Données!$P$3,$AO$5,1),0),$P14)-MAX(DATE(Données!$P$3,$AO$5,1),$N14)+1,""))</f>
        <v/>
      </c>
      <c r="AX14" s="84" t="str">
        <f>IF($N14="","",IF(MIN(EOMONTH(DATE(Données!$P$3,$AO$5,1),0),$P14)&gt;=MAX(DATE(Données!$P$3,$AO$5,1),$N14),MIN(EOMONTH(DATE(Données!$P$3,$AO$5,1),0),$P14)-MAX(DATE(Données!$P$3,$AO$5,1),$N14)+1,""))</f>
        <v/>
      </c>
      <c r="AY14" s="84" t="str">
        <f>IF($N14="","",IF(MIN(EOMONTH(DATE(Données!$P$3,$AO$5,1),0),$P14)&gt;=MAX(DATE(Données!$P$3,$AO$5,1),$N14),MIN(EOMONTH(DATE(Données!$P$3,$AO$5,1),0),$P14)-MAX(DATE(Données!$P$3,$AO$5,1),$N14)+1,""))</f>
        <v/>
      </c>
      <c r="AZ14" s="84" t="str">
        <f>IF($N14="","",IF(MIN(EOMONTH(DATE(Données!$P$3,$AO$5,1),0),$P14)&gt;=MAX(DATE(Données!$P$3,$AO$5,1),$N14),MIN(EOMONTH(DATE(Données!$P$3,$AO$5,1),0),$P14)-MAX(DATE(Données!$P$3,$AO$5,1),$N14)+1,""))</f>
        <v/>
      </c>
      <c r="BA14" s="85">
        <f t="shared" si="7"/>
        <v>0</v>
      </c>
      <c r="BB14" s="85">
        <f t="shared" si="8"/>
        <v>0</v>
      </c>
      <c r="BC14" s="86" t="str">
        <f t="shared" si="12"/>
        <v>S</v>
      </c>
      <c r="BD14" s="8"/>
    </row>
    <row r="15" spans="1:56" ht="22.5" customHeight="1" x14ac:dyDescent="0.2">
      <c r="A15" s="52">
        <f t="shared" ca="1" si="0"/>
        <v>108</v>
      </c>
      <c r="B15" s="87" t="s">
        <v>31</v>
      </c>
      <c r="C15" s="69"/>
      <c r="D15" s="70" t="s">
        <v>66</v>
      </c>
      <c r="E15" s="53" t="str">
        <f t="shared" si="1"/>
        <v>Adh-027</v>
      </c>
      <c r="F15" s="54">
        <v>123</v>
      </c>
      <c r="G15" s="55">
        <v>0</v>
      </c>
      <c r="H15" s="71">
        <v>108</v>
      </c>
      <c r="I15" s="72">
        <f t="shared" si="2"/>
        <v>108</v>
      </c>
      <c r="J15" s="73" t="str">
        <f t="shared" si="3"/>
        <v>Date à saisir</v>
      </c>
      <c r="K15" s="74"/>
      <c r="L15" s="75">
        <f t="shared" si="4"/>
        <v>108</v>
      </c>
      <c r="M15" s="76" t="s">
        <v>71</v>
      </c>
      <c r="N15" s="77" t="str">
        <f t="shared" si="13"/>
        <v/>
      </c>
      <c r="O15" s="88">
        <f t="shared" si="14"/>
        <v>0</v>
      </c>
      <c r="P15" s="77" t="str">
        <f t="shared" si="9"/>
        <v/>
      </c>
      <c r="Q15" s="78" t="str">
        <f t="shared" si="5"/>
        <v/>
      </c>
      <c r="R15" s="79">
        <f>IF(ISERROR(IF($B15="","",IF(OR($J15,$P15)="Date à saisir","",IF(OR($H15="PP7",$H15="PP8"),Données!$F$4,IF($AN15=Données!$P$2,Données!$F$3,IF($Q15="","",IF(AND($Q15&gt;=1,$BC15="S"),VLOOKUP($Q15,Données!$H:$J,2,FALSE),IF($BC15="HS",VLOOKUP($Q15,Données!$H:$J,3,FALSE))))))))),,IF($B15="","",IF(OR($J15,$P15)="Date à saisir","",IF(OR($H15="PP7",$H15="PP8"),Données!$F$4,IF($AN15=Données!$P$2,Données!$F$3,IF($Q15="","",IF(AND($Q15&gt;=1,$BC15="S"),VLOOKUP($Q15,Données!$H:$J,2,FALSE),IF($BC15="HS",VLOOKUP($Q15,Données!$H:$J,3,FALSE)))))))))</f>
        <v>0</v>
      </c>
      <c r="S15" s="80">
        <f t="shared" si="6"/>
        <v>0</v>
      </c>
      <c r="T15" s="81"/>
      <c r="U15" s="82" t="str">
        <f t="shared" si="10"/>
        <v/>
      </c>
      <c r="V15" s="82" t="str">
        <f t="shared" si="11"/>
        <v/>
      </c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" t="str">
        <f>IF(SUMPRODUCT(($M$8:$M21=M15)*(N15&lt;$P$8:$P21)*(N15&gt;$N$8:$N21))&gt;0,"pb début","")&amp;" . "&amp;IF(SUMPRODUCT(($M$8:$M21=M15)*(P15&lt;$P$8:$P21)*(P15&gt;$N$8:$N21))&gt;0,"pb fin","")</f>
        <v xml:space="preserve"> . </v>
      </c>
      <c r="AK15" s="81"/>
      <c r="AL15" s="9"/>
      <c r="AM15" s="9"/>
      <c r="AN15" s="83">
        <f>IF(B15="","",IF($M15&lt;&gt;"",$P15,Données!$P$2))</f>
        <v>44196</v>
      </c>
      <c r="AO15" s="84" t="str">
        <f>IF($N15="","",IF(MIN(EOMONTH(DATE(Données!$P$3,$AO$5,1),0),$P15)&gt;=MAX(DATE(Données!$P$3,$AO$5,1),$N15),MIN(EOMONTH(DATE(Données!$P$3,$AO$5,1),0),$P15)-MAX(DATE(Données!$P$3,$AO$5,1),$N15)+1,""))</f>
        <v/>
      </c>
      <c r="AP15" s="84" t="str">
        <f>IF($N15="","",IF(MIN(EOMONTH(DATE(Données!$P$3,$AO$5,1),0),$P15)&gt;=MAX(DATE(Données!$P$3,$AO$5,1),$N15),MIN(EOMONTH(DATE(Données!$P$3,$AO$5,1),0),$P15)-MAX(DATE(Données!$P$3,$AO$5,1),$N15)+1,""))</f>
        <v/>
      </c>
      <c r="AQ15" s="84" t="str">
        <f>IF($N15="","",IF(MIN(EOMONTH(DATE(Données!$P$3,$AO$5,1),0),$P15)&gt;=MAX(DATE(Données!$P$3,$AO$5,1),$N15),MIN(EOMONTH(DATE(Données!$P$3,$AO$5,1),0),$P15)-MAX(DATE(Données!$P$3,$AO$5,1),$N15)+1,""))</f>
        <v/>
      </c>
      <c r="AR15" s="84" t="str">
        <f>IF($N15="","",IF(MIN(EOMONTH(DATE(Données!$P$3,$AO$5,1),0),$P15)&gt;=MAX(DATE(Données!$P$3,$AO$5,1),$N15),MIN(EOMONTH(DATE(Données!$P$3,$AO$5,1),0),$P15)-MAX(DATE(Données!$P$3,$AO$5,1),$N15)+1,""))</f>
        <v/>
      </c>
      <c r="AS15" s="84" t="str">
        <f>IF($N15="","",IF(MIN(EOMONTH(DATE(Données!$P$3,$AO$5,1),0),$P15)&gt;=MAX(DATE(Données!$P$3,$AO$5,1),$N15),MIN(EOMONTH(DATE(Données!$P$3,$AO$5,1),0),$P15)-MAX(DATE(Données!$P$3,$AO$5,1),$N15)+1,""))</f>
        <v/>
      </c>
      <c r="AT15" s="84" t="str">
        <f>IF($N15="","",IF(MIN(EOMONTH(DATE(Données!$P$3,$AO$5,1),0),$P15)&gt;=MAX(DATE(Données!$P$3,$AO$5,1),$N15),MIN(EOMONTH(DATE(Données!$P$3,$AO$5,1),0),$P15)-MAX(DATE(Données!$P$3,$AO$5,1),$N15)+1,""))</f>
        <v/>
      </c>
      <c r="AU15" s="84" t="str">
        <f>IF($N15="","",IF(MIN(EOMONTH(DATE(Données!$P$3,$AO$5,1),0),$P15)&gt;=MAX(DATE(Données!$P$3,$AO$5,1),$N15),MIN(EOMONTH(DATE(Données!$P$3,$AO$5,1),0),$P15)-MAX(DATE(Données!$P$3,$AO$5,1),$N15)+1,""))</f>
        <v/>
      </c>
      <c r="AV15" s="84" t="str">
        <f>IF($N15="","",IF(MIN(EOMONTH(DATE(Données!$P$3,$AO$5,1),0),$P15)&gt;=MAX(DATE(Données!$P$3,$AO$5,1),$N15),MIN(EOMONTH(DATE(Données!$P$3,$AO$5,1),0),$P15)-MAX(DATE(Données!$P$3,$AO$5,1),$N15)+1,""))</f>
        <v/>
      </c>
      <c r="AW15" s="84" t="str">
        <f>IF($N15="","",IF(MIN(EOMONTH(DATE(Données!$P$3,$AO$5,1),0),$P15)&gt;=MAX(DATE(Données!$P$3,$AO$5,1),$N15),MIN(EOMONTH(DATE(Données!$P$3,$AO$5,1),0),$P15)-MAX(DATE(Données!$P$3,$AO$5,1),$N15)+1,""))</f>
        <v/>
      </c>
      <c r="AX15" s="84" t="str">
        <f>IF($N15="","",IF(MIN(EOMONTH(DATE(Données!$P$3,$AO$5,1),0),$P15)&gt;=MAX(DATE(Données!$P$3,$AO$5,1),$N15),MIN(EOMONTH(DATE(Données!$P$3,$AO$5,1),0),$P15)-MAX(DATE(Données!$P$3,$AO$5,1),$N15)+1,""))</f>
        <v/>
      </c>
      <c r="AY15" s="84" t="str">
        <f>IF($N15="","",IF(MIN(EOMONTH(DATE(Données!$P$3,$AO$5,1),0),$P15)&gt;=MAX(DATE(Données!$P$3,$AO$5,1),$N15),MIN(EOMONTH(DATE(Données!$P$3,$AO$5,1),0),$P15)-MAX(DATE(Données!$P$3,$AO$5,1),$N15)+1,""))</f>
        <v/>
      </c>
      <c r="AZ15" s="84" t="str">
        <f>IF($N15="","",IF(MIN(EOMONTH(DATE(Données!$P$3,$AO$5,1),0),$P15)&gt;=MAX(DATE(Données!$P$3,$AO$5,1),$N15),MIN(EOMONTH(DATE(Données!$P$3,$AO$5,1),0),$P15)-MAX(DATE(Données!$P$3,$AO$5,1),$N15)+1,""))</f>
        <v/>
      </c>
      <c r="BA15" s="85">
        <f t="shared" si="7"/>
        <v>0</v>
      </c>
      <c r="BB15" s="85">
        <f t="shared" si="8"/>
        <v>0</v>
      </c>
      <c r="BC15" s="86" t="str">
        <f t="shared" si="12"/>
        <v>S</v>
      </c>
      <c r="BD15" s="8"/>
    </row>
    <row r="16" spans="1:56" ht="22.5" customHeight="1" x14ac:dyDescent="0.2">
      <c r="A16" s="52">
        <f t="shared" ca="1" si="0"/>
        <v>94</v>
      </c>
      <c r="B16" s="87" t="s">
        <v>32</v>
      </c>
      <c r="C16" s="69"/>
      <c r="D16" s="70" t="s">
        <v>57</v>
      </c>
      <c r="E16" s="53" t="str">
        <f t="shared" si="1"/>
        <v>Adh-028</v>
      </c>
      <c r="F16" s="54">
        <v>110</v>
      </c>
      <c r="G16" s="55">
        <v>0</v>
      </c>
      <c r="H16" s="71">
        <v>94</v>
      </c>
      <c r="I16" s="72">
        <f t="shared" si="2"/>
        <v>94</v>
      </c>
      <c r="J16" s="73" t="str">
        <f t="shared" si="3"/>
        <v>Date à saisir</v>
      </c>
      <c r="K16" s="74"/>
      <c r="L16" s="75">
        <f t="shared" si="4"/>
        <v>94</v>
      </c>
      <c r="M16" s="76" t="s">
        <v>71</v>
      </c>
      <c r="N16" s="77" t="str">
        <f t="shared" si="13"/>
        <v/>
      </c>
      <c r="O16" s="88">
        <f t="shared" si="14"/>
        <v>0</v>
      </c>
      <c r="P16" s="77" t="str">
        <f t="shared" si="9"/>
        <v/>
      </c>
      <c r="Q16" s="78" t="str">
        <f t="shared" si="5"/>
        <v/>
      </c>
      <c r="R16" s="79">
        <f>IF(ISERROR(IF($B16="","",IF(OR($J16,$P16)="Date à saisir","",IF(OR($H16="PP7",$H16="PP8"),Données!$F$4,IF($AN16=Données!$P$2,Données!$F$3,IF($Q16="","",IF(AND($Q16&gt;=1,$BC16="S"),VLOOKUP($Q16,Données!$H:$J,2,FALSE),IF($BC16="HS",VLOOKUP($Q16,Données!$H:$J,3,FALSE))))))))),,IF($B16="","",IF(OR($J16,$P16)="Date à saisir","",IF(OR($H16="PP7",$H16="PP8"),Données!$F$4,IF($AN16=Données!$P$2,Données!$F$3,IF($Q16="","",IF(AND($Q16&gt;=1,$BC16="S"),VLOOKUP($Q16,Données!$H:$J,2,FALSE),IF($BC16="HS",VLOOKUP($Q16,Données!$H:$J,3,FALSE)))))))))</f>
        <v>0</v>
      </c>
      <c r="S16" s="80">
        <f t="shared" si="6"/>
        <v>0</v>
      </c>
      <c r="T16" s="81"/>
      <c r="U16" s="82" t="str">
        <f t="shared" si="10"/>
        <v/>
      </c>
      <c r="V16" s="82" t="str">
        <f t="shared" si="11"/>
        <v/>
      </c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" t="str">
        <f>IF(SUMPRODUCT(($M$8:$M15=M16)*(N16&lt;$P$8:$P15)*(N16&gt;$N$8:$N15))&gt;0,"pb début","")&amp;" . "&amp;IF(SUMPRODUCT(($M$8:$M15=M16)*(P16&lt;$P$8:$P15)*(P16&gt;$N$8:$N15))&gt;0,"pb fin","")</f>
        <v xml:space="preserve"> . </v>
      </c>
      <c r="AK16" s="81"/>
      <c r="AL16" s="9"/>
      <c r="AM16" s="9"/>
      <c r="AN16" s="83">
        <f>IF(B16="","",IF($M16&lt;&gt;"",$P16,Données!$P$2))</f>
        <v>44196</v>
      </c>
      <c r="AO16" s="84" t="str">
        <f>IF($N16="","",IF(MIN(EOMONTH(DATE(Données!$P$3,$AO$5,1),0),$P16)&gt;=MAX(DATE(Données!$P$3,$AO$5,1),$N16),MIN(EOMONTH(DATE(Données!$P$3,$AO$5,1),0),$P16)-MAX(DATE(Données!$P$3,$AO$5,1),$N16)+1,""))</f>
        <v/>
      </c>
      <c r="AP16" s="84" t="str">
        <f>IF($N16="","",IF(MIN(EOMONTH(DATE(Données!$P$3,$AO$5,1),0),$P16)&gt;=MAX(DATE(Données!$P$3,$AO$5,1),$N16),MIN(EOMONTH(DATE(Données!$P$3,$AO$5,1),0),$P16)-MAX(DATE(Données!$P$3,$AO$5,1),$N16)+1,""))</f>
        <v/>
      </c>
      <c r="AQ16" s="84" t="str">
        <f>IF($N16="","",IF(MIN(EOMONTH(DATE(Données!$P$3,$AO$5,1),0),$P16)&gt;=MAX(DATE(Données!$P$3,$AO$5,1),$N16),MIN(EOMONTH(DATE(Données!$P$3,$AO$5,1),0),$P16)-MAX(DATE(Données!$P$3,$AO$5,1),$N16)+1,""))</f>
        <v/>
      </c>
      <c r="AR16" s="84" t="str">
        <f>IF($N16="","",IF(MIN(EOMONTH(DATE(Données!$P$3,$AO$5,1),0),$P16)&gt;=MAX(DATE(Données!$P$3,$AO$5,1),$N16),MIN(EOMONTH(DATE(Données!$P$3,$AO$5,1),0),$P16)-MAX(DATE(Données!$P$3,$AO$5,1),$N16)+1,""))</f>
        <v/>
      </c>
      <c r="AS16" s="84" t="str">
        <f>IF($N16="","",IF(MIN(EOMONTH(DATE(Données!$P$3,$AO$5,1),0),$P16)&gt;=MAX(DATE(Données!$P$3,$AO$5,1),$N16),MIN(EOMONTH(DATE(Données!$P$3,$AO$5,1),0),$P16)-MAX(DATE(Données!$P$3,$AO$5,1),$N16)+1,""))</f>
        <v/>
      </c>
      <c r="AT16" s="84" t="str">
        <f>IF($N16="","",IF(MIN(EOMONTH(DATE(Données!$P$3,$AO$5,1),0),$P16)&gt;=MAX(DATE(Données!$P$3,$AO$5,1),$N16),MIN(EOMONTH(DATE(Données!$P$3,$AO$5,1),0),$P16)-MAX(DATE(Données!$P$3,$AO$5,1),$N16)+1,""))</f>
        <v/>
      </c>
      <c r="AU16" s="84" t="str">
        <f>IF($N16="","",IF(MIN(EOMONTH(DATE(Données!$P$3,$AO$5,1),0),$P16)&gt;=MAX(DATE(Données!$P$3,$AO$5,1),$N16),MIN(EOMONTH(DATE(Données!$P$3,$AO$5,1),0),$P16)-MAX(DATE(Données!$P$3,$AO$5,1),$N16)+1,""))</f>
        <v/>
      </c>
      <c r="AV16" s="84" t="str">
        <f>IF($N16="","",IF(MIN(EOMONTH(DATE(Données!$P$3,$AO$5,1),0),$P16)&gt;=MAX(DATE(Données!$P$3,$AO$5,1),$N16),MIN(EOMONTH(DATE(Données!$P$3,$AO$5,1),0),$P16)-MAX(DATE(Données!$P$3,$AO$5,1),$N16)+1,""))</f>
        <v/>
      </c>
      <c r="AW16" s="84" t="str">
        <f>IF($N16="","",IF(MIN(EOMONTH(DATE(Données!$P$3,$AO$5,1),0),$P16)&gt;=MAX(DATE(Données!$P$3,$AO$5,1),$N16),MIN(EOMONTH(DATE(Données!$P$3,$AO$5,1),0),$P16)-MAX(DATE(Données!$P$3,$AO$5,1),$N16)+1,""))</f>
        <v/>
      </c>
      <c r="AX16" s="84" t="str">
        <f>IF($N16="","",IF(MIN(EOMONTH(DATE(Données!$P$3,$AO$5,1),0),$P16)&gt;=MAX(DATE(Données!$P$3,$AO$5,1),$N16),MIN(EOMONTH(DATE(Données!$P$3,$AO$5,1),0),$P16)-MAX(DATE(Données!$P$3,$AO$5,1),$N16)+1,""))</f>
        <v/>
      </c>
      <c r="AY16" s="84" t="str">
        <f>IF($N16="","",IF(MIN(EOMONTH(DATE(Données!$P$3,$AO$5,1),0),$P16)&gt;=MAX(DATE(Données!$P$3,$AO$5,1),$N16),MIN(EOMONTH(DATE(Données!$P$3,$AO$5,1),0),$P16)-MAX(DATE(Données!$P$3,$AO$5,1),$N16)+1,""))</f>
        <v/>
      </c>
      <c r="AZ16" s="84" t="str">
        <f>IF($N16="","",IF(MIN(EOMONTH(DATE(Données!$P$3,$AO$5,1),0),$P16)&gt;=MAX(DATE(Données!$P$3,$AO$5,1),$N16),MIN(EOMONTH(DATE(Données!$P$3,$AO$5,1),0),$P16)-MAX(DATE(Données!$P$3,$AO$5,1),$N16)+1,""))</f>
        <v/>
      </c>
      <c r="BA16" s="85">
        <f t="shared" si="7"/>
        <v>0</v>
      </c>
      <c r="BB16" s="85">
        <f t="shared" si="8"/>
        <v>0</v>
      </c>
      <c r="BC16" s="86" t="str">
        <f t="shared" si="12"/>
        <v>S</v>
      </c>
      <c r="BD16" s="8"/>
    </row>
    <row r="17" spans="1:56" ht="22.5" customHeight="1" x14ac:dyDescent="0.2">
      <c r="A17" s="52" t="str">
        <f t="shared" ca="1" si="0"/>
        <v>B3</v>
      </c>
      <c r="B17" s="87" t="s">
        <v>33</v>
      </c>
      <c r="C17" s="69"/>
      <c r="D17" s="70" t="s">
        <v>67</v>
      </c>
      <c r="E17" s="53" t="str">
        <f t="shared" si="1"/>
        <v>Adh-030</v>
      </c>
      <c r="F17" s="54" t="s">
        <v>49</v>
      </c>
      <c r="G17" s="55">
        <v>0</v>
      </c>
      <c r="H17" s="71" t="s">
        <v>44</v>
      </c>
      <c r="I17" s="72" t="str">
        <f t="shared" si="2"/>
        <v>B3</v>
      </c>
      <c r="J17" s="73" t="str">
        <f t="shared" si="3"/>
        <v>Date à saisir</v>
      </c>
      <c r="K17" s="74"/>
      <c r="L17" s="75" t="str">
        <f t="shared" si="4"/>
        <v>B3</v>
      </c>
      <c r="M17" s="76" t="s">
        <v>71</v>
      </c>
      <c r="N17" s="77" t="str">
        <f t="shared" si="13"/>
        <v/>
      </c>
      <c r="O17" s="88">
        <f t="shared" si="14"/>
        <v>0</v>
      </c>
      <c r="P17" s="77" t="str">
        <f t="shared" si="9"/>
        <v/>
      </c>
      <c r="Q17" s="78" t="str">
        <f t="shared" si="5"/>
        <v/>
      </c>
      <c r="R17" s="79">
        <f>IF(ISERROR(IF($B17="","",IF(OR($J17,$P17)="Date à saisir","",IF(OR($H17="PP7",$H17="PP8"),Données!$F$4,IF($AN17=Données!$P$2,Données!$F$3,IF($Q17="","",IF(AND($Q17&gt;=1,$BC17="S"),VLOOKUP($Q17,Données!$H:$J,2,FALSE),IF($BC17="HS",VLOOKUP($Q17,Données!$H:$J,3,FALSE))))))))),,IF($B17="","",IF(OR($J17,$P17)="Date à saisir","",IF(OR($H17="PP7",$H17="PP8"),Données!$F$4,IF($AN17=Données!$P$2,Données!$F$3,IF($Q17="","",IF(AND($Q17&gt;=1,$BC17="S"),VLOOKUP($Q17,Données!$H:$J,2,FALSE),IF($BC17="HS",VLOOKUP($Q17,Données!$H:$J,3,FALSE)))))))))</f>
        <v>0</v>
      </c>
      <c r="S17" s="80">
        <f t="shared" si="6"/>
        <v>0</v>
      </c>
      <c r="T17" s="81"/>
      <c r="U17" s="82" t="str">
        <f t="shared" si="10"/>
        <v/>
      </c>
      <c r="V17" s="82" t="str">
        <f t="shared" si="11"/>
        <v/>
      </c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" t="str">
        <f>IF(SUMPRODUCT(($M$8:$M16=M17)*(N17&lt;$P$8:$P16)*(N17&gt;$N$8:$N16))&gt;0,"pb début","")&amp;" . "&amp;IF(SUMPRODUCT(($M$8:$M16=M17)*(P17&lt;$P$8:$P16)*(P17&gt;$N$8:$N16))&gt;0,"pb fin","")</f>
        <v xml:space="preserve"> . </v>
      </c>
      <c r="AK17" s="81"/>
      <c r="AL17" s="9"/>
      <c r="AM17" s="9"/>
      <c r="AN17" s="83">
        <f>IF(B17="","",IF($M17&lt;&gt;"",$P17,Données!$P$2))</f>
        <v>44196</v>
      </c>
      <c r="AO17" s="84" t="str">
        <f>IF($N17="","",IF(MIN(EOMONTH(DATE(Données!$P$3,$AO$5,1),0),$P17)&gt;=MAX(DATE(Données!$P$3,$AO$5,1),$N17),MIN(EOMONTH(DATE(Données!$P$3,$AO$5,1),0),$P17)-MAX(DATE(Données!$P$3,$AO$5,1),$N17)+1,""))</f>
        <v/>
      </c>
      <c r="AP17" s="84" t="str">
        <f>IF($N17="","",IF(MIN(EOMONTH(DATE(Données!$P$3,$AO$5,1),0),$P17)&gt;=MAX(DATE(Données!$P$3,$AO$5,1),$N17),MIN(EOMONTH(DATE(Données!$P$3,$AO$5,1),0),$P17)-MAX(DATE(Données!$P$3,$AO$5,1),$N17)+1,""))</f>
        <v/>
      </c>
      <c r="AQ17" s="84" t="str">
        <f>IF($N17="","",IF(MIN(EOMONTH(DATE(Données!$P$3,$AO$5,1),0),$P17)&gt;=MAX(DATE(Données!$P$3,$AO$5,1),$N17),MIN(EOMONTH(DATE(Données!$P$3,$AO$5,1),0),$P17)-MAX(DATE(Données!$P$3,$AO$5,1),$N17)+1,""))</f>
        <v/>
      </c>
      <c r="AR17" s="84" t="str">
        <f>IF($N17="","",IF(MIN(EOMONTH(DATE(Données!$P$3,$AO$5,1),0),$P17)&gt;=MAX(DATE(Données!$P$3,$AO$5,1),$N17),MIN(EOMONTH(DATE(Données!$P$3,$AO$5,1),0),$P17)-MAX(DATE(Données!$P$3,$AO$5,1),$N17)+1,""))</f>
        <v/>
      </c>
      <c r="AS17" s="84" t="str">
        <f>IF($N17="","",IF(MIN(EOMONTH(DATE(Données!$P$3,$AO$5,1),0),$P17)&gt;=MAX(DATE(Données!$P$3,$AO$5,1),$N17),MIN(EOMONTH(DATE(Données!$P$3,$AO$5,1),0),$P17)-MAX(DATE(Données!$P$3,$AO$5,1),$N17)+1,""))</f>
        <v/>
      </c>
      <c r="AT17" s="84" t="str">
        <f>IF($N17="","",IF(MIN(EOMONTH(DATE(Données!$P$3,$AO$5,1),0),$P17)&gt;=MAX(DATE(Données!$P$3,$AO$5,1),$N17),MIN(EOMONTH(DATE(Données!$P$3,$AO$5,1),0),$P17)-MAX(DATE(Données!$P$3,$AO$5,1),$N17)+1,""))</f>
        <v/>
      </c>
      <c r="AU17" s="84" t="str">
        <f>IF($N17="","",IF(MIN(EOMONTH(DATE(Données!$P$3,$AO$5,1),0),$P17)&gt;=MAX(DATE(Données!$P$3,$AO$5,1),$N17),MIN(EOMONTH(DATE(Données!$P$3,$AO$5,1),0),$P17)-MAX(DATE(Données!$P$3,$AO$5,1),$N17)+1,""))</f>
        <v/>
      </c>
      <c r="AV17" s="84" t="str">
        <f>IF($N17="","",IF(MIN(EOMONTH(DATE(Données!$P$3,$AO$5,1),0),$P17)&gt;=MAX(DATE(Données!$P$3,$AO$5,1),$N17),MIN(EOMONTH(DATE(Données!$P$3,$AO$5,1),0),$P17)-MAX(DATE(Données!$P$3,$AO$5,1),$N17)+1,""))</f>
        <v/>
      </c>
      <c r="AW17" s="84" t="str">
        <f>IF($N17="","",IF(MIN(EOMONTH(DATE(Données!$P$3,$AO$5,1),0),$P17)&gt;=MAX(DATE(Données!$P$3,$AO$5,1),$N17),MIN(EOMONTH(DATE(Données!$P$3,$AO$5,1),0),$P17)-MAX(DATE(Données!$P$3,$AO$5,1),$N17)+1,""))</f>
        <v/>
      </c>
      <c r="AX17" s="84" t="str">
        <f>IF($N17="","",IF(MIN(EOMONTH(DATE(Données!$P$3,$AO$5,1),0),$P17)&gt;=MAX(DATE(Données!$P$3,$AO$5,1),$N17),MIN(EOMONTH(DATE(Données!$P$3,$AO$5,1),0),$P17)-MAX(DATE(Données!$P$3,$AO$5,1),$N17)+1,""))</f>
        <v/>
      </c>
      <c r="AY17" s="84" t="str">
        <f>IF($N17="","",IF(MIN(EOMONTH(DATE(Données!$P$3,$AO$5,1),0),$P17)&gt;=MAX(DATE(Données!$P$3,$AO$5,1),$N17),MIN(EOMONTH(DATE(Données!$P$3,$AO$5,1),0),$P17)-MAX(DATE(Données!$P$3,$AO$5,1),$N17)+1,""))</f>
        <v/>
      </c>
      <c r="AZ17" s="84" t="str">
        <f>IF($N17="","",IF(MIN(EOMONTH(DATE(Données!$P$3,$AO$5,1),0),$P17)&gt;=MAX(DATE(Données!$P$3,$AO$5,1),$N17),MIN(EOMONTH(DATE(Données!$P$3,$AO$5,1),0),$P17)-MAX(DATE(Données!$P$3,$AO$5,1),$N17)+1,""))</f>
        <v/>
      </c>
      <c r="BA17" s="85">
        <f t="shared" si="7"/>
        <v>0</v>
      </c>
      <c r="BB17" s="85">
        <f t="shared" si="8"/>
        <v>0</v>
      </c>
      <c r="BC17" s="86" t="str">
        <f t="shared" si="12"/>
        <v>S</v>
      </c>
      <c r="BD17" s="8"/>
    </row>
    <row r="18" spans="1:56" ht="22.5" customHeight="1" x14ac:dyDescent="0.2">
      <c r="A18" s="52" t="str">
        <f t="shared" ca="1" si="0"/>
        <v>M12</v>
      </c>
      <c r="B18" s="87" t="s">
        <v>34</v>
      </c>
      <c r="C18" s="69"/>
      <c r="D18" s="70" t="s">
        <v>68</v>
      </c>
      <c r="E18" s="53" t="str">
        <f t="shared" si="1"/>
        <v>Adh-037</v>
      </c>
      <c r="F18" s="54" t="s">
        <v>47</v>
      </c>
      <c r="G18" s="55">
        <v>0</v>
      </c>
      <c r="H18" s="71" t="s">
        <v>45</v>
      </c>
      <c r="I18" s="72" t="str">
        <f t="shared" si="2"/>
        <v>M12</v>
      </c>
      <c r="J18" s="73" t="str">
        <f t="shared" si="3"/>
        <v>Date à saisir</v>
      </c>
      <c r="K18" s="74"/>
      <c r="L18" s="75" t="str">
        <f t="shared" si="4"/>
        <v>M12</v>
      </c>
      <c r="M18" s="76" t="s">
        <v>71</v>
      </c>
      <c r="N18" s="77" t="str">
        <f t="shared" si="13"/>
        <v/>
      </c>
      <c r="O18" s="88">
        <f t="shared" si="14"/>
        <v>0</v>
      </c>
      <c r="P18" s="77" t="str">
        <f t="shared" si="9"/>
        <v/>
      </c>
      <c r="Q18" s="78" t="str">
        <f t="shared" si="5"/>
        <v/>
      </c>
      <c r="R18" s="79">
        <f>IF(ISERROR(IF($B18="","",IF(OR($J18,$P18)="Date à saisir","",IF(OR($H18="PP7",$H18="PP8"),Données!$F$4,IF($AN18=Données!$P$2,Données!$F$3,IF($Q18="","",IF(AND($Q18&gt;=1,$BC18="S"),VLOOKUP($Q18,Données!$H:$J,2,FALSE),IF($BC18="HS",VLOOKUP($Q18,Données!$H:$J,3,FALSE))))))))),,IF($B18="","",IF(OR($J18,$P18)="Date à saisir","",IF(OR($H18="PP7",$H18="PP8"),Données!$F$4,IF($AN18=Données!$P$2,Données!$F$3,IF($Q18="","",IF(AND($Q18&gt;=1,$BC18="S"),VLOOKUP($Q18,Données!$H:$J,2,FALSE),IF($BC18="HS",VLOOKUP($Q18,Données!$H:$J,3,FALSE)))))))))</f>
        <v>0</v>
      </c>
      <c r="S18" s="80">
        <f t="shared" si="6"/>
        <v>0</v>
      </c>
      <c r="T18" s="81"/>
      <c r="U18" s="82" t="str">
        <f t="shared" si="10"/>
        <v/>
      </c>
      <c r="V18" s="82" t="str">
        <f t="shared" si="11"/>
        <v/>
      </c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" t="str">
        <f>IF(SUMPRODUCT(($M$8:$M17=M18)*(N18&lt;$P$8:$P17)*(N18&gt;$N$8:$N17))&gt;0,"pb début","")&amp;" . "&amp;IF(SUMPRODUCT(($M$8:$M17=M18)*(P18&lt;$P$8:$P17)*(P18&gt;$N$8:$N17))&gt;0,"pb fin","")</f>
        <v xml:space="preserve"> . </v>
      </c>
      <c r="AK18" s="81"/>
      <c r="AL18" s="9"/>
      <c r="AM18" s="9"/>
      <c r="AN18" s="83">
        <f>IF(B18="","",IF($M18&lt;&gt;"",$P18,Données!$P$2))</f>
        <v>44196</v>
      </c>
      <c r="AO18" s="84" t="str">
        <f>IF($N18="","",IF(MIN(EOMONTH(DATE(Données!$P$3,$AO$5,1),0),$P18)&gt;=MAX(DATE(Données!$P$3,$AO$5,1),$N18),MIN(EOMONTH(DATE(Données!$P$3,$AO$5,1),0),$P18)-MAX(DATE(Données!$P$3,$AO$5,1),$N18)+1,""))</f>
        <v/>
      </c>
      <c r="AP18" s="84" t="str">
        <f>IF($N18="","",IF(MIN(EOMONTH(DATE(Données!$P$3,$AO$5,1),0),$P18)&gt;=MAX(DATE(Données!$P$3,$AO$5,1),$N18),MIN(EOMONTH(DATE(Données!$P$3,$AO$5,1),0),$P18)-MAX(DATE(Données!$P$3,$AO$5,1),$N18)+1,""))</f>
        <v/>
      </c>
      <c r="AQ18" s="84" t="str">
        <f>IF($N18="","",IF(MIN(EOMONTH(DATE(Données!$P$3,$AO$5,1),0),$P18)&gt;=MAX(DATE(Données!$P$3,$AO$5,1),$N18),MIN(EOMONTH(DATE(Données!$P$3,$AO$5,1),0),$P18)-MAX(DATE(Données!$P$3,$AO$5,1),$N18)+1,""))</f>
        <v/>
      </c>
      <c r="AR18" s="84" t="str">
        <f>IF($N18="","",IF(MIN(EOMONTH(DATE(Données!$P$3,$AO$5,1),0),$P18)&gt;=MAX(DATE(Données!$P$3,$AO$5,1),$N18),MIN(EOMONTH(DATE(Données!$P$3,$AO$5,1),0),$P18)-MAX(DATE(Données!$P$3,$AO$5,1),$N18)+1,""))</f>
        <v/>
      </c>
      <c r="AS18" s="84" t="str">
        <f>IF($N18="","",IF(MIN(EOMONTH(DATE(Données!$P$3,$AO$5,1),0),$P18)&gt;=MAX(DATE(Données!$P$3,$AO$5,1),$N18),MIN(EOMONTH(DATE(Données!$P$3,$AO$5,1),0),$P18)-MAX(DATE(Données!$P$3,$AO$5,1),$N18)+1,""))</f>
        <v/>
      </c>
      <c r="AT18" s="84" t="str">
        <f>IF($N18="","",IF(MIN(EOMONTH(DATE(Données!$P$3,$AO$5,1),0),$P18)&gt;=MAX(DATE(Données!$P$3,$AO$5,1),$N18),MIN(EOMONTH(DATE(Données!$P$3,$AO$5,1),0),$P18)-MAX(DATE(Données!$P$3,$AO$5,1),$N18)+1,""))</f>
        <v/>
      </c>
      <c r="AU18" s="84" t="str">
        <f>IF($N18="","",IF(MIN(EOMONTH(DATE(Données!$P$3,$AO$5,1),0),$P18)&gt;=MAX(DATE(Données!$P$3,$AO$5,1),$N18),MIN(EOMONTH(DATE(Données!$P$3,$AO$5,1),0),$P18)-MAX(DATE(Données!$P$3,$AO$5,1),$N18)+1,""))</f>
        <v/>
      </c>
      <c r="AV18" s="84" t="str">
        <f>IF($N18="","",IF(MIN(EOMONTH(DATE(Données!$P$3,$AO$5,1),0),$P18)&gt;=MAX(DATE(Données!$P$3,$AO$5,1),$N18),MIN(EOMONTH(DATE(Données!$P$3,$AO$5,1),0),$P18)-MAX(DATE(Données!$P$3,$AO$5,1),$N18)+1,""))</f>
        <v/>
      </c>
      <c r="AW18" s="84" t="str">
        <f>IF($N18="","",IF(MIN(EOMONTH(DATE(Données!$P$3,$AO$5,1),0),$P18)&gt;=MAX(DATE(Données!$P$3,$AO$5,1),$N18),MIN(EOMONTH(DATE(Données!$P$3,$AO$5,1),0),$P18)-MAX(DATE(Données!$P$3,$AO$5,1),$N18)+1,""))</f>
        <v/>
      </c>
      <c r="AX18" s="84" t="str">
        <f>IF($N18="","",IF(MIN(EOMONTH(DATE(Données!$P$3,$AO$5,1),0),$P18)&gt;=MAX(DATE(Données!$P$3,$AO$5,1),$N18),MIN(EOMONTH(DATE(Données!$P$3,$AO$5,1),0),$P18)-MAX(DATE(Données!$P$3,$AO$5,1),$N18)+1,""))</f>
        <v/>
      </c>
      <c r="AY18" s="84" t="str">
        <f>IF($N18="","",IF(MIN(EOMONTH(DATE(Données!$P$3,$AO$5,1),0),$P18)&gt;=MAX(DATE(Données!$P$3,$AO$5,1),$N18),MIN(EOMONTH(DATE(Données!$P$3,$AO$5,1),0),$P18)-MAX(DATE(Données!$P$3,$AO$5,1),$N18)+1,""))</f>
        <v/>
      </c>
      <c r="AZ18" s="84" t="str">
        <f>IF($N18="","",IF(MIN(EOMONTH(DATE(Données!$P$3,$AO$5,1),0),$P18)&gt;=MAX(DATE(Données!$P$3,$AO$5,1),$N18),MIN(EOMONTH(DATE(Données!$P$3,$AO$5,1),0),$P18)-MAX(DATE(Données!$P$3,$AO$5,1),$N18)+1,""))</f>
        <v/>
      </c>
      <c r="BA18" s="85">
        <f t="shared" si="7"/>
        <v>0</v>
      </c>
      <c r="BB18" s="85">
        <f t="shared" si="8"/>
        <v>0</v>
      </c>
      <c r="BC18" s="86" t="str">
        <f t="shared" si="12"/>
        <v>S</v>
      </c>
      <c r="BD18" s="8"/>
    </row>
    <row r="19" spans="1:56" ht="22.5" customHeight="1" x14ac:dyDescent="0.2">
      <c r="A19" s="52">
        <f t="shared" ca="1" si="0"/>
        <v>12</v>
      </c>
      <c r="B19" s="87" t="s">
        <v>35</v>
      </c>
      <c r="C19" s="69"/>
      <c r="D19" s="70" t="s">
        <v>69</v>
      </c>
      <c r="E19" s="53" t="str">
        <f t="shared" si="1"/>
        <v>Adh-039</v>
      </c>
      <c r="F19" s="54">
        <v>97</v>
      </c>
      <c r="G19" s="55">
        <v>0</v>
      </c>
      <c r="H19" s="71">
        <v>12</v>
      </c>
      <c r="I19" s="72">
        <f t="shared" si="2"/>
        <v>12</v>
      </c>
      <c r="J19" s="73" t="str">
        <f t="shared" si="3"/>
        <v>Date à saisir</v>
      </c>
      <c r="K19" s="74"/>
      <c r="L19" s="75">
        <f t="shared" si="4"/>
        <v>12</v>
      </c>
      <c r="M19" s="76" t="s">
        <v>71</v>
      </c>
      <c r="N19" s="77" t="str">
        <f t="shared" si="13"/>
        <v/>
      </c>
      <c r="O19" s="88">
        <f t="shared" si="14"/>
        <v>0</v>
      </c>
      <c r="P19" s="77" t="str">
        <f t="shared" si="9"/>
        <v/>
      </c>
      <c r="Q19" s="78" t="str">
        <f t="shared" si="5"/>
        <v/>
      </c>
      <c r="R19" s="79">
        <f>IF(ISERROR(IF($B19="","",IF(OR($J19,$P19)="Date à saisir","",IF(OR($H19="PP7",$H19="PP8"),Données!$F$4,IF($AN19=Données!$P$2,Données!$F$3,IF($Q19="","",IF(AND($Q19&gt;=1,$BC19="S"),VLOOKUP($Q19,Données!$H:$J,2,FALSE),IF($BC19="HS",VLOOKUP($Q19,Données!$H:$J,3,FALSE))))))))),,IF($B19="","",IF(OR($J19,$P19)="Date à saisir","",IF(OR($H19="PP7",$H19="PP8"),Données!$F$4,IF($AN19=Données!$P$2,Données!$F$3,IF($Q19="","",IF(AND($Q19&gt;=1,$BC19="S"),VLOOKUP($Q19,Données!$H:$J,2,FALSE),IF($BC19="HS",VLOOKUP($Q19,Données!$H:$J,3,FALSE)))))))))</f>
        <v>0</v>
      </c>
      <c r="S19" s="80">
        <f t="shared" si="6"/>
        <v>0</v>
      </c>
      <c r="T19" s="81"/>
      <c r="U19" s="82" t="str">
        <f t="shared" si="10"/>
        <v/>
      </c>
      <c r="V19" s="82" t="str">
        <f t="shared" si="11"/>
        <v/>
      </c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" t="str">
        <f>IF(SUMPRODUCT(($M$8:$M18=M19)*(N19&lt;$P$8:$P18)*(N19&gt;$N$8:$N18))&gt;0,"pb début","")&amp;" . "&amp;IF(SUMPRODUCT(($M$8:$M18=M19)*(P19&lt;$P$8:$P18)*(P19&gt;$N$8:$N18))&gt;0,"pb fin","")</f>
        <v xml:space="preserve"> . </v>
      </c>
      <c r="AK19" s="81"/>
      <c r="AL19" s="9"/>
      <c r="AM19" s="9"/>
      <c r="AN19" s="83">
        <f>IF(B19="","",IF($M19&lt;&gt;"",$P19,Données!$P$2))</f>
        <v>44196</v>
      </c>
      <c r="AO19" s="84" t="str">
        <f>IF($N19="","",IF(MIN(EOMONTH(DATE(Données!$P$3,$AO$5,1),0),$P19)&gt;=MAX(DATE(Données!$P$3,$AO$5,1),$N19),MIN(EOMONTH(DATE(Données!$P$3,$AO$5,1),0),$P19)-MAX(DATE(Données!$P$3,$AO$5,1),$N19)+1,""))</f>
        <v/>
      </c>
      <c r="AP19" s="84" t="str">
        <f>IF($N19="","",IF(MIN(EOMONTH(DATE(Données!$P$3,$AO$5,1),0),$P19)&gt;=MAX(DATE(Données!$P$3,$AO$5,1),$N19),MIN(EOMONTH(DATE(Données!$P$3,$AO$5,1),0),$P19)-MAX(DATE(Données!$P$3,$AO$5,1),$N19)+1,""))</f>
        <v/>
      </c>
      <c r="AQ19" s="84" t="str">
        <f>IF($N19="","",IF(MIN(EOMONTH(DATE(Données!$P$3,$AO$5,1),0),$P19)&gt;=MAX(DATE(Données!$P$3,$AO$5,1),$N19),MIN(EOMONTH(DATE(Données!$P$3,$AO$5,1),0),$P19)-MAX(DATE(Données!$P$3,$AO$5,1),$N19)+1,""))</f>
        <v/>
      </c>
      <c r="AR19" s="84" t="str">
        <f>IF($N19="","",IF(MIN(EOMONTH(DATE(Données!$P$3,$AO$5,1),0),$P19)&gt;=MAX(DATE(Données!$P$3,$AO$5,1),$N19),MIN(EOMONTH(DATE(Données!$P$3,$AO$5,1),0),$P19)-MAX(DATE(Données!$P$3,$AO$5,1),$N19)+1,""))</f>
        <v/>
      </c>
      <c r="AS19" s="84" t="str">
        <f>IF($N19="","",IF(MIN(EOMONTH(DATE(Données!$P$3,$AO$5,1),0),$P19)&gt;=MAX(DATE(Données!$P$3,$AO$5,1),$N19),MIN(EOMONTH(DATE(Données!$P$3,$AO$5,1),0),$P19)-MAX(DATE(Données!$P$3,$AO$5,1),$N19)+1,""))</f>
        <v/>
      </c>
      <c r="AT19" s="84" t="str">
        <f>IF($N19="","",IF(MIN(EOMONTH(DATE(Données!$P$3,$AO$5,1),0),$P19)&gt;=MAX(DATE(Données!$P$3,$AO$5,1),$N19),MIN(EOMONTH(DATE(Données!$P$3,$AO$5,1),0),$P19)-MAX(DATE(Données!$P$3,$AO$5,1),$N19)+1,""))</f>
        <v/>
      </c>
      <c r="AU19" s="84" t="str">
        <f>IF($N19="","",IF(MIN(EOMONTH(DATE(Données!$P$3,$AO$5,1),0),$P19)&gt;=MAX(DATE(Données!$P$3,$AO$5,1),$N19),MIN(EOMONTH(DATE(Données!$P$3,$AO$5,1),0),$P19)-MAX(DATE(Données!$P$3,$AO$5,1),$N19)+1,""))</f>
        <v/>
      </c>
      <c r="AV19" s="84" t="str">
        <f>IF($N19="","",IF(MIN(EOMONTH(DATE(Données!$P$3,$AO$5,1),0),$P19)&gt;=MAX(DATE(Données!$P$3,$AO$5,1),$N19),MIN(EOMONTH(DATE(Données!$P$3,$AO$5,1),0),$P19)-MAX(DATE(Données!$P$3,$AO$5,1),$N19)+1,""))</f>
        <v/>
      </c>
      <c r="AW19" s="84" t="str">
        <f>IF($N19="","",IF(MIN(EOMONTH(DATE(Données!$P$3,$AO$5,1),0),$P19)&gt;=MAX(DATE(Données!$P$3,$AO$5,1),$N19),MIN(EOMONTH(DATE(Données!$P$3,$AO$5,1),0),$P19)-MAX(DATE(Données!$P$3,$AO$5,1),$N19)+1,""))</f>
        <v/>
      </c>
      <c r="AX19" s="84" t="str">
        <f>IF($N19="","",IF(MIN(EOMONTH(DATE(Données!$P$3,$AO$5,1),0),$P19)&gt;=MAX(DATE(Données!$P$3,$AO$5,1),$N19),MIN(EOMONTH(DATE(Données!$P$3,$AO$5,1),0),$P19)-MAX(DATE(Données!$P$3,$AO$5,1),$N19)+1,""))</f>
        <v/>
      </c>
      <c r="AY19" s="84" t="str">
        <f>IF($N19="","",IF(MIN(EOMONTH(DATE(Données!$P$3,$AO$5,1),0),$P19)&gt;=MAX(DATE(Données!$P$3,$AO$5,1),$N19),MIN(EOMONTH(DATE(Données!$P$3,$AO$5,1),0),$P19)-MAX(DATE(Données!$P$3,$AO$5,1),$N19)+1,""))</f>
        <v/>
      </c>
      <c r="AZ19" s="84" t="str">
        <f>IF($N19="","",IF(MIN(EOMONTH(DATE(Données!$P$3,$AO$5,1),0),$P19)&gt;=MAX(DATE(Données!$P$3,$AO$5,1),$N19),MIN(EOMONTH(DATE(Données!$P$3,$AO$5,1),0),$P19)-MAX(DATE(Données!$P$3,$AO$5,1),$N19)+1,""))</f>
        <v/>
      </c>
      <c r="BA19" s="85">
        <f t="shared" si="7"/>
        <v>0</v>
      </c>
      <c r="BB19" s="85">
        <f t="shared" si="8"/>
        <v>0</v>
      </c>
      <c r="BC19" s="86" t="str">
        <f t="shared" si="12"/>
        <v>S</v>
      </c>
      <c r="BD19" s="8"/>
    </row>
    <row r="20" spans="1:56" ht="22.5" customHeight="1" x14ac:dyDescent="0.2">
      <c r="A20" s="52">
        <f t="shared" ca="1" si="0"/>
        <v>93</v>
      </c>
      <c r="B20" s="87" t="s">
        <v>36</v>
      </c>
      <c r="C20" s="69"/>
      <c r="D20" s="70" t="s">
        <v>70</v>
      </c>
      <c r="E20" s="53" t="str">
        <f t="shared" si="1"/>
        <v>Adh-040</v>
      </c>
      <c r="F20" s="54">
        <v>4</v>
      </c>
      <c r="G20" s="55">
        <v>0</v>
      </c>
      <c r="H20" s="71">
        <v>93</v>
      </c>
      <c r="I20" s="72">
        <f t="shared" si="2"/>
        <v>93</v>
      </c>
      <c r="J20" s="73" t="str">
        <f t="shared" si="3"/>
        <v>Date à saisir</v>
      </c>
      <c r="K20" s="74"/>
      <c r="L20" s="75">
        <f t="shared" si="4"/>
        <v>93</v>
      </c>
      <c r="M20" s="76" t="s">
        <v>71</v>
      </c>
      <c r="N20" s="77" t="str">
        <f t="shared" si="13"/>
        <v/>
      </c>
      <c r="O20" s="88">
        <f t="shared" si="14"/>
        <v>0</v>
      </c>
      <c r="P20" s="77" t="str">
        <f t="shared" si="9"/>
        <v/>
      </c>
      <c r="Q20" s="78" t="str">
        <f t="shared" si="5"/>
        <v/>
      </c>
      <c r="R20" s="79">
        <f>IF(ISERROR(IF($B20="","",IF(OR($J20,$P20)="Date à saisir","",IF(OR($H20="PP7",$H20="PP8"),Données!$F$4,IF($AN20=Données!$P$2,Données!$F$3,IF($Q20="","",IF(AND($Q20&gt;=1,$BC20="S"),VLOOKUP($Q20,Données!$H:$J,2,FALSE),IF($BC20="HS",VLOOKUP($Q20,Données!$H:$J,3,FALSE))))))))),,IF($B20="","",IF(OR($J20,$P20)="Date à saisir","",IF(OR($H20="PP7",$H20="PP8"),Données!$F$4,IF($AN20=Données!$P$2,Données!$F$3,IF($Q20="","",IF(AND($Q20&gt;=1,$BC20="S"),VLOOKUP($Q20,Données!$H:$J,2,FALSE),IF($BC20="HS",VLOOKUP($Q20,Données!$H:$J,3,FALSE)))))))))</f>
        <v>0</v>
      </c>
      <c r="S20" s="80">
        <f t="shared" si="6"/>
        <v>0</v>
      </c>
      <c r="T20" s="81"/>
      <c r="U20" s="82" t="str">
        <f t="shared" si="10"/>
        <v/>
      </c>
      <c r="V20" s="82" t="str">
        <f t="shared" si="11"/>
        <v/>
      </c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" t="str">
        <f>IF(SUMPRODUCT(($M$8:$M19=M20)*(N20&lt;$P$8:$P19)*(N20&gt;$N$8:$N19))&gt;0,"pb début","")&amp;" . "&amp;IF(SUMPRODUCT(($M$8:$M19=M20)*(P20&lt;$P$8:$P19)*(P20&gt;$N$8:$N19))&gt;0,"pb fin","")</f>
        <v xml:space="preserve"> . </v>
      </c>
      <c r="AK20" s="81"/>
      <c r="AL20" s="9"/>
      <c r="AM20" s="9"/>
      <c r="AN20" s="83">
        <f>IF(B20="","",IF($M20&lt;&gt;"",$P20,Données!$P$2))</f>
        <v>44196</v>
      </c>
      <c r="AO20" s="84" t="str">
        <f>IF($N20="","",IF(MIN(EOMONTH(DATE(Données!$P$3,$AO$5,1),0),$P20)&gt;=MAX(DATE(Données!$P$3,$AO$5,1),$N20),MIN(EOMONTH(DATE(Données!$P$3,$AO$5,1),0),$P20)-MAX(DATE(Données!$P$3,$AO$5,1),$N20)+1,""))</f>
        <v/>
      </c>
      <c r="AP20" s="84" t="str">
        <f>IF($N20="","",IF(MIN(EOMONTH(DATE(Données!$P$3,$AO$5,1),0),$P20)&gt;=MAX(DATE(Données!$P$3,$AO$5,1),$N20),MIN(EOMONTH(DATE(Données!$P$3,$AO$5,1),0),$P20)-MAX(DATE(Données!$P$3,$AO$5,1),$N20)+1,""))</f>
        <v/>
      </c>
      <c r="AQ20" s="84" t="str">
        <f>IF($N20="","",IF(MIN(EOMONTH(DATE(Données!$P$3,$AO$5,1),0),$P20)&gt;=MAX(DATE(Données!$P$3,$AO$5,1),$N20),MIN(EOMONTH(DATE(Données!$P$3,$AO$5,1),0),$P20)-MAX(DATE(Données!$P$3,$AO$5,1),$N20)+1,""))</f>
        <v/>
      </c>
      <c r="AR20" s="84" t="str">
        <f>IF($N20="","",IF(MIN(EOMONTH(DATE(Données!$P$3,$AO$5,1),0),$P20)&gt;=MAX(DATE(Données!$P$3,$AO$5,1),$N20),MIN(EOMONTH(DATE(Données!$P$3,$AO$5,1),0),$P20)-MAX(DATE(Données!$P$3,$AO$5,1),$N20)+1,""))</f>
        <v/>
      </c>
      <c r="AS20" s="84" t="str">
        <f>IF($N20="","",IF(MIN(EOMONTH(DATE(Données!$P$3,$AO$5,1),0),$P20)&gt;=MAX(DATE(Données!$P$3,$AO$5,1),$N20),MIN(EOMONTH(DATE(Données!$P$3,$AO$5,1),0),$P20)-MAX(DATE(Données!$P$3,$AO$5,1),$N20)+1,""))</f>
        <v/>
      </c>
      <c r="AT20" s="84" t="str">
        <f>IF($N20="","",IF(MIN(EOMONTH(DATE(Données!$P$3,$AO$5,1),0),$P20)&gt;=MAX(DATE(Données!$P$3,$AO$5,1),$N20),MIN(EOMONTH(DATE(Données!$P$3,$AO$5,1),0),$P20)-MAX(DATE(Données!$P$3,$AO$5,1),$N20)+1,""))</f>
        <v/>
      </c>
      <c r="AU20" s="84" t="str">
        <f>IF($N20="","",IF(MIN(EOMONTH(DATE(Données!$P$3,$AO$5,1),0),$P20)&gt;=MAX(DATE(Données!$P$3,$AO$5,1),$N20),MIN(EOMONTH(DATE(Données!$P$3,$AO$5,1),0),$P20)-MAX(DATE(Données!$P$3,$AO$5,1),$N20)+1,""))</f>
        <v/>
      </c>
      <c r="AV20" s="84" t="str">
        <f>IF($N20="","",IF(MIN(EOMONTH(DATE(Données!$P$3,$AO$5,1),0),$P20)&gt;=MAX(DATE(Données!$P$3,$AO$5,1),$N20),MIN(EOMONTH(DATE(Données!$P$3,$AO$5,1),0),$P20)-MAX(DATE(Données!$P$3,$AO$5,1),$N20)+1,""))</f>
        <v/>
      </c>
      <c r="AW20" s="84" t="str">
        <f>IF($N20="","",IF(MIN(EOMONTH(DATE(Données!$P$3,$AO$5,1),0),$P20)&gt;=MAX(DATE(Données!$P$3,$AO$5,1),$N20),MIN(EOMONTH(DATE(Données!$P$3,$AO$5,1),0),$P20)-MAX(DATE(Données!$P$3,$AO$5,1),$N20)+1,""))</f>
        <v/>
      </c>
      <c r="AX20" s="84" t="str">
        <f>IF($N20="","",IF(MIN(EOMONTH(DATE(Données!$P$3,$AO$5,1),0),$P20)&gt;=MAX(DATE(Données!$P$3,$AO$5,1),$N20),MIN(EOMONTH(DATE(Données!$P$3,$AO$5,1),0),$P20)-MAX(DATE(Données!$P$3,$AO$5,1),$N20)+1,""))</f>
        <v/>
      </c>
      <c r="AY20" s="84" t="str">
        <f>IF($N20="","",IF(MIN(EOMONTH(DATE(Données!$P$3,$AO$5,1),0),$P20)&gt;=MAX(DATE(Données!$P$3,$AO$5,1),$N20),MIN(EOMONTH(DATE(Données!$P$3,$AO$5,1),0),$P20)-MAX(DATE(Données!$P$3,$AO$5,1),$N20)+1,""))</f>
        <v/>
      </c>
      <c r="AZ20" s="84" t="str">
        <f>IF($N20="","",IF(MIN(EOMONTH(DATE(Données!$P$3,$AO$5,1),0),$P20)&gt;=MAX(DATE(Données!$P$3,$AO$5,1),$N20),MIN(EOMONTH(DATE(Données!$P$3,$AO$5,1),0),$P20)-MAX(DATE(Données!$P$3,$AO$5,1),$N20)+1,""))</f>
        <v/>
      </c>
      <c r="BA20" s="85">
        <f t="shared" si="7"/>
        <v>0</v>
      </c>
      <c r="BB20" s="85">
        <f t="shared" si="8"/>
        <v>0</v>
      </c>
      <c r="BC20" s="86" t="str">
        <f t="shared" si="12"/>
        <v>S</v>
      </c>
      <c r="BD20" s="8"/>
    </row>
    <row r="21" spans="1:56" ht="22.5" customHeight="1" x14ac:dyDescent="0.2">
      <c r="A21" s="52">
        <f t="shared" ca="1" si="0"/>
        <v>30</v>
      </c>
      <c r="B21" s="87" t="s">
        <v>37</v>
      </c>
      <c r="C21" s="69"/>
      <c r="D21" s="70" t="s">
        <v>66</v>
      </c>
      <c r="E21" s="53" t="str">
        <f t="shared" si="1"/>
        <v>Adh-044</v>
      </c>
      <c r="F21" s="54">
        <v>79</v>
      </c>
      <c r="G21" s="55">
        <v>0</v>
      </c>
      <c r="H21" s="71">
        <v>30</v>
      </c>
      <c r="I21" s="72">
        <f t="shared" si="2"/>
        <v>30</v>
      </c>
      <c r="J21" s="73" t="str">
        <f t="shared" si="3"/>
        <v>Date à saisir</v>
      </c>
      <c r="K21" s="74"/>
      <c r="L21" s="75">
        <f t="shared" si="4"/>
        <v>30</v>
      </c>
      <c r="M21" s="76" t="s">
        <v>71</v>
      </c>
      <c r="N21" s="77" t="str">
        <f t="shared" si="13"/>
        <v/>
      </c>
      <c r="O21" s="88">
        <f t="shared" si="14"/>
        <v>0</v>
      </c>
      <c r="P21" s="77" t="str">
        <f t="shared" si="9"/>
        <v/>
      </c>
      <c r="Q21" s="78" t="str">
        <f t="shared" si="5"/>
        <v/>
      </c>
      <c r="R21" s="79">
        <f>IF(ISERROR(IF($B21="","",IF(OR($J21,$P21)="Date à saisir","",IF(OR($H21="PP7",$H21="PP8"),Données!$F$4,IF($AN21=Données!$P$2,Données!$F$3,IF($Q21="","",IF(AND($Q21&gt;=1,$BC21="S"),VLOOKUP($Q21,Données!$H:$J,2,FALSE),IF($BC21="HS",VLOOKUP($Q21,Données!$H:$J,3,FALSE))))))))),,IF($B21="","",IF(OR($J21,$P21)="Date à saisir","",IF(OR($H21="PP7",$H21="PP8"),Données!$F$4,IF($AN21=Données!$P$2,Données!$F$3,IF($Q21="","",IF(AND($Q21&gt;=1,$BC21="S"),VLOOKUP($Q21,Données!$H:$J,2,FALSE),IF($BC21="HS",VLOOKUP($Q21,Données!$H:$J,3,FALSE)))))))))</f>
        <v>0</v>
      </c>
      <c r="S21" s="80">
        <f t="shared" si="6"/>
        <v>0</v>
      </c>
      <c r="T21" s="81"/>
      <c r="U21" s="82" t="str">
        <f t="shared" si="10"/>
        <v/>
      </c>
      <c r="V21" s="82" t="str">
        <f t="shared" si="11"/>
        <v/>
      </c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" t="str">
        <f>IF(SUMPRODUCT(($M$8:$M20=M21)*(N21&lt;$P$8:$P20)*(N21&gt;$N$8:$N20))&gt;0,"pb début","")&amp;" . "&amp;IF(SUMPRODUCT(($M$8:$M20=M21)*(P21&lt;$P$8:$P20)*(P21&gt;$N$8:$N20))&gt;0,"pb fin","")</f>
        <v xml:space="preserve"> . </v>
      </c>
      <c r="AK21" s="81"/>
      <c r="AL21" s="9"/>
      <c r="AM21" s="9"/>
      <c r="AN21" s="83">
        <f>IF(B21="","",IF($M21&lt;&gt;"",$P21,Données!$P$2))</f>
        <v>44196</v>
      </c>
      <c r="AO21" s="84" t="str">
        <f>IF($N21="","",IF(MIN(EOMONTH(DATE(Données!$P$3,$AO$5,1),0),$P21)&gt;=MAX(DATE(Données!$P$3,$AO$5,1),$N21),MIN(EOMONTH(DATE(Données!$P$3,$AO$5,1),0),$P21)-MAX(DATE(Données!$P$3,$AO$5,1),$N21)+1,""))</f>
        <v/>
      </c>
      <c r="AP21" s="84" t="str">
        <f>IF($N21="","",IF(MIN(EOMONTH(DATE(Données!$P$3,$AO$5,1),0),$P21)&gt;=MAX(DATE(Données!$P$3,$AO$5,1),$N21),MIN(EOMONTH(DATE(Données!$P$3,$AO$5,1),0),$P21)-MAX(DATE(Données!$P$3,$AO$5,1),$N21)+1,""))</f>
        <v/>
      </c>
      <c r="AQ21" s="84" t="str">
        <f>IF($N21="","",IF(MIN(EOMONTH(DATE(Données!$P$3,$AO$5,1),0),$P21)&gt;=MAX(DATE(Données!$P$3,$AO$5,1),$N21),MIN(EOMONTH(DATE(Données!$P$3,$AO$5,1),0),$P21)-MAX(DATE(Données!$P$3,$AO$5,1),$N21)+1,""))</f>
        <v/>
      </c>
      <c r="AR21" s="84" t="str">
        <f>IF($N21="","",IF(MIN(EOMONTH(DATE(Données!$P$3,$AO$5,1),0),$P21)&gt;=MAX(DATE(Données!$P$3,$AO$5,1),$N21),MIN(EOMONTH(DATE(Données!$P$3,$AO$5,1),0),$P21)-MAX(DATE(Données!$P$3,$AO$5,1),$N21)+1,""))</f>
        <v/>
      </c>
      <c r="AS21" s="84" t="str">
        <f>IF($N21="","",IF(MIN(EOMONTH(DATE(Données!$P$3,$AO$5,1),0),$P21)&gt;=MAX(DATE(Données!$P$3,$AO$5,1),$N21),MIN(EOMONTH(DATE(Données!$P$3,$AO$5,1),0),$P21)-MAX(DATE(Données!$P$3,$AO$5,1),$N21)+1,""))</f>
        <v/>
      </c>
      <c r="AT21" s="84" t="str">
        <f>IF($N21="","",IF(MIN(EOMONTH(DATE(Données!$P$3,$AO$5,1),0),$P21)&gt;=MAX(DATE(Données!$P$3,$AO$5,1),$N21),MIN(EOMONTH(DATE(Données!$P$3,$AO$5,1),0),$P21)-MAX(DATE(Données!$P$3,$AO$5,1),$N21)+1,""))</f>
        <v/>
      </c>
      <c r="AU21" s="84" t="str">
        <f>IF($N21="","",IF(MIN(EOMONTH(DATE(Données!$P$3,$AO$5,1),0),$P21)&gt;=MAX(DATE(Données!$P$3,$AO$5,1),$N21),MIN(EOMONTH(DATE(Données!$P$3,$AO$5,1),0),$P21)-MAX(DATE(Données!$P$3,$AO$5,1),$N21)+1,""))</f>
        <v/>
      </c>
      <c r="AV21" s="84" t="str">
        <f>IF($N21="","",IF(MIN(EOMONTH(DATE(Données!$P$3,$AO$5,1),0),$P21)&gt;=MAX(DATE(Données!$P$3,$AO$5,1),$N21),MIN(EOMONTH(DATE(Données!$P$3,$AO$5,1),0),$P21)-MAX(DATE(Données!$P$3,$AO$5,1),$N21)+1,""))</f>
        <v/>
      </c>
      <c r="AW21" s="84" t="str">
        <f>IF($N21="","",IF(MIN(EOMONTH(DATE(Données!$P$3,$AO$5,1),0),$P21)&gt;=MAX(DATE(Données!$P$3,$AO$5,1),$N21),MIN(EOMONTH(DATE(Données!$P$3,$AO$5,1),0),$P21)-MAX(DATE(Données!$P$3,$AO$5,1),$N21)+1,""))</f>
        <v/>
      </c>
      <c r="AX21" s="84" t="str">
        <f>IF($N21="","",IF(MIN(EOMONTH(DATE(Données!$P$3,$AO$5,1),0),$P21)&gt;=MAX(DATE(Données!$P$3,$AO$5,1),$N21),MIN(EOMONTH(DATE(Données!$P$3,$AO$5,1),0),$P21)-MAX(DATE(Données!$P$3,$AO$5,1),$N21)+1,""))</f>
        <v/>
      </c>
      <c r="AY21" s="84" t="str">
        <f>IF($N21="","",IF(MIN(EOMONTH(DATE(Données!$P$3,$AO$5,1),0),$P21)&gt;=MAX(DATE(Données!$P$3,$AO$5,1),$N21),MIN(EOMONTH(DATE(Données!$P$3,$AO$5,1),0),$P21)-MAX(DATE(Données!$P$3,$AO$5,1),$N21)+1,""))</f>
        <v/>
      </c>
      <c r="AZ21" s="84" t="str">
        <f>IF($N21="","",IF(MIN(EOMONTH(DATE(Données!$P$3,$AO$5,1),0),$P21)&gt;=MAX(DATE(Données!$P$3,$AO$5,1),$N21),MIN(EOMONTH(DATE(Données!$P$3,$AO$5,1),0),$P21)-MAX(DATE(Données!$P$3,$AO$5,1),$N21)+1,""))</f>
        <v/>
      </c>
      <c r="BA21" s="85">
        <f t="shared" si="7"/>
        <v>0</v>
      </c>
      <c r="BB21" s="85">
        <f t="shared" si="8"/>
        <v>0</v>
      </c>
      <c r="BC21" s="86" t="str">
        <f t="shared" si="12"/>
        <v>S</v>
      </c>
      <c r="BD21" s="8"/>
    </row>
    <row r="22" spans="1:56" ht="22.5" customHeight="1" x14ac:dyDescent="0.2"/>
    <row r="23" spans="1:56" ht="22.5" customHeight="1" x14ac:dyDescent="0.2"/>
    <row r="24" spans="1:56" ht="22.5" customHeight="1" x14ac:dyDescent="0.2"/>
    <row r="25" spans="1:56" ht="19.5" customHeight="1" x14ac:dyDescent="0.2"/>
    <row r="26" spans="1:56" ht="19.5" customHeight="1" x14ac:dyDescent="0.2"/>
    <row r="27" spans="1:56" ht="19.5" customHeight="1" x14ac:dyDescent="0.2"/>
    <row r="28" spans="1:56" ht="19.5" customHeight="1" x14ac:dyDescent="0.2"/>
    <row r="29" spans="1:56" ht="19.5" customHeight="1" x14ac:dyDescent="0.2"/>
    <row r="30" spans="1:56" ht="19.5" customHeight="1" x14ac:dyDescent="0.2"/>
    <row r="31" spans="1:56" ht="19.5" customHeight="1" x14ac:dyDescent="0.2"/>
    <row r="32" spans="1:56" ht="19.5" customHeight="1" x14ac:dyDescent="0.2"/>
    <row r="33" ht="19.5" customHeight="1" x14ac:dyDescent="0.2"/>
    <row r="34" ht="19.5" customHeight="1" x14ac:dyDescent="0.2"/>
    <row r="35" ht="19.5" customHeight="1" x14ac:dyDescent="0.2"/>
    <row r="71" spans="1:56" x14ac:dyDescent="0.2">
      <c r="A71" s="8"/>
      <c r="B71" s="8"/>
      <c r="C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9"/>
      <c r="V71" s="9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9"/>
      <c r="AO71" s="9"/>
      <c r="BB71" s="19"/>
      <c r="BC71" s="19"/>
    </row>
    <row r="72" spans="1:56" x14ac:dyDescent="0.2">
      <c r="A72" s="8"/>
      <c r="B72" s="8"/>
      <c r="C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9"/>
      <c r="V72" s="9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9"/>
      <c r="AO72" s="9"/>
      <c r="BB72" s="19"/>
      <c r="BC72" s="19"/>
    </row>
    <row r="73" spans="1:56" x14ac:dyDescent="0.2">
      <c r="A73" s="8"/>
      <c r="B73" s="8"/>
      <c r="C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9"/>
      <c r="V73" s="9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9"/>
      <c r="AO73" s="9"/>
      <c r="AZ73" s="8"/>
      <c r="BA73" s="8"/>
      <c r="BB73" s="89"/>
      <c r="BC73" s="89"/>
      <c r="BD73" s="8"/>
    </row>
    <row r="74" spans="1:56" x14ac:dyDescent="0.2">
      <c r="A74" s="8"/>
      <c r="B74" s="8"/>
      <c r="C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9"/>
      <c r="V74" s="9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9"/>
      <c r="AO74" s="9"/>
      <c r="AZ74" s="8"/>
      <c r="BA74" s="8"/>
      <c r="BB74" s="89"/>
      <c r="BC74" s="89"/>
      <c r="BD74" s="8"/>
    </row>
    <row r="75" spans="1:56" x14ac:dyDescent="0.2">
      <c r="A75" s="8"/>
      <c r="B75" s="8"/>
      <c r="C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9"/>
      <c r="V75" s="9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9"/>
      <c r="AO75" s="9"/>
      <c r="AZ75" s="8"/>
      <c r="BA75" s="8"/>
      <c r="BB75" s="89"/>
      <c r="BC75" s="89"/>
      <c r="BD75" s="8"/>
    </row>
    <row r="76" spans="1:56" x14ac:dyDescent="0.2">
      <c r="A76" s="8"/>
      <c r="B76" s="8"/>
      <c r="C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9"/>
      <c r="V76" s="9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9"/>
      <c r="AO76" s="9"/>
      <c r="AZ76" s="8"/>
      <c r="BA76" s="8"/>
      <c r="BB76" s="89"/>
      <c r="BC76" s="89"/>
      <c r="BD76" s="8"/>
    </row>
    <row r="77" spans="1:56" x14ac:dyDescent="0.2">
      <c r="A77" s="8"/>
      <c r="B77" s="8"/>
      <c r="C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9"/>
      <c r="V77" s="9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9"/>
      <c r="AO77" s="9"/>
      <c r="AZ77" s="8"/>
      <c r="BA77" s="8"/>
      <c r="BB77" s="89"/>
      <c r="BC77" s="89"/>
      <c r="BD77" s="8"/>
    </row>
    <row r="78" spans="1:56" x14ac:dyDescent="0.2">
      <c r="A78" s="8"/>
      <c r="B78" s="8"/>
      <c r="C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9"/>
      <c r="V78" s="9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9"/>
      <c r="AO78" s="9"/>
      <c r="AZ78" s="8"/>
      <c r="BA78" s="8"/>
      <c r="BB78" s="89"/>
      <c r="BC78" s="89"/>
      <c r="BD78" s="8"/>
    </row>
    <row r="79" spans="1:56" x14ac:dyDescent="0.2">
      <c r="A79" s="8"/>
      <c r="B79" s="8"/>
      <c r="C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9"/>
      <c r="V79" s="9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9"/>
      <c r="AO79" s="9"/>
      <c r="AZ79" s="8"/>
      <c r="BA79" s="8"/>
      <c r="BB79" s="89"/>
      <c r="BC79" s="89"/>
      <c r="BD79" s="8"/>
    </row>
    <row r="80" spans="1:56" x14ac:dyDescent="0.2">
      <c r="A80" s="8"/>
      <c r="B80" s="8"/>
      <c r="C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9"/>
      <c r="V80" s="9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9"/>
      <c r="AO80" s="9"/>
      <c r="AZ80" s="8"/>
      <c r="BA80" s="8"/>
      <c r="BB80" s="89"/>
      <c r="BC80" s="89"/>
      <c r="BD80" s="8"/>
    </row>
    <row r="81" spans="1:56" x14ac:dyDescent="0.2">
      <c r="A81" s="8"/>
      <c r="B81" s="8"/>
      <c r="C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9"/>
      <c r="V81" s="9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9"/>
      <c r="AO81" s="9"/>
      <c r="AZ81" s="8"/>
      <c r="BA81" s="8"/>
      <c r="BB81" s="89"/>
      <c r="BC81" s="89"/>
      <c r="BD81" s="8"/>
    </row>
    <row r="82" spans="1:56" x14ac:dyDescent="0.2">
      <c r="A82" s="8"/>
      <c r="B82" s="8"/>
      <c r="C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9"/>
      <c r="V82" s="9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9"/>
      <c r="AO82" s="9"/>
      <c r="AZ82" s="8"/>
      <c r="BA82" s="8"/>
      <c r="BB82" s="89"/>
      <c r="BC82" s="89"/>
      <c r="BD82" s="8"/>
    </row>
    <row r="83" spans="1:56" x14ac:dyDescent="0.2">
      <c r="A83" s="8"/>
      <c r="B83" s="8"/>
      <c r="C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9"/>
      <c r="V83" s="9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9"/>
      <c r="AO83" s="9"/>
      <c r="AZ83" s="8"/>
      <c r="BA83" s="8"/>
      <c r="BB83" s="89"/>
      <c r="BC83" s="89"/>
      <c r="BD83" s="8"/>
    </row>
    <row r="84" spans="1:56" x14ac:dyDescent="0.2">
      <c r="A84" s="8"/>
      <c r="B84" s="8"/>
      <c r="C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9"/>
      <c r="V84" s="9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9"/>
      <c r="AO84" s="9"/>
      <c r="AZ84" s="8"/>
      <c r="BA84" s="8"/>
      <c r="BB84" s="89"/>
      <c r="BC84" s="89"/>
      <c r="BD84" s="8"/>
    </row>
    <row r="85" spans="1:56" x14ac:dyDescent="0.2">
      <c r="A85" s="8"/>
      <c r="B85" s="8"/>
      <c r="C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9"/>
      <c r="V85" s="9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9"/>
      <c r="AO85" s="9"/>
      <c r="AZ85" s="8"/>
      <c r="BA85" s="8"/>
      <c r="BB85" s="89"/>
      <c r="BC85" s="89"/>
      <c r="BD85" s="8"/>
    </row>
    <row r="86" spans="1:56" x14ac:dyDescent="0.2">
      <c r="A86" s="8"/>
      <c r="B86" s="8"/>
      <c r="C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9"/>
      <c r="V86" s="9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9"/>
      <c r="AO86" s="9"/>
      <c r="AZ86" s="8"/>
      <c r="BA86" s="8"/>
      <c r="BB86" s="89"/>
      <c r="BC86" s="89"/>
      <c r="BD86" s="8"/>
    </row>
    <row r="87" spans="1:56" x14ac:dyDescent="0.2">
      <c r="A87" s="8"/>
      <c r="B87" s="8"/>
      <c r="C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9"/>
      <c r="V87" s="9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9"/>
      <c r="AO87" s="9"/>
      <c r="AZ87" s="8"/>
      <c r="BA87" s="8"/>
      <c r="BB87" s="89"/>
      <c r="BC87" s="89"/>
      <c r="BD87" s="8"/>
    </row>
    <row r="88" spans="1:56" x14ac:dyDescent="0.2">
      <c r="A88" s="8"/>
      <c r="B88" s="8"/>
      <c r="C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9"/>
      <c r="V88" s="9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9"/>
      <c r="AO88" s="9"/>
      <c r="AZ88" s="8"/>
      <c r="BA88" s="8"/>
      <c r="BB88" s="89"/>
      <c r="BC88" s="89"/>
      <c r="BD88" s="8"/>
    </row>
    <row r="89" spans="1:56" x14ac:dyDescent="0.2">
      <c r="A89" s="8"/>
      <c r="B89" s="8"/>
      <c r="C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9"/>
      <c r="V89" s="9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9"/>
      <c r="AO89" s="9"/>
      <c r="AZ89" s="8"/>
      <c r="BA89" s="8"/>
      <c r="BB89" s="89"/>
      <c r="BC89" s="89"/>
      <c r="BD89" s="8"/>
    </row>
    <row r="90" spans="1:56" x14ac:dyDescent="0.2">
      <c r="A90" s="8"/>
      <c r="B90" s="8"/>
      <c r="C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9"/>
      <c r="V90" s="9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9"/>
      <c r="AO90" s="9"/>
      <c r="AZ90" s="8"/>
      <c r="BA90" s="8"/>
      <c r="BB90" s="89"/>
      <c r="BC90" s="89"/>
      <c r="BD90" s="8"/>
    </row>
    <row r="91" spans="1:56" x14ac:dyDescent="0.2">
      <c r="A91" s="8"/>
      <c r="B91" s="8"/>
      <c r="C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9"/>
      <c r="V91" s="9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9"/>
      <c r="AO91" s="9"/>
      <c r="AZ91" s="8"/>
      <c r="BA91" s="8"/>
      <c r="BB91" s="89"/>
      <c r="BC91" s="89"/>
      <c r="BD91" s="8"/>
    </row>
    <row r="92" spans="1:56" x14ac:dyDescent="0.2">
      <c r="A92" s="8"/>
      <c r="B92" s="8"/>
      <c r="C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9"/>
      <c r="V92" s="9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9"/>
      <c r="AO92" s="9"/>
      <c r="AZ92" s="8"/>
      <c r="BA92" s="8"/>
      <c r="BB92" s="89"/>
      <c r="BC92" s="89"/>
      <c r="BD92" s="8"/>
    </row>
    <row r="93" spans="1:56" x14ac:dyDescent="0.2">
      <c r="A93" s="8"/>
      <c r="B93" s="8"/>
      <c r="C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9"/>
      <c r="V93" s="9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9"/>
      <c r="AO93" s="9"/>
      <c r="AZ93" s="8"/>
      <c r="BA93" s="8"/>
      <c r="BB93" s="89"/>
      <c r="BC93" s="89"/>
      <c r="BD93" s="8"/>
    </row>
    <row r="94" spans="1:56" x14ac:dyDescent="0.2">
      <c r="A94" s="8"/>
      <c r="B94" s="8"/>
      <c r="C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9"/>
      <c r="V94" s="9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9"/>
      <c r="AO94" s="9"/>
      <c r="AZ94" s="8"/>
      <c r="BA94" s="8"/>
      <c r="BB94" s="89"/>
      <c r="BC94" s="89"/>
      <c r="BD94" s="8"/>
    </row>
    <row r="95" spans="1:56" x14ac:dyDescent="0.2">
      <c r="A95" s="8"/>
      <c r="B95" s="8"/>
      <c r="C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9"/>
      <c r="V95" s="9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9"/>
      <c r="AO95" s="9"/>
      <c r="AZ95" s="8"/>
      <c r="BA95" s="8"/>
      <c r="BB95" s="89"/>
      <c r="BC95" s="89"/>
      <c r="BD95" s="8"/>
    </row>
    <row r="96" spans="1:56" x14ac:dyDescent="0.2">
      <c r="A96" s="8"/>
      <c r="B96" s="8"/>
      <c r="C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9"/>
      <c r="V96" s="9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9"/>
      <c r="AO96" s="9"/>
      <c r="AZ96" s="8"/>
      <c r="BA96" s="8"/>
      <c r="BB96" s="89"/>
      <c r="BC96" s="89"/>
      <c r="BD96" s="8"/>
    </row>
    <row r="97" spans="1:56" x14ac:dyDescent="0.2">
      <c r="A97" s="8"/>
      <c r="B97" s="8"/>
      <c r="C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9"/>
      <c r="V97" s="9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9"/>
      <c r="AO97" s="9"/>
      <c r="AZ97" s="8"/>
      <c r="BA97" s="8"/>
      <c r="BB97" s="89"/>
      <c r="BC97" s="89"/>
      <c r="BD97" s="8"/>
    </row>
    <row r="98" spans="1:56" x14ac:dyDescent="0.2">
      <c r="A98" s="8"/>
      <c r="B98" s="8"/>
      <c r="C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9"/>
      <c r="V98" s="9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9"/>
      <c r="AO98" s="9"/>
      <c r="AZ98" s="8"/>
      <c r="BA98" s="8"/>
      <c r="BB98" s="89"/>
      <c r="BC98" s="89"/>
      <c r="BD98" s="8"/>
    </row>
    <row r="99" spans="1:56" x14ac:dyDescent="0.2">
      <c r="A99" s="8"/>
      <c r="B99" s="8"/>
      <c r="C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9"/>
      <c r="V99" s="9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9"/>
      <c r="AO99" s="9"/>
      <c r="AZ99" s="8"/>
      <c r="BA99" s="8"/>
      <c r="BB99" s="89"/>
      <c r="BC99" s="89"/>
      <c r="BD99" s="8"/>
    </row>
    <row r="100" spans="1:56" x14ac:dyDescent="0.2">
      <c r="A100" s="8"/>
      <c r="B100" s="8"/>
      <c r="C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9"/>
      <c r="V100" s="9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9"/>
      <c r="AO100" s="9"/>
      <c r="AZ100" s="8"/>
      <c r="BA100" s="8"/>
      <c r="BB100" s="89"/>
      <c r="BC100" s="89"/>
      <c r="BD100" s="8"/>
    </row>
    <row r="101" spans="1:56" x14ac:dyDescent="0.2">
      <c r="A101" s="8"/>
      <c r="B101" s="8"/>
      <c r="C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9"/>
      <c r="V101" s="9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9"/>
      <c r="AO101" s="9"/>
      <c r="AZ101" s="8"/>
      <c r="BA101" s="8"/>
      <c r="BB101" s="89"/>
      <c r="BC101" s="89"/>
      <c r="BD101" s="8"/>
    </row>
    <row r="102" spans="1:56" x14ac:dyDescent="0.2">
      <c r="A102" s="8"/>
      <c r="B102" s="8"/>
      <c r="C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9"/>
      <c r="V102" s="9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9"/>
      <c r="AO102" s="9"/>
      <c r="AZ102" s="8"/>
      <c r="BA102" s="8"/>
      <c r="BB102" s="89"/>
      <c r="BC102" s="89"/>
      <c r="BD102" s="8"/>
    </row>
    <row r="103" spans="1:56" x14ac:dyDescent="0.2">
      <c r="A103" s="8"/>
      <c r="B103" s="8"/>
      <c r="C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9"/>
      <c r="V103" s="9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9"/>
      <c r="AO103" s="9"/>
      <c r="AZ103" s="8"/>
      <c r="BA103" s="8"/>
      <c r="BB103" s="89"/>
      <c r="BC103" s="89"/>
      <c r="BD103" s="8"/>
    </row>
    <row r="104" spans="1:56" x14ac:dyDescent="0.2">
      <c r="A104" s="8"/>
      <c r="B104" s="8"/>
      <c r="C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9"/>
      <c r="V104" s="9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9"/>
      <c r="AO104" s="9"/>
      <c r="AZ104" s="8"/>
      <c r="BA104" s="8"/>
      <c r="BB104" s="89"/>
      <c r="BC104" s="89"/>
      <c r="BD104" s="8"/>
    </row>
    <row r="105" spans="1:56" x14ac:dyDescent="0.2">
      <c r="A105" s="8"/>
      <c r="B105" s="8"/>
      <c r="C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9"/>
      <c r="V105" s="9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9"/>
      <c r="AO105" s="9"/>
      <c r="AZ105" s="8"/>
      <c r="BA105" s="8"/>
      <c r="BB105" s="89"/>
      <c r="BC105" s="89"/>
      <c r="BD105" s="8"/>
    </row>
    <row r="106" spans="1:56" x14ac:dyDescent="0.2">
      <c r="A106" s="8"/>
      <c r="B106" s="8"/>
      <c r="C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9"/>
      <c r="V106" s="9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9"/>
      <c r="AO106" s="9"/>
      <c r="AZ106" s="8"/>
      <c r="BA106" s="8"/>
      <c r="BB106" s="89"/>
      <c r="BC106" s="89"/>
      <c r="BD106" s="8"/>
    </row>
    <row r="107" spans="1:56" x14ac:dyDescent="0.2">
      <c r="A107" s="8"/>
      <c r="B107" s="8"/>
      <c r="C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9"/>
      <c r="V107" s="9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9"/>
      <c r="AO107" s="9"/>
      <c r="AZ107" s="8"/>
      <c r="BA107" s="8"/>
      <c r="BB107" s="89"/>
      <c r="BC107" s="89"/>
      <c r="BD107" s="8"/>
    </row>
    <row r="108" spans="1:56" x14ac:dyDescent="0.2">
      <c r="A108" s="8"/>
      <c r="B108" s="8"/>
      <c r="C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9"/>
      <c r="V108" s="9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9"/>
      <c r="AO108" s="9"/>
      <c r="AZ108" s="8"/>
      <c r="BA108" s="8"/>
      <c r="BB108" s="89"/>
      <c r="BC108" s="89"/>
      <c r="BD108" s="8"/>
    </row>
    <row r="109" spans="1:56" x14ac:dyDescent="0.2">
      <c r="A109" s="8"/>
      <c r="B109" s="8"/>
      <c r="C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9"/>
      <c r="V109" s="9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9"/>
      <c r="AO109" s="9"/>
      <c r="AZ109" s="8"/>
      <c r="BA109" s="8"/>
      <c r="BB109" s="89"/>
      <c r="BC109" s="89"/>
      <c r="BD109" s="8"/>
    </row>
    <row r="110" spans="1:56" x14ac:dyDescent="0.2">
      <c r="A110" s="8"/>
      <c r="B110" s="8"/>
      <c r="C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9"/>
      <c r="V110" s="9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9"/>
      <c r="AO110" s="9"/>
      <c r="AZ110" s="8"/>
      <c r="BA110" s="8"/>
      <c r="BB110" s="89"/>
      <c r="BC110" s="89"/>
      <c r="BD110" s="8"/>
    </row>
    <row r="111" spans="1:56" x14ac:dyDescent="0.2">
      <c r="A111" s="8"/>
      <c r="B111" s="8"/>
      <c r="C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9"/>
      <c r="V111" s="9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9"/>
      <c r="AO111" s="9"/>
      <c r="AZ111" s="8"/>
      <c r="BA111" s="8"/>
      <c r="BB111" s="89"/>
      <c r="BC111" s="89"/>
      <c r="BD111" s="8"/>
    </row>
    <row r="112" spans="1:56" x14ac:dyDescent="0.2">
      <c r="A112" s="8"/>
      <c r="B112" s="8"/>
      <c r="C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9"/>
      <c r="V112" s="9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9"/>
      <c r="AO112" s="9"/>
      <c r="AZ112" s="8"/>
      <c r="BA112" s="8"/>
      <c r="BB112" s="89"/>
      <c r="BC112" s="89"/>
      <c r="BD112" s="8"/>
    </row>
    <row r="113" spans="1:56" x14ac:dyDescent="0.2">
      <c r="A113" s="8"/>
      <c r="B113" s="8"/>
      <c r="C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9"/>
      <c r="V113" s="9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9"/>
      <c r="AO113" s="9"/>
      <c r="AZ113" s="8"/>
      <c r="BA113" s="8"/>
      <c r="BB113" s="89"/>
      <c r="BC113" s="89"/>
      <c r="BD113" s="8"/>
    </row>
    <row r="114" spans="1:56" x14ac:dyDescent="0.2">
      <c r="A114" s="8"/>
      <c r="B114" s="8"/>
      <c r="C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9"/>
      <c r="V114" s="9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9"/>
      <c r="AO114" s="9"/>
      <c r="AZ114" s="8"/>
      <c r="BA114" s="8"/>
      <c r="BB114" s="89"/>
      <c r="BC114" s="89"/>
      <c r="BD114" s="8"/>
    </row>
    <row r="115" spans="1:56" x14ac:dyDescent="0.2">
      <c r="A115" s="8"/>
      <c r="B115" s="8"/>
      <c r="C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9"/>
      <c r="V115" s="9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9"/>
      <c r="AO115" s="9"/>
      <c r="AZ115" s="8"/>
      <c r="BA115" s="8"/>
      <c r="BB115" s="89"/>
      <c r="BC115" s="89"/>
      <c r="BD115" s="8"/>
    </row>
    <row r="116" spans="1:56" x14ac:dyDescent="0.2">
      <c r="A116" s="8"/>
      <c r="B116" s="8"/>
      <c r="C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9"/>
      <c r="V116" s="9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9"/>
      <c r="AO116" s="9"/>
      <c r="AZ116" s="8"/>
      <c r="BA116" s="8"/>
      <c r="BB116" s="89"/>
      <c r="BC116" s="89"/>
      <c r="BD116" s="8"/>
    </row>
    <row r="117" spans="1:56" x14ac:dyDescent="0.2">
      <c r="A117" s="8"/>
      <c r="B117" s="8"/>
      <c r="C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9"/>
      <c r="V117" s="9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9"/>
      <c r="AO117" s="9"/>
      <c r="AZ117" s="8"/>
      <c r="BA117" s="8"/>
      <c r="BB117" s="89"/>
      <c r="BC117" s="89"/>
      <c r="BD117" s="8"/>
    </row>
    <row r="118" spans="1:56" x14ac:dyDescent="0.2">
      <c r="A118" s="8"/>
      <c r="B118" s="8"/>
      <c r="C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9"/>
      <c r="V118" s="9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9"/>
      <c r="AO118" s="9"/>
      <c r="AZ118" s="8"/>
      <c r="BA118" s="8"/>
      <c r="BB118" s="89"/>
      <c r="BC118" s="89"/>
      <c r="BD118" s="8"/>
    </row>
    <row r="119" spans="1:56" x14ac:dyDescent="0.2">
      <c r="A119" s="8"/>
      <c r="B119" s="8"/>
      <c r="C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9"/>
      <c r="V119" s="9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9"/>
      <c r="AO119" s="9"/>
      <c r="AZ119" s="8"/>
      <c r="BA119" s="8"/>
      <c r="BB119" s="89"/>
      <c r="BC119" s="89"/>
      <c r="BD119" s="8"/>
    </row>
    <row r="120" spans="1:56" x14ac:dyDescent="0.2">
      <c r="A120" s="8"/>
      <c r="B120" s="8"/>
      <c r="C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9"/>
      <c r="V120" s="9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9"/>
      <c r="AO120" s="9"/>
      <c r="AZ120" s="8"/>
      <c r="BA120" s="8"/>
      <c r="BB120" s="89"/>
      <c r="BC120" s="89"/>
      <c r="BD120" s="8"/>
    </row>
    <row r="121" spans="1:56" x14ac:dyDescent="0.2">
      <c r="A121" s="8"/>
      <c r="B121" s="8"/>
      <c r="C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9"/>
      <c r="V121" s="9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9"/>
      <c r="AO121" s="9"/>
      <c r="AZ121" s="8"/>
      <c r="BA121" s="8"/>
      <c r="BB121" s="89"/>
      <c r="BC121" s="89"/>
      <c r="BD121" s="8"/>
    </row>
    <row r="122" spans="1:56" x14ac:dyDescent="0.2">
      <c r="A122" s="8"/>
      <c r="B122" s="8"/>
      <c r="C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9"/>
      <c r="V122" s="9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9"/>
      <c r="AO122" s="9"/>
      <c r="AZ122" s="8"/>
      <c r="BA122" s="8"/>
      <c r="BB122" s="89"/>
      <c r="BC122" s="89"/>
      <c r="BD122" s="8"/>
    </row>
    <row r="123" spans="1:56" x14ac:dyDescent="0.2">
      <c r="A123" s="8"/>
      <c r="B123" s="8"/>
      <c r="C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9"/>
      <c r="V123" s="9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9"/>
      <c r="AO123" s="9"/>
      <c r="AZ123" s="8"/>
      <c r="BA123" s="8"/>
      <c r="BB123" s="89"/>
      <c r="BC123" s="89"/>
      <c r="BD123" s="8"/>
    </row>
    <row r="124" spans="1:56" x14ac:dyDescent="0.2">
      <c r="A124" s="8"/>
      <c r="B124" s="8"/>
      <c r="C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9"/>
      <c r="V124" s="9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9"/>
      <c r="AO124" s="9"/>
      <c r="AZ124" s="8"/>
      <c r="BA124" s="8"/>
      <c r="BB124" s="89"/>
      <c r="BC124" s="89"/>
      <c r="BD124" s="8"/>
    </row>
    <row r="125" spans="1:56" x14ac:dyDescent="0.2">
      <c r="A125" s="8"/>
      <c r="B125" s="8"/>
      <c r="C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9"/>
      <c r="V125" s="9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9"/>
      <c r="AO125" s="9"/>
      <c r="AZ125" s="8"/>
      <c r="BA125" s="8"/>
      <c r="BB125" s="89"/>
      <c r="BC125" s="89"/>
      <c r="BD125" s="8"/>
    </row>
    <row r="126" spans="1:56" x14ac:dyDescent="0.2">
      <c r="A126" s="8"/>
      <c r="B126" s="8"/>
      <c r="C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9"/>
      <c r="V126" s="9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9"/>
      <c r="AO126" s="9"/>
      <c r="AZ126" s="8"/>
      <c r="BA126" s="8"/>
      <c r="BB126" s="89"/>
      <c r="BC126" s="89"/>
      <c r="BD126" s="8"/>
    </row>
    <row r="127" spans="1:56" x14ac:dyDescent="0.2">
      <c r="A127" s="8"/>
      <c r="B127" s="8"/>
      <c r="C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9"/>
      <c r="V127" s="9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9"/>
      <c r="AO127" s="9"/>
      <c r="AZ127" s="8"/>
      <c r="BA127" s="8"/>
      <c r="BB127" s="89"/>
      <c r="BC127" s="89"/>
      <c r="BD127" s="8"/>
    </row>
    <row r="128" spans="1:56" x14ac:dyDescent="0.2">
      <c r="A128" s="8"/>
      <c r="B128" s="8"/>
      <c r="C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9"/>
      <c r="V128" s="9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9"/>
      <c r="AO128" s="9"/>
      <c r="AZ128" s="8"/>
      <c r="BA128" s="8"/>
      <c r="BB128" s="89"/>
      <c r="BC128" s="89"/>
      <c r="BD128" s="8"/>
    </row>
    <row r="129" spans="1:56" x14ac:dyDescent="0.2">
      <c r="A129" s="8"/>
      <c r="B129" s="8"/>
      <c r="C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9"/>
      <c r="V129" s="9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9"/>
      <c r="AO129" s="9"/>
      <c r="AZ129" s="8"/>
      <c r="BA129" s="8"/>
      <c r="BB129" s="89"/>
      <c r="BC129" s="89"/>
      <c r="BD129" s="8"/>
    </row>
    <row r="130" spans="1:56" x14ac:dyDescent="0.2">
      <c r="A130" s="8"/>
      <c r="B130" s="8"/>
      <c r="C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9"/>
      <c r="V130" s="9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9"/>
      <c r="AO130" s="9"/>
      <c r="AZ130" s="8"/>
      <c r="BA130" s="8"/>
      <c r="BB130" s="89"/>
      <c r="BC130" s="89"/>
      <c r="BD130" s="8"/>
    </row>
    <row r="131" spans="1:56" x14ac:dyDescent="0.2">
      <c r="A131" s="8"/>
      <c r="B131" s="8"/>
      <c r="C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9"/>
      <c r="V131" s="9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9"/>
      <c r="AO131" s="9"/>
      <c r="AZ131" s="8"/>
      <c r="BA131" s="8"/>
      <c r="BB131" s="89"/>
      <c r="BC131" s="89"/>
      <c r="BD131" s="8"/>
    </row>
    <row r="132" spans="1:56" x14ac:dyDescent="0.2">
      <c r="A132" s="8"/>
      <c r="B132" s="8"/>
      <c r="C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9"/>
      <c r="V132" s="9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9"/>
      <c r="AO132" s="9"/>
      <c r="AZ132" s="8"/>
      <c r="BA132" s="8"/>
      <c r="BB132" s="89"/>
      <c r="BC132" s="89"/>
      <c r="BD132" s="8"/>
    </row>
    <row r="133" spans="1:56" x14ac:dyDescent="0.2">
      <c r="A133" s="8"/>
      <c r="B133" s="8"/>
      <c r="C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9"/>
      <c r="V133" s="9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9"/>
      <c r="AO133" s="9"/>
      <c r="AZ133" s="8"/>
      <c r="BA133" s="8"/>
      <c r="BB133" s="89"/>
      <c r="BC133" s="89"/>
      <c r="BD133" s="8"/>
    </row>
    <row r="134" spans="1:56" x14ac:dyDescent="0.2">
      <c r="A134" s="8"/>
      <c r="B134" s="8"/>
      <c r="C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9"/>
      <c r="V134" s="9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9"/>
      <c r="AO134" s="9"/>
      <c r="AZ134" s="8"/>
      <c r="BA134" s="8"/>
      <c r="BB134" s="89"/>
      <c r="BC134" s="89"/>
      <c r="BD134" s="8"/>
    </row>
    <row r="135" spans="1:56" x14ac:dyDescent="0.2">
      <c r="A135" s="8"/>
      <c r="B135" s="8"/>
      <c r="C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9"/>
      <c r="V135" s="9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9"/>
      <c r="AO135" s="9"/>
      <c r="AZ135" s="8"/>
      <c r="BA135" s="8"/>
      <c r="BB135" s="89"/>
      <c r="BC135" s="89"/>
      <c r="BD135" s="8"/>
    </row>
    <row r="136" spans="1:56" x14ac:dyDescent="0.2">
      <c r="A136" s="8"/>
      <c r="B136" s="8"/>
      <c r="C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9"/>
      <c r="V136" s="9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9"/>
      <c r="AO136" s="9"/>
      <c r="AZ136" s="8"/>
      <c r="BA136" s="8"/>
      <c r="BB136" s="89"/>
      <c r="BC136" s="89"/>
      <c r="BD136" s="8"/>
    </row>
    <row r="137" spans="1:56" x14ac:dyDescent="0.2">
      <c r="A137" s="8"/>
      <c r="B137" s="8"/>
      <c r="C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9"/>
      <c r="V137" s="9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9"/>
      <c r="AO137" s="9"/>
      <c r="AZ137" s="8"/>
      <c r="BA137" s="8"/>
      <c r="BB137" s="89"/>
      <c r="BC137" s="89"/>
      <c r="BD137" s="8"/>
    </row>
    <row r="138" spans="1:56" x14ac:dyDescent="0.2">
      <c r="A138" s="8"/>
      <c r="B138" s="8"/>
      <c r="C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9"/>
      <c r="V138" s="9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9"/>
      <c r="AO138" s="9"/>
      <c r="AZ138" s="8"/>
      <c r="BA138" s="8"/>
      <c r="BB138" s="89"/>
      <c r="BC138" s="89"/>
      <c r="BD138" s="8"/>
    </row>
    <row r="139" spans="1:56" x14ac:dyDescent="0.2">
      <c r="A139" s="8"/>
      <c r="B139" s="8"/>
      <c r="C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9"/>
      <c r="V139" s="9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9"/>
      <c r="AO139" s="9"/>
      <c r="AZ139" s="8"/>
      <c r="BA139" s="8"/>
      <c r="BB139" s="89"/>
      <c r="BC139" s="89"/>
      <c r="BD139" s="8"/>
    </row>
    <row r="140" spans="1:56" x14ac:dyDescent="0.2">
      <c r="A140" s="8"/>
      <c r="B140" s="8"/>
      <c r="C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9"/>
      <c r="V140" s="9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9"/>
      <c r="AO140" s="9"/>
      <c r="AZ140" s="8"/>
      <c r="BA140" s="8"/>
      <c r="BB140" s="89"/>
      <c r="BC140" s="89"/>
      <c r="BD140" s="8"/>
    </row>
    <row r="141" spans="1:56" x14ac:dyDescent="0.2">
      <c r="A141" s="8"/>
      <c r="B141" s="8"/>
      <c r="C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9"/>
      <c r="V141" s="9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9"/>
      <c r="AO141" s="9"/>
      <c r="AZ141" s="8"/>
      <c r="BA141" s="8"/>
      <c r="BB141" s="89"/>
      <c r="BC141" s="89"/>
      <c r="BD141" s="8"/>
    </row>
    <row r="142" spans="1:56" x14ac:dyDescent="0.2">
      <c r="A142" s="8"/>
      <c r="B142" s="8"/>
      <c r="C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9"/>
      <c r="V142" s="9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9"/>
      <c r="AO142" s="9"/>
      <c r="AZ142" s="8"/>
      <c r="BA142" s="8"/>
      <c r="BB142" s="89"/>
      <c r="BC142" s="89"/>
      <c r="BD142" s="8"/>
    </row>
    <row r="143" spans="1:56" x14ac:dyDescent="0.2">
      <c r="A143" s="8"/>
      <c r="B143" s="8"/>
      <c r="C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9"/>
      <c r="V143" s="9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9"/>
      <c r="AO143" s="9"/>
      <c r="AZ143" s="8"/>
      <c r="BA143" s="8"/>
      <c r="BB143" s="89"/>
      <c r="BC143" s="89"/>
      <c r="BD143" s="8"/>
    </row>
    <row r="144" spans="1:56" x14ac:dyDescent="0.2">
      <c r="A144" s="8"/>
      <c r="B144" s="8"/>
      <c r="C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9"/>
      <c r="V144" s="9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9"/>
      <c r="AO144" s="9"/>
      <c r="AZ144" s="8"/>
      <c r="BA144" s="8"/>
      <c r="BB144" s="89"/>
      <c r="BC144" s="89"/>
      <c r="BD144" s="8"/>
    </row>
    <row r="145" spans="1:56" x14ac:dyDescent="0.2">
      <c r="A145" s="8"/>
      <c r="B145" s="8"/>
      <c r="C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9"/>
      <c r="V145" s="9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9"/>
      <c r="AO145" s="9"/>
      <c r="AZ145" s="8"/>
      <c r="BA145" s="8"/>
      <c r="BB145" s="89"/>
      <c r="BC145" s="89"/>
      <c r="BD145" s="8"/>
    </row>
    <row r="146" spans="1:56" x14ac:dyDescent="0.2">
      <c r="A146" s="8"/>
      <c r="B146" s="8"/>
      <c r="C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9"/>
      <c r="V146" s="9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9"/>
      <c r="AO146" s="9"/>
      <c r="AZ146" s="8"/>
      <c r="BA146" s="8"/>
      <c r="BB146" s="89"/>
      <c r="BC146" s="89"/>
      <c r="BD146" s="8"/>
    </row>
    <row r="147" spans="1:56" x14ac:dyDescent="0.2">
      <c r="A147" s="8"/>
      <c r="B147" s="8"/>
      <c r="C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9"/>
      <c r="V147" s="9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9"/>
      <c r="AO147" s="9"/>
      <c r="AZ147" s="8"/>
      <c r="BA147" s="8"/>
      <c r="BB147" s="89"/>
      <c r="BC147" s="89"/>
      <c r="BD147" s="8"/>
    </row>
    <row r="148" spans="1:56" x14ac:dyDescent="0.2">
      <c r="A148" s="8"/>
      <c r="B148" s="8"/>
      <c r="C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9"/>
      <c r="V148" s="9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9"/>
      <c r="AO148" s="9"/>
      <c r="AZ148" s="8"/>
      <c r="BA148" s="8"/>
      <c r="BB148" s="89"/>
      <c r="BC148" s="89"/>
      <c r="BD148" s="8"/>
    </row>
    <row r="149" spans="1:56" x14ac:dyDescent="0.2">
      <c r="A149" s="8"/>
      <c r="B149" s="8"/>
      <c r="C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9"/>
      <c r="V149" s="9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9"/>
      <c r="AO149" s="9"/>
      <c r="AZ149" s="8"/>
      <c r="BA149" s="8"/>
      <c r="BB149" s="89"/>
      <c r="BC149" s="89"/>
      <c r="BD149" s="8"/>
    </row>
    <row r="150" spans="1:56" x14ac:dyDescent="0.2">
      <c r="A150" s="8"/>
      <c r="B150" s="8"/>
      <c r="C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9"/>
      <c r="V150" s="9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9"/>
      <c r="AO150" s="9"/>
      <c r="AZ150" s="8"/>
      <c r="BA150" s="8"/>
      <c r="BB150" s="89"/>
      <c r="BC150" s="89"/>
      <c r="BD150" s="8"/>
    </row>
    <row r="151" spans="1:56" x14ac:dyDescent="0.2">
      <c r="A151" s="8"/>
      <c r="B151" s="8"/>
      <c r="C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9"/>
      <c r="V151" s="9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9"/>
      <c r="AO151" s="9"/>
      <c r="AZ151" s="8"/>
      <c r="BA151" s="8"/>
      <c r="BB151" s="89"/>
      <c r="BC151" s="89"/>
      <c r="BD151" s="8"/>
    </row>
    <row r="152" spans="1:56" x14ac:dyDescent="0.2">
      <c r="A152" s="8"/>
      <c r="B152" s="8"/>
      <c r="C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9"/>
      <c r="V152" s="9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9"/>
      <c r="AO152" s="9"/>
      <c r="AZ152" s="8"/>
      <c r="BA152" s="8"/>
      <c r="BB152" s="89"/>
      <c r="BC152" s="89"/>
      <c r="BD152" s="8"/>
    </row>
    <row r="153" spans="1:56" x14ac:dyDescent="0.2">
      <c r="A153" s="8"/>
      <c r="B153" s="8"/>
      <c r="C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9"/>
      <c r="V153" s="9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9"/>
      <c r="AO153" s="9"/>
      <c r="AZ153" s="8"/>
      <c r="BA153" s="8"/>
      <c r="BB153" s="89"/>
      <c r="BC153" s="89"/>
      <c r="BD153" s="8"/>
    </row>
    <row r="154" spans="1:56" x14ac:dyDescent="0.2">
      <c r="A154" s="8"/>
      <c r="B154" s="8"/>
      <c r="C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9"/>
      <c r="V154" s="9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9"/>
      <c r="AO154" s="9"/>
      <c r="AZ154" s="8"/>
      <c r="BA154" s="8"/>
      <c r="BB154" s="89"/>
      <c r="BC154" s="89"/>
      <c r="BD154" s="8"/>
    </row>
    <row r="155" spans="1:56" x14ac:dyDescent="0.2">
      <c r="A155" s="8"/>
      <c r="B155" s="8"/>
      <c r="C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9"/>
      <c r="V155" s="9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9"/>
      <c r="AO155" s="9"/>
      <c r="AZ155" s="8"/>
      <c r="BA155" s="8"/>
      <c r="BB155" s="89"/>
      <c r="BC155" s="89"/>
      <c r="BD155" s="8"/>
    </row>
    <row r="156" spans="1:56" x14ac:dyDescent="0.2">
      <c r="A156" s="8"/>
      <c r="B156" s="8"/>
      <c r="C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9"/>
      <c r="V156" s="9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9"/>
      <c r="AO156" s="9"/>
      <c r="AZ156" s="8"/>
      <c r="BA156" s="8"/>
      <c r="BB156" s="89"/>
      <c r="BC156" s="89"/>
      <c r="BD156" s="8"/>
    </row>
    <row r="157" spans="1:56" x14ac:dyDescent="0.2">
      <c r="A157" s="8"/>
      <c r="B157" s="8"/>
      <c r="C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9"/>
      <c r="V157" s="9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9"/>
      <c r="AO157" s="9"/>
      <c r="AZ157" s="8"/>
      <c r="BA157" s="8"/>
      <c r="BB157" s="89"/>
      <c r="BC157" s="89"/>
      <c r="BD157" s="8"/>
    </row>
    <row r="158" spans="1:56" x14ac:dyDescent="0.2">
      <c r="A158" s="8"/>
      <c r="B158" s="8"/>
      <c r="C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9"/>
      <c r="V158" s="9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9"/>
      <c r="AO158" s="9"/>
      <c r="AZ158" s="8"/>
      <c r="BA158" s="8"/>
      <c r="BB158" s="89"/>
      <c r="BC158" s="89"/>
      <c r="BD158" s="8"/>
    </row>
    <row r="159" spans="1:56" x14ac:dyDescent="0.2">
      <c r="A159" s="8"/>
      <c r="B159" s="8"/>
      <c r="C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9"/>
      <c r="V159" s="9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9"/>
      <c r="AO159" s="9"/>
      <c r="AZ159" s="8"/>
      <c r="BA159" s="8"/>
      <c r="BB159" s="89"/>
      <c r="BC159" s="89"/>
      <c r="BD159" s="8"/>
    </row>
    <row r="160" spans="1:56" x14ac:dyDescent="0.2">
      <c r="A160" s="8"/>
      <c r="B160" s="8"/>
      <c r="C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9"/>
      <c r="V160" s="9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9"/>
      <c r="AO160" s="9"/>
      <c r="AZ160" s="8"/>
      <c r="BA160" s="8"/>
      <c r="BB160" s="89"/>
      <c r="BC160" s="89"/>
      <c r="BD160" s="8"/>
    </row>
    <row r="161" spans="1:56" x14ac:dyDescent="0.2">
      <c r="A161" s="8"/>
      <c r="B161" s="8"/>
      <c r="C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9"/>
      <c r="V161" s="9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9"/>
      <c r="AO161" s="9"/>
      <c r="AZ161" s="8"/>
      <c r="BA161" s="8"/>
      <c r="BB161" s="89"/>
      <c r="BC161" s="89"/>
      <c r="BD161" s="8"/>
    </row>
    <row r="162" spans="1:56" x14ac:dyDescent="0.2">
      <c r="A162" s="8"/>
      <c r="B162" s="8"/>
      <c r="C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9"/>
      <c r="V162" s="9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9"/>
      <c r="AO162" s="9"/>
      <c r="AZ162" s="8"/>
      <c r="BA162" s="8"/>
      <c r="BB162" s="89"/>
      <c r="BC162" s="89"/>
      <c r="BD162" s="8"/>
    </row>
    <row r="163" spans="1:56" x14ac:dyDescent="0.2">
      <c r="A163" s="8"/>
      <c r="B163" s="8"/>
      <c r="C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9"/>
      <c r="V163" s="9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9"/>
      <c r="AO163" s="9"/>
      <c r="AZ163" s="8"/>
      <c r="BA163" s="8"/>
      <c r="BB163" s="89"/>
      <c r="BC163" s="89"/>
      <c r="BD163" s="8"/>
    </row>
    <row r="164" spans="1:56" x14ac:dyDescent="0.2">
      <c r="A164" s="8"/>
      <c r="B164" s="8"/>
      <c r="C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9"/>
      <c r="V164" s="9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9"/>
      <c r="AO164" s="9"/>
      <c r="AZ164" s="8"/>
      <c r="BA164" s="8"/>
      <c r="BB164" s="89"/>
      <c r="BC164" s="89"/>
      <c r="BD164" s="8"/>
    </row>
    <row r="165" spans="1:56" x14ac:dyDescent="0.2">
      <c r="A165" s="8"/>
      <c r="B165" s="8"/>
      <c r="C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9"/>
      <c r="V165" s="9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9"/>
      <c r="AO165" s="9"/>
      <c r="AZ165" s="8"/>
      <c r="BA165" s="8"/>
      <c r="BB165" s="89"/>
      <c r="BC165" s="89"/>
      <c r="BD165" s="8"/>
    </row>
    <row r="166" spans="1:56" x14ac:dyDescent="0.2">
      <c r="A166" s="8"/>
      <c r="B166" s="8"/>
      <c r="C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9"/>
      <c r="V166" s="9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9"/>
      <c r="AO166" s="9"/>
      <c r="AZ166" s="8"/>
      <c r="BA166" s="8"/>
      <c r="BB166" s="89"/>
      <c r="BC166" s="89"/>
      <c r="BD166" s="8"/>
    </row>
    <row r="167" spans="1:56" x14ac:dyDescent="0.2">
      <c r="A167" s="8"/>
      <c r="B167" s="8"/>
      <c r="C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9"/>
      <c r="V167" s="9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9"/>
      <c r="AO167" s="9"/>
      <c r="AZ167" s="8"/>
      <c r="BA167" s="8"/>
      <c r="BB167" s="89"/>
      <c r="BC167" s="89"/>
      <c r="BD167" s="8"/>
    </row>
    <row r="168" spans="1:56" x14ac:dyDescent="0.2">
      <c r="A168" s="8"/>
      <c r="B168" s="8"/>
      <c r="C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9"/>
      <c r="V168" s="9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9"/>
      <c r="AO168" s="9"/>
      <c r="AZ168" s="8"/>
      <c r="BA168" s="8"/>
      <c r="BB168" s="89"/>
      <c r="BC168" s="89"/>
      <c r="BD168" s="8"/>
    </row>
    <row r="169" spans="1:56" x14ac:dyDescent="0.2">
      <c r="A169" s="8"/>
      <c r="B169" s="8"/>
      <c r="C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9"/>
      <c r="V169" s="9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9"/>
      <c r="AO169" s="9"/>
      <c r="AZ169" s="8"/>
      <c r="BA169" s="8"/>
      <c r="BB169" s="89"/>
      <c r="BC169" s="89"/>
      <c r="BD169" s="8"/>
    </row>
    <row r="170" spans="1:56" x14ac:dyDescent="0.2">
      <c r="A170" s="8"/>
      <c r="B170" s="8"/>
      <c r="C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9"/>
      <c r="V170" s="9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9"/>
      <c r="AO170" s="9"/>
      <c r="AZ170" s="8"/>
      <c r="BA170" s="8"/>
      <c r="BB170" s="89"/>
      <c r="BC170" s="89"/>
      <c r="BD170" s="8"/>
    </row>
    <row r="171" spans="1:56" x14ac:dyDescent="0.2">
      <c r="A171" s="8"/>
      <c r="B171" s="8"/>
      <c r="C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9"/>
      <c r="V171" s="9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9"/>
      <c r="AO171" s="9"/>
      <c r="AZ171" s="8"/>
      <c r="BA171" s="8"/>
      <c r="BB171" s="89"/>
      <c r="BC171" s="89"/>
      <c r="BD171" s="8"/>
    </row>
    <row r="172" spans="1:56" x14ac:dyDescent="0.2">
      <c r="A172" s="8"/>
      <c r="B172" s="8"/>
      <c r="C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9"/>
      <c r="V172" s="9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9"/>
      <c r="AO172" s="9"/>
      <c r="AZ172" s="8"/>
      <c r="BA172" s="8"/>
      <c r="BB172" s="89"/>
      <c r="BC172" s="89"/>
      <c r="BD172" s="8"/>
    </row>
    <row r="173" spans="1:56" x14ac:dyDescent="0.2">
      <c r="A173" s="8"/>
      <c r="B173" s="8"/>
      <c r="C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9"/>
      <c r="V173" s="9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9"/>
      <c r="AO173" s="9"/>
      <c r="AZ173" s="8"/>
      <c r="BA173" s="8"/>
      <c r="BB173" s="89"/>
      <c r="BC173" s="89"/>
      <c r="BD173" s="8"/>
    </row>
    <row r="174" spans="1:56" x14ac:dyDescent="0.2">
      <c r="A174" s="8"/>
      <c r="B174" s="8"/>
      <c r="C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9"/>
      <c r="V174" s="9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9"/>
      <c r="AO174" s="9"/>
      <c r="AZ174" s="8"/>
      <c r="BA174" s="8"/>
      <c r="BB174" s="89"/>
      <c r="BC174" s="89"/>
      <c r="BD174" s="8"/>
    </row>
    <row r="175" spans="1:56" x14ac:dyDescent="0.2">
      <c r="A175" s="8"/>
      <c r="B175" s="8"/>
      <c r="C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9"/>
      <c r="V175" s="9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9"/>
      <c r="AO175" s="9"/>
      <c r="AZ175" s="8"/>
      <c r="BA175" s="8"/>
      <c r="BB175" s="89"/>
      <c r="BC175" s="89"/>
      <c r="BD175" s="8"/>
    </row>
    <row r="176" spans="1:56" x14ac:dyDescent="0.2">
      <c r="A176" s="8"/>
      <c r="B176" s="8"/>
      <c r="C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9"/>
      <c r="V176" s="9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9"/>
      <c r="AO176" s="9"/>
      <c r="AZ176" s="8"/>
      <c r="BA176" s="8"/>
      <c r="BB176" s="89"/>
      <c r="BC176" s="89"/>
      <c r="BD176" s="8"/>
    </row>
    <row r="177" spans="1:56" x14ac:dyDescent="0.2">
      <c r="A177" s="8"/>
      <c r="B177" s="8"/>
      <c r="C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9"/>
      <c r="V177" s="9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9"/>
      <c r="AO177" s="9"/>
      <c r="AZ177" s="8"/>
      <c r="BA177" s="8"/>
      <c r="BB177" s="89"/>
      <c r="BC177" s="89"/>
      <c r="BD177" s="8"/>
    </row>
    <row r="178" spans="1:56" x14ac:dyDescent="0.2">
      <c r="A178" s="8"/>
      <c r="B178" s="8"/>
      <c r="C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9"/>
      <c r="V178" s="9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9"/>
      <c r="AO178" s="9"/>
      <c r="AZ178" s="8"/>
      <c r="BA178" s="8"/>
      <c r="BB178" s="89"/>
      <c r="BC178" s="89"/>
      <c r="BD178" s="8"/>
    </row>
    <row r="179" spans="1:56" x14ac:dyDescent="0.2">
      <c r="A179" s="8"/>
      <c r="B179" s="8"/>
      <c r="C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9"/>
      <c r="V179" s="9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9"/>
      <c r="AO179" s="9"/>
      <c r="AZ179" s="8"/>
      <c r="BA179" s="8"/>
      <c r="BB179" s="89"/>
      <c r="BC179" s="89"/>
      <c r="BD179" s="8"/>
    </row>
    <row r="180" spans="1:56" x14ac:dyDescent="0.2">
      <c r="A180" s="8"/>
      <c r="B180" s="8"/>
      <c r="C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9"/>
      <c r="V180" s="9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9"/>
      <c r="AO180" s="9"/>
      <c r="AZ180" s="8"/>
      <c r="BA180" s="8"/>
      <c r="BB180" s="89"/>
      <c r="BC180" s="89"/>
      <c r="BD180" s="8"/>
    </row>
    <row r="181" spans="1:56" x14ac:dyDescent="0.2">
      <c r="A181" s="8"/>
      <c r="B181" s="8"/>
      <c r="C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9"/>
      <c r="V181" s="9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9"/>
      <c r="AO181" s="9"/>
      <c r="AZ181" s="8"/>
      <c r="BA181" s="8"/>
      <c r="BB181" s="89"/>
      <c r="BC181" s="89"/>
      <c r="BD181" s="8"/>
    </row>
    <row r="182" spans="1:56" x14ac:dyDescent="0.2">
      <c r="A182" s="8"/>
      <c r="B182" s="8"/>
      <c r="C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9"/>
      <c r="V182" s="9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9"/>
      <c r="AO182" s="9"/>
      <c r="AZ182" s="8"/>
      <c r="BA182" s="8"/>
      <c r="BB182" s="89"/>
      <c r="BC182" s="89"/>
      <c r="BD182" s="8"/>
    </row>
    <row r="183" spans="1:56" x14ac:dyDescent="0.2">
      <c r="A183" s="8"/>
      <c r="B183" s="8"/>
      <c r="C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9"/>
      <c r="V183" s="9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9"/>
      <c r="AO183" s="9"/>
      <c r="AZ183" s="8"/>
      <c r="BA183" s="8"/>
      <c r="BB183" s="89"/>
      <c r="BC183" s="89"/>
      <c r="BD183" s="8"/>
    </row>
    <row r="184" spans="1:56" x14ac:dyDescent="0.2">
      <c r="A184" s="8"/>
      <c r="B184" s="8"/>
      <c r="C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9"/>
      <c r="V184" s="9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9"/>
      <c r="AO184" s="9"/>
      <c r="AZ184" s="8"/>
      <c r="BA184" s="8"/>
      <c r="BB184" s="89"/>
      <c r="BC184" s="89"/>
      <c r="BD184" s="8"/>
    </row>
    <row r="185" spans="1:56" x14ac:dyDescent="0.2">
      <c r="A185" s="8"/>
      <c r="B185" s="8"/>
      <c r="C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9"/>
      <c r="V185" s="9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9"/>
      <c r="AO185" s="9"/>
      <c r="AZ185" s="8"/>
      <c r="BA185" s="8"/>
      <c r="BB185" s="89"/>
      <c r="BC185" s="89"/>
      <c r="BD185" s="8"/>
    </row>
    <row r="186" spans="1:56" x14ac:dyDescent="0.2">
      <c r="A186" s="8"/>
      <c r="B186" s="8"/>
      <c r="C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9"/>
      <c r="V186" s="9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9"/>
      <c r="AO186" s="9"/>
      <c r="AZ186" s="8"/>
      <c r="BA186" s="8"/>
      <c r="BB186" s="89"/>
      <c r="BC186" s="89"/>
      <c r="BD186" s="8"/>
    </row>
    <row r="187" spans="1:56" x14ac:dyDescent="0.2">
      <c r="A187" s="8"/>
      <c r="B187" s="8"/>
      <c r="C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9"/>
      <c r="V187" s="9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9"/>
      <c r="AO187" s="9"/>
      <c r="AZ187" s="8"/>
      <c r="BA187" s="8"/>
      <c r="BB187" s="89"/>
      <c r="BC187" s="89"/>
      <c r="BD187" s="8"/>
    </row>
    <row r="188" spans="1:56" x14ac:dyDescent="0.2">
      <c r="A188" s="8"/>
      <c r="B188" s="8"/>
      <c r="C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9"/>
      <c r="V188" s="9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9"/>
      <c r="AO188" s="9"/>
      <c r="AZ188" s="8"/>
      <c r="BA188" s="8"/>
      <c r="BB188" s="89"/>
      <c r="BC188" s="89"/>
      <c r="BD188" s="8"/>
    </row>
    <row r="189" spans="1:56" x14ac:dyDescent="0.2">
      <c r="A189" s="8"/>
      <c r="B189" s="8"/>
      <c r="C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9"/>
      <c r="V189" s="9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9"/>
      <c r="AO189" s="9"/>
      <c r="AZ189" s="8"/>
      <c r="BA189" s="8"/>
      <c r="BB189" s="89"/>
      <c r="BC189" s="89"/>
      <c r="BD189" s="8"/>
    </row>
    <row r="190" spans="1:56" x14ac:dyDescent="0.2">
      <c r="A190" s="8"/>
      <c r="B190" s="8"/>
      <c r="C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9"/>
      <c r="V190" s="9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9"/>
      <c r="AO190" s="9"/>
      <c r="AZ190" s="8"/>
      <c r="BA190" s="8"/>
      <c r="BB190" s="89"/>
      <c r="BC190" s="89"/>
      <c r="BD190" s="8"/>
    </row>
    <row r="191" spans="1:56" x14ac:dyDescent="0.2">
      <c r="A191" s="8"/>
      <c r="B191" s="8"/>
      <c r="C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9"/>
      <c r="V191" s="9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9"/>
      <c r="AO191" s="9"/>
      <c r="AZ191" s="8"/>
      <c r="BA191" s="8"/>
      <c r="BB191" s="89"/>
      <c r="BC191" s="89"/>
      <c r="BD191" s="8"/>
    </row>
    <row r="192" spans="1:56" x14ac:dyDescent="0.2">
      <c r="A192" s="8"/>
      <c r="B192" s="8"/>
      <c r="C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9"/>
      <c r="V192" s="9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9"/>
      <c r="AO192" s="9"/>
      <c r="AZ192" s="8"/>
      <c r="BA192" s="8"/>
      <c r="BB192" s="89"/>
      <c r="BC192" s="89"/>
      <c r="BD192" s="8"/>
    </row>
    <row r="193" spans="1:56" x14ac:dyDescent="0.2">
      <c r="A193" s="8"/>
      <c r="B193" s="8"/>
      <c r="C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9"/>
      <c r="V193" s="9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9"/>
      <c r="AO193" s="9"/>
      <c r="AZ193" s="8"/>
      <c r="BA193" s="8"/>
      <c r="BB193" s="89"/>
      <c r="BC193" s="89"/>
      <c r="BD193" s="8"/>
    </row>
    <row r="194" spans="1:56" x14ac:dyDescent="0.2">
      <c r="A194" s="8"/>
      <c r="B194" s="8"/>
      <c r="C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9"/>
      <c r="V194" s="9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9"/>
      <c r="AO194" s="9"/>
      <c r="AZ194" s="8"/>
      <c r="BA194" s="8"/>
      <c r="BB194" s="89"/>
      <c r="BC194" s="89"/>
      <c r="BD194" s="8"/>
    </row>
    <row r="195" spans="1:56" x14ac:dyDescent="0.2">
      <c r="A195" s="8"/>
      <c r="B195" s="8"/>
      <c r="C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9"/>
      <c r="V195" s="9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9"/>
      <c r="AO195" s="9"/>
      <c r="AZ195" s="8"/>
      <c r="BA195" s="8"/>
      <c r="BB195" s="89"/>
      <c r="BC195" s="89"/>
      <c r="BD195" s="8"/>
    </row>
    <row r="196" spans="1:56" x14ac:dyDescent="0.2">
      <c r="A196" s="8"/>
      <c r="B196" s="8"/>
      <c r="C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9"/>
      <c r="V196" s="9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9"/>
      <c r="AO196" s="9"/>
      <c r="AZ196" s="8"/>
      <c r="BA196" s="8"/>
      <c r="BB196" s="89"/>
      <c r="BC196" s="89"/>
      <c r="BD196" s="8"/>
    </row>
    <row r="197" spans="1:56" x14ac:dyDescent="0.2">
      <c r="A197" s="8"/>
      <c r="B197" s="8"/>
      <c r="C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9"/>
      <c r="V197" s="9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9"/>
      <c r="AO197" s="9"/>
      <c r="AZ197" s="8"/>
      <c r="BA197" s="8"/>
      <c r="BB197" s="89"/>
      <c r="BC197" s="89"/>
      <c r="BD197" s="8"/>
    </row>
    <row r="198" spans="1:56" x14ac:dyDescent="0.2">
      <c r="A198" s="8"/>
      <c r="B198" s="8"/>
      <c r="C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9"/>
      <c r="V198" s="9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9"/>
      <c r="AO198" s="9"/>
      <c r="AZ198" s="8"/>
      <c r="BA198" s="8"/>
      <c r="BB198" s="89"/>
      <c r="BC198" s="89"/>
      <c r="BD198" s="8"/>
    </row>
    <row r="199" spans="1:56" x14ac:dyDescent="0.2">
      <c r="A199" s="8"/>
      <c r="B199" s="8"/>
      <c r="C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9"/>
      <c r="V199" s="9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9"/>
      <c r="AO199" s="9"/>
      <c r="AZ199" s="8"/>
      <c r="BA199" s="8"/>
      <c r="BB199" s="89"/>
      <c r="BC199" s="89"/>
      <c r="BD199" s="8"/>
    </row>
    <row r="200" spans="1:56" x14ac:dyDescent="0.2">
      <c r="A200" s="8"/>
      <c r="B200" s="8"/>
      <c r="C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9"/>
      <c r="V200" s="9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9"/>
      <c r="AO200" s="9"/>
      <c r="AZ200" s="8"/>
      <c r="BA200" s="8"/>
      <c r="BB200" s="89"/>
      <c r="BC200" s="89"/>
      <c r="BD200" s="8"/>
    </row>
    <row r="201" spans="1:56" x14ac:dyDescent="0.2">
      <c r="A201" s="8"/>
      <c r="B201" s="8"/>
      <c r="C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9"/>
      <c r="V201" s="9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9"/>
      <c r="AO201" s="9"/>
      <c r="AZ201" s="8"/>
      <c r="BA201" s="8"/>
      <c r="BB201" s="89"/>
      <c r="BC201" s="89"/>
      <c r="BD201" s="8"/>
    </row>
    <row r="202" spans="1:56" x14ac:dyDescent="0.2">
      <c r="A202" s="8"/>
      <c r="B202" s="8"/>
      <c r="C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9"/>
      <c r="V202" s="9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9"/>
      <c r="AO202" s="9"/>
      <c r="AZ202" s="8"/>
      <c r="BA202" s="8"/>
      <c r="BB202" s="89"/>
      <c r="BC202" s="89"/>
      <c r="BD202" s="8"/>
    </row>
    <row r="203" spans="1:56" x14ac:dyDescent="0.2">
      <c r="A203" s="8"/>
      <c r="B203" s="8"/>
      <c r="C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9"/>
      <c r="V203" s="9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9"/>
      <c r="AO203" s="9"/>
      <c r="AZ203" s="8"/>
      <c r="BA203" s="8"/>
      <c r="BB203" s="89"/>
      <c r="BC203" s="89"/>
      <c r="BD203" s="8"/>
    </row>
    <row r="204" spans="1:56" x14ac:dyDescent="0.2">
      <c r="A204" s="8"/>
      <c r="B204" s="8"/>
      <c r="C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9"/>
      <c r="V204" s="9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9"/>
      <c r="AO204" s="9"/>
      <c r="AZ204" s="8"/>
      <c r="BA204" s="8"/>
      <c r="BB204" s="89"/>
      <c r="BC204" s="89"/>
      <c r="BD204" s="8"/>
    </row>
    <row r="205" spans="1:56" x14ac:dyDescent="0.2">
      <c r="A205" s="8"/>
      <c r="B205" s="8"/>
      <c r="C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9"/>
      <c r="V205" s="9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9"/>
      <c r="AO205" s="9"/>
      <c r="AZ205" s="8"/>
      <c r="BA205" s="8"/>
      <c r="BB205" s="89"/>
      <c r="BC205" s="89"/>
      <c r="BD205" s="8"/>
    </row>
    <row r="206" spans="1:56" x14ac:dyDescent="0.2">
      <c r="A206" s="8"/>
      <c r="B206" s="8"/>
      <c r="C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9"/>
      <c r="V206" s="9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9"/>
      <c r="AO206" s="9"/>
      <c r="AZ206" s="8"/>
      <c r="BA206" s="8"/>
      <c r="BB206" s="89"/>
      <c r="BC206" s="89"/>
      <c r="BD206" s="8"/>
    </row>
    <row r="207" spans="1:56" x14ac:dyDescent="0.2">
      <c r="A207" s="8"/>
      <c r="B207" s="8"/>
      <c r="C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9"/>
      <c r="V207" s="9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9"/>
      <c r="AO207" s="9"/>
      <c r="AZ207" s="8"/>
      <c r="BA207" s="8"/>
      <c r="BB207" s="89"/>
      <c r="BC207" s="89"/>
      <c r="BD207" s="8"/>
    </row>
    <row r="208" spans="1:56" x14ac:dyDescent="0.2">
      <c r="A208" s="8"/>
      <c r="B208" s="8"/>
      <c r="C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9"/>
      <c r="V208" s="9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9"/>
      <c r="AO208" s="9"/>
      <c r="AZ208" s="8"/>
      <c r="BA208" s="8"/>
      <c r="BB208" s="89"/>
      <c r="BC208" s="89"/>
      <c r="BD208" s="8"/>
    </row>
    <row r="209" spans="1:56" x14ac:dyDescent="0.2">
      <c r="A209" s="8"/>
      <c r="B209" s="8"/>
      <c r="C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9"/>
      <c r="V209" s="9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9"/>
      <c r="AO209" s="9"/>
      <c r="AZ209" s="8"/>
      <c r="BA209" s="8"/>
      <c r="BB209" s="89"/>
      <c r="BC209" s="89"/>
      <c r="BD209" s="8"/>
    </row>
    <row r="210" spans="1:56" x14ac:dyDescent="0.2">
      <c r="A210" s="8"/>
      <c r="B210" s="8"/>
      <c r="C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9"/>
      <c r="V210" s="9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9"/>
      <c r="AO210" s="9"/>
      <c r="AZ210" s="8"/>
      <c r="BA210" s="8"/>
      <c r="BB210" s="89"/>
      <c r="BC210" s="89"/>
      <c r="BD210" s="8"/>
    </row>
    <row r="211" spans="1:56" x14ac:dyDescent="0.2">
      <c r="A211" s="8"/>
      <c r="B211" s="8"/>
      <c r="C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9"/>
      <c r="V211" s="9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9"/>
      <c r="AO211" s="9"/>
      <c r="AZ211" s="8"/>
      <c r="BA211" s="8"/>
      <c r="BB211" s="89"/>
      <c r="BC211" s="89"/>
      <c r="BD211" s="8"/>
    </row>
    <row r="212" spans="1:56" x14ac:dyDescent="0.2">
      <c r="A212" s="8"/>
      <c r="B212" s="8"/>
      <c r="C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9"/>
      <c r="V212" s="9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9"/>
      <c r="AO212" s="9"/>
      <c r="AZ212" s="8"/>
      <c r="BA212" s="8"/>
      <c r="BB212" s="89"/>
      <c r="BC212" s="89"/>
      <c r="BD212" s="8"/>
    </row>
    <row r="213" spans="1:56" x14ac:dyDescent="0.2">
      <c r="A213" s="8"/>
      <c r="B213" s="8"/>
      <c r="C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9"/>
      <c r="V213" s="9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9"/>
      <c r="AO213" s="9"/>
      <c r="AZ213" s="8"/>
      <c r="BA213" s="8"/>
      <c r="BB213" s="89"/>
      <c r="BC213" s="89"/>
      <c r="BD213" s="8"/>
    </row>
    <row r="214" spans="1:56" x14ac:dyDescent="0.2">
      <c r="A214" s="8"/>
      <c r="B214" s="8"/>
      <c r="C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9"/>
      <c r="V214" s="9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9"/>
      <c r="AO214" s="9"/>
      <c r="AZ214" s="8"/>
      <c r="BA214" s="8"/>
      <c r="BB214" s="89"/>
      <c r="BC214" s="89"/>
      <c r="BD214" s="8"/>
    </row>
    <row r="215" spans="1:56" x14ac:dyDescent="0.2">
      <c r="A215" s="8"/>
      <c r="B215" s="8"/>
      <c r="C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9"/>
      <c r="V215" s="9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9"/>
      <c r="AO215" s="9"/>
      <c r="AZ215" s="8"/>
      <c r="BA215" s="8"/>
      <c r="BB215" s="89"/>
      <c r="BC215" s="89"/>
      <c r="BD215" s="8"/>
    </row>
    <row r="216" spans="1:56" x14ac:dyDescent="0.2">
      <c r="A216" s="8"/>
      <c r="B216" s="8"/>
      <c r="C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9"/>
      <c r="V216" s="9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9"/>
      <c r="AO216" s="9"/>
      <c r="AZ216" s="8"/>
      <c r="BA216" s="8"/>
      <c r="BB216" s="89"/>
      <c r="BC216" s="89"/>
      <c r="BD216" s="8"/>
    </row>
    <row r="217" spans="1:56" x14ac:dyDescent="0.2">
      <c r="A217" s="8"/>
      <c r="B217" s="8"/>
      <c r="C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9"/>
      <c r="V217" s="9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9"/>
      <c r="AO217" s="9"/>
      <c r="AZ217" s="8"/>
      <c r="BA217" s="8"/>
      <c r="BB217" s="89"/>
      <c r="BC217" s="89"/>
      <c r="BD217" s="8"/>
    </row>
    <row r="218" spans="1:56" x14ac:dyDescent="0.2">
      <c r="A218" s="8"/>
      <c r="B218" s="8"/>
      <c r="C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9"/>
      <c r="V218" s="9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9"/>
      <c r="AO218" s="9"/>
      <c r="AZ218" s="8"/>
      <c r="BA218" s="8"/>
      <c r="BB218" s="89"/>
      <c r="BC218" s="89"/>
      <c r="BD218" s="8"/>
    </row>
    <row r="219" spans="1:56" x14ac:dyDescent="0.2">
      <c r="A219" s="8"/>
      <c r="B219" s="8"/>
      <c r="C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9"/>
      <c r="V219" s="9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9"/>
      <c r="AO219" s="9"/>
      <c r="AZ219" s="8"/>
      <c r="BA219" s="8"/>
      <c r="BB219" s="89"/>
      <c r="BC219" s="89"/>
      <c r="BD219" s="8"/>
    </row>
    <row r="220" spans="1:56" x14ac:dyDescent="0.2">
      <c r="A220" s="8"/>
      <c r="B220" s="8"/>
      <c r="C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9"/>
      <c r="V220" s="9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9"/>
      <c r="AO220" s="9"/>
      <c r="AZ220" s="8"/>
      <c r="BA220" s="8"/>
      <c r="BB220" s="89"/>
      <c r="BC220" s="89"/>
      <c r="BD220" s="8"/>
    </row>
    <row r="221" spans="1:56" x14ac:dyDescent="0.2">
      <c r="A221" s="8"/>
      <c r="B221" s="8"/>
      <c r="C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9"/>
      <c r="V221" s="9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9"/>
      <c r="AO221" s="9"/>
      <c r="AZ221" s="8"/>
      <c r="BA221" s="8"/>
      <c r="BB221" s="89"/>
      <c r="BC221" s="89"/>
      <c r="BD221" s="8"/>
    </row>
    <row r="222" spans="1:56" x14ac:dyDescent="0.2">
      <c r="A222" s="8"/>
      <c r="B222" s="8"/>
      <c r="C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9"/>
      <c r="V222" s="9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9"/>
      <c r="AO222" s="9"/>
      <c r="AZ222" s="8"/>
      <c r="BA222" s="8"/>
      <c r="BB222" s="89"/>
      <c r="BC222" s="89"/>
      <c r="BD222" s="8"/>
    </row>
    <row r="223" spans="1:56" x14ac:dyDescent="0.2">
      <c r="A223" s="8"/>
      <c r="B223" s="8"/>
      <c r="C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9"/>
      <c r="V223" s="9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9"/>
      <c r="AO223" s="9"/>
      <c r="AZ223" s="8"/>
      <c r="BA223" s="8"/>
      <c r="BB223" s="89"/>
      <c r="BC223" s="89"/>
      <c r="BD223" s="8"/>
    </row>
    <row r="224" spans="1:56" x14ac:dyDescent="0.2">
      <c r="A224" s="8"/>
      <c r="B224" s="8"/>
      <c r="C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9"/>
      <c r="V224" s="9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9"/>
      <c r="AO224" s="9"/>
      <c r="AZ224" s="8"/>
      <c r="BA224" s="8"/>
      <c r="BB224" s="89"/>
      <c r="BC224" s="89"/>
      <c r="BD224" s="8"/>
    </row>
    <row r="225" spans="1:56" x14ac:dyDescent="0.2">
      <c r="A225" s="8"/>
      <c r="B225" s="8"/>
      <c r="C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9"/>
      <c r="V225" s="9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9"/>
      <c r="AO225" s="9"/>
      <c r="AZ225" s="8"/>
      <c r="BA225" s="8"/>
      <c r="BB225" s="89"/>
      <c r="BC225" s="89"/>
      <c r="BD225" s="8"/>
    </row>
    <row r="226" spans="1:56" x14ac:dyDescent="0.2">
      <c r="A226" s="8"/>
      <c r="B226" s="8"/>
      <c r="C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9"/>
      <c r="V226" s="9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9"/>
      <c r="AO226" s="9"/>
      <c r="AZ226" s="8"/>
      <c r="BA226" s="8"/>
      <c r="BB226" s="89"/>
      <c r="BC226" s="89"/>
      <c r="BD226" s="8"/>
    </row>
    <row r="227" spans="1:56" x14ac:dyDescent="0.2">
      <c r="A227" s="8"/>
      <c r="B227" s="8"/>
      <c r="C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9"/>
      <c r="V227" s="9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9"/>
      <c r="AO227" s="9"/>
      <c r="AZ227" s="8"/>
      <c r="BA227" s="8"/>
      <c r="BB227" s="89"/>
      <c r="BC227" s="89"/>
      <c r="BD227" s="8"/>
    </row>
    <row r="228" spans="1:56" x14ac:dyDescent="0.2">
      <c r="A228" s="8"/>
      <c r="B228" s="8"/>
      <c r="C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9"/>
      <c r="V228" s="9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9"/>
      <c r="AO228" s="9"/>
      <c r="AZ228" s="8"/>
      <c r="BA228" s="8"/>
      <c r="BB228" s="89"/>
      <c r="BC228" s="89"/>
      <c r="BD228" s="8"/>
    </row>
    <row r="229" spans="1:56" x14ac:dyDescent="0.2">
      <c r="A229" s="8"/>
      <c r="B229" s="8"/>
      <c r="C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9"/>
      <c r="V229" s="9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9"/>
      <c r="AO229" s="9"/>
      <c r="AZ229" s="8"/>
      <c r="BA229" s="8"/>
      <c r="BB229" s="89"/>
      <c r="BC229" s="89"/>
      <c r="BD229" s="8"/>
    </row>
    <row r="230" spans="1:56" x14ac:dyDescent="0.2">
      <c r="A230" s="8"/>
      <c r="B230" s="8"/>
      <c r="C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9"/>
      <c r="V230" s="9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9"/>
      <c r="AO230" s="9"/>
      <c r="AZ230" s="8"/>
      <c r="BA230" s="8"/>
      <c r="BB230" s="89"/>
      <c r="BC230" s="89"/>
      <c r="BD230" s="8"/>
    </row>
    <row r="231" spans="1:56" x14ac:dyDescent="0.2">
      <c r="A231" s="8"/>
      <c r="B231" s="8"/>
      <c r="C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9"/>
      <c r="V231" s="9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9"/>
      <c r="AO231" s="9"/>
      <c r="AZ231" s="8"/>
      <c r="BA231" s="8"/>
      <c r="BB231" s="89"/>
      <c r="BC231" s="89"/>
      <c r="BD231" s="8"/>
    </row>
    <row r="232" spans="1:56" x14ac:dyDescent="0.2">
      <c r="A232" s="8"/>
      <c r="B232" s="8"/>
      <c r="C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9"/>
      <c r="V232" s="9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9"/>
      <c r="AO232" s="9"/>
      <c r="AZ232" s="8"/>
      <c r="BA232" s="8"/>
      <c r="BB232" s="89"/>
      <c r="BC232" s="89"/>
      <c r="BD232" s="8"/>
    </row>
    <row r="233" spans="1:56" x14ac:dyDescent="0.2">
      <c r="A233" s="8"/>
      <c r="B233" s="8"/>
      <c r="C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9"/>
      <c r="V233" s="9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9"/>
      <c r="AO233" s="9"/>
      <c r="AZ233" s="8"/>
      <c r="BA233" s="8"/>
      <c r="BB233" s="89"/>
      <c r="BC233" s="89"/>
      <c r="BD233" s="8"/>
    </row>
    <row r="234" spans="1:56" x14ac:dyDescent="0.2">
      <c r="A234" s="8"/>
      <c r="B234" s="8"/>
      <c r="C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9"/>
      <c r="V234" s="9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9"/>
      <c r="AO234" s="9"/>
      <c r="AZ234" s="8"/>
      <c r="BA234" s="8"/>
      <c r="BB234" s="89"/>
      <c r="BC234" s="89"/>
      <c r="BD234" s="8"/>
    </row>
    <row r="235" spans="1:56" x14ac:dyDescent="0.2">
      <c r="A235" s="8"/>
      <c r="B235" s="8"/>
      <c r="C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9"/>
      <c r="V235" s="9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9"/>
      <c r="AO235" s="9"/>
      <c r="AZ235" s="8"/>
      <c r="BA235" s="8"/>
      <c r="BB235" s="89"/>
      <c r="BC235" s="89"/>
      <c r="BD235" s="8"/>
    </row>
    <row r="236" spans="1:56" x14ac:dyDescent="0.2">
      <c r="A236" s="8"/>
      <c r="B236" s="8"/>
      <c r="C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9"/>
      <c r="V236" s="9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9"/>
      <c r="AO236" s="9"/>
      <c r="AZ236" s="8"/>
      <c r="BA236" s="8"/>
      <c r="BB236" s="89"/>
      <c r="BC236" s="89"/>
      <c r="BD236" s="8"/>
    </row>
    <row r="237" spans="1:56" x14ac:dyDescent="0.2">
      <c r="A237" s="8"/>
      <c r="B237" s="8"/>
      <c r="C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9"/>
      <c r="V237" s="9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9"/>
      <c r="AO237" s="9"/>
      <c r="AZ237" s="8"/>
      <c r="BA237" s="8"/>
      <c r="BB237" s="89"/>
      <c r="BC237" s="89"/>
      <c r="BD237" s="8"/>
    </row>
    <row r="238" spans="1:56" x14ac:dyDescent="0.2">
      <c r="A238" s="8"/>
      <c r="B238" s="8"/>
      <c r="C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9"/>
      <c r="V238" s="9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9"/>
      <c r="AO238" s="9"/>
      <c r="AZ238" s="8"/>
      <c r="BA238" s="8"/>
      <c r="BB238" s="89"/>
      <c r="BC238" s="89"/>
      <c r="BD238" s="8"/>
    </row>
    <row r="239" spans="1:56" x14ac:dyDescent="0.2">
      <c r="A239" s="8"/>
      <c r="B239" s="8"/>
      <c r="C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9"/>
      <c r="V239" s="9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9"/>
      <c r="AO239" s="9"/>
      <c r="AZ239" s="8"/>
      <c r="BA239" s="8"/>
      <c r="BB239" s="89"/>
      <c r="BC239" s="89"/>
      <c r="BD239" s="8"/>
    </row>
    <row r="240" spans="1:56" x14ac:dyDescent="0.2">
      <c r="A240" s="8"/>
      <c r="B240" s="8"/>
      <c r="C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9"/>
      <c r="V240" s="9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9"/>
      <c r="AO240" s="9"/>
      <c r="AZ240" s="8"/>
      <c r="BA240" s="8"/>
      <c r="BB240" s="89"/>
      <c r="BC240" s="89"/>
      <c r="BD240" s="8"/>
    </row>
    <row r="241" spans="1:56" x14ac:dyDescent="0.2">
      <c r="A241" s="8"/>
      <c r="B241" s="8"/>
      <c r="C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9"/>
      <c r="V241" s="9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9"/>
      <c r="AO241" s="9"/>
      <c r="AZ241" s="8"/>
      <c r="BA241" s="8"/>
      <c r="BB241" s="89"/>
      <c r="BC241" s="89"/>
      <c r="BD241" s="8"/>
    </row>
    <row r="242" spans="1:56" x14ac:dyDescent="0.2">
      <c r="A242" s="8"/>
      <c r="B242" s="8"/>
      <c r="C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9"/>
      <c r="V242" s="9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9"/>
      <c r="AO242" s="9"/>
      <c r="AZ242" s="8"/>
      <c r="BA242" s="8"/>
      <c r="BB242" s="89"/>
      <c r="BC242" s="89"/>
      <c r="BD242" s="8"/>
    </row>
    <row r="243" spans="1:56" x14ac:dyDescent="0.2">
      <c r="A243" s="8"/>
      <c r="B243" s="8"/>
      <c r="C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9"/>
      <c r="V243" s="9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9"/>
      <c r="AO243" s="9"/>
      <c r="AZ243" s="8"/>
      <c r="BA243" s="8"/>
      <c r="BB243" s="89"/>
      <c r="BC243" s="89"/>
      <c r="BD243" s="8"/>
    </row>
    <row r="244" spans="1:56" x14ac:dyDescent="0.2">
      <c r="A244" s="8"/>
      <c r="B244" s="8"/>
      <c r="C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9"/>
      <c r="V244" s="9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9"/>
      <c r="AO244" s="9"/>
      <c r="AZ244" s="8"/>
      <c r="BA244" s="8"/>
      <c r="BB244" s="89"/>
      <c r="BC244" s="89"/>
      <c r="BD244" s="8"/>
    </row>
    <row r="245" spans="1:56" x14ac:dyDescent="0.2">
      <c r="A245" s="8"/>
      <c r="B245" s="8"/>
      <c r="C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9"/>
      <c r="V245" s="9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9"/>
      <c r="AO245" s="9"/>
      <c r="AZ245" s="8"/>
      <c r="BA245" s="8"/>
      <c r="BB245" s="89"/>
      <c r="BC245" s="89"/>
      <c r="BD245" s="8"/>
    </row>
    <row r="246" spans="1:56" x14ac:dyDescent="0.2">
      <c r="A246" s="8"/>
      <c r="B246" s="8"/>
      <c r="C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9"/>
      <c r="V246" s="9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9"/>
      <c r="AO246" s="9"/>
      <c r="AZ246" s="8"/>
      <c r="BA246" s="8"/>
      <c r="BB246" s="89"/>
      <c r="BC246" s="89"/>
      <c r="BD246" s="8"/>
    </row>
    <row r="247" spans="1:56" x14ac:dyDescent="0.2">
      <c r="A247" s="8"/>
      <c r="B247" s="8"/>
      <c r="C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9"/>
      <c r="V247" s="9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9"/>
      <c r="AO247" s="9"/>
      <c r="AZ247" s="8"/>
      <c r="BA247" s="8"/>
      <c r="BB247" s="89"/>
      <c r="BC247" s="89"/>
      <c r="BD247" s="8"/>
    </row>
    <row r="248" spans="1:56" x14ac:dyDescent="0.2">
      <c r="A248" s="8"/>
      <c r="B248" s="8"/>
      <c r="C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9"/>
      <c r="V248" s="9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9"/>
      <c r="AO248" s="9"/>
      <c r="AZ248" s="8"/>
      <c r="BA248" s="8"/>
      <c r="BB248" s="89"/>
      <c r="BC248" s="89"/>
      <c r="BD248" s="8"/>
    </row>
    <row r="249" spans="1:56" x14ac:dyDescent="0.2">
      <c r="A249" s="8"/>
      <c r="B249" s="8"/>
      <c r="C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9"/>
      <c r="V249" s="9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9"/>
      <c r="AO249" s="9"/>
      <c r="AZ249" s="8"/>
      <c r="BA249" s="8"/>
      <c r="BB249" s="89"/>
      <c r="BC249" s="89"/>
      <c r="BD249" s="8"/>
    </row>
    <row r="250" spans="1:56" x14ac:dyDescent="0.2">
      <c r="A250" s="8"/>
      <c r="B250" s="8"/>
      <c r="C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9"/>
      <c r="V250" s="9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9"/>
      <c r="AO250" s="9"/>
      <c r="AZ250" s="8"/>
      <c r="BA250" s="8"/>
      <c r="BB250" s="89"/>
      <c r="BC250" s="89"/>
      <c r="BD250" s="8"/>
    </row>
    <row r="251" spans="1:56" x14ac:dyDescent="0.2">
      <c r="A251" s="8"/>
      <c r="B251" s="8"/>
      <c r="C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9"/>
      <c r="V251" s="9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9"/>
      <c r="AO251" s="9"/>
      <c r="AZ251" s="8"/>
      <c r="BA251" s="8"/>
      <c r="BB251" s="89"/>
      <c r="BC251" s="89"/>
      <c r="BD251" s="8"/>
    </row>
    <row r="252" spans="1:56" x14ac:dyDescent="0.2">
      <c r="A252" s="8"/>
      <c r="B252" s="8"/>
      <c r="C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9"/>
      <c r="V252" s="9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9"/>
      <c r="AO252" s="9"/>
      <c r="AZ252" s="8"/>
      <c r="BA252" s="8"/>
      <c r="BB252" s="89"/>
      <c r="BC252" s="89"/>
      <c r="BD252" s="8"/>
    </row>
    <row r="253" spans="1:56" x14ac:dyDescent="0.2">
      <c r="A253" s="8"/>
      <c r="B253" s="8"/>
      <c r="C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9"/>
      <c r="V253" s="9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9"/>
      <c r="AO253" s="9"/>
      <c r="AZ253" s="8"/>
      <c r="BA253" s="8"/>
      <c r="BB253" s="89"/>
      <c r="BC253" s="89"/>
      <c r="BD253" s="8"/>
    </row>
    <row r="254" spans="1:56" x14ac:dyDescent="0.2">
      <c r="A254" s="8"/>
      <c r="B254" s="8"/>
      <c r="C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9"/>
      <c r="V254" s="9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9"/>
      <c r="AO254" s="9"/>
      <c r="AZ254" s="8"/>
      <c r="BA254" s="8"/>
      <c r="BB254" s="89"/>
      <c r="BC254" s="89"/>
      <c r="BD254" s="8"/>
    </row>
    <row r="255" spans="1:56" x14ac:dyDescent="0.2">
      <c r="A255" s="8"/>
      <c r="B255" s="8"/>
      <c r="C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9"/>
      <c r="V255" s="9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9"/>
      <c r="AO255" s="9"/>
      <c r="AZ255" s="8"/>
      <c r="BA255" s="8"/>
      <c r="BB255" s="89"/>
      <c r="BC255" s="89"/>
      <c r="BD255" s="8"/>
    </row>
    <row r="256" spans="1:56" x14ac:dyDescent="0.2">
      <c r="A256" s="8"/>
      <c r="B256" s="8"/>
      <c r="C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9"/>
      <c r="V256" s="9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9"/>
      <c r="AO256" s="9"/>
      <c r="AZ256" s="8"/>
      <c r="BA256" s="8"/>
      <c r="BB256" s="89"/>
      <c r="BC256" s="89"/>
      <c r="BD256" s="8"/>
    </row>
    <row r="257" spans="1:56" x14ac:dyDescent="0.2">
      <c r="A257" s="8"/>
      <c r="B257" s="8"/>
      <c r="C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9"/>
      <c r="V257" s="9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9"/>
      <c r="AO257" s="9"/>
      <c r="AZ257" s="8"/>
      <c r="BA257" s="8"/>
      <c r="BB257" s="89"/>
      <c r="BC257" s="89"/>
      <c r="BD257" s="8"/>
    </row>
    <row r="258" spans="1:56" x14ac:dyDescent="0.2">
      <c r="A258" s="8"/>
      <c r="B258" s="8"/>
      <c r="C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9"/>
      <c r="V258" s="9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9"/>
      <c r="AO258" s="9"/>
      <c r="AZ258" s="8"/>
      <c r="BA258" s="8"/>
      <c r="BB258" s="89"/>
      <c r="BC258" s="89"/>
      <c r="BD258" s="8"/>
    </row>
    <row r="259" spans="1:56" x14ac:dyDescent="0.2">
      <c r="A259" s="8"/>
      <c r="B259" s="8"/>
      <c r="C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9"/>
      <c r="V259" s="9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9"/>
      <c r="AO259" s="9"/>
      <c r="AZ259" s="8"/>
      <c r="BA259" s="8"/>
      <c r="BB259" s="89"/>
      <c r="BC259" s="89"/>
      <c r="BD259" s="8"/>
    </row>
    <row r="260" spans="1:56" x14ac:dyDescent="0.2">
      <c r="A260" s="8"/>
      <c r="B260" s="8"/>
      <c r="C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9"/>
      <c r="V260" s="9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9"/>
      <c r="AO260" s="9"/>
      <c r="AZ260" s="8"/>
      <c r="BA260" s="8"/>
      <c r="BB260" s="89"/>
      <c r="BC260" s="89"/>
      <c r="BD260" s="8"/>
    </row>
    <row r="261" spans="1:56" x14ac:dyDescent="0.2">
      <c r="A261" s="8"/>
      <c r="B261" s="8"/>
      <c r="C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9"/>
      <c r="V261" s="9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9"/>
      <c r="AO261" s="9"/>
      <c r="AZ261" s="8"/>
      <c r="BA261" s="8"/>
      <c r="BB261" s="89"/>
      <c r="BC261" s="89"/>
      <c r="BD261" s="8"/>
    </row>
    <row r="262" spans="1:56" x14ac:dyDescent="0.2">
      <c r="A262" s="8"/>
      <c r="B262" s="8"/>
      <c r="C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9"/>
      <c r="V262" s="9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9"/>
      <c r="AO262" s="9"/>
      <c r="AZ262" s="8"/>
      <c r="BA262" s="8"/>
      <c r="BB262" s="89"/>
      <c r="BC262" s="89"/>
      <c r="BD262" s="8"/>
    </row>
    <row r="263" spans="1:56" x14ac:dyDescent="0.2">
      <c r="A263" s="8"/>
      <c r="B263" s="8"/>
      <c r="C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9"/>
      <c r="V263" s="9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9"/>
      <c r="AO263" s="9"/>
      <c r="AZ263" s="8"/>
      <c r="BA263" s="8"/>
      <c r="BB263" s="89"/>
      <c r="BC263" s="89"/>
      <c r="BD263" s="8"/>
    </row>
    <row r="264" spans="1:56" x14ac:dyDescent="0.2">
      <c r="A264" s="8"/>
      <c r="B264" s="8"/>
      <c r="C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9"/>
      <c r="V264" s="9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9"/>
      <c r="AO264" s="9"/>
      <c r="AZ264" s="8"/>
      <c r="BA264" s="8"/>
      <c r="BB264" s="89"/>
      <c r="BC264" s="89"/>
      <c r="BD264" s="8"/>
    </row>
    <row r="265" spans="1:56" x14ac:dyDescent="0.2">
      <c r="A265" s="8"/>
      <c r="B265" s="8"/>
      <c r="C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9"/>
      <c r="V265" s="9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9"/>
      <c r="AO265" s="9"/>
      <c r="AZ265" s="8"/>
      <c r="BA265" s="8"/>
      <c r="BB265" s="89"/>
      <c r="BC265" s="89"/>
      <c r="BD265" s="8"/>
    </row>
    <row r="266" spans="1:56" x14ac:dyDescent="0.2">
      <c r="A266" s="8"/>
      <c r="B266" s="8"/>
      <c r="C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9"/>
      <c r="V266" s="9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9"/>
      <c r="AO266" s="9"/>
      <c r="AZ266" s="8"/>
      <c r="BA266" s="8"/>
      <c r="BB266" s="89"/>
      <c r="BC266" s="89"/>
      <c r="BD266" s="8"/>
    </row>
    <row r="267" spans="1:56" x14ac:dyDescent="0.2">
      <c r="A267" s="8"/>
      <c r="B267" s="8"/>
      <c r="C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9"/>
      <c r="V267" s="9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9"/>
      <c r="AO267" s="9"/>
      <c r="AZ267" s="8"/>
      <c r="BA267" s="8"/>
      <c r="BB267" s="89"/>
      <c r="BC267" s="89"/>
      <c r="BD267" s="8"/>
    </row>
    <row r="268" spans="1:56" x14ac:dyDescent="0.2">
      <c r="A268" s="8"/>
      <c r="B268" s="8"/>
      <c r="C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9"/>
      <c r="V268" s="9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9"/>
      <c r="AO268" s="9"/>
      <c r="AZ268" s="8"/>
      <c r="BA268" s="8"/>
      <c r="BB268" s="89"/>
      <c r="BC268" s="89"/>
      <c r="BD268" s="8"/>
    </row>
    <row r="269" spans="1:56" x14ac:dyDescent="0.2">
      <c r="A269" s="8"/>
      <c r="B269" s="8"/>
      <c r="C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9"/>
      <c r="V269" s="9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9"/>
      <c r="AO269" s="9"/>
      <c r="AZ269" s="8"/>
      <c r="BA269" s="8"/>
      <c r="BB269" s="89"/>
      <c r="BC269" s="89"/>
      <c r="BD269" s="8"/>
    </row>
    <row r="270" spans="1:56" x14ac:dyDescent="0.2">
      <c r="A270" s="8"/>
      <c r="B270" s="8"/>
      <c r="C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9"/>
      <c r="V270" s="9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9"/>
      <c r="AO270" s="9"/>
      <c r="AZ270" s="8"/>
      <c r="BA270" s="8"/>
      <c r="BB270" s="89"/>
      <c r="BC270" s="89"/>
      <c r="BD270" s="8"/>
    </row>
    <row r="271" spans="1:56" x14ac:dyDescent="0.2">
      <c r="A271" s="8"/>
      <c r="B271" s="8"/>
      <c r="C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9"/>
      <c r="V271" s="9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9"/>
      <c r="AO271" s="9"/>
      <c r="AZ271" s="8"/>
      <c r="BA271" s="8"/>
      <c r="BB271" s="89"/>
      <c r="BC271" s="89"/>
      <c r="BD271" s="8"/>
    </row>
    <row r="272" spans="1:56" x14ac:dyDescent="0.2">
      <c r="A272" s="8"/>
      <c r="B272" s="8"/>
      <c r="C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9"/>
      <c r="V272" s="9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9"/>
      <c r="AO272" s="9"/>
      <c r="AZ272" s="8"/>
      <c r="BA272" s="8"/>
      <c r="BB272" s="89"/>
      <c r="BC272" s="89"/>
      <c r="BD272" s="8"/>
    </row>
    <row r="273" spans="1:56" x14ac:dyDescent="0.2">
      <c r="A273" s="8"/>
      <c r="B273" s="8"/>
      <c r="C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9"/>
      <c r="V273" s="9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9"/>
      <c r="AO273" s="9"/>
      <c r="AZ273" s="8"/>
      <c r="BA273" s="8"/>
      <c r="BB273" s="89"/>
      <c r="BC273" s="89"/>
      <c r="BD273" s="8"/>
    </row>
    <row r="274" spans="1:56" x14ac:dyDescent="0.2">
      <c r="A274" s="8"/>
      <c r="B274" s="8"/>
      <c r="C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9"/>
      <c r="V274" s="9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9"/>
      <c r="AO274" s="9"/>
      <c r="AZ274" s="8"/>
      <c r="BA274" s="8"/>
      <c r="BB274" s="89"/>
      <c r="BC274" s="89"/>
      <c r="BD274" s="8"/>
    </row>
    <row r="275" spans="1:56" x14ac:dyDescent="0.2">
      <c r="A275" s="8"/>
      <c r="B275" s="8"/>
      <c r="C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9"/>
      <c r="V275" s="9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9"/>
      <c r="AO275" s="9"/>
      <c r="AZ275" s="8"/>
      <c r="BA275" s="8"/>
      <c r="BB275" s="89"/>
      <c r="BC275" s="89"/>
      <c r="BD275" s="8"/>
    </row>
    <row r="276" spans="1:56" x14ac:dyDescent="0.2">
      <c r="A276" s="8"/>
      <c r="B276" s="8"/>
      <c r="C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9"/>
      <c r="V276" s="9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9"/>
      <c r="AO276" s="9"/>
      <c r="AZ276" s="8"/>
      <c r="BA276" s="8"/>
      <c r="BB276" s="89"/>
      <c r="BC276" s="89"/>
      <c r="BD276" s="8"/>
    </row>
    <row r="277" spans="1:56" x14ac:dyDescent="0.2">
      <c r="A277" s="8"/>
      <c r="B277" s="8"/>
      <c r="C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9"/>
      <c r="V277" s="9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9"/>
      <c r="AO277" s="9"/>
      <c r="AZ277" s="8"/>
      <c r="BA277" s="8"/>
      <c r="BB277" s="89"/>
      <c r="BC277" s="89"/>
      <c r="BD277" s="8"/>
    </row>
    <row r="278" spans="1:56" x14ac:dyDescent="0.2">
      <c r="A278" s="8"/>
      <c r="B278" s="8"/>
      <c r="C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9"/>
      <c r="V278" s="9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9"/>
      <c r="AO278" s="9"/>
      <c r="AZ278" s="8"/>
      <c r="BA278" s="8"/>
      <c r="BB278" s="89"/>
      <c r="BC278" s="89"/>
      <c r="BD278" s="8"/>
    </row>
    <row r="279" spans="1:56" x14ac:dyDescent="0.2">
      <c r="A279" s="8"/>
      <c r="B279" s="8"/>
      <c r="C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9"/>
      <c r="V279" s="9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9"/>
      <c r="AO279" s="9"/>
      <c r="AZ279" s="8"/>
      <c r="BA279" s="8"/>
      <c r="BB279" s="89"/>
      <c r="BC279" s="89"/>
      <c r="BD279" s="8"/>
    </row>
    <row r="280" spans="1:56" x14ac:dyDescent="0.2">
      <c r="A280" s="8"/>
      <c r="B280" s="8"/>
      <c r="C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9"/>
      <c r="V280" s="9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9"/>
      <c r="AO280" s="9"/>
      <c r="AZ280" s="8"/>
      <c r="BA280" s="8"/>
      <c r="BB280" s="89"/>
      <c r="BC280" s="89"/>
      <c r="BD280" s="8"/>
    </row>
    <row r="281" spans="1:56" x14ac:dyDescent="0.2">
      <c r="A281" s="8"/>
      <c r="B281" s="8"/>
      <c r="C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9"/>
      <c r="V281" s="9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9"/>
      <c r="AO281" s="9"/>
      <c r="AZ281" s="8"/>
      <c r="BA281" s="8"/>
      <c r="BB281" s="89"/>
      <c r="BC281" s="89"/>
      <c r="BD281" s="8"/>
    </row>
    <row r="282" spans="1:56" x14ac:dyDescent="0.2">
      <c r="A282" s="8"/>
      <c r="B282" s="8"/>
      <c r="C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9"/>
      <c r="V282" s="9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9"/>
      <c r="AO282" s="9"/>
      <c r="AZ282" s="8"/>
      <c r="BA282" s="8"/>
      <c r="BB282" s="89"/>
      <c r="BC282" s="89"/>
      <c r="BD282" s="8"/>
    </row>
    <row r="283" spans="1:56" x14ac:dyDescent="0.2">
      <c r="A283" s="8"/>
      <c r="B283" s="8"/>
      <c r="C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9"/>
      <c r="V283" s="9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9"/>
      <c r="AO283" s="9"/>
      <c r="AZ283" s="8"/>
      <c r="BA283" s="8"/>
      <c r="BB283" s="89"/>
      <c r="BC283" s="89"/>
      <c r="BD283" s="8"/>
    </row>
    <row r="284" spans="1:56" x14ac:dyDescent="0.2">
      <c r="A284" s="8"/>
      <c r="B284" s="8"/>
      <c r="C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9"/>
      <c r="V284" s="9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9"/>
      <c r="AO284" s="9"/>
      <c r="AZ284" s="8"/>
      <c r="BA284" s="8"/>
      <c r="BB284" s="89"/>
      <c r="BC284" s="89"/>
      <c r="BD284" s="8"/>
    </row>
    <row r="285" spans="1:56" x14ac:dyDescent="0.2">
      <c r="A285" s="8"/>
      <c r="B285" s="8"/>
      <c r="C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9"/>
      <c r="V285" s="9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9"/>
      <c r="AO285" s="9"/>
      <c r="AZ285" s="8"/>
      <c r="BA285" s="8"/>
      <c r="BB285" s="89"/>
      <c r="BC285" s="89"/>
      <c r="BD285" s="8"/>
    </row>
    <row r="286" spans="1:56" x14ac:dyDescent="0.2">
      <c r="A286" s="8"/>
      <c r="B286" s="8"/>
      <c r="C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9"/>
      <c r="V286" s="9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9"/>
      <c r="AO286" s="9"/>
      <c r="AZ286" s="8"/>
      <c r="BA286" s="8"/>
      <c r="BB286" s="89"/>
      <c r="BC286" s="89"/>
      <c r="BD286" s="8"/>
    </row>
    <row r="287" spans="1:56" x14ac:dyDescent="0.2">
      <c r="A287" s="8"/>
      <c r="B287" s="8"/>
      <c r="C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9"/>
      <c r="V287" s="9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9"/>
      <c r="AO287" s="9"/>
      <c r="AZ287" s="8"/>
      <c r="BA287" s="8"/>
      <c r="BB287" s="89"/>
      <c r="BC287" s="89"/>
      <c r="BD287" s="8"/>
    </row>
    <row r="288" spans="1:56" x14ac:dyDescent="0.2">
      <c r="A288" s="8"/>
      <c r="B288" s="8"/>
      <c r="C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9"/>
      <c r="V288" s="9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9"/>
      <c r="AO288" s="9"/>
      <c r="AZ288" s="8"/>
      <c r="BA288" s="8"/>
      <c r="BB288" s="89"/>
      <c r="BC288" s="89"/>
      <c r="BD288" s="8"/>
    </row>
    <row r="289" spans="1:56" x14ac:dyDescent="0.2">
      <c r="A289" s="8"/>
      <c r="B289" s="8"/>
      <c r="C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9"/>
      <c r="V289" s="9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9"/>
      <c r="AO289" s="9"/>
      <c r="AZ289" s="8"/>
      <c r="BA289" s="8"/>
      <c r="BB289" s="89"/>
      <c r="BC289" s="89"/>
      <c r="BD289" s="8"/>
    </row>
    <row r="290" spans="1:56" x14ac:dyDescent="0.2">
      <c r="A290" s="8"/>
      <c r="B290" s="8"/>
      <c r="C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9"/>
      <c r="V290" s="9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9"/>
      <c r="AO290" s="9"/>
      <c r="AZ290" s="8"/>
      <c r="BA290" s="8"/>
      <c r="BB290" s="89"/>
      <c r="BC290" s="89"/>
      <c r="BD290" s="8"/>
    </row>
    <row r="291" spans="1:56" x14ac:dyDescent="0.2">
      <c r="A291" s="8"/>
      <c r="B291" s="8"/>
      <c r="C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9"/>
      <c r="V291" s="9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9"/>
      <c r="AO291" s="9"/>
      <c r="AZ291" s="8"/>
      <c r="BA291" s="8"/>
      <c r="BB291" s="89"/>
      <c r="BC291" s="89"/>
      <c r="BD291" s="8"/>
    </row>
    <row r="292" spans="1:56" x14ac:dyDescent="0.2">
      <c r="A292" s="8"/>
      <c r="B292" s="8"/>
      <c r="C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9"/>
      <c r="V292" s="9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9"/>
      <c r="AO292" s="9"/>
      <c r="AZ292" s="8"/>
      <c r="BA292" s="8"/>
      <c r="BB292" s="89"/>
      <c r="BC292" s="89"/>
      <c r="BD292" s="8"/>
    </row>
    <row r="293" spans="1:56" x14ac:dyDescent="0.2">
      <c r="A293" s="8"/>
      <c r="B293" s="8"/>
      <c r="C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9"/>
      <c r="V293" s="9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9"/>
      <c r="AO293" s="9"/>
      <c r="AZ293" s="8"/>
      <c r="BA293" s="8"/>
      <c r="BB293" s="89"/>
      <c r="BC293" s="89"/>
      <c r="BD293" s="8"/>
    </row>
    <row r="294" spans="1:56" x14ac:dyDescent="0.2">
      <c r="A294" s="8"/>
      <c r="B294" s="8"/>
      <c r="C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9"/>
      <c r="V294" s="9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9"/>
      <c r="AO294" s="9"/>
      <c r="AZ294" s="8"/>
      <c r="BA294" s="8"/>
      <c r="BB294" s="89"/>
      <c r="BC294" s="89"/>
      <c r="BD294" s="8"/>
    </row>
    <row r="295" spans="1:56" x14ac:dyDescent="0.2">
      <c r="A295" s="8"/>
      <c r="B295" s="8"/>
      <c r="C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9"/>
      <c r="V295" s="9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9"/>
      <c r="AO295" s="9"/>
      <c r="AZ295" s="8"/>
      <c r="BA295" s="8"/>
      <c r="BB295" s="89"/>
      <c r="BC295" s="89"/>
      <c r="BD295" s="8"/>
    </row>
    <row r="296" spans="1:56" x14ac:dyDescent="0.2">
      <c r="A296" s="8"/>
      <c r="B296" s="8"/>
      <c r="C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9"/>
      <c r="V296" s="9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9"/>
      <c r="AO296" s="9"/>
      <c r="AZ296" s="8"/>
      <c r="BA296" s="8"/>
      <c r="BB296" s="89"/>
      <c r="BC296" s="89"/>
      <c r="BD296" s="8"/>
    </row>
    <row r="297" spans="1:56" x14ac:dyDescent="0.2">
      <c r="A297" s="8"/>
      <c r="B297" s="8"/>
      <c r="C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9"/>
      <c r="V297" s="9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9"/>
      <c r="AO297" s="9"/>
      <c r="AZ297" s="8"/>
      <c r="BA297" s="8"/>
      <c r="BB297" s="89"/>
      <c r="BC297" s="89"/>
      <c r="BD297" s="8"/>
    </row>
    <row r="298" spans="1:56" x14ac:dyDescent="0.2">
      <c r="A298" s="8"/>
      <c r="B298" s="8"/>
      <c r="C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9"/>
      <c r="V298" s="9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9"/>
      <c r="AO298" s="9"/>
      <c r="AZ298" s="8"/>
      <c r="BA298" s="8"/>
      <c r="BB298" s="89"/>
      <c r="BC298" s="89"/>
      <c r="BD298" s="8"/>
    </row>
    <row r="299" spans="1:56" x14ac:dyDescent="0.2">
      <c r="A299" s="8"/>
      <c r="B299" s="8"/>
      <c r="C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9"/>
      <c r="V299" s="9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9"/>
      <c r="AO299" s="9"/>
      <c r="AZ299" s="8"/>
      <c r="BA299" s="8"/>
      <c r="BB299" s="89"/>
      <c r="BC299" s="89"/>
      <c r="BD299" s="8"/>
    </row>
    <row r="300" spans="1:56" x14ac:dyDescent="0.2">
      <c r="A300" s="8"/>
      <c r="B300" s="8"/>
      <c r="C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9"/>
      <c r="V300" s="9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9"/>
      <c r="AO300" s="9"/>
      <c r="AZ300" s="8"/>
      <c r="BA300" s="8"/>
      <c r="BB300" s="89"/>
      <c r="BC300" s="89"/>
      <c r="BD300" s="8"/>
    </row>
    <row r="301" spans="1:56" x14ac:dyDescent="0.2">
      <c r="A301" s="8"/>
      <c r="B301" s="8"/>
      <c r="C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9"/>
      <c r="V301" s="9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9"/>
      <c r="AO301" s="9"/>
      <c r="AZ301" s="8"/>
      <c r="BA301" s="8"/>
      <c r="BB301" s="89"/>
      <c r="BC301" s="89"/>
      <c r="BD301" s="8"/>
    </row>
    <row r="302" spans="1:56" x14ac:dyDescent="0.2">
      <c r="A302" s="8"/>
      <c r="B302" s="8"/>
      <c r="C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9"/>
      <c r="V302" s="9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9"/>
      <c r="AO302" s="9"/>
      <c r="AZ302" s="8"/>
      <c r="BA302" s="8"/>
      <c r="BB302" s="89"/>
      <c r="BC302" s="89"/>
      <c r="BD302" s="8"/>
    </row>
    <row r="303" spans="1:56" x14ac:dyDescent="0.2">
      <c r="A303" s="8"/>
      <c r="B303" s="8"/>
      <c r="C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9"/>
      <c r="V303" s="9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9"/>
      <c r="AO303" s="9"/>
      <c r="AZ303" s="8"/>
      <c r="BA303" s="8"/>
      <c r="BB303" s="89"/>
      <c r="BC303" s="89"/>
      <c r="BD303" s="8"/>
    </row>
    <row r="304" spans="1:56" x14ac:dyDescent="0.2">
      <c r="A304" s="8"/>
      <c r="B304" s="8"/>
      <c r="C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9"/>
      <c r="V304" s="9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9"/>
      <c r="AO304" s="9"/>
      <c r="AZ304" s="8"/>
      <c r="BA304" s="8"/>
      <c r="BB304" s="89"/>
      <c r="BC304" s="89"/>
      <c r="BD304" s="8"/>
    </row>
    <row r="305" spans="1:56" x14ac:dyDescent="0.2">
      <c r="A305" s="8"/>
      <c r="B305" s="8"/>
      <c r="C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9"/>
      <c r="V305" s="9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9"/>
      <c r="AO305" s="9"/>
      <c r="AZ305" s="8"/>
      <c r="BA305" s="8"/>
      <c r="BB305" s="89"/>
      <c r="BC305" s="89"/>
      <c r="BD305" s="8"/>
    </row>
    <row r="306" spans="1:56" x14ac:dyDescent="0.2">
      <c r="A306" s="8"/>
      <c r="B306" s="8"/>
      <c r="C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9"/>
      <c r="V306" s="9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9"/>
      <c r="AO306" s="9"/>
      <c r="AZ306" s="8"/>
      <c r="BA306" s="8"/>
      <c r="BB306" s="89"/>
      <c r="BC306" s="89"/>
      <c r="BD306" s="8"/>
    </row>
    <row r="307" spans="1:56" x14ac:dyDescent="0.2">
      <c r="A307" s="8"/>
      <c r="B307" s="8"/>
      <c r="C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9"/>
      <c r="V307" s="9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9"/>
      <c r="AO307" s="9"/>
      <c r="AZ307" s="8"/>
      <c r="BA307" s="8"/>
      <c r="BB307" s="89"/>
      <c r="BC307" s="89"/>
      <c r="BD307" s="8"/>
    </row>
    <row r="308" spans="1:56" x14ac:dyDescent="0.2">
      <c r="A308" s="8"/>
      <c r="B308" s="8"/>
      <c r="C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9"/>
      <c r="V308" s="9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9"/>
      <c r="AO308" s="9"/>
      <c r="AZ308" s="8"/>
      <c r="BA308" s="8"/>
      <c r="BB308" s="89"/>
      <c r="BC308" s="89"/>
      <c r="BD308" s="8"/>
    </row>
    <row r="309" spans="1:56" x14ac:dyDescent="0.2">
      <c r="A309" s="8"/>
      <c r="B309" s="8"/>
      <c r="C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9"/>
      <c r="V309" s="9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9"/>
      <c r="AO309" s="9"/>
      <c r="AZ309" s="8"/>
      <c r="BA309" s="8"/>
      <c r="BB309" s="89"/>
      <c r="BC309" s="89"/>
      <c r="BD309" s="8"/>
    </row>
    <row r="310" spans="1:56" x14ac:dyDescent="0.2">
      <c r="A310" s="8"/>
      <c r="B310" s="8"/>
      <c r="C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9"/>
      <c r="V310" s="9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9"/>
      <c r="AO310" s="9"/>
      <c r="AZ310" s="8"/>
      <c r="BA310" s="8"/>
      <c r="BB310" s="89"/>
      <c r="BC310" s="89"/>
      <c r="BD310" s="8"/>
    </row>
    <row r="311" spans="1:56" x14ac:dyDescent="0.2">
      <c r="A311" s="8"/>
      <c r="B311" s="8"/>
      <c r="C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9"/>
      <c r="V311" s="9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9"/>
      <c r="AO311" s="9"/>
      <c r="AZ311" s="8"/>
      <c r="BA311" s="8"/>
      <c r="BB311" s="89"/>
      <c r="BC311" s="89"/>
      <c r="BD311" s="8"/>
    </row>
    <row r="312" spans="1:56" x14ac:dyDescent="0.2">
      <c r="A312" s="8"/>
      <c r="B312" s="8"/>
      <c r="C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9"/>
      <c r="V312" s="9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9"/>
      <c r="AO312" s="9"/>
      <c r="AZ312" s="8"/>
      <c r="BA312" s="8"/>
      <c r="BB312" s="89"/>
      <c r="BC312" s="89"/>
      <c r="BD312" s="8"/>
    </row>
    <row r="313" spans="1:56" x14ac:dyDescent="0.2">
      <c r="A313" s="8"/>
      <c r="B313" s="8"/>
      <c r="C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9"/>
      <c r="V313" s="9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9"/>
      <c r="AO313" s="9"/>
      <c r="AZ313" s="8"/>
      <c r="BA313" s="8"/>
      <c r="BB313" s="89"/>
      <c r="BC313" s="89"/>
      <c r="BD313" s="8"/>
    </row>
    <row r="314" spans="1:56" x14ac:dyDescent="0.2">
      <c r="A314" s="8"/>
      <c r="B314" s="8"/>
      <c r="C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9"/>
      <c r="V314" s="9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9"/>
      <c r="AO314" s="9"/>
      <c r="AZ314" s="8"/>
      <c r="BA314" s="8"/>
      <c r="BB314" s="89"/>
      <c r="BC314" s="89"/>
      <c r="BD314" s="8"/>
    </row>
    <row r="315" spans="1:56" x14ac:dyDescent="0.2">
      <c r="A315" s="8"/>
      <c r="B315" s="8"/>
      <c r="C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9"/>
      <c r="V315" s="9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9"/>
      <c r="AO315" s="9"/>
      <c r="AZ315" s="8"/>
      <c r="BA315" s="8"/>
      <c r="BB315" s="89"/>
      <c r="BC315" s="89"/>
      <c r="BD315" s="8"/>
    </row>
    <row r="316" spans="1:56" x14ac:dyDescent="0.2">
      <c r="A316" s="8"/>
      <c r="B316" s="8"/>
      <c r="C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9"/>
      <c r="V316" s="9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9"/>
      <c r="AO316" s="9"/>
      <c r="AZ316" s="8"/>
      <c r="BA316" s="8"/>
      <c r="BB316" s="89"/>
      <c r="BC316" s="89"/>
      <c r="BD316" s="8"/>
    </row>
    <row r="317" spans="1:56" x14ac:dyDescent="0.2">
      <c r="A317" s="8"/>
      <c r="B317" s="8"/>
      <c r="C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9"/>
      <c r="V317" s="9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9"/>
      <c r="AO317" s="9"/>
      <c r="AZ317" s="8"/>
      <c r="BA317" s="8"/>
      <c r="BB317" s="89"/>
      <c r="BC317" s="89"/>
      <c r="BD317" s="8"/>
    </row>
    <row r="318" spans="1:56" x14ac:dyDescent="0.2">
      <c r="A318" s="8"/>
      <c r="B318" s="8"/>
      <c r="C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9"/>
      <c r="V318" s="9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9"/>
      <c r="AO318" s="9"/>
      <c r="AZ318" s="8"/>
      <c r="BA318" s="8"/>
      <c r="BB318" s="89"/>
      <c r="BC318" s="89"/>
      <c r="BD318" s="8"/>
    </row>
    <row r="319" spans="1:56" x14ac:dyDescent="0.2">
      <c r="A319" s="8"/>
      <c r="B319" s="8"/>
      <c r="C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9"/>
      <c r="V319" s="9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9"/>
      <c r="AO319" s="9"/>
      <c r="AZ319" s="8"/>
      <c r="BA319" s="8"/>
      <c r="BB319" s="89"/>
      <c r="BC319" s="89"/>
      <c r="BD319" s="8"/>
    </row>
    <row r="320" spans="1:56" x14ac:dyDescent="0.2">
      <c r="A320" s="8"/>
      <c r="B320" s="8"/>
      <c r="C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9"/>
      <c r="V320" s="9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9"/>
      <c r="AO320" s="9"/>
      <c r="AZ320" s="8"/>
      <c r="BA320" s="8"/>
      <c r="BB320" s="89"/>
      <c r="BC320" s="89"/>
      <c r="BD320" s="8"/>
    </row>
    <row r="321" spans="1:56" x14ac:dyDescent="0.2">
      <c r="A321" s="8"/>
      <c r="B321" s="8"/>
      <c r="C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9"/>
      <c r="V321" s="9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9"/>
      <c r="AO321" s="9"/>
      <c r="AZ321" s="8"/>
      <c r="BA321" s="8"/>
      <c r="BB321" s="89"/>
      <c r="BC321" s="89"/>
      <c r="BD321" s="8"/>
    </row>
    <row r="322" spans="1:56" x14ac:dyDescent="0.2">
      <c r="A322" s="8"/>
      <c r="B322" s="8"/>
      <c r="C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9"/>
      <c r="V322" s="9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9"/>
      <c r="AO322" s="9"/>
      <c r="AZ322" s="8"/>
      <c r="BA322" s="8"/>
      <c r="BB322" s="89"/>
      <c r="BC322" s="89"/>
      <c r="BD322" s="8"/>
    </row>
    <row r="323" spans="1:56" x14ac:dyDescent="0.2">
      <c r="A323" s="8"/>
      <c r="B323" s="8"/>
      <c r="C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9"/>
      <c r="V323" s="9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9"/>
      <c r="AO323" s="9"/>
      <c r="AZ323" s="8"/>
      <c r="BA323" s="8"/>
      <c r="BB323" s="89"/>
      <c r="BC323" s="89"/>
      <c r="BD323" s="8"/>
    </row>
    <row r="324" spans="1:56" x14ac:dyDescent="0.2">
      <c r="A324" s="8"/>
      <c r="B324" s="8"/>
      <c r="C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9"/>
      <c r="V324" s="9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9"/>
      <c r="AO324" s="9"/>
      <c r="AZ324" s="8"/>
      <c r="BA324" s="8"/>
      <c r="BB324" s="89"/>
      <c r="BC324" s="89"/>
      <c r="BD324" s="8"/>
    </row>
    <row r="325" spans="1:56" x14ac:dyDescent="0.2">
      <c r="A325" s="8"/>
      <c r="B325" s="8"/>
      <c r="C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9"/>
      <c r="V325" s="9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9"/>
      <c r="AO325" s="9"/>
      <c r="AZ325" s="8"/>
      <c r="BA325" s="8"/>
      <c r="BB325" s="89"/>
      <c r="BC325" s="89"/>
      <c r="BD325" s="8"/>
    </row>
    <row r="326" spans="1:56" x14ac:dyDescent="0.2">
      <c r="A326" s="8"/>
      <c r="B326" s="8"/>
      <c r="C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9"/>
      <c r="V326" s="9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9"/>
      <c r="AO326" s="9"/>
      <c r="AZ326" s="8"/>
      <c r="BA326" s="8"/>
      <c r="BB326" s="89"/>
      <c r="BC326" s="89"/>
      <c r="BD326" s="8"/>
    </row>
    <row r="327" spans="1:56" x14ac:dyDescent="0.2">
      <c r="A327" s="8"/>
      <c r="B327" s="8"/>
      <c r="C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9"/>
      <c r="V327" s="9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9"/>
      <c r="AO327" s="9"/>
      <c r="AZ327" s="8"/>
      <c r="BA327" s="8"/>
      <c r="BB327" s="89"/>
      <c r="BC327" s="89"/>
      <c r="BD327" s="8"/>
    </row>
    <row r="328" spans="1:56" x14ac:dyDescent="0.2">
      <c r="A328" s="8"/>
      <c r="B328" s="8"/>
      <c r="C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9"/>
      <c r="V328" s="9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9"/>
      <c r="AO328" s="9"/>
      <c r="AZ328" s="8"/>
      <c r="BA328" s="8"/>
      <c r="BB328" s="89"/>
      <c r="BC328" s="89"/>
      <c r="BD328" s="8"/>
    </row>
    <row r="329" spans="1:56" x14ac:dyDescent="0.2">
      <c r="A329" s="8"/>
      <c r="B329" s="8"/>
      <c r="C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9"/>
      <c r="V329" s="9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9"/>
      <c r="AO329" s="9"/>
      <c r="AZ329" s="8"/>
      <c r="BA329" s="8"/>
      <c r="BB329" s="89"/>
      <c r="BC329" s="89"/>
      <c r="BD329" s="8"/>
    </row>
    <row r="330" spans="1:56" x14ac:dyDescent="0.2">
      <c r="A330" s="8"/>
      <c r="B330" s="8"/>
      <c r="C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9"/>
      <c r="V330" s="9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9"/>
      <c r="AO330" s="9"/>
      <c r="AZ330" s="8"/>
      <c r="BA330" s="8"/>
      <c r="BB330" s="89"/>
      <c r="BC330" s="89"/>
      <c r="BD330" s="8"/>
    </row>
    <row r="331" spans="1:56" x14ac:dyDescent="0.2">
      <c r="A331" s="8"/>
      <c r="B331" s="8"/>
      <c r="C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9"/>
      <c r="V331" s="9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9"/>
      <c r="AO331" s="9"/>
      <c r="AZ331" s="8"/>
      <c r="BA331" s="8"/>
      <c r="BB331" s="89"/>
      <c r="BC331" s="89"/>
      <c r="BD331" s="8"/>
    </row>
    <row r="332" spans="1:56" x14ac:dyDescent="0.2">
      <c r="A332" s="8"/>
      <c r="B332" s="8"/>
      <c r="C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9"/>
      <c r="V332" s="9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9"/>
      <c r="AO332" s="9"/>
      <c r="AZ332" s="8"/>
      <c r="BA332" s="8"/>
      <c r="BB332" s="89"/>
      <c r="BC332" s="89"/>
      <c r="BD332" s="8"/>
    </row>
    <row r="333" spans="1:56" x14ac:dyDescent="0.2">
      <c r="A333" s="8"/>
      <c r="B333" s="8"/>
      <c r="C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9"/>
      <c r="V333" s="9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9"/>
      <c r="AO333" s="9"/>
      <c r="AZ333" s="8"/>
      <c r="BA333" s="8"/>
      <c r="BB333" s="89"/>
      <c r="BC333" s="89"/>
      <c r="BD333" s="8"/>
    </row>
    <row r="334" spans="1:56" x14ac:dyDescent="0.2">
      <c r="A334" s="8"/>
      <c r="B334" s="8"/>
      <c r="C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9"/>
      <c r="V334" s="9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9"/>
      <c r="AO334" s="9"/>
      <c r="AZ334" s="8"/>
      <c r="BA334" s="8"/>
      <c r="BB334" s="89"/>
      <c r="BC334" s="89"/>
      <c r="BD334" s="8"/>
    </row>
    <row r="335" spans="1:56" x14ac:dyDescent="0.2">
      <c r="A335" s="8"/>
      <c r="B335" s="8"/>
      <c r="C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9"/>
      <c r="V335" s="9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9"/>
      <c r="AO335" s="9"/>
      <c r="AZ335" s="8"/>
      <c r="BA335" s="8"/>
      <c r="BB335" s="89"/>
      <c r="BC335" s="89"/>
      <c r="BD335" s="8"/>
    </row>
    <row r="336" spans="1:56" x14ac:dyDescent="0.2">
      <c r="A336" s="8"/>
      <c r="B336" s="8"/>
      <c r="C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9"/>
      <c r="V336" s="9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9"/>
      <c r="AO336" s="9"/>
      <c r="AZ336" s="8"/>
      <c r="BA336" s="8"/>
      <c r="BB336" s="89"/>
      <c r="BC336" s="89"/>
      <c r="BD336" s="8"/>
    </row>
    <row r="337" spans="1:56" x14ac:dyDescent="0.2">
      <c r="A337" s="8"/>
      <c r="B337" s="8"/>
      <c r="C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9"/>
      <c r="V337" s="9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9"/>
      <c r="AO337" s="9"/>
      <c r="AZ337" s="8"/>
      <c r="BA337" s="8"/>
      <c r="BB337" s="89"/>
      <c r="BC337" s="89"/>
      <c r="BD337" s="8"/>
    </row>
    <row r="338" spans="1:56" x14ac:dyDescent="0.2">
      <c r="A338" s="8"/>
      <c r="B338" s="8"/>
      <c r="C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9"/>
      <c r="V338" s="9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9"/>
      <c r="AO338" s="9"/>
      <c r="AZ338" s="8"/>
      <c r="BA338" s="8"/>
      <c r="BB338" s="89"/>
      <c r="BC338" s="89"/>
      <c r="BD338" s="8"/>
    </row>
    <row r="339" spans="1:56" x14ac:dyDescent="0.2">
      <c r="A339" s="8"/>
      <c r="B339" s="8"/>
      <c r="C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9"/>
      <c r="V339" s="9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9"/>
      <c r="AO339" s="9"/>
      <c r="AZ339" s="8"/>
      <c r="BA339" s="8"/>
      <c r="BB339" s="89"/>
      <c r="BC339" s="89"/>
      <c r="BD339" s="8"/>
    </row>
    <row r="340" spans="1:56" x14ac:dyDescent="0.2">
      <c r="A340" s="8"/>
      <c r="B340" s="8"/>
      <c r="C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9"/>
      <c r="V340" s="9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9"/>
      <c r="AO340" s="9"/>
      <c r="AZ340" s="8"/>
      <c r="BA340" s="8"/>
      <c r="BB340" s="89"/>
      <c r="BC340" s="89"/>
      <c r="BD340" s="8"/>
    </row>
    <row r="341" spans="1:56" x14ac:dyDescent="0.2">
      <c r="A341" s="8"/>
      <c r="B341" s="8"/>
      <c r="C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9"/>
      <c r="V341" s="9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9"/>
      <c r="AO341" s="9"/>
      <c r="AZ341" s="8"/>
      <c r="BA341" s="8"/>
      <c r="BB341" s="89"/>
      <c r="BC341" s="89"/>
      <c r="BD341" s="8"/>
    </row>
    <row r="342" spans="1:56" x14ac:dyDescent="0.2">
      <c r="A342" s="8"/>
      <c r="B342" s="8"/>
      <c r="C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9"/>
      <c r="V342" s="9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9"/>
      <c r="AO342" s="9"/>
      <c r="AZ342" s="8"/>
      <c r="BA342" s="8"/>
      <c r="BB342" s="89"/>
      <c r="BC342" s="89"/>
      <c r="BD342" s="8"/>
    </row>
    <row r="343" spans="1:56" x14ac:dyDescent="0.2">
      <c r="A343" s="8"/>
      <c r="B343" s="8"/>
      <c r="C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9"/>
      <c r="V343" s="9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9"/>
      <c r="AO343" s="9"/>
      <c r="AZ343" s="8"/>
      <c r="BA343" s="8"/>
      <c r="BB343" s="89"/>
      <c r="BC343" s="89"/>
      <c r="BD343" s="8"/>
    </row>
    <row r="344" spans="1:56" x14ac:dyDescent="0.2">
      <c r="A344" s="8"/>
      <c r="B344" s="8"/>
      <c r="C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9"/>
      <c r="V344" s="9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9"/>
      <c r="AO344" s="9"/>
      <c r="AZ344" s="8"/>
      <c r="BA344" s="8"/>
      <c r="BB344" s="89"/>
      <c r="BC344" s="89"/>
      <c r="BD344" s="8"/>
    </row>
    <row r="345" spans="1:56" x14ac:dyDescent="0.2">
      <c r="A345" s="8"/>
      <c r="B345" s="8"/>
      <c r="C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9"/>
      <c r="V345" s="9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9"/>
      <c r="AO345" s="9"/>
      <c r="AZ345" s="8"/>
      <c r="BA345" s="8"/>
      <c r="BB345" s="89"/>
      <c r="BC345" s="89"/>
      <c r="BD345" s="8"/>
    </row>
    <row r="346" spans="1:56" x14ac:dyDescent="0.2">
      <c r="A346" s="8"/>
      <c r="B346" s="8"/>
      <c r="C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9"/>
      <c r="V346" s="9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9"/>
      <c r="AO346" s="9"/>
      <c r="AZ346" s="8"/>
      <c r="BA346" s="8"/>
      <c r="BB346" s="89"/>
      <c r="BC346" s="89"/>
      <c r="BD346" s="8"/>
    </row>
    <row r="347" spans="1:56" x14ac:dyDescent="0.2">
      <c r="A347" s="8"/>
      <c r="B347" s="8"/>
      <c r="C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9"/>
      <c r="V347" s="9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9"/>
      <c r="AO347" s="9"/>
      <c r="AZ347" s="8"/>
      <c r="BA347" s="8"/>
      <c r="BB347" s="89"/>
      <c r="BC347" s="89"/>
      <c r="BD347" s="8"/>
    </row>
    <row r="348" spans="1:56" x14ac:dyDescent="0.2">
      <c r="A348" s="8"/>
      <c r="B348" s="8"/>
      <c r="C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9"/>
      <c r="V348" s="9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9"/>
      <c r="AO348" s="9"/>
      <c r="AZ348" s="8"/>
      <c r="BA348" s="8"/>
      <c r="BB348" s="89"/>
      <c r="BC348" s="89"/>
      <c r="BD348" s="8"/>
    </row>
    <row r="349" spans="1:56" x14ac:dyDescent="0.2">
      <c r="A349" s="8"/>
      <c r="B349" s="8"/>
      <c r="C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9"/>
      <c r="V349" s="9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9"/>
      <c r="AO349" s="9"/>
      <c r="AZ349" s="8"/>
      <c r="BA349" s="8"/>
      <c r="BB349" s="89"/>
      <c r="BC349" s="89"/>
      <c r="BD349" s="8"/>
    </row>
    <row r="350" spans="1:56" x14ac:dyDescent="0.2">
      <c r="A350" s="8"/>
      <c r="B350" s="8"/>
      <c r="C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9"/>
      <c r="V350" s="9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9"/>
      <c r="AO350" s="9"/>
      <c r="AZ350" s="8"/>
      <c r="BA350" s="8"/>
      <c r="BB350" s="89"/>
      <c r="BC350" s="89"/>
      <c r="BD350" s="8"/>
    </row>
    <row r="351" spans="1:56" x14ac:dyDescent="0.2">
      <c r="A351" s="8"/>
      <c r="B351" s="8"/>
      <c r="C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9"/>
      <c r="V351" s="9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9"/>
      <c r="AO351" s="9"/>
      <c r="AZ351" s="8"/>
      <c r="BA351" s="8"/>
      <c r="BB351" s="89"/>
      <c r="BC351" s="89"/>
      <c r="BD351" s="8"/>
    </row>
    <row r="352" spans="1:56" x14ac:dyDescent="0.2">
      <c r="A352" s="8"/>
      <c r="B352" s="8"/>
      <c r="C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9"/>
      <c r="V352" s="9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9"/>
      <c r="AO352" s="9"/>
      <c r="AZ352" s="8"/>
      <c r="BA352" s="8"/>
      <c r="BB352" s="89"/>
      <c r="BC352" s="89"/>
      <c r="BD352" s="8"/>
    </row>
    <row r="353" spans="1:56" x14ac:dyDescent="0.2">
      <c r="A353" s="8"/>
      <c r="B353" s="8"/>
      <c r="C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9"/>
      <c r="V353" s="9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9"/>
      <c r="AO353" s="9"/>
      <c r="AZ353" s="8"/>
      <c r="BA353" s="8"/>
      <c r="BB353" s="89"/>
      <c r="BC353" s="89"/>
      <c r="BD353" s="8"/>
    </row>
    <row r="354" spans="1:56" x14ac:dyDescent="0.2">
      <c r="C354" s="8"/>
      <c r="AN354" s="9"/>
      <c r="AO354" s="9"/>
      <c r="BA354" s="8"/>
      <c r="BB354" s="8"/>
      <c r="BC354" s="89"/>
      <c r="BD354" s="89"/>
    </row>
    <row r="355" spans="1:56" x14ac:dyDescent="0.2">
      <c r="C355" s="8"/>
      <c r="AN355" s="9"/>
      <c r="AO355" s="9"/>
      <c r="BA355" s="8"/>
      <c r="BB355" s="8"/>
      <c r="BC355" s="89"/>
      <c r="BD355" s="89"/>
    </row>
    <row r="356" spans="1:56" x14ac:dyDescent="0.2">
      <c r="C356" s="8"/>
      <c r="AN356" s="9"/>
      <c r="AO356" s="9"/>
      <c r="BA356" s="8"/>
      <c r="BB356" s="8"/>
      <c r="BC356" s="89"/>
      <c r="BD356" s="89"/>
    </row>
    <row r="357" spans="1:56" x14ac:dyDescent="0.2">
      <c r="C357" s="8"/>
      <c r="AN357" s="9"/>
      <c r="AO357" s="9"/>
      <c r="BA357" s="8"/>
      <c r="BB357" s="8"/>
      <c r="BC357" s="89"/>
      <c r="BD357" s="89"/>
    </row>
    <row r="358" spans="1:56" x14ac:dyDescent="0.2">
      <c r="C358" s="8"/>
      <c r="AN358" s="9"/>
      <c r="AO358" s="9"/>
      <c r="BA358" s="8"/>
      <c r="BB358" s="8"/>
      <c r="BC358" s="89"/>
      <c r="BD358" s="89"/>
    </row>
    <row r="359" spans="1:56" x14ac:dyDescent="0.2">
      <c r="C359" s="8"/>
    </row>
    <row r="360" spans="1:56" x14ac:dyDescent="0.2">
      <c r="C360" s="8"/>
    </row>
    <row r="361" spans="1:56" x14ac:dyDescent="0.2">
      <c r="C361" s="8"/>
    </row>
    <row r="362" spans="1:56" x14ac:dyDescent="0.2">
      <c r="C362" s="8"/>
    </row>
    <row r="363" spans="1:56" x14ac:dyDescent="0.2">
      <c r="C363" s="8"/>
    </row>
    <row r="364" spans="1:56" x14ac:dyDescent="0.2">
      <c r="C364" s="8"/>
    </row>
    <row r="365" spans="1:56" x14ac:dyDescent="0.2">
      <c r="C365" s="8"/>
    </row>
    <row r="366" spans="1:56" x14ac:dyDescent="0.2">
      <c r="C366" s="8"/>
    </row>
    <row r="367" spans="1:56" x14ac:dyDescent="0.2">
      <c r="C367" s="8"/>
    </row>
    <row r="368" spans="1:56" x14ac:dyDescent="0.2">
      <c r="C368" s="8"/>
    </row>
    <row r="369" spans="3:3" x14ac:dyDescent="0.2">
      <c r="C369" s="8"/>
    </row>
    <row r="370" spans="3:3" x14ac:dyDescent="0.2">
      <c r="C370" s="8"/>
    </row>
    <row r="371" spans="3:3" x14ac:dyDescent="0.2">
      <c r="C371" s="8"/>
    </row>
    <row r="372" spans="3:3" x14ac:dyDescent="0.2">
      <c r="C372" s="8"/>
    </row>
    <row r="373" spans="3:3" x14ac:dyDescent="0.2">
      <c r="C373" s="8"/>
    </row>
    <row r="374" spans="3:3" x14ac:dyDescent="0.2">
      <c r="C374" s="8"/>
    </row>
    <row r="375" spans="3:3" x14ac:dyDescent="0.2">
      <c r="C375" s="8"/>
    </row>
    <row r="376" spans="3:3" x14ac:dyDescent="0.2">
      <c r="C376" s="8"/>
    </row>
    <row r="377" spans="3:3" x14ac:dyDescent="0.2">
      <c r="C377" s="8"/>
    </row>
    <row r="378" spans="3:3" x14ac:dyDescent="0.2">
      <c r="C378" s="8"/>
    </row>
    <row r="379" spans="3:3" x14ac:dyDescent="0.2">
      <c r="C379" s="8"/>
    </row>
    <row r="380" spans="3:3" x14ac:dyDescent="0.2">
      <c r="C380" s="8"/>
    </row>
    <row r="381" spans="3:3" x14ac:dyDescent="0.2">
      <c r="C381" s="8"/>
    </row>
    <row r="382" spans="3:3" x14ac:dyDescent="0.2">
      <c r="C382" s="8"/>
    </row>
    <row r="383" spans="3:3" x14ac:dyDescent="0.2">
      <c r="C383" s="8"/>
    </row>
    <row r="384" spans="3:3" x14ac:dyDescent="0.2">
      <c r="C384" s="8"/>
    </row>
    <row r="385" spans="3:3" x14ac:dyDescent="0.2">
      <c r="C385" s="8"/>
    </row>
    <row r="386" spans="3:3" x14ac:dyDescent="0.2">
      <c r="C386" s="8"/>
    </row>
    <row r="387" spans="3:3" x14ac:dyDescent="0.2">
      <c r="C387" s="8"/>
    </row>
    <row r="388" spans="3:3" x14ac:dyDescent="0.2">
      <c r="C388" s="8"/>
    </row>
    <row r="389" spans="3:3" x14ac:dyDescent="0.2">
      <c r="C389" s="8"/>
    </row>
    <row r="390" spans="3:3" x14ac:dyDescent="0.2">
      <c r="C390" s="8"/>
    </row>
    <row r="391" spans="3:3" x14ac:dyDescent="0.2">
      <c r="C391" s="8"/>
    </row>
    <row r="392" spans="3:3" x14ac:dyDescent="0.2">
      <c r="C392" s="8"/>
    </row>
    <row r="393" spans="3:3" x14ac:dyDescent="0.2">
      <c r="C393" s="8"/>
    </row>
    <row r="394" spans="3:3" x14ac:dyDescent="0.2">
      <c r="C394" s="8"/>
    </row>
    <row r="395" spans="3:3" x14ac:dyDescent="0.2">
      <c r="C395" s="8"/>
    </row>
    <row r="396" spans="3:3" x14ac:dyDescent="0.2">
      <c r="C396" s="8"/>
    </row>
    <row r="397" spans="3:3" x14ac:dyDescent="0.2">
      <c r="C397" s="8"/>
    </row>
    <row r="398" spans="3:3" x14ac:dyDescent="0.2">
      <c r="C398" s="8"/>
    </row>
    <row r="399" spans="3:3" x14ac:dyDescent="0.2">
      <c r="C399" s="8"/>
    </row>
    <row r="400" spans="3:3" x14ac:dyDescent="0.2">
      <c r="C400" s="8"/>
    </row>
    <row r="401" spans="3:3" x14ac:dyDescent="0.2">
      <c r="C401" s="8"/>
    </row>
    <row r="402" spans="3:3" x14ac:dyDescent="0.2">
      <c r="C402" s="8"/>
    </row>
    <row r="403" spans="3:3" x14ac:dyDescent="0.2">
      <c r="C403" s="8"/>
    </row>
    <row r="404" spans="3:3" x14ac:dyDescent="0.2">
      <c r="C404" s="8"/>
    </row>
    <row r="405" spans="3:3" x14ac:dyDescent="0.2">
      <c r="C405" s="8"/>
    </row>
    <row r="406" spans="3:3" x14ac:dyDescent="0.2">
      <c r="C406" s="8"/>
    </row>
    <row r="407" spans="3:3" x14ac:dyDescent="0.2">
      <c r="C407" s="8"/>
    </row>
    <row r="408" spans="3:3" x14ac:dyDescent="0.2">
      <c r="C408" s="8"/>
    </row>
    <row r="409" spans="3:3" x14ac:dyDescent="0.2">
      <c r="C409" s="8"/>
    </row>
    <row r="410" spans="3:3" x14ac:dyDescent="0.2">
      <c r="C410" s="8"/>
    </row>
    <row r="411" spans="3:3" x14ac:dyDescent="0.2">
      <c r="C411" s="8"/>
    </row>
    <row r="412" spans="3:3" x14ac:dyDescent="0.2">
      <c r="C412" s="8"/>
    </row>
    <row r="413" spans="3:3" x14ac:dyDescent="0.2">
      <c r="C413" s="8"/>
    </row>
    <row r="414" spans="3:3" x14ac:dyDescent="0.2">
      <c r="C414" s="8"/>
    </row>
    <row r="415" spans="3:3" x14ac:dyDescent="0.2">
      <c r="C415" s="8"/>
    </row>
    <row r="416" spans="3:3" x14ac:dyDescent="0.2">
      <c r="C416" s="8"/>
    </row>
    <row r="417" spans="3:3" x14ac:dyDescent="0.2">
      <c r="C417" s="8"/>
    </row>
    <row r="418" spans="3:3" x14ac:dyDescent="0.2">
      <c r="C418" s="8"/>
    </row>
    <row r="419" spans="3:3" x14ac:dyDescent="0.2">
      <c r="C419" s="8"/>
    </row>
    <row r="420" spans="3:3" x14ac:dyDescent="0.2">
      <c r="C420" s="8"/>
    </row>
    <row r="421" spans="3:3" x14ac:dyDescent="0.2">
      <c r="C421" s="8"/>
    </row>
    <row r="422" spans="3:3" x14ac:dyDescent="0.2">
      <c r="C422" s="8"/>
    </row>
    <row r="423" spans="3:3" x14ac:dyDescent="0.2">
      <c r="C423" s="8"/>
    </row>
    <row r="424" spans="3:3" x14ac:dyDescent="0.2">
      <c r="C424" s="8"/>
    </row>
    <row r="425" spans="3:3" x14ac:dyDescent="0.2">
      <c r="C425" s="8"/>
    </row>
    <row r="426" spans="3:3" x14ac:dyDescent="0.2">
      <c r="C426" s="8"/>
    </row>
    <row r="427" spans="3:3" x14ac:dyDescent="0.2">
      <c r="C427" s="8"/>
    </row>
    <row r="428" spans="3:3" x14ac:dyDescent="0.2">
      <c r="C428" s="8"/>
    </row>
    <row r="429" spans="3:3" x14ac:dyDescent="0.2">
      <c r="C429" s="8"/>
    </row>
    <row r="430" spans="3:3" x14ac:dyDescent="0.2">
      <c r="C430" s="8"/>
    </row>
    <row r="431" spans="3:3" x14ac:dyDescent="0.2">
      <c r="C431" s="8"/>
    </row>
    <row r="432" spans="3:3" x14ac:dyDescent="0.2">
      <c r="C432" s="8"/>
    </row>
    <row r="433" spans="3:3" x14ac:dyDescent="0.2">
      <c r="C433" s="8"/>
    </row>
    <row r="434" spans="3:3" x14ac:dyDescent="0.2">
      <c r="C434" s="8"/>
    </row>
    <row r="435" spans="3:3" x14ac:dyDescent="0.2">
      <c r="C435" s="8"/>
    </row>
    <row r="436" spans="3:3" x14ac:dyDescent="0.2">
      <c r="C436" s="8"/>
    </row>
    <row r="437" spans="3:3" x14ac:dyDescent="0.2">
      <c r="C437" s="8"/>
    </row>
    <row r="438" spans="3:3" x14ac:dyDescent="0.2">
      <c r="C438" s="8"/>
    </row>
    <row r="439" spans="3:3" x14ac:dyDescent="0.2">
      <c r="C439" s="8"/>
    </row>
    <row r="440" spans="3:3" x14ac:dyDescent="0.2">
      <c r="C440" s="8"/>
    </row>
    <row r="441" spans="3:3" x14ac:dyDescent="0.2">
      <c r="C441" s="8"/>
    </row>
    <row r="442" spans="3:3" x14ac:dyDescent="0.2">
      <c r="C442" s="8"/>
    </row>
    <row r="443" spans="3:3" x14ac:dyDescent="0.2">
      <c r="C443" s="8"/>
    </row>
    <row r="444" spans="3:3" x14ac:dyDescent="0.2">
      <c r="C444" s="8"/>
    </row>
    <row r="445" spans="3:3" x14ac:dyDescent="0.2">
      <c r="C445" s="8"/>
    </row>
    <row r="446" spans="3:3" x14ac:dyDescent="0.2">
      <c r="C446" s="8"/>
    </row>
    <row r="447" spans="3:3" x14ac:dyDescent="0.2">
      <c r="C447" s="8"/>
    </row>
    <row r="448" spans="3:3" x14ac:dyDescent="0.2">
      <c r="C448" s="8"/>
    </row>
    <row r="449" spans="3:3" x14ac:dyDescent="0.2">
      <c r="C449" s="8"/>
    </row>
    <row r="450" spans="3:3" x14ac:dyDescent="0.2">
      <c r="C450" s="8"/>
    </row>
    <row r="451" spans="3:3" x14ac:dyDescent="0.2">
      <c r="C451" s="8"/>
    </row>
    <row r="452" spans="3:3" x14ac:dyDescent="0.2">
      <c r="C452" s="8"/>
    </row>
    <row r="453" spans="3:3" x14ac:dyDescent="0.2">
      <c r="C453" s="8"/>
    </row>
    <row r="454" spans="3:3" x14ac:dyDescent="0.2">
      <c r="C454" s="8"/>
    </row>
    <row r="455" spans="3:3" x14ac:dyDescent="0.2">
      <c r="C455" s="8"/>
    </row>
    <row r="456" spans="3:3" x14ac:dyDescent="0.2">
      <c r="C456" s="8"/>
    </row>
    <row r="457" spans="3:3" x14ac:dyDescent="0.2">
      <c r="C457" s="8"/>
    </row>
    <row r="458" spans="3:3" x14ac:dyDescent="0.2">
      <c r="C458" s="8"/>
    </row>
    <row r="459" spans="3:3" x14ac:dyDescent="0.2">
      <c r="C459" s="8"/>
    </row>
    <row r="460" spans="3:3" x14ac:dyDescent="0.2">
      <c r="C460" s="8"/>
    </row>
    <row r="461" spans="3:3" x14ac:dyDescent="0.2">
      <c r="C461" s="8"/>
    </row>
    <row r="462" spans="3:3" x14ac:dyDescent="0.2">
      <c r="C462" s="8"/>
    </row>
    <row r="463" spans="3:3" x14ac:dyDescent="0.2">
      <c r="C463" s="8"/>
    </row>
    <row r="464" spans="3:3" x14ac:dyDescent="0.2">
      <c r="C464" s="8"/>
    </row>
    <row r="465" spans="3:3" x14ac:dyDescent="0.2">
      <c r="C465" s="8"/>
    </row>
    <row r="466" spans="3:3" x14ac:dyDescent="0.2">
      <c r="C466" s="8"/>
    </row>
    <row r="467" spans="3:3" x14ac:dyDescent="0.2">
      <c r="C467" s="8"/>
    </row>
    <row r="468" spans="3:3" x14ac:dyDescent="0.2">
      <c r="C468" s="8"/>
    </row>
    <row r="469" spans="3:3" x14ac:dyDescent="0.2">
      <c r="C469" s="8"/>
    </row>
    <row r="470" spans="3:3" x14ac:dyDescent="0.2">
      <c r="C470" s="8"/>
    </row>
    <row r="471" spans="3:3" x14ac:dyDescent="0.2">
      <c r="C471" s="8"/>
    </row>
    <row r="472" spans="3:3" x14ac:dyDescent="0.2">
      <c r="C472" s="8"/>
    </row>
    <row r="473" spans="3:3" x14ac:dyDescent="0.2">
      <c r="C473" s="8"/>
    </row>
    <row r="474" spans="3:3" x14ac:dyDescent="0.2">
      <c r="C474" s="8"/>
    </row>
    <row r="475" spans="3:3" x14ac:dyDescent="0.2">
      <c r="C475" s="8"/>
    </row>
    <row r="476" spans="3:3" x14ac:dyDescent="0.2">
      <c r="C476" s="8"/>
    </row>
    <row r="477" spans="3:3" x14ac:dyDescent="0.2">
      <c r="C477" s="8"/>
    </row>
    <row r="478" spans="3:3" x14ac:dyDescent="0.2">
      <c r="C478" s="8"/>
    </row>
    <row r="479" spans="3:3" x14ac:dyDescent="0.2">
      <c r="C479" s="8"/>
    </row>
    <row r="480" spans="3:3" x14ac:dyDescent="0.2">
      <c r="C480" s="8"/>
    </row>
    <row r="481" spans="3:3" x14ac:dyDescent="0.2">
      <c r="C481" s="8"/>
    </row>
    <row r="482" spans="3:3" x14ac:dyDescent="0.2">
      <c r="C482" s="8"/>
    </row>
    <row r="483" spans="3:3" x14ac:dyDescent="0.2">
      <c r="C483" s="8"/>
    </row>
    <row r="484" spans="3:3" x14ac:dyDescent="0.2">
      <c r="C484" s="8"/>
    </row>
  </sheetData>
  <sheetProtection formatColumns="0" autoFilter="0"/>
  <autoFilter ref="A5:BD21"/>
  <mergeCells count="13">
    <mergeCell ref="M4:Q4"/>
    <mergeCell ref="R4:S4"/>
    <mergeCell ref="AO4:BC4"/>
    <mergeCell ref="A1:Q1"/>
    <mergeCell ref="R1:S1"/>
    <mergeCell ref="A3:A5"/>
    <mergeCell ref="B3:B5"/>
    <mergeCell ref="C3:D4"/>
    <mergeCell ref="F3:G3"/>
    <mergeCell ref="H3:Q3"/>
    <mergeCell ref="H4:J4"/>
    <mergeCell ref="K4:K5"/>
    <mergeCell ref="L4:L5"/>
  </mergeCells>
  <conditionalFormatting sqref="K6:L21">
    <cfRule type="cellIs" dxfId="10" priority="20" stopIfTrue="1" operator="equal">
      <formula>"ATTENTION !"</formula>
    </cfRule>
  </conditionalFormatting>
  <conditionalFormatting sqref="J6:J21 P6:P21 N6:N21">
    <cfRule type="cellIs" dxfId="9" priority="19" operator="equal">
      <formula>"Date à saisir"</formula>
    </cfRule>
  </conditionalFormatting>
  <conditionalFormatting sqref="M6:M21">
    <cfRule type="cellIs" dxfId="8" priority="18" operator="equal">
      <formula>"?"</formula>
    </cfRule>
  </conditionalFormatting>
  <conditionalFormatting sqref="H6:I21">
    <cfRule type="cellIs" dxfId="7" priority="17" operator="equal">
      <formula>"?"</formula>
    </cfRule>
  </conditionalFormatting>
  <conditionalFormatting sqref="D354:D1048576 D1:D70">
    <cfRule type="cellIs" dxfId="6" priority="13" operator="equal">
      <formula>"Prénom absent"</formula>
    </cfRule>
  </conditionalFormatting>
  <conditionalFormatting sqref="P6:P21 N6:N21">
    <cfRule type="expression" dxfId="5" priority="11">
      <formula>$AJ6="pb début . "</formula>
    </cfRule>
    <cfRule type="expression" dxfId="4" priority="12">
      <formula>$AJ6="pb début . Pb fin"</formula>
    </cfRule>
  </conditionalFormatting>
  <conditionalFormatting sqref="P6:P21 N6:N21">
    <cfRule type="expression" dxfId="3" priority="10">
      <formula>$AJ6=" . "</formula>
    </cfRule>
  </conditionalFormatting>
  <conditionalFormatting sqref="P6:P21">
    <cfRule type="expression" dxfId="2" priority="8">
      <formula>$AJ6=" . pb fin"</formula>
    </cfRule>
    <cfRule type="expression" dxfId="1" priority="9">
      <formula>$AJ6="pb début . pb fin"</formula>
    </cfRule>
  </conditionalFormatting>
  <printOptions horizontalCentered="1"/>
  <pageMargins left="0" right="0" top="0.39370078740157483" bottom="0.39370078740157483" header="0" footer="0"/>
  <pageSetup paperSize="9" scale="55" fitToHeight="0" pageOrder="overThenDown" orientation="landscape" horizontalDpi="4294967294" r:id="rId1"/>
  <headerFooter alignWithMargins="0">
    <oddFooter>&amp;L&amp;P/&amp;N&amp;C&amp;D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'[1]1-Adhérents'!#REF!</xm:f>
          </x14:formula1>
          <xm:sqref>B6:B21</xm:sqref>
        </x14:dataValidation>
        <x14:dataValidation type="list" allowBlank="1" showInputMessage="1" showErrorMessage="1">
          <x14:formula1>
            <xm:f>[1]Synt.Loc!#REF!</xm:f>
          </x14:formula1>
          <xm:sqref>I6:I21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1:P366"/>
  <sheetViews>
    <sheetView workbookViewId="0">
      <pane ySplit="1" topLeftCell="A2" activePane="bottomLeft" state="frozen"/>
      <selection activeCell="B7" sqref="B7"/>
      <selection pane="bottomLeft" activeCell="E10" sqref="E10"/>
    </sheetView>
  </sheetViews>
  <sheetFormatPr baseColWidth="10" defaultRowHeight="12.75" x14ac:dyDescent="0.2"/>
  <cols>
    <col min="1" max="1" width="12.85546875" style="97" bestFit="1" customWidth="1"/>
    <col min="2" max="2" width="3.7109375" customWidth="1"/>
    <col min="5" max="5" width="22" customWidth="1"/>
    <col min="7" max="7" width="3.7109375" customWidth="1"/>
    <col min="8" max="8" width="7.28515625" style="94" customWidth="1"/>
    <col min="9" max="10" width="11.42578125" style="93"/>
    <col min="11" max="11" width="3.7109375" customWidth="1"/>
    <col min="12" max="12" width="6.85546875" style="94" customWidth="1"/>
    <col min="13" max="15" width="3.7109375" customWidth="1"/>
  </cols>
  <sheetData>
    <row r="1" spans="1:16" s="92" customFormat="1" ht="25.5" x14ac:dyDescent="0.2">
      <c r="A1" s="90"/>
      <c r="B1" s="90"/>
      <c r="C1" s="90"/>
      <c r="D1" s="90"/>
      <c r="E1" s="90"/>
      <c r="F1" s="90" t="s">
        <v>17</v>
      </c>
      <c r="G1" s="90"/>
      <c r="H1" s="91" t="s">
        <v>16</v>
      </c>
      <c r="I1" s="91" t="s">
        <v>7</v>
      </c>
      <c r="J1" s="91" t="s">
        <v>46</v>
      </c>
      <c r="L1" s="91"/>
    </row>
    <row r="2" spans="1:16" x14ac:dyDescent="0.2">
      <c r="E2" s="93"/>
      <c r="F2" s="93">
        <v>0</v>
      </c>
      <c r="G2" s="93"/>
      <c r="H2" s="94">
        <v>1</v>
      </c>
      <c r="I2" s="93">
        <v>20</v>
      </c>
      <c r="J2" s="93">
        <v>15</v>
      </c>
      <c r="L2" s="95"/>
      <c r="P2" s="96">
        <v>44196</v>
      </c>
    </row>
    <row r="3" spans="1:16" x14ac:dyDescent="0.2">
      <c r="E3" s="93"/>
      <c r="F3" s="93">
        <v>330</v>
      </c>
      <c r="G3" s="93"/>
      <c r="H3" s="94">
        <v>2</v>
      </c>
      <c r="I3" s="93">
        <v>30</v>
      </c>
      <c r="J3" s="93">
        <v>25</v>
      </c>
      <c r="L3" s="95"/>
      <c r="P3" s="97">
        <v>2020</v>
      </c>
    </row>
    <row r="4" spans="1:16" x14ac:dyDescent="0.2">
      <c r="E4" s="93"/>
      <c r="F4" s="93">
        <v>660</v>
      </c>
      <c r="G4" s="93"/>
      <c r="H4" s="94">
        <v>3</v>
      </c>
      <c r="I4" s="93">
        <v>40</v>
      </c>
      <c r="J4" s="93">
        <v>35</v>
      </c>
    </row>
    <row r="5" spans="1:16" x14ac:dyDescent="0.2">
      <c r="E5" s="93"/>
      <c r="F5" s="93"/>
      <c r="G5" s="93"/>
      <c r="H5" s="94">
        <v>4</v>
      </c>
      <c r="I5" s="93">
        <v>50</v>
      </c>
      <c r="J5" s="93">
        <v>45</v>
      </c>
    </row>
    <row r="6" spans="1:16" x14ac:dyDescent="0.2">
      <c r="E6" s="93"/>
      <c r="F6" s="93"/>
      <c r="G6" s="93"/>
      <c r="H6" s="94">
        <v>5</v>
      </c>
      <c r="I6" s="93">
        <v>55</v>
      </c>
      <c r="J6" s="93">
        <v>50</v>
      </c>
    </row>
    <row r="7" spans="1:16" x14ac:dyDescent="0.2">
      <c r="E7" s="93"/>
      <c r="F7" s="93"/>
      <c r="G7" s="93"/>
      <c r="H7" s="94">
        <v>6</v>
      </c>
      <c r="I7" s="93">
        <v>60</v>
      </c>
      <c r="J7" s="93">
        <v>55</v>
      </c>
    </row>
    <row r="8" spans="1:16" x14ac:dyDescent="0.2">
      <c r="E8" s="93"/>
      <c r="F8" s="93"/>
      <c r="G8" s="93"/>
      <c r="H8" s="94">
        <v>7</v>
      </c>
      <c r="I8" s="93">
        <v>65</v>
      </c>
      <c r="J8" s="93">
        <v>60</v>
      </c>
    </row>
    <row r="9" spans="1:16" x14ac:dyDescent="0.2">
      <c r="E9" s="93"/>
      <c r="F9" s="93"/>
      <c r="G9" s="93"/>
      <c r="H9" s="94">
        <v>8</v>
      </c>
      <c r="I9" s="93">
        <v>70</v>
      </c>
      <c r="J9" s="93">
        <v>65</v>
      </c>
    </row>
    <row r="10" spans="1:16" x14ac:dyDescent="0.2">
      <c r="H10" s="94">
        <v>9</v>
      </c>
      <c r="I10" s="93">
        <v>75</v>
      </c>
      <c r="J10" s="93">
        <v>70</v>
      </c>
    </row>
    <row r="11" spans="1:16" x14ac:dyDescent="0.2">
      <c r="H11" s="94">
        <v>10</v>
      </c>
      <c r="I11" s="93">
        <v>80</v>
      </c>
      <c r="J11" s="93">
        <v>75</v>
      </c>
    </row>
    <row r="12" spans="1:16" x14ac:dyDescent="0.2">
      <c r="H12" s="94">
        <v>11</v>
      </c>
      <c r="I12" s="93">
        <v>85</v>
      </c>
      <c r="J12" s="93">
        <v>80</v>
      </c>
    </row>
    <row r="13" spans="1:16" x14ac:dyDescent="0.2">
      <c r="E13" s="92"/>
      <c r="F13" s="92"/>
      <c r="G13" s="92"/>
      <c r="H13" s="94">
        <v>12</v>
      </c>
      <c r="I13" s="93">
        <v>90</v>
      </c>
      <c r="J13" s="93">
        <v>85</v>
      </c>
    </row>
    <row r="14" spans="1:16" x14ac:dyDescent="0.2">
      <c r="H14" s="94">
        <v>13</v>
      </c>
      <c r="I14" s="93">
        <v>95</v>
      </c>
      <c r="J14" s="93">
        <v>90</v>
      </c>
    </row>
    <row r="15" spans="1:16" x14ac:dyDescent="0.2">
      <c r="H15" s="94">
        <v>14</v>
      </c>
      <c r="I15" s="93">
        <v>100</v>
      </c>
      <c r="J15" s="93">
        <v>95</v>
      </c>
    </row>
    <row r="16" spans="1:16" x14ac:dyDescent="0.2">
      <c r="H16" s="94">
        <v>15</v>
      </c>
      <c r="I16" s="93">
        <v>107</v>
      </c>
      <c r="J16" s="93">
        <v>100</v>
      </c>
    </row>
    <row r="17" spans="1:10" ht="15" x14ac:dyDescent="0.25">
      <c r="A17" s="98"/>
      <c r="H17" s="94">
        <v>16</v>
      </c>
      <c r="I17" s="93">
        <v>114</v>
      </c>
      <c r="J17" s="93">
        <v>105</v>
      </c>
    </row>
    <row r="18" spans="1:10" x14ac:dyDescent="0.2">
      <c r="A18" s="96"/>
      <c r="H18" s="94">
        <v>17</v>
      </c>
      <c r="I18" s="93">
        <v>120</v>
      </c>
      <c r="J18" s="93">
        <v>110</v>
      </c>
    </row>
    <row r="19" spans="1:10" x14ac:dyDescent="0.2">
      <c r="H19" s="94">
        <v>18</v>
      </c>
      <c r="I19" s="93">
        <v>125</v>
      </c>
      <c r="J19" s="93">
        <v>115</v>
      </c>
    </row>
    <row r="20" spans="1:10" x14ac:dyDescent="0.2">
      <c r="A20" s="96"/>
      <c r="H20" s="94">
        <v>19</v>
      </c>
      <c r="I20" s="93">
        <v>130</v>
      </c>
      <c r="J20" s="93">
        <v>120</v>
      </c>
    </row>
    <row r="21" spans="1:10" x14ac:dyDescent="0.2">
      <c r="H21" s="94">
        <v>20</v>
      </c>
      <c r="I21" s="93">
        <v>135</v>
      </c>
      <c r="J21" s="93">
        <v>125</v>
      </c>
    </row>
    <row r="22" spans="1:10" x14ac:dyDescent="0.2">
      <c r="H22" s="94">
        <v>21</v>
      </c>
      <c r="I22" s="93">
        <v>140</v>
      </c>
      <c r="J22" s="93">
        <v>130</v>
      </c>
    </row>
    <row r="23" spans="1:10" ht="15" x14ac:dyDescent="0.25">
      <c r="A23" s="98"/>
      <c r="H23" s="94">
        <v>22</v>
      </c>
      <c r="I23" s="93">
        <v>145</v>
      </c>
      <c r="J23" s="93">
        <v>135</v>
      </c>
    </row>
    <row r="24" spans="1:10" x14ac:dyDescent="0.2">
      <c r="A24" s="96"/>
      <c r="H24" s="94">
        <v>23</v>
      </c>
      <c r="I24" s="93">
        <v>150</v>
      </c>
      <c r="J24" s="93">
        <v>140</v>
      </c>
    </row>
    <row r="25" spans="1:10" x14ac:dyDescent="0.2">
      <c r="H25" s="94">
        <v>24</v>
      </c>
      <c r="I25" s="93">
        <v>155</v>
      </c>
      <c r="J25" s="93">
        <v>145</v>
      </c>
    </row>
    <row r="26" spans="1:10" x14ac:dyDescent="0.2">
      <c r="A26" s="99"/>
      <c r="B26" s="100"/>
      <c r="H26" s="94">
        <v>25</v>
      </c>
      <c r="I26" s="93">
        <v>160</v>
      </c>
      <c r="J26" s="93">
        <v>150</v>
      </c>
    </row>
    <row r="27" spans="1:10" x14ac:dyDescent="0.2">
      <c r="B27" s="100"/>
      <c r="C27" s="100"/>
      <c r="H27" s="94">
        <v>26</v>
      </c>
      <c r="I27" s="93">
        <v>165</v>
      </c>
      <c r="J27" s="93">
        <v>155</v>
      </c>
    </row>
    <row r="28" spans="1:10" x14ac:dyDescent="0.2">
      <c r="B28" s="100"/>
      <c r="C28" s="100"/>
      <c r="H28" s="94">
        <v>27</v>
      </c>
      <c r="I28" s="93">
        <v>170</v>
      </c>
      <c r="J28" s="93">
        <v>160</v>
      </c>
    </row>
    <row r="29" spans="1:10" x14ac:dyDescent="0.2">
      <c r="H29" s="94">
        <v>28</v>
      </c>
      <c r="I29" s="93">
        <v>175</v>
      </c>
      <c r="J29" s="93">
        <v>165</v>
      </c>
    </row>
    <row r="30" spans="1:10" x14ac:dyDescent="0.2">
      <c r="H30" s="94">
        <v>29</v>
      </c>
      <c r="I30" s="93">
        <v>180</v>
      </c>
      <c r="J30" s="93">
        <v>170</v>
      </c>
    </row>
    <row r="31" spans="1:10" x14ac:dyDescent="0.2">
      <c r="H31" s="94">
        <v>30</v>
      </c>
      <c r="I31" s="93">
        <v>185</v>
      </c>
      <c r="J31" s="93">
        <v>175</v>
      </c>
    </row>
    <row r="32" spans="1:10" x14ac:dyDescent="0.2">
      <c r="H32" s="94">
        <v>31</v>
      </c>
      <c r="I32" s="93">
        <v>190</v>
      </c>
      <c r="J32" s="93">
        <v>180</v>
      </c>
    </row>
    <row r="33" spans="8:14" x14ac:dyDescent="0.2">
      <c r="H33" s="94">
        <v>32</v>
      </c>
      <c r="I33" s="93">
        <v>195</v>
      </c>
      <c r="J33" s="93">
        <v>185</v>
      </c>
    </row>
    <row r="34" spans="8:14" x14ac:dyDescent="0.2">
      <c r="H34" s="94">
        <v>33</v>
      </c>
      <c r="I34" s="93">
        <v>200</v>
      </c>
      <c r="J34" s="93">
        <v>190</v>
      </c>
    </row>
    <row r="35" spans="8:14" x14ac:dyDescent="0.2">
      <c r="H35" s="94">
        <v>34</v>
      </c>
      <c r="I35" s="93">
        <v>205</v>
      </c>
      <c r="J35" s="93">
        <v>195</v>
      </c>
    </row>
    <row r="36" spans="8:14" x14ac:dyDescent="0.2">
      <c r="H36" s="94">
        <v>35</v>
      </c>
      <c r="I36" s="93">
        <v>210</v>
      </c>
      <c r="J36" s="93">
        <v>200</v>
      </c>
    </row>
    <row r="37" spans="8:14" x14ac:dyDescent="0.2">
      <c r="H37" s="94">
        <v>36</v>
      </c>
      <c r="I37" s="93">
        <v>215</v>
      </c>
      <c r="J37" s="93">
        <v>205</v>
      </c>
    </row>
    <row r="38" spans="8:14" x14ac:dyDescent="0.2">
      <c r="H38" s="94">
        <v>37</v>
      </c>
      <c r="I38" s="93">
        <v>220</v>
      </c>
      <c r="J38" s="93">
        <v>210</v>
      </c>
    </row>
    <row r="39" spans="8:14" x14ac:dyDescent="0.2">
      <c r="H39" s="94">
        <v>38</v>
      </c>
      <c r="I39" s="93">
        <v>225</v>
      </c>
      <c r="J39" s="93">
        <v>215</v>
      </c>
    </row>
    <row r="40" spans="8:14" x14ac:dyDescent="0.2">
      <c r="H40" s="94">
        <v>39</v>
      </c>
      <c r="I40" s="93">
        <v>230</v>
      </c>
      <c r="J40" s="93">
        <v>220</v>
      </c>
    </row>
    <row r="41" spans="8:14" x14ac:dyDescent="0.2">
      <c r="H41" s="94">
        <v>40</v>
      </c>
      <c r="I41" s="93">
        <v>235</v>
      </c>
      <c r="J41" s="93">
        <v>225</v>
      </c>
    </row>
    <row r="42" spans="8:14" x14ac:dyDescent="0.2">
      <c r="H42" s="94">
        <v>41</v>
      </c>
      <c r="I42" s="93">
        <v>240</v>
      </c>
      <c r="J42" s="93">
        <v>230</v>
      </c>
    </row>
    <row r="43" spans="8:14" x14ac:dyDescent="0.2">
      <c r="H43" s="94">
        <v>42</v>
      </c>
      <c r="I43" s="93">
        <v>245</v>
      </c>
      <c r="J43" s="93">
        <v>235</v>
      </c>
    </row>
    <row r="44" spans="8:14" x14ac:dyDescent="0.2">
      <c r="H44" s="94">
        <v>43</v>
      </c>
      <c r="I44" s="93">
        <v>250</v>
      </c>
      <c r="J44" s="93">
        <v>240</v>
      </c>
    </row>
    <row r="45" spans="8:14" x14ac:dyDescent="0.2">
      <c r="H45" s="94">
        <v>44</v>
      </c>
      <c r="I45" s="93">
        <v>255</v>
      </c>
      <c r="J45" s="93">
        <v>245</v>
      </c>
      <c r="N45" s="100"/>
    </row>
    <row r="46" spans="8:14" x14ac:dyDescent="0.2">
      <c r="H46" s="94">
        <v>45</v>
      </c>
      <c r="I46" s="93">
        <v>260</v>
      </c>
      <c r="J46" s="93">
        <v>250</v>
      </c>
      <c r="N46" s="100"/>
    </row>
    <row r="47" spans="8:14" x14ac:dyDescent="0.2">
      <c r="H47" s="94">
        <v>46</v>
      </c>
      <c r="I47" s="93">
        <v>265</v>
      </c>
      <c r="J47" s="93">
        <v>255</v>
      </c>
    </row>
    <row r="48" spans="8:14" x14ac:dyDescent="0.2">
      <c r="H48" s="94">
        <v>47</v>
      </c>
      <c r="I48" s="93">
        <v>270</v>
      </c>
      <c r="J48" s="93">
        <v>260</v>
      </c>
    </row>
    <row r="49" spans="8:10" x14ac:dyDescent="0.2">
      <c r="H49" s="94">
        <v>48</v>
      </c>
      <c r="I49" s="93">
        <v>275</v>
      </c>
      <c r="J49" s="93">
        <v>265</v>
      </c>
    </row>
    <row r="50" spans="8:10" x14ac:dyDescent="0.2">
      <c r="H50" s="94">
        <v>49</v>
      </c>
      <c r="I50" s="93">
        <v>280</v>
      </c>
      <c r="J50" s="93">
        <v>270</v>
      </c>
    </row>
    <row r="51" spans="8:10" x14ac:dyDescent="0.2">
      <c r="H51" s="94">
        <v>50</v>
      </c>
      <c r="I51" s="93">
        <v>285</v>
      </c>
      <c r="J51" s="93">
        <v>275</v>
      </c>
    </row>
    <row r="52" spans="8:10" x14ac:dyDescent="0.2">
      <c r="H52" s="94">
        <v>51</v>
      </c>
      <c r="I52" s="93">
        <v>290</v>
      </c>
      <c r="J52" s="93">
        <v>280</v>
      </c>
    </row>
    <row r="53" spans="8:10" x14ac:dyDescent="0.2">
      <c r="H53" s="94">
        <v>52</v>
      </c>
      <c r="I53" s="93">
        <v>295</v>
      </c>
      <c r="J53" s="93">
        <v>285</v>
      </c>
    </row>
    <row r="54" spans="8:10" x14ac:dyDescent="0.2">
      <c r="H54" s="94">
        <v>53</v>
      </c>
      <c r="I54" s="93">
        <v>300</v>
      </c>
      <c r="J54" s="93">
        <v>290</v>
      </c>
    </row>
    <row r="55" spans="8:10" x14ac:dyDescent="0.2">
      <c r="H55" s="94">
        <v>54</v>
      </c>
      <c r="I55" s="93">
        <v>305</v>
      </c>
      <c r="J55" s="93">
        <v>295</v>
      </c>
    </row>
    <row r="56" spans="8:10" x14ac:dyDescent="0.2">
      <c r="H56" s="94">
        <v>55</v>
      </c>
      <c r="I56" s="93">
        <v>310</v>
      </c>
      <c r="J56" s="93">
        <v>300</v>
      </c>
    </row>
    <row r="57" spans="8:10" x14ac:dyDescent="0.2">
      <c r="H57" s="94">
        <v>56</v>
      </c>
      <c r="I57" s="93">
        <v>315</v>
      </c>
      <c r="J57" s="93">
        <v>305</v>
      </c>
    </row>
    <row r="58" spans="8:10" x14ac:dyDescent="0.2">
      <c r="H58" s="94">
        <v>57</v>
      </c>
      <c r="I58" s="93">
        <v>320</v>
      </c>
      <c r="J58" s="93">
        <v>310</v>
      </c>
    </row>
    <row r="59" spans="8:10" x14ac:dyDescent="0.2">
      <c r="H59" s="94">
        <v>58</v>
      </c>
      <c r="I59" s="93">
        <v>325</v>
      </c>
      <c r="J59" s="93">
        <v>315</v>
      </c>
    </row>
    <row r="60" spans="8:10" x14ac:dyDescent="0.2">
      <c r="H60" s="94">
        <v>59</v>
      </c>
      <c r="I60" s="93">
        <v>330</v>
      </c>
      <c r="J60" s="93">
        <v>320</v>
      </c>
    </row>
    <row r="61" spans="8:10" x14ac:dyDescent="0.2">
      <c r="H61" s="94">
        <v>60</v>
      </c>
      <c r="I61" s="93">
        <v>330</v>
      </c>
      <c r="J61" s="93">
        <v>325</v>
      </c>
    </row>
    <row r="62" spans="8:10" x14ac:dyDescent="0.2">
      <c r="H62" s="94">
        <v>61</v>
      </c>
      <c r="I62" s="93">
        <v>330</v>
      </c>
      <c r="J62" s="93">
        <v>330</v>
      </c>
    </row>
    <row r="63" spans="8:10" x14ac:dyDescent="0.2">
      <c r="H63" s="94">
        <v>62</v>
      </c>
      <c r="I63" s="93">
        <v>330</v>
      </c>
      <c r="J63" s="93">
        <v>330</v>
      </c>
    </row>
    <row r="64" spans="8:10" x14ac:dyDescent="0.2">
      <c r="H64" s="94">
        <v>63</v>
      </c>
      <c r="I64" s="93">
        <v>330</v>
      </c>
      <c r="J64" s="93">
        <v>330</v>
      </c>
    </row>
    <row r="65" spans="8:10" x14ac:dyDescent="0.2">
      <c r="H65" s="94">
        <v>64</v>
      </c>
      <c r="I65" s="93">
        <v>330</v>
      </c>
      <c r="J65" s="93">
        <v>330</v>
      </c>
    </row>
    <row r="66" spans="8:10" x14ac:dyDescent="0.2">
      <c r="H66" s="94">
        <v>65</v>
      </c>
      <c r="I66" s="93">
        <v>330</v>
      </c>
      <c r="J66" s="93">
        <v>330</v>
      </c>
    </row>
    <row r="67" spans="8:10" x14ac:dyDescent="0.2">
      <c r="H67" s="94">
        <v>66</v>
      </c>
      <c r="I67" s="93">
        <v>330</v>
      </c>
      <c r="J67" s="93">
        <v>330</v>
      </c>
    </row>
    <row r="68" spans="8:10" x14ac:dyDescent="0.2">
      <c r="H68" s="94">
        <v>67</v>
      </c>
      <c r="I68" s="93">
        <v>330</v>
      </c>
      <c r="J68" s="93">
        <v>330</v>
      </c>
    </row>
    <row r="69" spans="8:10" x14ac:dyDescent="0.2">
      <c r="H69" s="94">
        <v>68</v>
      </c>
      <c r="I69" s="93">
        <v>330</v>
      </c>
      <c r="J69" s="93">
        <v>330</v>
      </c>
    </row>
    <row r="70" spans="8:10" x14ac:dyDescent="0.2">
      <c r="H70" s="94">
        <v>69</v>
      </c>
      <c r="I70" s="93">
        <v>330</v>
      </c>
      <c r="J70" s="93">
        <v>330</v>
      </c>
    </row>
    <row r="71" spans="8:10" x14ac:dyDescent="0.2">
      <c r="H71" s="94">
        <v>70</v>
      </c>
      <c r="I71" s="93">
        <v>330</v>
      </c>
      <c r="J71" s="93">
        <v>330</v>
      </c>
    </row>
    <row r="72" spans="8:10" x14ac:dyDescent="0.2">
      <c r="H72" s="94">
        <v>71</v>
      </c>
      <c r="I72" s="93">
        <v>330</v>
      </c>
      <c r="J72" s="93">
        <v>330</v>
      </c>
    </row>
    <row r="73" spans="8:10" x14ac:dyDescent="0.2">
      <c r="H73" s="94">
        <v>72</v>
      </c>
      <c r="I73" s="93">
        <v>330</v>
      </c>
      <c r="J73" s="93">
        <v>330</v>
      </c>
    </row>
    <row r="74" spans="8:10" x14ac:dyDescent="0.2">
      <c r="H74" s="94">
        <v>73</v>
      </c>
      <c r="I74" s="93">
        <v>330</v>
      </c>
      <c r="J74" s="93">
        <v>330</v>
      </c>
    </row>
    <row r="75" spans="8:10" x14ac:dyDescent="0.2">
      <c r="H75" s="94">
        <v>74</v>
      </c>
      <c r="I75" s="93">
        <v>330</v>
      </c>
      <c r="J75" s="93">
        <v>330</v>
      </c>
    </row>
    <row r="76" spans="8:10" x14ac:dyDescent="0.2">
      <c r="H76" s="94">
        <v>75</v>
      </c>
      <c r="I76" s="93">
        <v>330</v>
      </c>
      <c r="J76" s="93">
        <v>330</v>
      </c>
    </row>
    <row r="77" spans="8:10" x14ac:dyDescent="0.2">
      <c r="H77" s="94">
        <v>76</v>
      </c>
      <c r="I77" s="93">
        <v>330</v>
      </c>
      <c r="J77" s="93">
        <v>330</v>
      </c>
    </row>
    <row r="78" spans="8:10" x14ac:dyDescent="0.2">
      <c r="H78" s="94">
        <v>77</v>
      </c>
      <c r="I78" s="93">
        <v>330</v>
      </c>
      <c r="J78" s="93">
        <v>330</v>
      </c>
    </row>
    <row r="79" spans="8:10" x14ac:dyDescent="0.2">
      <c r="H79" s="94">
        <v>78</v>
      </c>
      <c r="I79" s="93">
        <v>330</v>
      </c>
      <c r="J79" s="93">
        <v>330</v>
      </c>
    </row>
    <row r="80" spans="8:10" x14ac:dyDescent="0.2">
      <c r="H80" s="94">
        <v>79</v>
      </c>
      <c r="I80" s="93">
        <v>330</v>
      </c>
      <c r="J80" s="93">
        <v>330</v>
      </c>
    </row>
    <row r="81" spans="8:10" x14ac:dyDescent="0.2">
      <c r="H81" s="94">
        <v>80</v>
      </c>
      <c r="I81" s="93">
        <v>330</v>
      </c>
      <c r="J81" s="93">
        <v>330</v>
      </c>
    </row>
    <row r="82" spans="8:10" x14ac:dyDescent="0.2">
      <c r="H82" s="94">
        <v>81</v>
      </c>
      <c r="I82" s="93">
        <v>330</v>
      </c>
      <c r="J82" s="93">
        <v>330</v>
      </c>
    </row>
    <row r="83" spans="8:10" x14ac:dyDescent="0.2">
      <c r="H83" s="94">
        <v>82</v>
      </c>
      <c r="I83" s="93">
        <v>330</v>
      </c>
      <c r="J83" s="93">
        <v>330</v>
      </c>
    </row>
    <row r="84" spans="8:10" x14ac:dyDescent="0.2">
      <c r="H84" s="94">
        <v>83</v>
      </c>
      <c r="I84" s="93">
        <v>330</v>
      </c>
      <c r="J84" s="93">
        <v>330</v>
      </c>
    </row>
    <row r="85" spans="8:10" x14ac:dyDescent="0.2">
      <c r="H85" s="94">
        <v>84</v>
      </c>
      <c r="I85" s="93">
        <v>330</v>
      </c>
      <c r="J85" s="93">
        <v>330</v>
      </c>
    </row>
    <row r="86" spans="8:10" x14ac:dyDescent="0.2">
      <c r="H86" s="94">
        <v>85</v>
      </c>
      <c r="I86" s="93">
        <v>330</v>
      </c>
      <c r="J86" s="93">
        <v>330</v>
      </c>
    </row>
    <row r="87" spans="8:10" x14ac:dyDescent="0.2">
      <c r="H87" s="94">
        <v>86</v>
      </c>
      <c r="I87" s="93">
        <v>330</v>
      </c>
      <c r="J87" s="93">
        <v>330</v>
      </c>
    </row>
    <row r="88" spans="8:10" x14ac:dyDescent="0.2">
      <c r="H88" s="94">
        <v>87</v>
      </c>
      <c r="I88" s="93">
        <v>330</v>
      </c>
      <c r="J88" s="93">
        <v>330</v>
      </c>
    </row>
    <row r="89" spans="8:10" x14ac:dyDescent="0.2">
      <c r="H89" s="94">
        <v>88</v>
      </c>
      <c r="I89" s="93">
        <v>330</v>
      </c>
      <c r="J89" s="93">
        <v>330</v>
      </c>
    </row>
    <row r="90" spans="8:10" x14ac:dyDescent="0.2">
      <c r="H90" s="94">
        <v>89</v>
      </c>
      <c r="I90" s="93">
        <v>330</v>
      </c>
      <c r="J90" s="93">
        <v>330</v>
      </c>
    </row>
    <row r="91" spans="8:10" x14ac:dyDescent="0.2">
      <c r="H91" s="94">
        <v>90</v>
      </c>
      <c r="I91" s="93">
        <v>330</v>
      </c>
      <c r="J91" s="93">
        <v>330</v>
      </c>
    </row>
    <row r="92" spans="8:10" x14ac:dyDescent="0.2">
      <c r="H92" s="94">
        <v>91</v>
      </c>
      <c r="I92" s="93">
        <v>330</v>
      </c>
      <c r="J92" s="93">
        <v>330</v>
      </c>
    </row>
    <row r="93" spans="8:10" x14ac:dyDescent="0.2">
      <c r="H93" s="94">
        <v>92</v>
      </c>
      <c r="I93" s="93">
        <v>330</v>
      </c>
      <c r="J93" s="93">
        <v>330</v>
      </c>
    </row>
    <row r="94" spans="8:10" x14ac:dyDescent="0.2">
      <c r="H94" s="94">
        <v>93</v>
      </c>
      <c r="I94" s="93">
        <v>330</v>
      </c>
      <c r="J94" s="93">
        <v>330</v>
      </c>
    </row>
    <row r="95" spans="8:10" x14ac:dyDescent="0.2">
      <c r="H95" s="94">
        <v>94</v>
      </c>
      <c r="I95" s="93">
        <v>330</v>
      </c>
      <c r="J95" s="93">
        <v>330</v>
      </c>
    </row>
    <row r="96" spans="8:10" x14ac:dyDescent="0.2">
      <c r="H96" s="94">
        <v>95</v>
      </c>
      <c r="I96" s="93">
        <v>330</v>
      </c>
      <c r="J96" s="93">
        <v>330</v>
      </c>
    </row>
    <row r="97" spans="8:10" x14ac:dyDescent="0.2">
      <c r="H97" s="94">
        <v>96</v>
      </c>
      <c r="I97" s="93">
        <v>330</v>
      </c>
      <c r="J97" s="93">
        <v>330</v>
      </c>
    </row>
    <row r="98" spans="8:10" x14ac:dyDescent="0.2">
      <c r="H98" s="94">
        <v>97</v>
      </c>
      <c r="I98" s="93">
        <v>330</v>
      </c>
      <c r="J98" s="93">
        <v>330</v>
      </c>
    </row>
    <row r="99" spans="8:10" x14ac:dyDescent="0.2">
      <c r="H99" s="94">
        <v>98</v>
      </c>
      <c r="I99" s="93">
        <v>330</v>
      </c>
      <c r="J99" s="93">
        <v>330</v>
      </c>
    </row>
    <row r="100" spans="8:10" x14ac:dyDescent="0.2">
      <c r="H100" s="94">
        <v>99</v>
      </c>
      <c r="I100" s="93">
        <v>330</v>
      </c>
      <c r="J100" s="93">
        <v>330</v>
      </c>
    </row>
    <row r="101" spans="8:10" x14ac:dyDescent="0.2">
      <c r="H101" s="94">
        <v>100</v>
      </c>
      <c r="I101" s="93">
        <v>330</v>
      </c>
      <c r="J101" s="93">
        <v>330</v>
      </c>
    </row>
    <row r="102" spans="8:10" x14ac:dyDescent="0.2">
      <c r="H102" s="94">
        <v>101</v>
      </c>
      <c r="I102" s="93">
        <v>330</v>
      </c>
      <c r="J102" s="93">
        <v>330</v>
      </c>
    </row>
    <row r="103" spans="8:10" x14ac:dyDescent="0.2">
      <c r="H103" s="94">
        <v>102</v>
      </c>
      <c r="I103" s="93">
        <v>330</v>
      </c>
      <c r="J103" s="93">
        <v>330</v>
      </c>
    </row>
    <row r="104" spans="8:10" x14ac:dyDescent="0.2">
      <c r="H104" s="94">
        <v>103</v>
      </c>
      <c r="I104" s="93">
        <v>330</v>
      </c>
      <c r="J104" s="93">
        <v>330</v>
      </c>
    </row>
    <row r="105" spans="8:10" x14ac:dyDescent="0.2">
      <c r="H105" s="94">
        <v>104</v>
      </c>
      <c r="I105" s="93">
        <v>330</v>
      </c>
      <c r="J105" s="93">
        <v>330</v>
      </c>
    </row>
    <row r="106" spans="8:10" x14ac:dyDescent="0.2">
      <c r="H106" s="94">
        <v>105</v>
      </c>
      <c r="I106" s="93">
        <v>330</v>
      </c>
      <c r="J106" s="93">
        <v>330</v>
      </c>
    </row>
    <row r="107" spans="8:10" x14ac:dyDescent="0.2">
      <c r="H107" s="94">
        <v>106</v>
      </c>
      <c r="I107" s="93">
        <v>330</v>
      </c>
      <c r="J107" s="93">
        <v>330</v>
      </c>
    </row>
    <row r="108" spans="8:10" x14ac:dyDescent="0.2">
      <c r="H108" s="94">
        <v>107</v>
      </c>
      <c r="I108" s="93">
        <v>330</v>
      </c>
      <c r="J108" s="93">
        <v>330</v>
      </c>
    </row>
    <row r="109" spans="8:10" x14ac:dyDescent="0.2">
      <c r="H109" s="94">
        <v>108</v>
      </c>
      <c r="I109" s="93">
        <v>330</v>
      </c>
      <c r="J109" s="93">
        <v>330</v>
      </c>
    </row>
    <row r="110" spans="8:10" x14ac:dyDescent="0.2">
      <c r="H110" s="94">
        <v>109</v>
      </c>
      <c r="I110" s="93">
        <v>330</v>
      </c>
      <c r="J110" s="93">
        <v>330</v>
      </c>
    </row>
    <row r="111" spans="8:10" x14ac:dyDescent="0.2">
      <c r="H111" s="94">
        <v>110</v>
      </c>
      <c r="I111" s="93">
        <v>330</v>
      </c>
      <c r="J111" s="93">
        <v>330</v>
      </c>
    </row>
    <row r="112" spans="8:10" x14ac:dyDescent="0.2">
      <c r="H112" s="94">
        <v>111</v>
      </c>
      <c r="I112" s="93">
        <v>330</v>
      </c>
      <c r="J112" s="93">
        <v>330</v>
      </c>
    </row>
    <row r="113" spans="8:10" x14ac:dyDescent="0.2">
      <c r="H113" s="94">
        <v>112</v>
      </c>
      <c r="I113" s="93">
        <v>330</v>
      </c>
      <c r="J113" s="93">
        <v>330</v>
      </c>
    </row>
    <row r="114" spans="8:10" x14ac:dyDescent="0.2">
      <c r="H114" s="94">
        <v>113</v>
      </c>
      <c r="I114" s="93">
        <v>330</v>
      </c>
      <c r="J114" s="93">
        <v>330</v>
      </c>
    </row>
    <row r="115" spans="8:10" x14ac:dyDescent="0.2">
      <c r="H115" s="94">
        <v>114</v>
      </c>
      <c r="I115" s="93">
        <v>330</v>
      </c>
      <c r="J115" s="93">
        <v>330</v>
      </c>
    </row>
    <row r="116" spans="8:10" x14ac:dyDescent="0.2">
      <c r="H116" s="94">
        <v>115</v>
      </c>
      <c r="I116" s="93">
        <v>330</v>
      </c>
      <c r="J116" s="93">
        <v>330</v>
      </c>
    </row>
    <row r="117" spans="8:10" x14ac:dyDescent="0.2">
      <c r="H117" s="94">
        <v>116</v>
      </c>
      <c r="I117" s="93">
        <v>330</v>
      </c>
      <c r="J117" s="93">
        <v>330</v>
      </c>
    </row>
    <row r="118" spans="8:10" x14ac:dyDescent="0.2">
      <c r="H118" s="94">
        <v>117</v>
      </c>
      <c r="I118" s="93">
        <v>330</v>
      </c>
      <c r="J118" s="93">
        <v>330</v>
      </c>
    </row>
    <row r="119" spans="8:10" x14ac:dyDescent="0.2">
      <c r="H119" s="94">
        <v>118</v>
      </c>
      <c r="I119" s="93">
        <v>330</v>
      </c>
      <c r="J119" s="93">
        <v>330</v>
      </c>
    </row>
    <row r="120" spans="8:10" x14ac:dyDescent="0.2">
      <c r="H120" s="94">
        <v>119</v>
      </c>
      <c r="I120" s="93">
        <v>330</v>
      </c>
      <c r="J120" s="93">
        <v>330</v>
      </c>
    </row>
    <row r="121" spans="8:10" x14ac:dyDescent="0.2">
      <c r="H121" s="94">
        <v>120</v>
      </c>
      <c r="I121" s="93">
        <v>330</v>
      </c>
      <c r="J121" s="93">
        <v>330</v>
      </c>
    </row>
    <row r="122" spans="8:10" x14ac:dyDescent="0.2">
      <c r="H122" s="94">
        <v>121</v>
      </c>
      <c r="I122" s="93">
        <v>330</v>
      </c>
      <c r="J122" s="93">
        <v>330</v>
      </c>
    </row>
    <row r="123" spans="8:10" x14ac:dyDescent="0.2">
      <c r="H123" s="94">
        <v>122</v>
      </c>
      <c r="I123" s="93">
        <v>330</v>
      </c>
      <c r="J123" s="93">
        <v>330</v>
      </c>
    </row>
    <row r="124" spans="8:10" x14ac:dyDescent="0.2">
      <c r="H124" s="94">
        <v>123</v>
      </c>
      <c r="I124" s="93">
        <v>330</v>
      </c>
      <c r="J124" s="93">
        <v>330</v>
      </c>
    </row>
    <row r="125" spans="8:10" x14ac:dyDescent="0.2">
      <c r="H125" s="94">
        <v>124</v>
      </c>
      <c r="I125" s="93">
        <v>330</v>
      </c>
      <c r="J125" s="93">
        <v>330</v>
      </c>
    </row>
    <row r="126" spans="8:10" x14ac:dyDescent="0.2">
      <c r="H126" s="94">
        <v>125</v>
      </c>
      <c r="I126" s="93">
        <v>330</v>
      </c>
      <c r="J126" s="93">
        <v>330</v>
      </c>
    </row>
    <row r="127" spans="8:10" x14ac:dyDescent="0.2">
      <c r="H127" s="94">
        <v>126</v>
      </c>
      <c r="I127" s="93">
        <v>330</v>
      </c>
      <c r="J127" s="93">
        <v>330</v>
      </c>
    </row>
    <row r="128" spans="8:10" x14ac:dyDescent="0.2">
      <c r="H128" s="94">
        <v>127</v>
      </c>
      <c r="I128" s="93">
        <v>330</v>
      </c>
      <c r="J128" s="93">
        <v>330</v>
      </c>
    </row>
    <row r="129" spans="8:10" x14ac:dyDescent="0.2">
      <c r="H129" s="94">
        <v>128</v>
      </c>
      <c r="I129" s="93">
        <v>330</v>
      </c>
      <c r="J129" s="93">
        <v>330</v>
      </c>
    </row>
    <row r="130" spans="8:10" x14ac:dyDescent="0.2">
      <c r="H130" s="94">
        <v>129</v>
      </c>
      <c r="I130" s="93">
        <v>330</v>
      </c>
      <c r="J130" s="93">
        <v>330</v>
      </c>
    </row>
    <row r="131" spans="8:10" x14ac:dyDescent="0.2">
      <c r="H131" s="94">
        <v>130</v>
      </c>
      <c r="I131" s="93">
        <v>330</v>
      </c>
      <c r="J131" s="93">
        <v>330</v>
      </c>
    </row>
    <row r="132" spans="8:10" x14ac:dyDescent="0.2">
      <c r="H132" s="94">
        <v>131</v>
      </c>
      <c r="I132" s="93">
        <v>330</v>
      </c>
      <c r="J132" s="93">
        <v>330</v>
      </c>
    </row>
    <row r="133" spans="8:10" x14ac:dyDescent="0.2">
      <c r="H133" s="94">
        <v>132</v>
      </c>
      <c r="I133" s="93">
        <v>330</v>
      </c>
      <c r="J133" s="93">
        <v>330</v>
      </c>
    </row>
    <row r="134" spans="8:10" x14ac:dyDescent="0.2">
      <c r="H134" s="94">
        <v>133</v>
      </c>
      <c r="I134" s="93">
        <v>330</v>
      </c>
      <c r="J134" s="93">
        <v>330</v>
      </c>
    </row>
    <row r="135" spans="8:10" x14ac:dyDescent="0.2">
      <c r="H135" s="94">
        <v>134</v>
      </c>
      <c r="I135" s="93">
        <v>330</v>
      </c>
      <c r="J135" s="93">
        <v>330</v>
      </c>
    </row>
    <row r="136" spans="8:10" x14ac:dyDescent="0.2">
      <c r="H136" s="94">
        <v>135</v>
      </c>
      <c r="I136" s="93">
        <v>330</v>
      </c>
      <c r="J136" s="93">
        <v>330</v>
      </c>
    </row>
    <row r="137" spans="8:10" x14ac:dyDescent="0.2">
      <c r="H137" s="94">
        <v>136</v>
      </c>
      <c r="I137" s="93">
        <v>330</v>
      </c>
      <c r="J137" s="93">
        <v>330</v>
      </c>
    </row>
    <row r="138" spans="8:10" x14ac:dyDescent="0.2">
      <c r="H138" s="94">
        <v>137</v>
      </c>
      <c r="I138" s="93">
        <v>330</v>
      </c>
      <c r="J138" s="93">
        <v>330</v>
      </c>
    </row>
    <row r="139" spans="8:10" x14ac:dyDescent="0.2">
      <c r="H139" s="94">
        <v>138</v>
      </c>
      <c r="I139" s="93">
        <v>330</v>
      </c>
      <c r="J139" s="93">
        <v>330</v>
      </c>
    </row>
    <row r="140" spans="8:10" x14ac:dyDescent="0.2">
      <c r="H140" s="94">
        <v>139</v>
      </c>
      <c r="I140" s="93">
        <v>330</v>
      </c>
      <c r="J140" s="93">
        <v>330</v>
      </c>
    </row>
    <row r="141" spans="8:10" x14ac:dyDescent="0.2">
      <c r="H141" s="94">
        <v>140</v>
      </c>
      <c r="I141" s="93">
        <v>330</v>
      </c>
      <c r="J141" s="93">
        <v>330</v>
      </c>
    </row>
    <row r="142" spans="8:10" x14ac:dyDescent="0.2">
      <c r="H142" s="94">
        <v>141</v>
      </c>
      <c r="I142" s="93">
        <v>330</v>
      </c>
      <c r="J142" s="93">
        <v>330</v>
      </c>
    </row>
    <row r="143" spans="8:10" x14ac:dyDescent="0.2">
      <c r="H143" s="94">
        <v>142</v>
      </c>
      <c r="I143" s="93">
        <v>330</v>
      </c>
      <c r="J143" s="93">
        <v>330</v>
      </c>
    </row>
    <row r="144" spans="8:10" x14ac:dyDescent="0.2">
      <c r="H144" s="94">
        <v>143</v>
      </c>
      <c r="I144" s="93">
        <v>330</v>
      </c>
      <c r="J144" s="93">
        <v>330</v>
      </c>
    </row>
    <row r="145" spans="8:10" x14ac:dyDescent="0.2">
      <c r="H145" s="94">
        <v>144</v>
      </c>
      <c r="I145" s="93">
        <v>330</v>
      </c>
      <c r="J145" s="93">
        <v>330</v>
      </c>
    </row>
    <row r="146" spans="8:10" x14ac:dyDescent="0.2">
      <c r="H146" s="94">
        <v>145</v>
      </c>
      <c r="I146" s="93">
        <v>330</v>
      </c>
      <c r="J146" s="93">
        <v>330</v>
      </c>
    </row>
    <row r="147" spans="8:10" x14ac:dyDescent="0.2">
      <c r="H147" s="94">
        <v>146</v>
      </c>
      <c r="I147" s="93">
        <v>330</v>
      </c>
      <c r="J147" s="93">
        <v>330</v>
      </c>
    </row>
    <row r="148" spans="8:10" x14ac:dyDescent="0.2">
      <c r="H148" s="94">
        <v>147</v>
      </c>
      <c r="I148" s="93">
        <v>330</v>
      </c>
      <c r="J148" s="93">
        <v>330</v>
      </c>
    </row>
    <row r="149" spans="8:10" x14ac:dyDescent="0.2">
      <c r="H149" s="94">
        <v>148</v>
      </c>
      <c r="I149" s="93">
        <v>330</v>
      </c>
      <c r="J149" s="93">
        <v>330</v>
      </c>
    </row>
    <row r="150" spans="8:10" x14ac:dyDescent="0.2">
      <c r="H150" s="94">
        <v>149</v>
      </c>
      <c r="I150" s="93">
        <v>330</v>
      </c>
      <c r="J150" s="93">
        <v>330</v>
      </c>
    </row>
    <row r="151" spans="8:10" x14ac:dyDescent="0.2">
      <c r="H151" s="94">
        <v>150</v>
      </c>
      <c r="I151" s="93">
        <v>330</v>
      </c>
      <c r="J151" s="93">
        <v>330</v>
      </c>
    </row>
    <row r="152" spans="8:10" x14ac:dyDescent="0.2">
      <c r="H152" s="94">
        <v>151</v>
      </c>
      <c r="I152" s="93">
        <v>330</v>
      </c>
      <c r="J152" s="93">
        <v>330</v>
      </c>
    </row>
    <row r="153" spans="8:10" x14ac:dyDescent="0.2">
      <c r="H153" s="94">
        <v>152</v>
      </c>
      <c r="I153" s="93">
        <v>330</v>
      </c>
      <c r="J153" s="93">
        <v>330</v>
      </c>
    </row>
    <row r="154" spans="8:10" x14ac:dyDescent="0.2">
      <c r="H154" s="94">
        <v>153</v>
      </c>
      <c r="I154" s="93">
        <v>330</v>
      </c>
      <c r="J154" s="93">
        <v>330</v>
      </c>
    </row>
    <row r="155" spans="8:10" x14ac:dyDescent="0.2">
      <c r="H155" s="94">
        <v>154</v>
      </c>
      <c r="I155" s="93">
        <v>330</v>
      </c>
      <c r="J155" s="93">
        <v>330</v>
      </c>
    </row>
    <row r="156" spans="8:10" x14ac:dyDescent="0.2">
      <c r="H156" s="94">
        <v>155</v>
      </c>
      <c r="I156" s="93">
        <v>330</v>
      </c>
      <c r="J156" s="93">
        <v>330</v>
      </c>
    </row>
    <row r="157" spans="8:10" x14ac:dyDescent="0.2">
      <c r="H157" s="94">
        <v>156</v>
      </c>
      <c r="I157" s="93">
        <v>330</v>
      </c>
      <c r="J157" s="93">
        <v>330</v>
      </c>
    </row>
    <row r="158" spans="8:10" x14ac:dyDescent="0.2">
      <c r="H158" s="94">
        <v>157</v>
      </c>
      <c r="I158" s="93">
        <v>330</v>
      </c>
      <c r="J158" s="93">
        <v>330</v>
      </c>
    </row>
    <row r="159" spans="8:10" x14ac:dyDescent="0.2">
      <c r="H159" s="94">
        <v>158</v>
      </c>
      <c r="I159" s="93">
        <v>330</v>
      </c>
      <c r="J159" s="93">
        <v>330</v>
      </c>
    </row>
    <row r="160" spans="8:10" x14ac:dyDescent="0.2">
      <c r="H160" s="94">
        <v>159</v>
      </c>
      <c r="I160" s="93">
        <v>330</v>
      </c>
      <c r="J160" s="93">
        <v>330</v>
      </c>
    </row>
    <row r="161" spans="8:10" x14ac:dyDescent="0.2">
      <c r="H161" s="94">
        <v>160</v>
      </c>
      <c r="I161" s="93">
        <v>330</v>
      </c>
      <c r="J161" s="93">
        <v>330</v>
      </c>
    </row>
    <row r="162" spans="8:10" x14ac:dyDescent="0.2">
      <c r="H162" s="94">
        <v>161</v>
      </c>
      <c r="I162" s="93">
        <v>330</v>
      </c>
      <c r="J162" s="93">
        <v>330</v>
      </c>
    </row>
    <row r="163" spans="8:10" x14ac:dyDescent="0.2">
      <c r="H163" s="94">
        <v>162</v>
      </c>
      <c r="I163" s="93">
        <v>330</v>
      </c>
      <c r="J163" s="93">
        <v>330</v>
      </c>
    </row>
    <row r="164" spans="8:10" x14ac:dyDescent="0.2">
      <c r="H164" s="94">
        <v>163</v>
      </c>
      <c r="I164" s="93">
        <v>330</v>
      </c>
      <c r="J164" s="93">
        <v>330</v>
      </c>
    </row>
    <row r="165" spans="8:10" x14ac:dyDescent="0.2">
      <c r="H165" s="94">
        <v>164</v>
      </c>
      <c r="I165" s="93">
        <v>330</v>
      </c>
      <c r="J165" s="93">
        <v>330</v>
      </c>
    </row>
    <row r="166" spans="8:10" x14ac:dyDescent="0.2">
      <c r="H166" s="94">
        <v>165</v>
      </c>
      <c r="I166" s="93">
        <v>330</v>
      </c>
      <c r="J166" s="93">
        <v>330</v>
      </c>
    </row>
    <row r="167" spans="8:10" x14ac:dyDescent="0.2">
      <c r="H167" s="94">
        <v>166</v>
      </c>
      <c r="I167" s="93">
        <v>330</v>
      </c>
      <c r="J167" s="93">
        <v>330</v>
      </c>
    </row>
    <row r="168" spans="8:10" x14ac:dyDescent="0.2">
      <c r="H168" s="94">
        <v>167</v>
      </c>
      <c r="I168" s="93">
        <v>330</v>
      </c>
      <c r="J168" s="93">
        <v>330</v>
      </c>
    </row>
    <row r="169" spans="8:10" x14ac:dyDescent="0.2">
      <c r="H169" s="94">
        <v>168</v>
      </c>
      <c r="I169" s="93">
        <v>330</v>
      </c>
      <c r="J169" s="93">
        <v>330</v>
      </c>
    </row>
    <row r="170" spans="8:10" x14ac:dyDescent="0.2">
      <c r="H170" s="94">
        <v>169</v>
      </c>
      <c r="I170" s="93">
        <v>330</v>
      </c>
      <c r="J170" s="93">
        <v>330</v>
      </c>
    </row>
    <row r="171" spans="8:10" x14ac:dyDescent="0.2">
      <c r="H171" s="94">
        <v>170</v>
      </c>
      <c r="I171" s="93">
        <v>330</v>
      </c>
      <c r="J171" s="93">
        <v>330</v>
      </c>
    </row>
    <row r="172" spans="8:10" x14ac:dyDescent="0.2">
      <c r="H172" s="94">
        <v>171</v>
      </c>
      <c r="I172" s="93">
        <v>330</v>
      </c>
      <c r="J172" s="93">
        <v>330</v>
      </c>
    </row>
    <row r="173" spans="8:10" x14ac:dyDescent="0.2">
      <c r="H173" s="94">
        <v>172</v>
      </c>
      <c r="I173" s="93">
        <v>330</v>
      </c>
      <c r="J173" s="93">
        <v>330</v>
      </c>
    </row>
    <row r="174" spans="8:10" x14ac:dyDescent="0.2">
      <c r="H174" s="94">
        <v>173</v>
      </c>
      <c r="I174" s="93">
        <v>330</v>
      </c>
      <c r="J174" s="93">
        <v>330</v>
      </c>
    </row>
    <row r="175" spans="8:10" x14ac:dyDescent="0.2">
      <c r="H175" s="94">
        <v>174</v>
      </c>
      <c r="I175" s="93">
        <v>330</v>
      </c>
      <c r="J175" s="93">
        <v>330</v>
      </c>
    </row>
    <row r="176" spans="8:10" x14ac:dyDescent="0.2">
      <c r="H176" s="94">
        <v>175</v>
      </c>
      <c r="I176" s="93">
        <v>330</v>
      </c>
      <c r="J176" s="93">
        <v>330</v>
      </c>
    </row>
    <row r="177" spans="8:10" x14ac:dyDescent="0.2">
      <c r="H177" s="94">
        <v>176</v>
      </c>
      <c r="I177" s="93">
        <v>330</v>
      </c>
      <c r="J177" s="93">
        <v>330</v>
      </c>
    </row>
    <row r="178" spans="8:10" x14ac:dyDescent="0.2">
      <c r="H178" s="94">
        <v>177</v>
      </c>
      <c r="I178" s="93">
        <v>330</v>
      </c>
      <c r="J178" s="93">
        <v>330</v>
      </c>
    </row>
    <row r="179" spans="8:10" x14ac:dyDescent="0.2">
      <c r="H179" s="94">
        <v>178</v>
      </c>
      <c r="I179" s="93">
        <v>330</v>
      </c>
      <c r="J179" s="93">
        <v>330</v>
      </c>
    </row>
    <row r="180" spans="8:10" x14ac:dyDescent="0.2">
      <c r="H180" s="94">
        <v>179</v>
      </c>
      <c r="I180" s="93">
        <v>330</v>
      </c>
      <c r="J180" s="93">
        <v>330</v>
      </c>
    </row>
    <row r="181" spans="8:10" x14ac:dyDescent="0.2">
      <c r="H181" s="94">
        <v>180</v>
      </c>
      <c r="I181" s="93">
        <v>330</v>
      </c>
      <c r="J181" s="93">
        <v>330</v>
      </c>
    </row>
    <row r="182" spans="8:10" x14ac:dyDescent="0.2">
      <c r="H182" s="94">
        <v>181</v>
      </c>
      <c r="I182" s="93">
        <v>330</v>
      </c>
      <c r="J182" s="93">
        <v>330</v>
      </c>
    </row>
    <row r="183" spans="8:10" x14ac:dyDescent="0.2">
      <c r="H183" s="94">
        <v>182</v>
      </c>
      <c r="I183" s="93">
        <v>330</v>
      </c>
      <c r="J183" s="93">
        <v>330</v>
      </c>
    </row>
    <row r="184" spans="8:10" x14ac:dyDescent="0.2">
      <c r="H184" s="94">
        <v>183</v>
      </c>
      <c r="I184" s="93">
        <v>330</v>
      </c>
      <c r="J184" s="93">
        <v>330</v>
      </c>
    </row>
    <row r="185" spans="8:10" x14ac:dyDescent="0.2">
      <c r="H185" s="94">
        <v>184</v>
      </c>
      <c r="I185" s="93">
        <v>330</v>
      </c>
      <c r="J185" s="93">
        <v>330</v>
      </c>
    </row>
    <row r="186" spans="8:10" x14ac:dyDescent="0.2">
      <c r="H186" s="94">
        <v>185</v>
      </c>
      <c r="I186" s="93">
        <v>330</v>
      </c>
      <c r="J186" s="93">
        <v>330</v>
      </c>
    </row>
    <row r="187" spans="8:10" x14ac:dyDescent="0.2">
      <c r="H187" s="94">
        <v>186</v>
      </c>
      <c r="I187" s="93">
        <v>330</v>
      </c>
      <c r="J187" s="93">
        <v>330</v>
      </c>
    </row>
    <row r="188" spans="8:10" x14ac:dyDescent="0.2">
      <c r="H188" s="94">
        <v>187</v>
      </c>
      <c r="I188" s="93">
        <v>330</v>
      </c>
      <c r="J188" s="93">
        <v>330</v>
      </c>
    </row>
    <row r="189" spans="8:10" x14ac:dyDescent="0.2">
      <c r="H189" s="94">
        <v>188</v>
      </c>
      <c r="I189" s="93">
        <v>330</v>
      </c>
      <c r="J189" s="93">
        <v>330</v>
      </c>
    </row>
    <row r="190" spans="8:10" x14ac:dyDescent="0.2">
      <c r="H190" s="94">
        <v>189</v>
      </c>
      <c r="I190" s="93">
        <v>330</v>
      </c>
      <c r="J190" s="93">
        <v>330</v>
      </c>
    </row>
    <row r="191" spans="8:10" x14ac:dyDescent="0.2">
      <c r="H191" s="94">
        <v>190</v>
      </c>
      <c r="I191" s="93">
        <v>330</v>
      </c>
      <c r="J191" s="93">
        <v>330</v>
      </c>
    </row>
    <row r="192" spans="8:10" x14ac:dyDescent="0.2">
      <c r="H192" s="94">
        <v>191</v>
      </c>
      <c r="I192" s="93">
        <v>330</v>
      </c>
      <c r="J192" s="93">
        <v>330</v>
      </c>
    </row>
    <row r="193" spans="8:10" x14ac:dyDescent="0.2">
      <c r="H193" s="94">
        <v>192</v>
      </c>
      <c r="I193" s="93">
        <v>330</v>
      </c>
      <c r="J193" s="93">
        <v>330</v>
      </c>
    </row>
    <row r="194" spans="8:10" x14ac:dyDescent="0.2">
      <c r="H194" s="94">
        <v>193</v>
      </c>
      <c r="I194" s="93">
        <v>330</v>
      </c>
      <c r="J194" s="93">
        <v>330</v>
      </c>
    </row>
    <row r="195" spans="8:10" x14ac:dyDescent="0.2">
      <c r="H195" s="94">
        <v>194</v>
      </c>
      <c r="I195" s="93">
        <v>330</v>
      </c>
      <c r="J195" s="93">
        <v>330</v>
      </c>
    </row>
    <row r="196" spans="8:10" x14ac:dyDescent="0.2">
      <c r="H196" s="94">
        <v>195</v>
      </c>
      <c r="I196" s="93">
        <v>330</v>
      </c>
      <c r="J196" s="93">
        <v>330</v>
      </c>
    </row>
    <row r="197" spans="8:10" x14ac:dyDescent="0.2">
      <c r="H197" s="94">
        <v>196</v>
      </c>
      <c r="I197" s="93">
        <v>330</v>
      </c>
      <c r="J197" s="93">
        <v>330</v>
      </c>
    </row>
    <row r="198" spans="8:10" x14ac:dyDescent="0.2">
      <c r="H198" s="94">
        <v>197</v>
      </c>
      <c r="I198" s="93">
        <v>330</v>
      </c>
      <c r="J198" s="93">
        <v>330</v>
      </c>
    </row>
    <row r="199" spans="8:10" x14ac:dyDescent="0.2">
      <c r="H199" s="94">
        <v>198</v>
      </c>
      <c r="I199" s="93">
        <v>330</v>
      </c>
      <c r="J199" s="93">
        <v>330</v>
      </c>
    </row>
    <row r="200" spans="8:10" x14ac:dyDescent="0.2">
      <c r="H200" s="94">
        <v>199</v>
      </c>
      <c r="I200" s="93">
        <v>330</v>
      </c>
      <c r="J200" s="93">
        <v>330</v>
      </c>
    </row>
    <row r="201" spans="8:10" x14ac:dyDescent="0.2">
      <c r="H201" s="94">
        <v>200</v>
      </c>
      <c r="I201" s="93">
        <v>330</v>
      </c>
      <c r="J201" s="93">
        <v>330</v>
      </c>
    </row>
    <row r="202" spans="8:10" x14ac:dyDescent="0.2">
      <c r="H202" s="94">
        <v>201</v>
      </c>
      <c r="I202" s="93">
        <v>330</v>
      </c>
      <c r="J202" s="93">
        <v>330</v>
      </c>
    </row>
    <row r="203" spans="8:10" x14ac:dyDescent="0.2">
      <c r="H203" s="94">
        <v>202</v>
      </c>
      <c r="I203" s="93">
        <v>330</v>
      </c>
      <c r="J203" s="93">
        <v>330</v>
      </c>
    </row>
    <row r="204" spans="8:10" x14ac:dyDescent="0.2">
      <c r="H204" s="94">
        <v>203</v>
      </c>
      <c r="I204" s="93">
        <v>330</v>
      </c>
      <c r="J204" s="93">
        <v>330</v>
      </c>
    </row>
    <row r="205" spans="8:10" x14ac:dyDescent="0.2">
      <c r="H205" s="94">
        <v>204</v>
      </c>
      <c r="I205" s="93">
        <v>330</v>
      </c>
      <c r="J205" s="93">
        <v>330</v>
      </c>
    </row>
    <row r="206" spans="8:10" x14ac:dyDescent="0.2">
      <c r="H206" s="94">
        <v>205</v>
      </c>
      <c r="I206" s="93">
        <v>330</v>
      </c>
      <c r="J206" s="93">
        <v>330</v>
      </c>
    </row>
    <row r="207" spans="8:10" x14ac:dyDescent="0.2">
      <c r="H207" s="94">
        <v>206</v>
      </c>
      <c r="I207" s="93">
        <v>330</v>
      </c>
      <c r="J207" s="93">
        <v>330</v>
      </c>
    </row>
    <row r="208" spans="8:10" x14ac:dyDescent="0.2">
      <c r="H208" s="94">
        <v>207</v>
      </c>
      <c r="I208" s="93">
        <v>330</v>
      </c>
      <c r="J208" s="93">
        <v>330</v>
      </c>
    </row>
    <row r="209" spans="8:10" x14ac:dyDescent="0.2">
      <c r="H209" s="94">
        <v>208</v>
      </c>
      <c r="I209" s="93">
        <v>330</v>
      </c>
      <c r="J209" s="93">
        <v>330</v>
      </c>
    </row>
    <row r="210" spans="8:10" x14ac:dyDescent="0.2">
      <c r="H210" s="94">
        <v>209</v>
      </c>
      <c r="I210" s="93">
        <v>330</v>
      </c>
      <c r="J210" s="93">
        <v>330</v>
      </c>
    </row>
    <row r="211" spans="8:10" x14ac:dyDescent="0.2">
      <c r="H211" s="94">
        <v>210</v>
      </c>
      <c r="I211" s="93">
        <v>330</v>
      </c>
      <c r="J211" s="93">
        <v>330</v>
      </c>
    </row>
    <row r="212" spans="8:10" x14ac:dyDescent="0.2">
      <c r="H212" s="94">
        <v>211</v>
      </c>
      <c r="I212" s="93">
        <v>330</v>
      </c>
      <c r="J212" s="93">
        <v>330</v>
      </c>
    </row>
    <row r="213" spans="8:10" x14ac:dyDescent="0.2">
      <c r="H213" s="94">
        <v>212</v>
      </c>
      <c r="I213" s="93">
        <v>330</v>
      </c>
      <c r="J213" s="93">
        <v>330</v>
      </c>
    </row>
    <row r="214" spans="8:10" x14ac:dyDescent="0.2">
      <c r="H214" s="94">
        <v>213</v>
      </c>
      <c r="I214" s="93">
        <v>330</v>
      </c>
      <c r="J214" s="93">
        <v>330</v>
      </c>
    </row>
    <row r="215" spans="8:10" x14ac:dyDescent="0.2">
      <c r="H215" s="94">
        <v>214</v>
      </c>
      <c r="I215" s="93">
        <v>330</v>
      </c>
      <c r="J215" s="93">
        <v>330</v>
      </c>
    </row>
    <row r="216" spans="8:10" x14ac:dyDescent="0.2">
      <c r="H216" s="94">
        <v>215</v>
      </c>
      <c r="I216" s="93">
        <v>330</v>
      </c>
      <c r="J216" s="93">
        <v>330</v>
      </c>
    </row>
    <row r="217" spans="8:10" x14ac:dyDescent="0.2">
      <c r="H217" s="94">
        <v>216</v>
      </c>
      <c r="I217" s="93">
        <v>330</v>
      </c>
      <c r="J217" s="93">
        <v>330</v>
      </c>
    </row>
    <row r="218" spans="8:10" x14ac:dyDescent="0.2">
      <c r="H218" s="94">
        <v>217</v>
      </c>
      <c r="I218" s="93">
        <v>330</v>
      </c>
      <c r="J218" s="93">
        <v>330</v>
      </c>
    </row>
    <row r="219" spans="8:10" x14ac:dyDescent="0.2">
      <c r="H219" s="94">
        <v>218</v>
      </c>
      <c r="I219" s="93">
        <v>330</v>
      </c>
      <c r="J219" s="93">
        <v>330</v>
      </c>
    </row>
    <row r="220" spans="8:10" x14ac:dyDescent="0.2">
      <c r="H220" s="94">
        <v>219</v>
      </c>
      <c r="I220" s="93">
        <v>330</v>
      </c>
      <c r="J220" s="93">
        <v>330</v>
      </c>
    </row>
    <row r="221" spans="8:10" x14ac:dyDescent="0.2">
      <c r="H221" s="94">
        <v>220</v>
      </c>
      <c r="I221" s="93">
        <v>330</v>
      </c>
      <c r="J221" s="93">
        <v>330</v>
      </c>
    </row>
    <row r="222" spans="8:10" x14ac:dyDescent="0.2">
      <c r="H222" s="94">
        <v>221</v>
      </c>
      <c r="I222" s="93">
        <v>330</v>
      </c>
      <c r="J222" s="93">
        <v>330</v>
      </c>
    </row>
    <row r="223" spans="8:10" x14ac:dyDescent="0.2">
      <c r="H223" s="94">
        <v>222</v>
      </c>
      <c r="I223" s="93">
        <v>330</v>
      </c>
      <c r="J223" s="93">
        <v>330</v>
      </c>
    </row>
    <row r="224" spans="8:10" x14ac:dyDescent="0.2">
      <c r="H224" s="94">
        <v>223</v>
      </c>
      <c r="I224" s="93">
        <v>330</v>
      </c>
      <c r="J224" s="93">
        <v>330</v>
      </c>
    </row>
    <row r="225" spans="8:10" x14ac:dyDescent="0.2">
      <c r="H225" s="94">
        <v>224</v>
      </c>
      <c r="I225" s="93">
        <v>330</v>
      </c>
      <c r="J225" s="93">
        <v>330</v>
      </c>
    </row>
    <row r="226" spans="8:10" x14ac:dyDescent="0.2">
      <c r="H226" s="94">
        <v>225</v>
      </c>
      <c r="I226" s="93">
        <v>330</v>
      </c>
      <c r="J226" s="93">
        <v>330</v>
      </c>
    </row>
    <row r="227" spans="8:10" x14ac:dyDescent="0.2">
      <c r="H227" s="94">
        <v>226</v>
      </c>
      <c r="I227" s="93">
        <v>330</v>
      </c>
      <c r="J227" s="93">
        <v>330</v>
      </c>
    </row>
    <row r="228" spans="8:10" x14ac:dyDescent="0.2">
      <c r="H228" s="94">
        <v>227</v>
      </c>
      <c r="I228" s="93">
        <v>330</v>
      </c>
      <c r="J228" s="93">
        <v>330</v>
      </c>
    </row>
    <row r="229" spans="8:10" x14ac:dyDescent="0.2">
      <c r="H229" s="94">
        <v>228</v>
      </c>
      <c r="I229" s="93">
        <v>330</v>
      </c>
      <c r="J229" s="93">
        <v>330</v>
      </c>
    </row>
    <row r="230" spans="8:10" x14ac:dyDescent="0.2">
      <c r="H230" s="94">
        <v>229</v>
      </c>
      <c r="I230" s="93">
        <v>330</v>
      </c>
      <c r="J230" s="93">
        <v>330</v>
      </c>
    </row>
    <row r="231" spans="8:10" x14ac:dyDescent="0.2">
      <c r="H231" s="94">
        <v>230</v>
      </c>
      <c r="I231" s="93">
        <v>330</v>
      </c>
      <c r="J231" s="93">
        <v>330</v>
      </c>
    </row>
    <row r="232" spans="8:10" x14ac:dyDescent="0.2">
      <c r="H232" s="94">
        <v>231</v>
      </c>
      <c r="I232" s="93">
        <v>330</v>
      </c>
      <c r="J232" s="93">
        <v>330</v>
      </c>
    </row>
    <row r="233" spans="8:10" x14ac:dyDescent="0.2">
      <c r="H233" s="94">
        <v>232</v>
      </c>
      <c r="I233" s="93">
        <v>330</v>
      </c>
      <c r="J233" s="93">
        <v>330</v>
      </c>
    </row>
    <row r="234" spans="8:10" x14ac:dyDescent="0.2">
      <c r="H234" s="94">
        <v>233</v>
      </c>
      <c r="I234" s="93">
        <v>330</v>
      </c>
      <c r="J234" s="93">
        <v>330</v>
      </c>
    </row>
    <row r="235" spans="8:10" x14ac:dyDescent="0.2">
      <c r="H235" s="94">
        <v>234</v>
      </c>
      <c r="I235" s="93">
        <v>330</v>
      </c>
      <c r="J235" s="93">
        <v>330</v>
      </c>
    </row>
    <row r="236" spans="8:10" x14ac:dyDescent="0.2">
      <c r="H236" s="94">
        <v>235</v>
      </c>
      <c r="I236" s="93">
        <v>330</v>
      </c>
      <c r="J236" s="93">
        <v>330</v>
      </c>
    </row>
    <row r="237" spans="8:10" x14ac:dyDescent="0.2">
      <c r="H237" s="94">
        <v>236</v>
      </c>
      <c r="I237" s="93">
        <v>330</v>
      </c>
      <c r="J237" s="93">
        <v>330</v>
      </c>
    </row>
    <row r="238" spans="8:10" x14ac:dyDescent="0.2">
      <c r="H238" s="94">
        <v>237</v>
      </c>
      <c r="I238" s="93">
        <v>330</v>
      </c>
      <c r="J238" s="93">
        <v>330</v>
      </c>
    </row>
    <row r="239" spans="8:10" x14ac:dyDescent="0.2">
      <c r="H239" s="94">
        <v>238</v>
      </c>
      <c r="I239" s="93">
        <v>330</v>
      </c>
      <c r="J239" s="93">
        <v>330</v>
      </c>
    </row>
    <row r="240" spans="8:10" x14ac:dyDescent="0.2">
      <c r="H240" s="94">
        <v>239</v>
      </c>
      <c r="I240" s="93">
        <v>330</v>
      </c>
      <c r="J240" s="93">
        <v>330</v>
      </c>
    </row>
    <row r="241" spans="8:10" x14ac:dyDescent="0.2">
      <c r="H241" s="94">
        <v>240</v>
      </c>
      <c r="I241" s="93">
        <v>330</v>
      </c>
      <c r="J241" s="93">
        <v>330</v>
      </c>
    </row>
    <row r="242" spans="8:10" x14ac:dyDescent="0.2">
      <c r="H242" s="94">
        <v>241</v>
      </c>
      <c r="I242" s="93">
        <v>330</v>
      </c>
      <c r="J242" s="93">
        <v>330</v>
      </c>
    </row>
    <row r="243" spans="8:10" x14ac:dyDescent="0.2">
      <c r="H243" s="94">
        <v>242</v>
      </c>
      <c r="I243" s="93">
        <v>330</v>
      </c>
      <c r="J243" s="93">
        <v>330</v>
      </c>
    </row>
    <row r="244" spans="8:10" x14ac:dyDescent="0.2">
      <c r="H244" s="94">
        <v>243</v>
      </c>
      <c r="I244" s="93">
        <v>330</v>
      </c>
      <c r="J244" s="93">
        <v>330</v>
      </c>
    </row>
    <row r="245" spans="8:10" x14ac:dyDescent="0.2">
      <c r="H245" s="94">
        <v>244</v>
      </c>
      <c r="I245" s="93">
        <v>330</v>
      </c>
      <c r="J245" s="93">
        <v>330</v>
      </c>
    </row>
    <row r="246" spans="8:10" x14ac:dyDescent="0.2">
      <c r="H246" s="94">
        <v>245</v>
      </c>
      <c r="I246" s="93">
        <v>330</v>
      </c>
      <c r="J246" s="93">
        <v>330</v>
      </c>
    </row>
    <row r="247" spans="8:10" x14ac:dyDescent="0.2">
      <c r="H247" s="94">
        <v>246</v>
      </c>
      <c r="I247" s="93">
        <v>330</v>
      </c>
      <c r="J247" s="93">
        <v>330</v>
      </c>
    </row>
    <row r="248" spans="8:10" x14ac:dyDescent="0.2">
      <c r="H248" s="94">
        <v>247</v>
      </c>
      <c r="I248" s="93">
        <v>330</v>
      </c>
      <c r="J248" s="93">
        <v>330</v>
      </c>
    </row>
    <row r="249" spans="8:10" x14ac:dyDescent="0.2">
      <c r="H249" s="94">
        <v>248</v>
      </c>
      <c r="I249" s="93">
        <v>330</v>
      </c>
      <c r="J249" s="93">
        <v>330</v>
      </c>
    </row>
    <row r="250" spans="8:10" x14ac:dyDescent="0.2">
      <c r="H250" s="94">
        <v>249</v>
      </c>
      <c r="I250" s="93">
        <v>330</v>
      </c>
      <c r="J250" s="93">
        <v>330</v>
      </c>
    </row>
    <row r="251" spans="8:10" x14ac:dyDescent="0.2">
      <c r="H251" s="94">
        <v>250</v>
      </c>
      <c r="I251" s="93">
        <v>330</v>
      </c>
      <c r="J251" s="93">
        <v>330</v>
      </c>
    </row>
    <row r="252" spans="8:10" x14ac:dyDescent="0.2">
      <c r="H252" s="94">
        <v>251</v>
      </c>
      <c r="I252" s="93">
        <v>330</v>
      </c>
      <c r="J252" s="93">
        <v>330</v>
      </c>
    </row>
    <row r="253" spans="8:10" x14ac:dyDescent="0.2">
      <c r="H253" s="94">
        <v>252</v>
      </c>
      <c r="I253" s="93">
        <v>330</v>
      </c>
      <c r="J253" s="93">
        <v>330</v>
      </c>
    </row>
    <row r="254" spans="8:10" x14ac:dyDescent="0.2">
      <c r="H254" s="94">
        <v>253</v>
      </c>
      <c r="I254" s="93">
        <v>330</v>
      </c>
      <c r="J254" s="93">
        <v>330</v>
      </c>
    </row>
    <row r="255" spans="8:10" x14ac:dyDescent="0.2">
      <c r="H255" s="94">
        <v>254</v>
      </c>
      <c r="I255" s="93">
        <v>330</v>
      </c>
      <c r="J255" s="93">
        <v>330</v>
      </c>
    </row>
    <row r="256" spans="8:10" x14ac:dyDescent="0.2">
      <c r="H256" s="94">
        <v>255</v>
      </c>
      <c r="I256" s="93">
        <v>330</v>
      </c>
      <c r="J256" s="93">
        <v>330</v>
      </c>
    </row>
    <row r="257" spans="8:10" x14ac:dyDescent="0.2">
      <c r="H257" s="94">
        <v>256</v>
      </c>
      <c r="I257" s="93">
        <v>330</v>
      </c>
      <c r="J257" s="93">
        <v>330</v>
      </c>
    </row>
    <row r="258" spans="8:10" x14ac:dyDescent="0.2">
      <c r="H258" s="94">
        <v>257</v>
      </c>
      <c r="I258" s="93">
        <v>330</v>
      </c>
      <c r="J258" s="93">
        <v>330</v>
      </c>
    </row>
    <row r="259" spans="8:10" x14ac:dyDescent="0.2">
      <c r="H259" s="94">
        <v>258</v>
      </c>
      <c r="I259" s="93">
        <v>330</v>
      </c>
      <c r="J259" s="93">
        <v>330</v>
      </c>
    </row>
    <row r="260" spans="8:10" x14ac:dyDescent="0.2">
      <c r="H260" s="94">
        <v>259</v>
      </c>
      <c r="I260" s="93">
        <v>330</v>
      </c>
      <c r="J260" s="93">
        <v>330</v>
      </c>
    </row>
    <row r="261" spans="8:10" x14ac:dyDescent="0.2">
      <c r="H261" s="94">
        <v>260</v>
      </c>
      <c r="I261" s="93">
        <v>330</v>
      </c>
      <c r="J261" s="93">
        <v>330</v>
      </c>
    </row>
    <row r="262" spans="8:10" x14ac:dyDescent="0.2">
      <c r="H262" s="94">
        <v>261</v>
      </c>
      <c r="I262" s="93">
        <v>330</v>
      </c>
      <c r="J262" s="93">
        <v>330</v>
      </c>
    </row>
    <row r="263" spans="8:10" x14ac:dyDescent="0.2">
      <c r="H263" s="94">
        <v>262</v>
      </c>
      <c r="I263" s="93">
        <v>330</v>
      </c>
      <c r="J263" s="93">
        <v>330</v>
      </c>
    </row>
    <row r="264" spans="8:10" x14ac:dyDescent="0.2">
      <c r="H264" s="94">
        <v>263</v>
      </c>
      <c r="I264" s="93">
        <v>330</v>
      </c>
      <c r="J264" s="93">
        <v>330</v>
      </c>
    </row>
    <row r="265" spans="8:10" x14ac:dyDescent="0.2">
      <c r="H265" s="94">
        <v>264</v>
      </c>
      <c r="I265" s="93">
        <v>330</v>
      </c>
      <c r="J265" s="93">
        <v>330</v>
      </c>
    </row>
    <row r="266" spans="8:10" x14ac:dyDescent="0.2">
      <c r="H266" s="94">
        <v>265</v>
      </c>
      <c r="I266" s="93">
        <v>330</v>
      </c>
      <c r="J266" s="93">
        <v>330</v>
      </c>
    </row>
    <row r="267" spans="8:10" x14ac:dyDescent="0.2">
      <c r="H267" s="94">
        <v>266</v>
      </c>
      <c r="I267" s="93">
        <v>330</v>
      </c>
      <c r="J267" s="93">
        <v>330</v>
      </c>
    </row>
    <row r="268" spans="8:10" x14ac:dyDescent="0.2">
      <c r="H268" s="94">
        <v>267</v>
      </c>
      <c r="I268" s="93">
        <v>330</v>
      </c>
      <c r="J268" s="93">
        <v>330</v>
      </c>
    </row>
    <row r="269" spans="8:10" x14ac:dyDescent="0.2">
      <c r="H269" s="94">
        <v>268</v>
      </c>
      <c r="I269" s="93">
        <v>330</v>
      </c>
      <c r="J269" s="93">
        <v>330</v>
      </c>
    </row>
    <row r="270" spans="8:10" x14ac:dyDescent="0.2">
      <c r="H270" s="94">
        <v>269</v>
      </c>
      <c r="I270" s="93">
        <v>330</v>
      </c>
      <c r="J270" s="93">
        <v>330</v>
      </c>
    </row>
    <row r="271" spans="8:10" x14ac:dyDescent="0.2">
      <c r="H271" s="94">
        <v>270</v>
      </c>
      <c r="I271" s="93">
        <v>330</v>
      </c>
      <c r="J271" s="93">
        <v>330</v>
      </c>
    </row>
    <row r="272" spans="8:10" x14ac:dyDescent="0.2">
      <c r="H272" s="94">
        <v>271</v>
      </c>
      <c r="I272" s="93">
        <v>330</v>
      </c>
      <c r="J272" s="93">
        <v>330</v>
      </c>
    </row>
    <row r="273" spans="8:10" x14ac:dyDescent="0.2">
      <c r="H273" s="94">
        <v>272</v>
      </c>
      <c r="I273" s="93">
        <v>330</v>
      </c>
      <c r="J273" s="93">
        <v>330</v>
      </c>
    </row>
    <row r="274" spans="8:10" x14ac:dyDescent="0.2">
      <c r="H274" s="94">
        <v>273</v>
      </c>
      <c r="I274" s="93">
        <v>330</v>
      </c>
      <c r="J274" s="93">
        <v>330</v>
      </c>
    </row>
    <row r="275" spans="8:10" x14ac:dyDescent="0.2">
      <c r="H275" s="94">
        <v>274</v>
      </c>
      <c r="I275" s="93">
        <v>330</v>
      </c>
      <c r="J275" s="93">
        <v>330</v>
      </c>
    </row>
    <row r="276" spans="8:10" x14ac:dyDescent="0.2">
      <c r="H276" s="94">
        <v>275</v>
      </c>
      <c r="I276" s="93">
        <v>330</v>
      </c>
      <c r="J276" s="93">
        <v>330</v>
      </c>
    </row>
    <row r="277" spans="8:10" x14ac:dyDescent="0.2">
      <c r="H277" s="94">
        <v>276</v>
      </c>
      <c r="I277" s="93">
        <v>330</v>
      </c>
      <c r="J277" s="93">
        <v>330</v>
      </c>
    </row>
    <row r="278" spans="8:10" x14ac:dyDescent="0.2">
      <c r="H278" s="94">
        <v>277</v>
      </c>
      <c r="I278" s="93">
        <v>330</v>
      </c>
      <c r="J278" s="93">
        <v>330</v>
      </c>
    </row>
    <row r="279" spans="8:10" x14ac:dyDescent="0.2">
      <c r="H279" s="94">
        <v>278</v>
      </c>
      <c r="I279" s="93">
        <v>330</v>
      </c>
      <c r="J279" s="93">
        <v>330</v>
      </c>
    </row>
    <row r="280" spans="8:10" x14ac:dyDescent="0.2">
      <c r="H280" s="94">
        <v>279</v>
      </c>
      <c r="I280" s="93">
        <v>330</v>
      </c>
      <c r="J280" s="93">
        <v>330</v>
      </c>
    </row>
    <row r="281" spans="8:10" x14ac:dyDescent="0.2">
      <c r="H281" s="94">
        <v>280</v>
      </c>
      <c r="I281" s="93">
        <v>330</v>
      </c>
      <c r="J281" s="93">
        <v>330</v>
      </c>
    </row>
    <row r="282" spans="8:10" x14ac:dyDescent="0.2">
      <c r="H282" s="94">
        <v>281</v>
      </c>
      <c r="I282" s="93">
        <v>330</v>
      </c>
      <c r="J282" s="93">
        <v>330</v>
      </c>
    </row>
    <row r="283" spans="8:10" x14ac:dyDescent="0.2">
      <c r="H283" s="94">
        <v>282</v>
      </c>
      <c r="I283" s="93">
        <v>330</v>
      </c>
      <c r="J283" s="93">
        <v>330</v>
      </c>
    </row>
    <row r="284" spans="8:10" x14ac:dyDescent="0.2">
      <c r="H284" s="94">
        <v>283</v>
      </c>
      <c r="I284" s="93">
        <v>330</v>
      </c>
      <c r="J284" s="93">
        <v>330</v>
      </c>
    </row>
    <row r="285" spans="8:10" x14ac:dyDescent="0.2">
      <c r="H285" s="94">
        <v>284</v>
      </c>
      <c r="I285" s="93">
        <v>330</v>
      </c>
      <c r="J285" s="93">
        <v>330</v>
      </c>
    </row>
    <row r="286" spans="8:10" x14ac:dyDescent="0.2">
      <c r="H286" s="94">
        <v>285</v>
      </c>
      <c r="I286" s="93">
        <v>330</v>
      </c>
      <c r="J286" s="93">
        <v>330</v>
      </c>
    </row>
    <row r="287" spans="8:10" x14ac:dyDescent="0.2">
      <c r="H287" s="94">
        <v>286</v>
      </c>
      <c r="I287" s="93">
        <v>330</v>
      </c>
      <c r="J287" s="93">
        <v>330</v>
      </c>
    </row>
    <row r="288" spans="8:10" x14ac:dyDescent="0.2">
      <c r="H288" s="94">
        <v>287</v>
      </c>
      <c r="I288" s="93">
        <v>330</v>
      </c>
      <c r="J288" s="93">
        <v>330</v>
      </c>
    </row>
    <row r="289" spans="8:10" x14ac:dyDescent="0.2">
      <c r="H289" s="94">
        <v>288</v>
      </c>
      <c r="I289" s="93">
        <v>330</v>
      </c>
      <c r="J289" s="93">
        <v>330</v>
      </c>
    </row>
    <row r="290" spans="8:10" x14ac:dyDescent="0.2">
      <c r="H290" s="94">
        <v>289</v>
      </c>
      <c r="I290" s="93">
        <v>330</v>
      </c>
      <c r="J290" s="93">
        <v>330</v>
      </c>
    </row>
    <row r="291" spans="8:10" x14ac:dyDescent="0.2">
      <c r="H291" s="94">
        <v>290</v>
      </c>
      <c r="I291" s="93">
        <v>330</v>
      </c>
      <c r="J291" s="93">
        <v>330</v>
      </c>
    </row>
    <row r="292" spans="8:10" x14ac:dyDescent="0.2">
      <c r="H292" s="94">
        <v>291</v>
      </c>
      <c r="I292" s="93">
        <v>330</v>
      </c>
      <c r="J292" s="93">
        <v>330</v>
      </c>
    </row>
    <row r="293" spans="8:10" x14ac:dyDescent="0.2">
      <c r="H293" s="94">
        <v>292</v>
      </c>
      <c r="I293" s="93">
        <v>330</v>
      </c>
      <c r="J293" s="93">
        <v>330</v>
      </c>
    </row>
    <row r="294" spans="8:10" x14ac:dyDescent="0.2">
      <c r="H294" s="94">
        <v>293</v>
      </c>
      <c r="I294" s="93">
        <v>330</v>
      </c>
      <c r="J294" s="93">
        <v>330</v>
      </c>
    </row>
    <row r="295" spans="8:10" x14ac:dyDescent="0.2">
      <c r="H295" s="94">
        <v>294</v>
      </c>
      <c r="I295" s="93">
        <v>330</v>
      </c>
      <c r="J295" s="93">
        <v>330</v>
      </c>
    </row>
    <row r="296" spans="8:10" x14ac:dyDescent="0.2">
      <c r="H296" s="94">
        <v>295</v>
      </c>
      <c r="I296" s="93">
        <v>330</v>
      </c>
      <c r="J296" s="93">
        <v>330</v>
      </c>
    </row>
    <row r="297" spans="8:10" x14ac:dyDescent="0.2">
      <c r="H297" s="94">
        <v>296</v>
      </c>
      <c r="I297" s="93">
        <v>330</v>
      </c>
      <c r="J297" s="93">
        <v>330</v>
      </c>
    </row>
    <row r="298" spans="8:10" x14ac:dyDescent="0.2">
      <c r="H298" s="94">
        <v>297</v>
      </c>
      <c r="I298" s="93">
        <v>330</v>
      </c>
      <c r="J298" s="93">
        <v>330</v>
      </c>
    </row>
    <row r="299" spans="8:10" x14ac:dyDescent="0.2">
      <c r="H299" s="94">
        <v>298</v>
      </c>
      <c r="I299" s="93">
        <v>330</v>
      </c>
      <c r="J299" s="93">
        <v>330</v>
      </c>
    </row>
    <row r="300" spans="8:10" x14ac:dyDescent="0.2">
      <c r="H300" s="94">
        <v>299</v>
      </c>
      <c r="I300" s="93">
        <v>330</v>
      </c>
      <c r="J300" s="93">
        <v>330</v>
      </c>
    </row>
    <row r="301" spans="8:10" x14ac:dyDescent="0.2">
      <c r="H301" s="94">
        <v>300</v>
      </c>
      <c r="I301" s="93">
        <v>330</v>
      </c>
      <c r="J301" s="93">
        <v>330</v>
      </c>
    </row>
    <row r="302" spans="8:10" x14ac:dyDescent="0.2">
      <c r="H302" s="94">
        <v>301</v>
      </c>
      <c r="I302" s="93">
        <v>330</v>
      </c>
      <c r="J302" s="93">
        <v>330</v>
      </c>
    </row>
    <row r="303" spans="8:10" x14ac:dyDescent="0.2">
      <c r="H303" s="94">
        <v>302</v>
      </c>
      <c r="I303" s="93">
        <v>330</v>
      </c>
      <c r="J303" s="93">
        <v>330</v>
      </c>
    </row>
    <row r="304" spans="8:10" x14ac:dyDescent="0.2">
      <c r="H304" s="94">
        <v>303</v>
      </c>
      <c r="I304" s="93">
        <v>330</v>
      </c>
      <c r="J304" s="93">
        <v>330</v>
      </c>
    </row>
    <row r="305" spans="8:10" x14ac:dyDescent="0.2">
      <c r="H305" s="94">
        <v>304</v>
      </c>
      <c r="I305" s="93">
        <v>330</v>
      </c>
      <c r="J305" s="93">
        <v>330</v>
      </c>
    </row>
    <row r="306" spans="8:10" x14ac:dyDescent="0.2">
      <c r="H306" s="94">
        <v>305</v>
      </c>
      <c r="I306" s="93">
        <v>330</v>
      </c>
      <c r="J306" s="93">
        <v>330</v>
      </c>
    </row>
    <row r="307" spans="8:10" x14ac:dyDescent="0.2">
      <c r="H307" s="94">
        <v>306</v>
      </c>
      <c r="I307" s="93">
        <v>330</v>
      </c>
      <c r="J307" s="93">
        <v>330</v>
      </c>
    </row>
    <row r="308" spans="8:10" x14ac:dyDescent="0.2">
      <c r="H308" s="94">
        <v>307</v>
      </c>
      <c r="I308" s="93">
        <v>330</v>
      </c>
      <c r="J308" s="93">
        <v>330</v>
      </c>
    </row>
    <row r="309" spans="8:10" x14ac:dyDescent="0.2">
      <c r="H309" s="94">
        <v>308</v>
      </c>
      <c r="I309" s="93">
        <v>330</v>
      </c>
      <c r="J309" s="93">
        <v>330</v>
      </c>
    </row>
    <row r="310" spans="8:10" x14ac:dyDescent="0.2">
      <c r="H310" s="94">
        <v>309</v>
      </c>
      <c r="I310" s="93">
        <v>330</v>
      </c>
      <c r="J310" s="93">
        <v>330</v>
      </c>
    </row>
    <row r="311" spans="8:10" x14ac:dyDescent="0.2">
      <c r="H311" s="94">
        <v>310</v>
      </c>
      <c r="I311" s="93">
        <v>330</v>
      </c>
      <c r="J311" s="93">
        <v>330</v>
      </c>
    </row>
    <row r="312" spans="8:10" x14ac:dyDescent="0.2">
      <c r="H312" s="94">
        <v>311</v>
      </c>
      <c r="I312" s="93">
        <v>330</v>
      </c>
      <c r="J312" s="93">
        <v>330</v>
      </c>
    </row>
    <row r="313" spans="8:10" x14ac:dyDescent="0.2">
      <c r="H313" s="94">
        <v>312</v>
      </c>
      <c r="I313" s="93">
        <v>330</v>
      </c>
      <c r="J313" s="93">
        <v>330</v>
      </c>
    </row>
    <row r="314" spans="8:10" x14ac:dyDescent="0.2">
      <c r="H314" s="94">
        <v>313</v>
      </c>
      <c r="I314" s="93">
        <v>330</v>
      </c>
      <c r="J314" s="93">
        <v>330</v>
      </c>
    </row>
    <row r="315" spans="8:10" x14ac:dyDescent="0.2">
      <c r="H315" s="94">
        <v>314</v>
      </c>
      <c r="I315" s="93">
        <v>330</v>
      </c>
      <c r="J315" s="93">
        <v>330</v>
      </c>
    </row>
    <row r="316" spans="8:10" x14ac:dyDescent="0.2">
      <c r="H316" s="94">
        <v>315</v>
      </c>
      <c r="I316" s="93">
        <v>330</v>
      </c>
      <c r="J316" s="93">
        <v>330</v>
      </c>
    </row>
    <row r="317" spans="8:10" x14ac:dyDescent="0.2">
      <c r="H317" s="94">
        <v>316</v>
      </c>
      <c r="I317" s="93">
        <v>330</v>
      </c>
      <c r="J317" s="93">
        <v>330</v>
      </c>
    </row>
    <row r="318" spans="8:10" x14ac:dyDescent="0.2">
      <c r="H318" s="94">
        <v>317</v>
      </c>
      <c r="I318" s="93">
        <v>330</v>
      </c>
      <c r="J318" s="93">
        <v>330</v>
      </c>
    </row>
    <row r="319" spans="8:10" x14ac:dyDescent="0.2">
      <c r="H319" s="94">
        <v>318</v>
      </c>
      <c r="I319" s="93">
        <v>330</v>
      </c>
      <c r="J319" s="93">
        <v>330</v>
      </c>
    </row>
    <row r="320" spans="8:10" x14ac:dyDescent="0.2">
      <c r="H320" s="94">
        <v>319</v>
      </c>
      <c r="I320" s="93">
        <v>330</v>
      </c>
      <c r="J320" s="93">
        <v>330</v>
      </c>
    </row>
    <row r="321" spans="8:10" x14ac:dyDescent="0.2">
      <c r="H321" s="94">
        <v>320</v>
      </c>
      <c r="I321" s="93">
        <v>330</v>
      </c>
      <c r="J321" s="93">
        <v>330</v>
      </c>
    </row>
    <row r="322" spans="8:10" x14ac:dyDescent="0.2">
      <c r="H322" s="94">
        <v>321</v>
      </c>
      <c r="I322" s="93">
        <v>330</v>
      </c>
      <c r="J322" s="93">
        <v>330</v>
      </c>
    </row>
    <row r="323" spans="8:10" x14ac:dyDescent="0.2">
      <c r="H323" s="94">
        <v>322</v>
      </c>
      <c r="I323" s="93">
        <v>330</v>
      </c>
      <c r="J323" s="93">
        <v>330</v>
      </c>
    </row>
    <row r="324" spans="8:10" x14ac:dyDescent="0.2">
      <c r="H324" s="94">
        <v>323</v>
      </c>
      <c r="I324" s="93">
        <v>330</v>
      </c>
      <c r="J324" s="93">
        <v>330</v>
      </c>
    </row>
    <row r="325" spans="8:10" x14ac:dyDescent="0.2">
      <c r="H325" s="94">
        <v>324</v>
      </c>
      <c r="I325" s="93">
        <v>330</v>
      </c>
      <c r="J325" s="93">
        <v>330</v>
      </c>
    </row>
    <row r="326" spans="8:10" x14ac:dyDescent="0.2">
      <c r="H326" s="94">
        <v>325</v>
      </c>
      <c r="I326" s="93">
        <v>330</v>
      </c>
      <c r="J326" s="93">
        <v>330</v>
      </c>
    </row>
    <row r="327" spans="8:10" x14ac:dyDescent="0.2">
      <c r="H327" s="94">
        <v>326</v>
      </c>
      <c r="I327" s="93">
        <v>330</v>
      </c>
      <c r="J327" s="93">
        <v>330</v>
      </c>
    </row>
    <row r="328" spans="8:10" x14ac:dyDescent="0.2">
      <c r="H328" s="94">
        <v>327</v>
      </c>
      <c r="I328" s="93">
        <v>330</v>
      </c>
      <c r="J328" s="93">
        <v>330</v>
      </c>
    </row>
    <row r="329" spans="8:10" x14ac:dyDescent="0.2">
      <c r="H329" s="94">
        <v>328</v>
      </c>
      <c r="I329" s="93">
        <v>330</v>
      </c>
      <c r="J329" s="93">
        <v>330</v>
      </c>
    </row>
    <row r="330" spans="8:10" x14ac:dyDescent="0.2">
      <c r="H330" s="94">
        <v>329</v>
      </c>
      <c r="I330" s="93">
        <v>330</v>
      </c>
      <c r="J330" s="93">
        <v>330</v>
      </c>
    </row>
    <row r="331" spans="8:10" x14ac:dyDescent="0.2">
      <c r="H331" s="94">
        <v>330</v>
      </c>
      <c r="I331" s="93">
        <v>330</v>
      </c>
      <c r="J331" s="93">
        <v>330</v>
      </c>
    </row>
    <row r="332" spans="8:10" x14ac:dyDescent="0.2">
      <c r="H332" s="94">
        <v>331</v>
      </c>
      <c r="I332" s="93">
        <v>330</v>
      </c>
      <c r="J332" s="93">
        <v>330</v>
      </c>
    </row>
    <row r="333" spans="8:10" x14ac:dyDescent="0.2">
      <c r="H333" s="94">
        <v>332</v>
      </c>
      <c r="I333" s="93">
        <v>330</v>
      </c>
      <c r="J333" s="93">
        <v>330</v>
      </c>
    </row>
    <row r="334" spans="8:10" x14ac:dyDescent="0.2">
      <c r="H334" s="94">
        <v>333</v>
      </c>
      <c r="I334" s="93">
        <v>330</v>
      </c>
      <c r="J334" s="93">
        <v>330</v>
      </c>
    </row>
    <row r="335" spans="8:10" x14ac:dyDescent="0.2">
      <c r="H335" s="94">
        <v>334</v>
      </c>
      <c r="I335" s="93">
        <v>330</v>
      </c>
      <c r="J335" s="93">
        <v>330</v>
      </c>
    </row>
    <row r="336" spans="8:10" x14ac:dyDescent="0.2">
      <c r="H336" s="94">
        <v>335</v>
      </c>
      <c r="I336" s="93">
        <v>330</v>
      </c>
      <c r="J336" s="93">
        <v>330</v>
      </c>
    </row>
    <row r="337" spans="8:10" x14ac:dyDescent="0.2">
      <c r="H337" s="94">
        <v>336</v>
      </c>
      <c r="I337" s="93">
        <v>330</v>
      </c>
      <c r="J337" s="93">
        <v>330</v>
      </c>
    </row>
    <row r="338" spans="8:10" x14ac:dyDescent="0.2">
      <c r="H338" s="94">
        <v>337</v>
      </c>
      <c r="I338" s="93">
        <v>330</v>
      </c>
      <c r="J338" s="93">
        <v>330</v>
      </c>
    </row>
    <row r="339" spans="8:10" x14ac:dyDescent="0.2">
      <c r="H339" s="94">
        <v>338</v>
      </c>
      <c r="I339" s="93">
        <v>330</v>
      </c>
      <c r="J339" s="93">
        <v>330</v>
      </c>
    </row>
    <row r="340" spans="8:10" x14ac:dyDescent="0.2">
      <c r="H340" s="94">
        <v>339</v>
      </c>
      <c r="I340" s="93">
        <v>330</v>
      </c>
      <c r="J340" s="93">
        <v>330</v>
      </c>
    </row>
    <row r="341" spans="8:10" x14ac:dyDescent="0.2">
      <c r="H341" s="94">
        <v>340</v>
      </c>
      <c r="I341" s="93">
        <v>330</v>
      </c>
      <c r="J341" s="93">
        <v>330</v>
      </c>
    </row>
    <row r="342" spans="8:10" x14ac:dyDescent="0.2">
      <c r="H342" s="94">
        <v>341</v>
      </c>
      <c r="I342" s="93">
        <v>330</v>
      </c>
      <c r="J342" s="93">
        <v>330</v>
      </c>
    </row>
    <row r="343" spans="8:10" x14ac:dyDescent="0.2">
      <c r="H343" s="94">
        <v>342</v>
      </c>
      <c r="I343" s="93">
        <v>330</v>
      </c>
      <c r="J343" s="93">
        <v>330</v>
      </c>
    </row>
    <row r="344" spans="8:10" x14ac:dyDescent="0.2">
      <c r="H344" s="94">
        <v>343</v>
      </c>
      <c r="I344" s="93">
        <v>330</v>
      </c>
      <c r="J344" s="93">
        <v>330</v>
      </c>
    </row>
    <row r="345" spans="8:10" x14ac:dyDescent="0.2">
      <c r="H345" s="94">
        <v>344</v>
      </c>
      <c r="I345" s="93">
        <v>330</v>
      </c>
      <c r="J345" s="93">
        <v>330</v>
      </c>
    </row>
    <row r="346" spans="8:10" x14ac:dyDescent="0.2">
      <c r="H346" s="94">
        <v>345</v>
      </c>
      <c r="I346" s="93">
        <v>330</v>
      </c>
      <c r="J346" s="93">
        <v>330</v>
      </c>
    </row>
    <row r="347" spans="8:10" x14ac:dyDescent="0.2">
      <c r="H347" s="94">
        <v>346</v>
      </c>
      <c r="I347" s="93">
        <v>330</v>
      </c>
      <c r="J347" s="93">
        <v>330</v>
      </c>
    </row>
    <row r="348" spans="8:10" x14ac:dyDescent="0.2">
      <c r="H348" s="94">
        <v>347</v>
      </c>
      <c r="I348" s="93">
        <v>330</v>
      </c>
      <c r="J348" s="93">
        <v>330</v>
      </c>
    </row>
    <row r="349" spans="8:10" x14ac:dyDescent="0.2">
      <c r="H349" s="94">
        <v>348</v>
      </c>
      <c r="I349" s="93">
        <v>330</v>
      </c>
      <c r="J349" s="93">
        <v>330</v>
      </c>
    </row>
    <row r="350" spans="8:10" x14ac:dyDescent="0.2">
      <c r="H350" s="94">
        <v>349</v>
      </c>
      <c r="I350" s="93">
        <v>330</v>
      </c>
      <c r="J350" s="93">
        <v>330</v>
      </c>
    </row>
    <row r="351" spans="8:10" x14ac:dyDescent="0.2">
      <c r="H351" s="94">
        <v>350</v>
      </c>
      <c r="I351" s="93">
        <v>330</v>
      </c>
      <c r="J351" s="93">
        <v>330</v>
      </c>
    </row>
    <row r="352" spans="8:10" x14ac:dyDescent="0.2">
      <c r="H352" s="94">
        <v>351</v>
      </c>
      <c r="I352" s="93">
        <v>330</v>
      </c>
      <c r="J352" s="93">
        <v>330</v>
      </c>
    </row>
    <row r="353" spans="8:10" x14ac:dyDescent="0.2">
      <c r="H353" s="94">
        <v>352</v>
      </c>
      <c r="I353" s="93">
        <v>330</v>
      </c>
      <c r="J353" s="93">
        <v>330</v>
      </c>
    </row>
    <row r="354" spans="8:10" x14ac:dyDescent="0.2">
      <c r="H354" s="94">
        <v>353</v>
      </c>
      <c r="I354" s="93">
        <v>330</v>
      </c>
      <c r="J354" s="93">
        <v>330</v>
      </c>
    </row>
    <row r="355" spans="8:10" x14ac:dyDescent="0.2">
      <c r="H355" s="94">
        <v>354</v>
      </c>
      <c r="I355" s="93">
        <v>330</v>
      </c>
      <c r="J355" s="93">
        <v>330</v>
      </c>
    </row>
    <row r="356" spans="8:10" x14ac:dyDescent="0.2">
      <c r="H356" s="94">
        <v>355</v>
      </c>
      <c r="I356" s="93">
        <v>330</v>
      </c>
      <c r="J356" s="93">
        <v>330</v>
      </c>
    </row>
    <row r="357" spans="8:10" x14ac:dyDescent="0.2">
      <c r="H357" s="94">
        <v>356</v>
      </c>
      <c r="I357" s="93">
        <v>330</v>
      </c>
      <c r="J357" s="93">
        <v>330</v>
      </c>
    </row>
    <row r="358" spans="8:10" x14ac:dyDescent="0.2">
      <c r="H358" s="94">
        <v>357</v>
      </c>
      <c r="I358" s="93">
        <v>330</v>
      </c>
      <c r="J358" s="93">
        <v>330</v>
      </c>
    </row>
    <row r="359" spans="8:10" x14ac:dyDescent="0.2">
      <c r="H359" s="94">
        <v>358</v>
      </c>
      <c r="I359" s="93">
        <v>330</v>
      </c>
      <c r="J359" s="93">
        <v>330</v>
      </c>
    </row>
    <row r="360" spans="8:10" x14ac:dyDescent="0.2">
      <c r="H360" s="94">
        <v>359</v>
      </c>
      <c r="I360" s="93">
        <v>330</v>
      </c>
      <c r="J360" s="93">
        <v>330</v>
      </c>
    </row>
    <row r="361" spans="8:10" x14ac:dyDescent="0.2">
      <c r="H361" s="94">
        <v>360</v>
      </c>
      <c r="I361" s="93">
        <v>330</v>
      </c>
      <c r="J361" s="93">
        <v>330</v>
      </c>
    </row>
    <row r="362" spans="8:10" x14ac:dyDescent="0.2">
      <c r="H362" s="94">
        <v>361</v>
      </c>
      <c r="I362" s="93">
        <v>330</v>
      </c>
      <c r="J362" s="93">
        <v>330</v>
      </c>
    </row>
    <row r="363" spans="8:10" x14ac:dyDescent="0.2">
      <c r="H363" s="94">
        <v>362</v>
      </c>
      <c r="I363" s="93">
        <v>330</v>
      </c>
      <c r="J363" s="93">
        <v>330</v>
      </c>
    </row>
    <row r="364" spans="8:10" x14ac:dyDescent="0.2">
      <c r="H364" s="94">
        <v>363</v>
      </c>
      <c r="I364" s="93">
        <v>330</v>
      </c>
      <c r="J364" s="93">
        <v>330</v>
      </c>
    </row>
    <row r="365" spans="8:10" x14ac:dyDescent="0.2">
      <c r="H365" s="94">
        <v>364</v>
      </c>
      <c r="I365" s="93">
        <v>330</v>
      </c>
      <c r="J365" s="93">
        <v>330</v>
      </c>
    </row>
    <row r="366" spans="8:10" x14ac:dyDescent="0.2">
      <c r="H366" s="94">
        <v>365</v>
      </c>
      <c r="I366" s="93">
        <v>330</v>
      </c>
      <c r="J366" s="93">
        <v>330</v>
      </c>
    </row>
  </sheetData>
  <sheetProtection formatColumns="0" autoFilter="0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4294967294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2-Locations</vt:lpstr>
      <vt:lpstr>Données</vt:lpstr>
      <vt:lpstr>'2-Locations'!Impression_des_titres</vt:lpstr>
      <vt:lpstr>'2-Locations'!Zone_d_impression</vt:lpstr>
      <vt:lpstr>Données!Zone_d_impression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dcterms:created xsi:type="dcterms:W3CDTF">2019-12-22T10:00:55Z</dcterms:created>
  <dcterms:modified xsi:type="dcterms:W3CDTF">2019-12-22T10:20:13Z</dcterms:modified>
</cp:coreProperties>
</file>