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llodiag-my.sharepoint.com/personal/dkerrizore_allodiag_fr/Documents/Documents/PRO/EXCEL/"/>
    </mc:Choice>
  </mc:AlternateContent>
  <xr:revisionPtr revIDLastSave="126" documentId="8_{F98401BD-69B7-4D90-96D9-6BC9B11F5015}" xr6:coauthVersionLast="45" xr6:coauthVersionMax="45" xr10:uidLastSave="{4276F856-1E68-4B9B-BDA3-1276633524AB}"/>
  <bookViews>
    <workbookView xWindow="-28908" yWindow="-108" windowWidth="29016" windowHeight="15696" xr2:uid="{9422599E-A64B-4360-8431-960C20C0254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" i="1" l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C17" i="2" l="1"/>
  <c r="C16" i="2"/>
  <c r="C15" i="2"/>
  <c r="C14" i="2"/>
  <c r="C13" i="2"/>
  <c r="C9" i="2"/>
  <c r="C8" i="2"/>
  <c r="C7" i="2"/>
  <c r="C6" i="2"/>
  <c r="C5" i="2"/>
  <c r="C12" i="2"/>
  <c r="C11" i="2"/>
  <c r="C10" i="2"/>
  <c r="C4" i="2"/>
  <c r="C3" i="2"/>
  <c r="C2" i="2"/>
</calcChain>
</file>

<file path=xl/sharedStrings.xml><?xml version="1.0" encoding="utf-8"?>
<sst xmlns="http://schemas.openxmlformats.org/spreadsheetml/2006/main" count="42" uniqueCount="26">
  <si>
    <t>Délais Urgent ou Standard</t>
  </si>
  <si>
    <t>Respect Délais</t>
  </si>
  <si>
    <t>NA</t>
  </si>
  <si>
    <t>VALEUR</t>
  </si>
  <si>
    <t>N° mission</t>
  </si>
  <si>
    <t>Standard</t>
  </si>
  <si>
    <t>URGENT</t>
  </si>
  <si>
    <t>Date saisie mission</t>
  </si>
  <si>
    <t>A</t>
  </si>
  <si>
    <t>Jours fériés</t>
  </si>
  <si>
    <t>Année</t>
  </si>
  <si>
    <t>Date</t>
  </si>
  <si>
    <t>1er janvier</t>
  </si>
  <si>
    <t>Fête du travail</t>
  </si>
  <si>
    <t>Libération 1945</t>
  </si>
  <si>
    <t>Fête Nationale</t>
  </si>
  <si>
    <t>Fête du 15 Août</t>
  </si>
  <si>
    <t>Toussaint</t>
  </si>
  <si>
    <t>Armistice 1918</t>
  </si>
  <si>
    <t>Noël</t>
  </si>
  <si>
    <t>Lundi de Pâques</t>
  </si>
  <si>
    <t>Pâques</t>
  </si>
  <si>
    <t>Ascencion</t>
  </si>
  <si>
    <t>Pentecôte</t>
  </si>
  <si>
    <t>Lundi de Pentecôte</t>
  </si>
  <si>
    <t>DeadLine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</si>
</sst>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"/>
    <numFmt numFmtId="165" formatCode="000000"/>
    <numFmt numFmtId="166" formatCode="0000000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6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/>
    </xf>
    <xf numFmtId="14" fontId="0" fillId="0" borderId="0" xfId="0" applyNumberFormat="1"/>
    <xf numFmtId="16" fontId="0" fillId="0" borderId="0" xfId="0" applyNumberFormat="1"/>
    <xf numFmtId="14" fontId="2" fillId="3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numFmt numFmtId="19" formatCode="dd/mm/yyyy"/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C00000"/>
      </font>
      <fill>
        <patternFill>
          <bgColor rgb="FFFF9999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C00000"/>
      </font>
      <fill>
        <patternFill>
          <bgColor rgb="FFFF7C8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CFDF-EA3F-43A2-9D53-E83CE67F377F}" name="Jours.Fériés" displayName="Jours.Fériés" ref="A1:C17" totalsRowShown="0">
  <autoFilter ref="A1:C17" xr:uid="{968C4F06-F409-4C0C-B2B0-87E0E24CA07B}"/>
  <tableColumns count="3">
    <tableColumn id="1" xr3:uid="{A0F71486-61D3-4741-A20B-371A1C21710B}" name="Jours fériés"/>
    <tableColumn id="2" xr3:uid="{BDF3A69D-1866-4434-AFDF-C75182BD9F9D}" name="Année"/>
    <tableColumn id="3" xr3:uid="{BFD1ECFA-4E37-40C1-8E47-D035B0E58529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E9D88-3042-4C13-AA5B-C7ECEC7456EB}">
  <sheetPr codeName="Feuil1"/>
  <dimension ref="A1:Q15"/>
  <sheetViews>
    <sheetView tabSelected="1" workbookViewId="0">
      <selection activeCell="P2" sqref="P2"/>
    </sheetView>
  </sheetViews>
  <sheetFormatPr baseColWidth="10" defaultRowHeight="14.4" x14ac:dyDescent="0.3"/>
  <cols>
    <col min="9" max="9" width="16.109375" bestFit="1" customWidth="1"/>
    <col min="14" max="14" width="16.6640625" bestFit="1" customWidth="1"/>
    <col min="15" max="15" width="23.109375" bestFit="1" customWidth="1"/>
    <col min="16" max="16" width="12.88671875" bestFit="1" customWidth="1"/>
    <col min="17" max="17" width="12.88671875" customWidth="1"/>
  </cols>
  <sheetData>
    <row r="1" spans="1:17" x14ac:dyDescent="0.3">
      <c r="A1" s="11"/>
      <c r="B1" s="6"/>
      <c r="C1" s="12"/>
      <c r="D1" s="12"/>
      <c r="E1" s="1"/>
      <c r="F1" s="1"/>
      <c r="G1" s="2"/>
      <c r="H1" s="3"/>
      <c r="I1" s="4"/>
      <c r="J1" s="5" t="s">
        <v>3</v>
      </c>
      <c r="K1" s="6"/>
      <c r="L1" s="7" t="s">
        <v>4</v>
      </c>
      <c r="M1" s="8"/>
      <c r="N1" s="9" t="s">
        <v>7</v>
      </c>
      <c r="O1" s="10" t="s">
        <v>0</v>
      </c>
      <c r="P1" s="9" t="s">
        <v>1</v>
      </c>
      <c r="Q1" s="22" t="s">
        <v>25</v>
      </c>
    </row>
    <row r="2" spans="1:17" x14ac:dyDescent="0.3">
      <c r="A2" s="13"/>
      <c r="B2" s="14"/>
      <c r="C2" s="14"/>
      <c r="D2" s="15"/>
      <c r="E2" s="15"/>
      <c r="F2" s="15"/>
      <c r="G2" s="16"/>
      <c r="H2" s="14"/>
      <c r="I2" s="17"/>
      <c r="J2" s="17"/>
      <c r="K2" s="14"/>
      <c r="L2" s="18">
        <v>1234</v>
      </c>
      <c r="M2" s="14"/>
      <c r="N2" s="17">
        <v>44155</v>
      </c>
      <c r="O2" s="19" t="s">
        <v>5</v>
      </c>
      <c r="P2" s="17" t="str">
        <f ca="1">IF(AND(L2&gt;0,J2=""),CHOOSE((NETWORKDAYS.INTL(N2,TODAY(),1,Jours.Fériés[Date])&gt;=IF(O2="URGENT",6,15))+1,"","HORS DELAIS"),"")</f>
        <v>HORS DELAIS</v>
      </c>
      <c r="Q2" s="17"/>
    </row>
    <row r="3" spans="1:17" x14ac:dyDescent="0.3">
      <c r="A3" s="13"/>
      <c r="B3" s="14"/>
      <c r="C3" s="14"/>
      <c r="D3" s="15"/>
      <c r="E3" s="15"/>
      <c r="F3" s="15"/>
      <c r="G3" s="16"/>
      <c r="H3" s="14"/>
      <c r="I3" s="17"/>
      <c r="J3" s="17"/>
      <c r="K3" s="14"/>
      <c r="L3" s="18">
        <v>1235</v>
      </c>
      <c r="M3" s="14"/>
      <c r="N3" s="17">
        <v>44168</v>
      </c>
      <c r="O3" s="19" t="s">
        <v>5</v>
      </c>
      <c r="P3" s="17" t="str">
        <f ca="1">IF(AND(L3&gt;0,J3=""),CHOOSE((NETWORKDAYS.INTL(N3,TODAY(),1,Jours.Fériés[Date])&gt;=IF(O3="URGENT",6,15))+1,"","HORS DELAIS"),"")</f>
        <v>HORS DELAIS</v>
      </c>
      <c r="Q3" s="17"/>
    </row>
    <row r="4" spans="1:17" x14ac:dyDescent="0.3">
      <c r="A4" s="13"/>
      <c r="B4" s="14"/>
      <c r="C4" s="14"/>
      <c r="D4" s="15"/>
      <c r="E4" s="15"/>
      <c r="F4" s="15"/>
      <c r="G4" s="16"/>
      <c r="H4" s="14"/>
      <c r="I4" s="17"/>
      <c r="J4" s="17" t="s">
        <v>2</v>
      </c>
      <c r="K4" s="14"/>
      <c r="L4" s="18">
        <v>1236</v>
      </c>
      <c r="M4" s="14"/>
      <c r="N4" s="17">
        <v>44169</v>
      </c>
      <c r="O4" s="19" t="s">
        <v>5</v>
      </c>
      <c r="P4" s="17" t="str">
        <f ca="1">IF(AND(L4&gt;0,J4=""),CHOOSE((NETWORKDAYS.INTL(N4,TODAY(),1,Jours.Fériés[Date])&gt;=IF(O4="URGENT",6,15))+1,"","HORS DELAIS"),"")</f>
        <v/>
      </c>
      <c r="Q4" s="17"/>
    </row>
    <row r="5" spans="1:17" x14ac:dyDescent="0.3">
      <c r="A5" s="13"/>
      <c r="B5" s="14"/>
      <c r="C5" s="14"/>
      <c r="D5" s="15"/>
      <c r="E5" s="15"/>
      <c r="F5" s="15"/>
      <c r="G5" s="16"/>
      <c r="H5" s="14"/>
      <c r="I5" s="17"/>
      <c r="J5" s="17"/>
      <c r="K5" s="14"/>
      <c r="L5" s="18">
        <v>1237</v>
      </c>
      <c r="M5" s="14"/>
      <c r="N5" s="17">
        <v>44200</v>
      </c>
      <c r="O5" s="19" t="s">
        <v>6</v>
      </c>
      <c r="P5" s="17" t="str">
        <f ca="1">IF(AND(L5&gt;0,J5=""),CHOOSE((NETWORKDAYS.INTL(N5,TODAY(),1,Jours.Fériés[Date])&gt;=IF(O5="URGENT",6,15))+1,"","HORS DELAIS"),"")</f>
        <v/>
      </c>
      <c r="Q5" s="17"/>
    </row>
    <row r="6" spans="1:17" x14ac:dyDescent="0.3">
      <c r="A6" s="13"/>
      <c r="B6" s="14"/>
      <c r="C6" s="14"/>
      <c r="D6" s="15"/>
      <c r="E6" s="15"/>
      <c r="F6" s="15"/>
      <c r="G6" s="16"/>
      <c r="H6" s="14"/>
      <c r="I6" s="17"/>
      <c r="J6" s="17" t="s">
        <v>2</v>
      </c>
      <c r="K6" s="14"/>
      <c r="L6" s="18">
        <v>1238</v>
      </c>
      <c r="M6" s="14"/>
      <c r="N6" s="17">
        <v>44173</v>
      </c>
      <c r="O6" s="19" t="s">
        <v>5</v>
      </c>
      <c r="P6" s="17" t="str">
        <f ca="1">IF(AND(L6&gt;0,J6=""),CHOOSE((NETWORKDAYS.INTL(N6,TODAY(),1,Jours.Fériés[Date])&gt;=IF(O6="URGENT",6,15))+1,"","HORS DELAIS"),"")</f>
        <v/>
      </c>
      <c r="Q6" s="17"/>
    </row>
    <row r="7" spans="1:17" x14ac:dyDescent="0.3">
      <c r="A7" s="13"/>
      <c r="B7" s="14"/>
      <c r="C7" s="14"/>
      <c r="D7" s="15"/>
      <c r="E7" s="15"/>
      <c r="F7" s="15"/>
      <c r="G7" s="16"/>
      <c r="H7" s="14"/>
      <c r="I7" s="17"/>
      <c r="J7" s="17"/>
      <c r="K7" s="14"/>
      <c r="L7" s="18">
        <v>1239</v>
      </c>
      <c r="M7" s="14"/>
      <c r="N7" s="17">
        <v>44195</v>
      </c>
      <c r="O7" s="19" t="s">
        <v>6</v>
      </c>
      <c r="P7" s="17" t="str">
        <f ca="1">IF(AND(L7&gt;0,J7=""),CHOOSE((NETWORKDAYS.INTL(N7,TODAY(),1,Jours.Fériés[Date])&gt;=IF(O7="URGENT",6,15))+1,"","HORS DELAIS"),"")</f>
        <v/>
      </c>
      <c r="Q7" s="17"/>
    </row>
    <row r="8" spans="1:17" x14ac:dyDescent="0.3">
      <c r="A8" s="13"/>
      <c r="B8" s="14"/>
      <c r="C8" s="14"/>
      <c r="D8" s="15"/>
      <c r="E8" s="15"/>
      <c r="F8" s="15"/>
      <c r="G8" s="16"/>
      <c r="H8" s="14"/>
      <c r="I8" s="17"/>
      <c r="J8" s="17" t="s">
        <v>8</v>
      </c>
      <c r="K8" s="14"/>
      <c r="L8" s="18">
        <v>1240</v>
      </c>
      <c r="M8" s="14"/>
      <c r="N8" s="17">
        <v>44185</v>
      </c>
      <c r="O8" s="19" t="s">
        <v>5</v>
      </c>
      <c r="P8" s="17" t="str">
        <f ca="1">IF(AND(L8&gt;0,J8=""),CHOOSE((NETWORKDAYS.INTL(N8,TODAY(),1,Jours.Fériés[Date])&gt;=IF(O8="URGENT",6,15))+1,"","HORS DELAIS"),"")</f>
        <v/>
      </c>
      <c r="Q8" s="17"/>
    </row>
    <row r="9" spans="1:17" x14ac:dyDescent="0.3">
      <c r="A9" s="13"/>
      <c r="B9" s="14"/>
      <c r="C9" s="14"/>
      <c r="D9" s="15"/>
      <c r="E9" s="15"/>
      <c r="F9" s="15"/>
      <c r="G9" s="16"/>
      <c r="H9" s="14"/>
      <c r="I9" s="17"/>
      <c r="J9" s="17"/>
      <c r="K9" s="14"/>
      <c r="L9" s="18"/>
      <c r="M9" s="14"/>
      <c r="N9" s="17"/>
      <c r="O9" s="19" t="s">
        <v>5</v>
      </c>
      <c r="P9" s="17" t="str">
        <f ca="1">IF(AND(L9&gt;0,J9=""),CHOOSE((NETWORKDAYS.INTL(N9,TODAY(),1,Jours.Fériés[Date])&gt;=IF(O9="URGENT",6,15))+1,"","HORS DELAIS"),"")</f>
        <v/>
      </c>
      <c r="Q9" s="17"/>
    </row>
    <row r="10" spans="1:17" x14ac:dyDescent="0.3">
      <c r="A10" s="13"/>
      <c r="B10" s="14"/>
      <c r="C10" s="14"/>
      <c r="D10" s="15"/>
      <c r="E10" s="15"/>
      <c r="F10" s="15"/>
      <c r="G10" s="16"/>
      <c r="H10" s="14"/>
      <c r="I10" s="17"/>
      <c r="J10" s="17"/>
      <c r="K10" s="14"/>
      <c r="L10" s="18"/>
      <c r="M10" s="14"/>
      <c r="N10" s="17"/>
      <c r="O10" s="19" t="s">
        <v>5</v>
      </c>
      <c r="P10" s="17" t="str">
        <f ca="1">IF(AND(L10&gt;0,J10=""),CHOOSE((NETWORKDAYS.INTL(N10,TODAY(),1,Jours.Fériés[Date])&gt;=IF(O10="URGENT",6,15))+1,"","HORS DELAIS"),"")</f>
        <v/>
      </c>
      <c r="Q10" s="17"/>
    </row>
    <row r="11" spans="1:17" x14ac:dyDescent="0.3">
      <c r="A11" s="13"/>
      <c r="B11" s="14"/>
      <c r="C11" s="14"/>
      <c r="D11" s="14"/>
      <c r="E11" s="15"/>
      <c r="F11" s="15"/>
      <c r="G11" s="16"/>
      <c r="H11" s="14"/>
      <c r="I11" s="17"/>
      <c r="J11" s="17"/>
      <c r="K11" s="14"/>
      <c r="L11" s="18"/>
      <c r="M11" s="14"/>
      <c r="N11" s="17"/>
      <c r="O11" s="19" t="s">
        <v>5</v>
      </c>
      <c r="P11" s="17" t="str">
        <f ca="1">IF(AND(L11&gt;0,J11=""),CHOOSE((NETWORKDAYS.INTL(N11,TODAY(),1,Jours.Fériés[Date])&gt;=IF(O11="URGENT",6,15))+1,"","HORS DELAIS"),"")</f>
        <v/>
      </c>
      <c r="Q11" s="17"/>
    </row>
    <row r="12" spans="1:17" x14ac:dyDescent="0.3">
      <c r="A12" s="13"/>
      <c r="B12" s="14"/>
      <c r="C12" s="14"/>
      <c r="D12" s="15"/>
      <c r="E12" s="15"/>
      <c r="F12" s="15"/>
      <c r="G12" s="16"/>
      <c r="H12" s="14"/>
      <c r="I12" s="17"/>
      <c r="J12" s="17"/>
      <c r="K12" s="14"/>
      <c r="L12" s="18">
        <v>1244</v>
      </c>
      <c r="M12" s="14"/>
      <c r="N12" s="17">
        <v>44180</v>
      </c>
      <c r="O12" s="19" t="s">
        <v>5</v>
      </c>
      <c r="P12" s="17" t="str">
        <f ca="1">IF(AND(L12&gt;0,J12=""),CHOOSE((NETWORKDAYS.INTL(N12,TODAY(),1,Jours.Fériés[Date])&gt;=IF(O12="URGENT",6,15))+1,"","HORS DELAIS"),"")</f>
        <v/>
      </c>
      <c r="Q12" s="17"/>
    </row>
    <row r="13" spans="1:17" x14ac:dyDescent="0.3">
      <c r="A13" s="13"/>
      <c r="B13" s="14"/>
      <c r="C13" s="14"/>
      <c r="D13" s="15"/>
      <c r="E13" s="15"/>
      <c r="F13" s="15"/>
      <c r="G13" s="16"/>
      <c r="H13" s="14"/>
      <c r="I13" s="17"/>
      <c r="J13" s="17"/>
      <c r="K13" s="14"/>
      <c r="L13" s="18">
        <v>1245</v>
      </c>
      <c r="M13" s="14"/>
      <c r="N13" s="17">
        <v>44181</v>
      </c>
      <c r="O13" s="19" t="s">
        <v>5</v>
      </c>
      <c r="P13" s="17" t="str">
        <f ca="1">IF(AND(L13&gt;0,J13=""),CHOOSE((NETWORKDAYS.INTL(N13,TODAY(),1,Jours.Fériés[Date])&gt;=IF(O13="URGENT",6,15))+1,"","HORS DELAIS"),"")</f>
        <v/>
      </c>
      <c r="Q13" s="17"/>
    </row>
    <row r="14" spans="1:17" x14ac:dyDescent="0.3">
      <c r="A14" s="13"/>
      <c r="B14" s="14"/>
      <c r="C14" s="14"/>
      <c r="D14" s="15"/>
      <c r="E14" s="15"/>
      <c r="F14" s="15"/>
      <c r="G14" s="16"/>
      <c r="H14" s="14"/>
      <c r="I14" s="17"/>
      <c r="J14" s="17"/>
      <c r="K14" s="14"/>
      <c r="L14" s="18">
        <v>1246</v>
      </c>
      <c r="M14" s="14"/>
      <c r="N14" s="17">
        <v>44182</v>
      </c>
      <c r="O14" s="19" t="s">
        <v>6</v>
      </c>
      <c r="P14" s="17" t="str">
        <f ca="1">IF(AND(L14&gt;0,J14=""),CHOOSE((NETWORKDAYS.INTL(N14,TODAY(),1,Jours.Fériés[Date])&gt;=IF(O14="URGENT",6,15))+1,"","HORS DELAIS"),"")</f>
        <v>HORS DELAIS</v>
      </c>
      <c r="Q14" s="17"/>
    </row>
    <row r="15" spans="1:17" x14ac:dyDescent="0.3">
      <c r="A15" s="13"/>
      <c r="B15" s="14"/>
      <c r="C15" s="14"/>
      <c r="D15" s="14"/>
      <c r="E15" s="15"/>
      <c r="F15" s="15"/>
      <c r="G15" s="16"/>
      <c r="H15" s="14"/>
      <c r="I15" s="17"/>
      <c r="J15" s="17"/>
      <c r="K15" s="14"/>
      <c r="L15" s="18">
        <v>1247</v>
      </c>
      <c r="M15" s="14"/>
      <c r="N15" s="17">
        <v>44195</v>
      </c>
      <c r="O15" s="19" t="s">
        <v>6</v>
      </c>
      <c r="P15" s="17" t="str">
        <f ca="1">IF(AND(L15&gt;0,J15=""),CHOOSE((NETWORKDAYS.INTL(N15,TODAY(),1,Jours.Fériés[Date])&gt;=IF(O15="URGENT",6,15))+1,"","HORS DELAIS"),"")</f>
        <v/>
      </c>
      <c r="Q15" s="17"/>
    </row>
  </sheetData>
  <conditionalFormatting sqref="N2:N15">
    <cfRule type="expression" dxfId="5" priority="5">
      <formula>AND(_xlfn.IFS(ISBLANK(J2),(TODAY()-N2&gt;=19)),ISNUMBER(SEARCH("Standard",O2)))</formula>
    </cfRule>
    <cfRule type="expression" dxfId="4" priority="5">
      <formula>AND(_xlfn.IFS(ISBLANK(J2),(TODAY()-N2&gt;=14)),ISNUMBER(SEARCH("Standard",O2)))</formula>
    </cfRule>
    <cfRule type="expression" dxfId="3" priority="5">
      <formula>AND(_xlfn.IFS(ISBLANK(J2),(TODAY()-N2&gt;=8)),ISNUMBER(SEARCH("URGENT",O2)))</formula>
    </cfRule>
    <cfRule type="expression" dxfId="2" priority="5">
      <formula>AND(_xlfn.IFS(ISBLANK(J2),(TODAY()-N2&gt;=5)),ISNUMBER(SEARCH("URGENT",O2)))</formula>
    </cfRule>
  </conditionalFormatting>
  <conditionalFormatting sqref="L1:L15">
    <cfRule type="duplicateValues" dxfId="1" priority="10"/>
  </conditionalFormatting>
  <dataValidations count="9">
    <dataValidation allowBlank="1" showInputMessage="1" showErrorMessage="1" errorTitle="Ne rien saisir !" error="Saisie automatique" sqref="B1" xr:uid="{E3B7FF00-C5E0-455A-9CFE-132565763223}"/>
    <dataValidation type="custom" errorStyle="warning" allowBlank="1" showInputMessage="1" showErrorMessage="1" errorTitle="ATTENTION !!!" error="Ne remplir que pour les repérages sur parties communes !_x000a__x000a_Pour les logements &gt; saisie automatique" promptTitle="ATTENTION !!!" prompt="Ne remplir que pour les repérages sur parties communes !_x000a__x000a_Pour les logements &gt; saisie automatique" sqref="D2:F15" xr:uid="{514B62C6-715A-49F5-A25E-DCF629925349}">
      <formula1>D2</formula1>
    </dataValidation>
    <dataValidation type="custom" allowBlank="1" showInputMessage="1" showErrorMessage="1" errorTitle="Ne rien saisir" error="Remplissage automatique" promptTitle="Ne rien saisir" prompt="Remplissage automatique" sqref="I2:I15 G2:G15 K2:K15 C2:C15 N2:O15" xr:uid="{15AC4C78-F1FF-4B00-A761-5CD78494C455}">
      <formula1>C2</formula1>
    </dataValidation>
    <dataValidation type="list" errorStyle="warning" allowBlank="1" showInputMessage="1" showErrorMessage="1" errorTitle="Ne rien saisir" error="Remplissage automatique" promptTitle="Ne rien saisir" prompt="Remplissage automatique" sqref="H2:H15" xr:uid="{DB07C468-0BE5-4F86-85C3-8B5E968C3701}">
      <formula1>"LO,ST"</formula1>
    </dataValidation>
    <dataValidation type="custom" errorStyle="warning" allowBlank="1" showInputMessage="1" showErrorMessage="1" errorTitle="Ne rien saisir" error="Remplissage automatique" promptTitle="Ne rien saisir" prompt="Remplissage automatique" sqref="M2:M15" xr:uid="{B29AFEC6-3815-44D5-8E80-8A8FAC5F916C}">
      <formula1>M2</formula1>
    </dataValidation>
    <dataValidation type="custom" errorStyle="warning" allowBlank="1" showInputMessage="1" showErrorMessage="1" errorTitle="Ne rien saisir" error="Colonne réservée" promptTitle="Ne rien saisir" prompt="Colonne réservée" sqref="O2:O15" xr:uid="{906F8FE1-5F6D-409B-B9D7-07BCAB2A7811}">
      <formula1>O2</formula1>
    </dataValidation>
    <dataValidation type="custom" allowBlank="1" showInputMessage="1" errorTitle="Ne rien saisir" error="Remplissage automatique" promptTitle="Ne rien saisir" prompt="Remplissage automatique" sqref="P2:Q15" xr:uid="{2CFF1285-02F8-47F4-BFC3-D7E514907EF5}">
      <formula1>P2</formula1>
    </dataValidation>
    <dataValidation type="list" allowBlank="1" showInputMessage="1" showErrorMessage="1" errorTitle="Erreur valeur" error="Saisir soit &quot;A&quot; si présence d'amiante, soit &quot;NA&quot; si absence d'amiante" sqref="J2:J15" xr:uid="{BE7DCF7F-6460-4499-A406-DE3E47F5B519}">
      <formula1>"A,NA"</formula1>
    </dataValidation>
    <dataValidation type="custom" allowBlank="1" showInputMessage="1" showErrorMessage="1" errorTitle="Ne rien saisir !" error="Remplissage automatique" promptTitle="Ne rien saisir !" prompt="Remplissage automatique" sqref="B2:B15" xr:uid="{4421AE04-30AB-4678-9B9D-047C7BAE7E9C}">
      <formula1>B2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E43DC-58D3-44D7-9E74-85378D7473AF}">
  <dimension ref="A1:C17"/>
  <sheetViews>
    <sheetView workbookViewId="0">
      <selection sqref="A1:C17"/>
    </sheetView>
  </sheetViews>
  <sheetFormatPr baseColWidth="10" defaultRowHeight="14.4" x14ac:dyDescent="0.3"/>
  <cols>
    <col min="1" max="1" width="16.6640625" bestFit="1" customWidth="1"/>
    <col min="2" max="2" width="8.33203125" customWidth="1"/>
    <col min="3" max="3" width="10.5546875" style="20" bestFit="1" customWidth="1"/>
  </cols>
  <sheetData>
    <row r="1" spans="1:3" x14ac:dyDescent="0.3">
      <c r="A1" t="s">
        <v>9</v>
      </c>
      <c r="B1" t="s">
        <v>10</v>
      </c>
      <c r="C1" s="20" t="s">
        <v>11</v>
      </c>
    </row>
    <row r="2" spans="1:3" x14ac:dyDescent="0.3">
      <c r="A2" t="s">
        <v>17</v>
      </c>
      <c r="B2">
        <v>2020</v>
      </c>
      <c r="C2" s="20">
        <f>DATE(B2,11,1)</f>
        <v>44136</v>
      </c>
    </row>
    <row r="3" spans="1:3" x14ac:dyDescent="0.3">
      <c r="A3" t="s">
        <v>18</v>
      </c>
      <c r="B3">
        <v>2020</v>
      </c>
      <c r="C3" s="20">
        <f>DATE(B3,11,11)</f>
        <v>44146</v>
      </c>
    </row>
    <row r="4" spans="1:3" x14ac:dyDescent="0.3">
      <c r="A4" t="s">
        <v>19</v>
      </c>
      <c r="B4">
        <v>2020</v>
      </c>
      <c r="C4" s="20">
        <f>DATE(B4,12,25)</f>
        <v>44190</v>
      </c>
    </row>
    <row r="5" spans="1:3" x14ac:dyDescent="0.3">
      <c r="A5" t="s">
        <v>12</v>
      </c>
      <c r="B5">
        <v>2021</v>
      </c>
      <c r="C5" s="20">
        <f>DATE(B5,1,1)</f>
        <v>44197</v>
      </c>
    </row>
    <row r="6" spans="1:3" x14ac:dyDescent="0.3">
      <c r="A6" t="s">
        <v>13</v>
      </c>
      <c r="B6">
        <v>2021</v>
      </c>
      <c r="C6" s="20">
        <f>DATE(B6,5,1)</f>
        <v>44317</v>
      </c>
    </row>
    <row r="7" spans="1:3" x14ac:dyDescent="0.3">
      <c r="A7" t="s">
        <v>14</v>
      </c>
      <c r="B7">
        <v>2021</v>
      </c>
      <c r="C7" s="20">
        <f>DATE(B7,5,8)</f>
        <v>44324</v>
      </c>
    </row>
    <row r="8" spans="1:3" x14ac:dyDescent="0.3">
      <c r="A8" t="s">
        <v>15</v>
      </c>
      <c r="B8">
        <v>2021</v>
      </c>
      <c r="C8" s="20">
        <f>DATE(B8,7,14)</f>
        <v>44391</v>
      </c>
    </row>
    <row r="9" spans="1:3" x14ac:dyDescent="0.3">
      <c r="A9" s="21" t="s">
        <v>16</v>
      </c>
      <c r="B9">
        <v>2021</v>
      </c>
      <c r="C9" s="20">
        <f>DATE(B9,8,15)</f>
        <v>44423</v>
      </c>
    </row>
    <row r="10" spans="1:3" x14ac:dyDescent="0.3">
      <c r="A10" t="s">
        <v>17</v>
      </c>
      <c r="B10">
        <v>2021</v>
      </c>
      <c r="C10" s="20">
        <f>DATE(B10,11,1)</f>
        <v>44501</v>
      </c>
    </row>
    <row r="11" spans="1:3" x14ac:dyDescent="0.3">
      <c r="A11" t="s">
        <v>18</v>
      </c>
      <c r="B11">
        <v>2021</v>
      </c>
      <c r="C11" s="20">
        <f>DATE(B11,11,11)</f>
        <v>44511</v>
      </c>
    </row>
    <row r="12" spans="1:3" x14ac:dyDescent="0.3">
      <c r="A12" t="s">
        <v>19</v>
      </c>
      <c r="B12">
        <v>2021</v>
      </c>
      <c r="C12" s="20">
        <f>DATE(B12,12,25)</f>
        <v>44555</v>
      </c>
    </row>
    <row r="13" spans="1:3" x14ac:dyDescent="0.3">
      <c r="A13" t="s">
        <v>21</v>
      </c>
      <c r="B13">
        <v>2021</v>
      </c>
      <c r="C13" s="20">
        <f>ROUND(DATE(B13,4,MOD(234-11*MOD(B13,19),30))/7,0)*7-6</f>
        <v>44290</v>
      </c>
    </row>
    <row r="14" spans="1:3" x14ac:dyDescent="0.3">
      <c r="A14" t="s">
        <v>20</v>
      </c>
      <c r="B14">
        <v>2021</v>
      </c>
      <c r="C14" s="20">
        <f>$C$13+1</f>
        <v>44291</v>
      </c>
    </row>
    <row r="15" spans="1:3" x14ac:dyDescent="0.3">
      <c r="A15" t="s">
        <v>22</v>
      </c>
      <c r="B15">
        <v>2021</v>
      </c>
      <c r="C15" s="20">
        <f>$C$13+39</f>
        <v>44329</v>
      </c>
    </row>
    <row r="16" spans="1:3" x14ac:dyDescent="0.3">
      <c r="A16" t="s">
        <v>23</v>
      </c>
      <c r="B16">
        <v>2021</v>
      </c>
      <c r="C16" s="20">
        <f>$C$13+49</f>
        <v>44339</v>
      </c>
    </row>
    <row r="17" spans="1:3" x14ac:dyDescent="0.3">
      <c r="A17" t="s">
        <v>24</v>
      </c>
      <c r="B17">
        <v>2021</v>
      </c>
      <c r="C17" s="20">
        <f>$C$13+50</f>
        <v>44340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KERRIZORE Daniel</dc:creator>
  <cp:lastModifiedBy>KERRIZORE Daniel</cp:lastModifiedBy>
  <dcterms:created xsi:type="dcterms:W3CDTF">2020-12-22T14:14:18Z</dcterms:created>
  <dcterms:modified xsi:type="dcterms:W3CDTF">2021-01-05T11:37:37Z</dcterms:modified>
</cp:coreProperties>
</file>