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.lesur\Desktop\"/>
    </mc:Choice>
  </mc:AlternateContent>
  <xr:revisionPtr revIDLastSave="0" documentId="13_ncr:1_{C7865755-9D1D-4998-BAAF-7E0018187D9B}" xr6:coauthVersionLast="41" xr6:coauthVersionMax="41" xr10:uidLastSave="{00000000-0000-0000-0000-000000000000}"/>
  <bookViews>
    <workbookView xWindow="-120" yWindow="-120" windowWidth="29040" windowHeight="15840" xr2:uid="{9A2522B7-5191-454D-BC6C-333B7DB59E88}"/>
  </bookViews>
  <sheets>
    <sheet name="Feuil1" sheetId="1" r:id="rId1"/>
  </sheets>
  <externalReferences>
    <externalReference r:id="rId2"/>
  </externalReferences>
  <definedNames>
    <definedName name="F_Communes">OFFSET(P_Communes,0,0,COUNTA(L_Communes),1)</definedName>
    <definedName name="F_Familles">OFFSET(P_Familles,0,0,COUNTA(L_Familles),1)</definedName>
    <definedName name="F_Nom">OFFSET(P_Nom,0,0,COUNTA(L_Nom),1)</definedName>
    <definedName name="L_Communes">[1]Données!$A:$A</definedName>
    <definedName name="L_Familles">[1]Données!$F:$F</definedName>
    <definedName name="L_Nom">[1]Données!$D:$D</definedName>
    <definedName name="P_Communes">[1]Données!$A$2</definedName>
    <definedName name="P_Familles">[1]Données!$F$2</definedName>
    <definedName name="P_Nom">[1]Données!$D$2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6" i="1" l="1"/>
  <c r="F26" i="1"/>
  <c r="A26" i="1"/>
  <c r="L25" i="1"/>
  <c r="F25" i="1"/>
  <c r="L9" i="1" s="1"/>
  <c r="A25" i="1"/>
  <c r="L24" i="1"/>
  <c r="F24" i="1"/>
  <c r="A24" i="1"/>
  <c r="L23" i="1"/>
  <c r="F23" i="1"/>
  <c r="A23" i="1"/>
  <c r="F22" i="1"/>
  <c r="A22" i="1"/>
  <c r="L21" i="1"/>
  <c r="F21" i="1"/>
  <c r="A21" i="1"/>
  <c r="F20" i="1"/>
  <c r="A20" i="1"/>
  <c r="L19" i="1"/>
  <c r="F19" i="1"/>
  <c r="A19" i="1"/>
  <c r="F18" i="1"/>
  <c r="A18" i="1"/>
  <c r="L17" i="1"/>
  <c r="F17" i="1"/>
  <c r="L22" i="1" s="1"/>
  <c r="A17" i="1"/>
  <c r="F16" i="1"/>
  <c r="A16" i="1"/>
  <c r="L15" i="1"/>
  <c r="F15" i="1"/>
  <c r="L16" i="1" s="1"/>
  <c r="A15" i="1"/>
  <c r="A11" i="1"/>
  <c r="F11" i="1"/>
  <c r="L11" i="1"/>
  <c r="F13" i="1"/>
  <c r="F14" i="1"/>
  <c r="L3" i="1"/>
  <c r="F12" i="1"/>
  <c r="F10" i="1"/>
  <c r="F9" i="1"/>
  <c r="F8" i="1"/>
  <c r="F7" i="1"/>
  <c r="F6" i="1"/>
  <c r="F5" i="1"/>
  <c r="F4" i="1"/>
  <c r="F3" i="1"/>
  <c r="L6" i="1" s="1"/>
  <c r="L14" i="1"/>
  <c r="A14" i="1"/>
  <c r="L13" i="1"/>
  <c r="A13" i="1"/>
  <c r="L12" i="1"/>
  <c r="A12" i="1"/>
  <c r="A10" i="1"/>
  <c r="A9" i="1"/>
  <c r="A8" i="1"/>
  <c r="L7" i="1"/>
  <c r="A7" i="1"/>
  <c r="A6" i="1"/>
  <c r="L5" i="1"/>
  <c r="A5" i="1"/>
  <c r="A4" i="1"/>
  <c r="A3" i="1"/>
  <c r="L20" i="1" l="1"/>
  <c r="L18" i="1"/>
  <c r="K26" i="1"/>
  <c r="L8" i="1"/>
  <c r="K14" i="1"/>
  <c r="L10" i="1"/>
  <c r="L4" i="1"/>
  <c r="M26" i="1" l="1"/>
  <c r="M14" i="1"/>
</calcChain>
</file>

<file path=xl/sharedStrings.xml><?xml version="1.0" encoding="utf-8"?>
<sst xmlns="http://schemas.openxmlformats.org/spreadsheetml/2006/main" count="61" uniqueCount="21">
  <si>
    <t>Espaces Vert</t>
  </si>
  <si>
    <t>Semaine</t>
  </si>
  <si>
    <t>date</t>
  </si>
  <si>
    <t>Nom</t>
  </si>
  <si>
    <t>heure début</t>
  </si>
  <si>
    <t>heure fin</t>
  </si>
  <si>
    <t>Nombre d'heures</t>
  </si>
  <si>
    <t>Pause</t>
  </si>
  <si>
    <t>Absence</t>
  </si>
  <si>
    <t>commune</t>
  </si>
  <si>
    <t>travaux</t>
  </si>
  <si>
    <t>Total heure semaine</t>
  </si>
  <si>
    <t>NB ticket</t>
  </si>
  <si>
    <t>NB ticket total</t>
  </si>
  <si>
    <t>Utilisateur 1</t>
  </si>
  <si>
    <t>Utilisateur 2</t>
  </si>
  <si>
    <t>Village 1</t>
  </si>
  <si>
    <t>Village 2</t>
  </si>
  <si>
    <t>Village 5</t>
  </si>
  <si>
    <t>Village 7</t>
  </si>
  <si>
    <t>Village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</si>
</sst>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h]:mm:ss;@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2" fillId="2" borderId="2" xfId="0" applyNumberFormat="1" applyFont="1" applyFill="1" applyBorder="1" applyAlignment="1" applyProtection="1">
      <alignment horizontal="center" vertical="center"/>
    </xf>
    <xf numFmtId="20" fontId="2" fillId="2" borderId="2" xfId="0" applyNumberFormat="1" applyFont="1" applyFill="1" applyBorder="1" applyAlignment="1" applyProtection="1"/>
    <xf numFmtId="20" fontId="2" fillId="0" borderId="2" xfId="0" applyNumberFormat="1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/>
    <xf numFmtId="164" fontId="2" fillId="2" borderId="5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center" vertical="center"/>
    </xf>
    <xf numFmtId="20" fontId="2" fillId="2" borderId="5" xfId="0" applyNumberFormat="1" applyFont="1" applyFill="1" applyBorder="1" applyAlignment="1" applyProtection="1"/>
    <xf numFmtId="20" fontId="2" fillId="0" borderId="5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2" fillId="0" borderId="5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20" fontId="2" fillId="0" borderId="5" xfId="0" applyNumberFormat="1" applyFont="1" applyFill="1" applyBorder="1" applyAlignment="1" applyProtection="1"/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 vertical="center"/>
    </xf>
    <xf numFmtId="14" fontId="2" fillId="0" borderId="10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20" fontId="2" fillId="0" borderId="10" xfId="0" applyNumberFormat="1" applyFont="1" applyFill="1" applyBorder="1" applyAlignment="1" applyProtection="1"/>
    <xf numFmtId="20" fontId="2" fillId="0" borderId="10" xfId="0" applyNumberFormat="1" applyFont="1" applyFill="1" applyBorder="1" applyAlignment="1" applyProtection="1">
      <alignment horizontal="center" vertical="center"/>
    </xf>
    <xf numFmtId="0" fontId="1" fillId="3" borderId="5" xfId="0" applyNumberFormat="1" applyFont="1" applyFill="1" applyBorder="1" applyAlignment="1" applyProtection="1">
      <alignment horizontal="center" vertical="center"/>
    </xf>
    <xf numFmtId="164" fontId="2" fillId="3" borderId="5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/>
    </xf>
    <xf numFmtId="165" fontId="2" fillId="3" borderId="5" xfId="0" applyNumberFormat="1" applyFont="1" applyFill="1" applyBorder="1" applyAlignment="1" applyProtection="1">
      <alignment horizontal="center" vertical="center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0" fillId="0" borderId="5" xfId="0" applyBorder="1"/>
    <xf numFmtId="0" fontId="2" fillId="0" borderId="5" xfId="0" applyNumberFormat="1" applyFont="1" applyFill="1" applyBorder="1" applyAlignment="1" applyProtection="1">
      <alignment vertical="center"/>
    </xf>
    <xf numFmtId="0" fontId="0" fillId="0" borderId="7" xfId="0" applyBorder="1"/>
    <xf numFmtId="0" fontId="2" fillId="0" borderId="7" xfId="0" applyNumberFormat="1" applyFont="1" applyFill="1" applyBorder="1" applyAlignment="1" applyProtection="1">
      <alignment vertical="center"/>
    </xf>
    <xf numFmtId="165" fontId="2" fillId="0" borderId="11" xfId="0" applyNumberFormat="1" applyFont="1" applyFill="1" applyBorder="1" applyAlignment="1" applyProtection="1"/>
    <xf numFmtId="0" fontId="2" fillId="0" borderId="12" xfId="0" applyNumberFormat="1" applyFont="1" applyFill="1" applyBorder="1" applyAlignment="1" applyProtection="1">
      <alignment vertical="center"/>
    </xf>
    <xf numFmtId="0" fontId="2" fillId="0" borderId="13" xfId="0" applyNumberFormat="1" applyFont="1" applyFill="1" applyBorder="1" applyAlignment="1" applyProtection="1"/>
    <xf numFmtId="0" fontId="0" fillId="0" borderId="2" xfId="0" applyBorder="1"/>
    <xf numFmtId="0" fontId="2" fillId="0" borderId="2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/>
    <xf numFmtId="0" fontId="2" fillId="0" borderId="6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/>
    <xf numFmtId="0" fontId="2" fillId="0" borderId="14" xfId="0" applyNumberFormat="1" applyFont="1" applyFill="1" applyBorder="1" applyAlignment="1" applyProtection="1"/>
    <xf numFmtId="0" fontId="2" fillId="2" borderId="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dministration%20Generale\fiche%20horaires%20CCVO%20ag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 feuilles d'heures"/>
      <sheetName val="Données"/>
      <sheetName val="Feuil5"/>
      <sheetName val="Consultation"/>
      <sheetName val="Gabarit"/>
    </sheetNames>
    <sheetDataSet>
      <sheetData sheetId="0"/>
      <sheetData sheetId="1">
        <row r="1">
          <cell r="A1" t="str">
            <v>Communes</v>
          </cell>
          <cell r="D1" t="str">
            <v>NOM</v>
          </cell>
          <cell r="F1" t="str">
            <v>Familles</v>
          </cell>
        </row>
        <row r="2">
          <cell r="A2" t="str">
            <v>ALAINCOURT</v>
          </cell>
          <cell r="D2" t="str">
            <v>Aeschelmann Guillaume</v>
          </cell>
          <cell r="F2" t="str">
            <v>Espaces Vert</v>
          </cell>
        </row>
        <row r="3">
          <cell r="A3" t="str">
            <v>BENAY</v>
          </cell>
          <cell r="D3" t="str">
            <v>Allart Jonathan</v>
          </cell>
          <cell r="F3" t="str">
            <v>Gros œuvre</v>
          </cell>
        </row>
        <row r="4">
          <cell r="A4" t="str">
            <v>BERTHENICOURT</v>
          </cell>
          <cell r="D4" t="str">
            <v>Babilotte Axel</v>
          </cell>
          <cell r="F4" t="str">
            <v>Petit travaux</v>
          </cell>
        </row>
        <row r="5">
          <cell r="A5" t="str">
            <v>BRISSAY CHOIGNY</v>
          </cell>
          <cell r="D5" t="str">
            <v>Babilotte Jérôme</v>
          </cell>
          <cell r="F5" t="str">
            <v>Déchetterie</v>
          </cell>
        </row>
        <row r="6">
          <cell r="A6" t="str">
            <v>BRISSY HAMEGICOURT</v>
          </cell>
          <cell r="D6" t="str">
            <v>Blanchard Philippe</v>
          </cell>
          <cell r="F6" t="str">
            <v>OM</v>
          </cell>
        </row>
        <row r="7">
          <cell r="A7" t="str">
            <v>CCVO</v>
          </cell>
          <cell r="D7" t="str">
            <v>Bleuse Remy</v>
          </cell>
          <cell r="F7" t="str">
            <v>Divers</v>
          </cell>
        </row>
        <row r="8">
          <cell r="A8" t="str">
            <v>CERIZY</v>
          </cell>
          <cell r="D8" t="str">
            <v>Cardot Pascal</v>
          </cell>
          <cell r="F8" t="str">
            <v>Chapiteau</v>
          </cell>
        </row>
        <row r="9">
          <cell r="A9" t="str">
            <v>CHATILLON</v>
          </cell>
          <cell r="D9" t="str">
            <v>Carlier Christophe</v>
          </cell>
          <cell r="F9" t="str">
            <v>Stand</v>
          </cell>
        </row>
        <row r="10">
          <cell r="A10" t="str">
            <v>CHEVRESIS</v>
          </cell>
          <cell r="D10" t="str">
            <v>Carpentier Dominique</v>
          </cell>
          <cell r="F10" t="str">
            <v>Déchetterie</v>
          </cell>
        </row>
        <row r="11">
          <cell r="A11" t="str">
            <v>ESSIGNY LE GRAND</v>
          </cell>
          <cell r="D11" t="str">
            <v>Carpentier Sylvain</v>
          </cell>
          <cell r="F11" t="str">
            <v>Peinture routiere</v>
          </cell>
        </row>
        <row r="12">
          <cell r="A12" t="str">
            <v>GIBERCOURT</v>
          </cell>
          <cell r="D12" t="str">
            <v>Chochoy Jean Marie</v>
          </cell>
          <cell r="F12" t="str">
            <v>Gite</v>
          </cell>
        </row>
        <row r="13">
          <cell r="A13" t="str">
            <v>HINACOURT</v>
          </cell>
          <cell r="D13" t="str">
            <v>Clauet  Philippe</v>
          </cell>
          <cell r="F13" t="str">
            <v>Maladie</v>
          </cell>
        </row>
        <row r="14">
          <cell r="A14" t="str">
            <v>ITANCOURT</v>
          </cell>
          <cell r="D14" t="str">
            <v>Clauet  Didier</v>
          </cell>
          <cell r="F14" t="str">
            <v>C.A</v>
          </cell>
        </row>
        <row r="15">
          <cell r="A15" t="str">
            <v>LA FERTE CHEVRESIS</v>
          </cell>
          <cell r="D15" t="str">
            <v>Corbizet  kevin</v>
          </cell>
          <cell r="F15" t="str">
            <v>R.C</v>
          </cell>
        </row>
        <row r="16">
          <cell r="A16" t="str">
            <v>LY FONTAINE</v>
          </cell>
          <cell r="D16" t="str">
            <v>Dathy Fabrice</v>
          </cell>
          <cell r="F16" t="str">
            <v>Journée exceptionnelle</v>
          </cell>
        </row>
        <row r="17">
          <cell r="A17" t="str">
            <v>MEZIERES SUR OISE</v>
          </cell>
          <cell r="D17" t="str">
            <v>Defosse Christophe</v>
          </cell>
          <cell r="F17" t="str">
            <v>Ferronnerie</v>
          </cell>
        </row>
        <row r="18">
          <cell r="A18" t="str">
            <v>MOY DE L’AISNE</v>
          </cell>
          <cell r="D18" t="str">
            <v>Delbaere Jérôme</v>
          </cell>
        </row>
        <row r="19">
          <cell r="A19" t="str">
            <v>PARPEVILLE</v>
          </cell>
          <cell r="D19" t="str">
            <v>Demoulin François</v>
          </cell>
        </row>
        <row r="20">
          <cell r="A20" t="str">
            <v>PLEINE SELVE</v>
          </cell>
          <cell r="D20" t="str">
            <v>Didierjean Bruno</v>
          </cell>
        </row>
        <row r="21">
          <cell r="A21" t="str">
            <v>REGNY</v>
          </cell>
          <cell r="D21" t="str">
            <v>Dhollande Antoine</v>
          </cell>
        </row>
        <row r="22">
          <cell r="A22" t="str">
            <v>REMIGNY</v>
          </cell>
          <cell r="D22" t="str">
            <v>Duriez Christophe</v>
          </cell>
        </row>
        <row r="23">
          <cell r="A23" t="str">
            <v>RENANSART</v>
          </cell>
          <cell r="D23" t="str">
            <v>Fillion Franck</v>
          </cell>
        </row>
        <row r="24">
          <cell r="A24" t="str">
            <v>RIBEMONT</v>
          </cell>
          <cell r="D24" t="str">
            <v>Fortin Franck</v>
          </cell>
        </row>
        <row r="25">
          <cell r="A25" t="str">
            <v>SERY LES MEZIERES</v>
          </cell>
          <cell r="D25" t="str">
            <v>Francelle Gérard</v>
          </cell>
        </row>
        <row r="26">
          <cell r="A26" t="str">
            <v>SISSY</v>
          </cell>
          <cell r="D26" t="str">
            <v>Galot Gilles</v>
          </cell>
        </row>
        <row r="27">
          <cell r="A27" t="str">
            <v>SURFONTAINE</v>
          </cell>
          <cell r="D27" t="str">
            <v>Gauchy Ludovic</v>
          </cell>
        </row>
        <row r="28">
          <cell r="A28" t="str">
            <v>URVILLERS</v>
          </cell>
          <cell r="D28" t="str">
            <v>Gebel Christophe</v>
          </cell>
        </row>
        <row r="29">
          <cell r="A29" t="str">
            <v>VENDEUIL</v>
          </cell>
          <cell r="D29" t="str">
            <v>Godat Patrice</v>
          </cell>
        </row>
        <row r="30">
          <cell r="A30" t="str">
            <v>VILLERS LE SEC</v>
          </cell>
          <cell r="D30" t="str">
            <v>Goudenhooft Franck</v>
          </cell>
        </row>
        <row r="31">
          <cell r="A31" t="str">
            <v>ORIGNY SAINTE BENOITE</v>
          </cell>
          <cell r="D31" t="str">
            <v>Grosot Patrick</v>
          </cell>
        </row>
        <row r="32">
          <cell r="A32" t="str">
            <v>MONT D’ORIGNY</v>
          </cell>
          <cell r="D32" t="str">
            <v>Herbert Elisabeth</v>
          </cell>
        </row>
        <row r="33">
          <cell r="A33" t="str">
            <v>THENELLES</v>
          </cell>
          <cell r="D33" t="str">
            <v>Herbet Gaëtan</v>
          </cell>
        </row>
        <row r="34">
          <cell r="A34" t="str">
            <v>NEUVILLETTE</v>
          </cell>
          <cell r="D34" t="str">
            <v>Hubeau Dominique</v>
          </cell>
        </row>
        <row r="35">
          <cell r="A35" t="str">
            <v>ABSENT</v>
          </cell>
          <cell r="D35" t="str">
            <v>Jet Marcel</v>
          </cell>
        </row>
        <row r="36">
          <cell r="D36" t="str">
            <v>Kardos François</v>
          </cell>
        </row>
        <row r="37">
          <cell r="D37" t="str">
            <v>Lamouret Pascal</v>
          </cell>
        </row>
        <row r="38">
          <cell r="D38" t="str">
            <v>Lesur Ludovic</v>
          </cell>
        </row>
        <row r="39">
          <cell r="D39" t="str">
            <v>Lize Cédric</v>
          </cell>
        </row>
        <row r="40">
          <cell r="D40" t="str">
            <v>Martinet Jean Luc</v>
          </cell>
        </row>
        <row r="41">
          <cell r="D41" t="str">
            <v>Mourin Eric</v>
          </cell>
        </row>
        <row r="42">
          <cell r="D42" t="str">
            <v>Nattier Laurent</v>
          </cell>
        </row>
        <row r="43">
          <cell r="D43" t="str">
            <v>Nollet Romain</v>
          </cell>
        </row>
        <row r="44">
          <cell r="D44" t="str">
            <v>Oblet Philippe</v>
          </cell>
        </row>
        <row r="45">
          <cell r="D45" t="str">
            <v>Payelle Jean Marie</v>
          </cell>
        </row>
        <row r="46">
          <cell r="D46" t="str">
            <v>Pecque Fabrice</v>
          </cell>
        </row>
        <row r="47">
          <cell r="D47" t="str">
            <v>Plaskowski Thierry</v>
          </cell>
        </row>
        <row r="48">
          <cell r="D48" t="str">
            <v>Pollart Didier</v>
          </cell>
        </row>
        <row r="49">
          <cell r="D49" t="str">
            <v xml:space="preserve">Pollart Marc </v>
          </cell>
        </row>
        <row r="50">
          <cell r="D50" t="str">
            <v>Pollart Patrice</v>
          </cell>
        </row>
        <row r="51">
          <cell r="D51" t="str">
            <v>Pourrier Florent</v>
          </cell>
        </row>
        <row r="52">
          <cell r="D52" t="str">
            <v>Prevost Michel</v>
          </cell>
        </row>
        <row r="53">
          <cell r="D53" t="str">
            <v>Sarrazin Didier</v>
          </cell>
        </row>
        <row r="54">
          <cell r="D54" t="str">
            <v>Sarrazin Dylan</v>
          </cell>
        </row>
        <row r="55">
          <cell r="D55" t="str">
            <v>Savreux Patrick</v>
          </cell>
        </row>
        <row r="56">
          <cell r="D56" t="str">
            <v>Spillebout Eric</v>
          </cell>
        </row>
        <row r="57">
          <cell r="D57" t="str">
            <v>Thiebaut Franck</v>
          </cell>
        </row>
        <row r="58">
          <cell r="D58" t="str">
            <v>Thomas Jean Bernard</v>
          </cell>
        </row>
        <row r="59">
          <cell r="D59" t="str">
            <v>Thorez Milko</v>
          </cell>
        </row>
        <row r="60">
          <cell r="D60" t="str">
            <v>Vely Frederic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EFAAD-8213-4BF4-9CA4-8441970BA4DE}">
  <dimension ref="A1:M26"/>
  <sheetViews>
    <sheetView tabSelected="1" workbookViewId="0">
      <selection activeCell="D29" sqref="D29"/>
    </sheetView>
  </sheetViews>
  <sheetFormatPr baseColWidth="10" defaultRowHeight="15" x14ac:dyDescent="0.25"/>
  <cols>
    <col min="2" max="2" width="38.28515625" customWidth="1"/>
    <col min="3" max="3" width="25.28515625" customWidth="1"/>
    <col min="9" max="9" width="25.140625" customWidth="1"/>
    <col min="10" max="10" width="24.42578125" customWidth="1"/>
  </cols>
  <sheetData>
    <row r="1" spans="1:13" ht="30" x14ac:dyDescent="0.25">
      <c r="A1" s="21" t="s">
        <v>1</v>
      </c>
      <c r="B1" s="22" t="s">
        <v>2</v>
      </c>
      <c r="C1" s="23" t="s">
        <v>3</v>
      </c>
      <c r="D1" s="23" t="s">
        <v>4</v>
      </c>
      <c r="E1" s="23" t="s">
        <v>5</v>
      </c>
      <c r="F1" s="23" t="s">
        <v>6</v>
      </c>
      <c r="G1" s="23" t="s">
        <v>7</v>
      </c>
      <c r="H1" s="23" t="s">
        <v>8</v>
      </c>
      <c r="I1" s="23" t="s">
        <v>9</v>
      </c>
      <c r="J1" s="23" t="s">
        <v>10</v>
      </c>
      <c r="K1" s="24" t="s">
        <v>11</v>
      </c>
      <c r="L1" s="23" t="s">
        <v>12</v>
      </c>
      <c r="M1" s="25" t="s">
        <v>13</v>
      </c>
    </row>
    <row r="2" spans="1:13" ht="15.75" thickBot="1" x14ac:dyDescent="0.3"/>
    <row r="3" spans="1:13" x14ac:dyDescent="0.25">
      <c r="A3" s="10">
        <f t="shared" ref="A3:A14" si="0">WEEKNUM(B3,2)</f>
        <v>38</v>
      </c>
      <c r="B3" s="1">
        <v>43724</v>
      </c>
      <c r="C3" s="39" t="s">
        <v>14</v>
      </c>
      <c r="D3" s="2">
        <v>0.33333333333333331</v>
      </c>
      <c r="E3" s="2">
        <v>0.5</v>
      </c>
      <c r="F3" s="3">
        <f t="shared" ref="F3:F14" si="1">E3-D3-G3</f>
        <v>0.16666666666666669</v>
      </c>
      <c r="G3" s="3"/>
      <c r="H3" s="4"/>
      <c r="I3" s="4" t="s">
        <v>16</v>
      </c>
      <c r="J3" s="4" t="s">
        <v>0</v>
      </c>
      <c r="K3" s="33"/>
      <c r="L3" s="34" t="str">
        <f>IF(IF(IF(NOT(B3=B4),SUMPRODUCT(($B3:$F14=B3)*($F3:$F14)),0)&gt;=(6/24),1,0)=0,"",IF(IF(NOT(B3=B4),SUMPRODUCT(($B3:$F14=B3)*($F3:$F14)),0)&gt;=(6/24),1,0))</f>
        <v/>
      </c>
      <c r="M3" s="35"/>
    </row>
    <row r="4" spans="1:13" x14ac:dyDescent="0.25">
      <c r="A4" s="11">
        <f t="shared" si="0"/>
        <v>38</v>
      </c>
      <c r="B4" s="5">
        <v>43724</v>
      </c>
      <c r="C4" s="6" t="s">
        <v>14</v>
      </c>
      <c r="D4" s="7">
        <v>0.5</v>
      </c>
      <c r="E4" s="7">
        <v>0.69791666666666663</v>
      </c>
      <c r="F4" s="8">
        <f t="shared" si="1"/>
        <v>0.16666666666666663</v>
      </c>
      <c r="G4" s="8">
        <v>3.125E-2</v>
      </c>
      <c r="H4" s="9"/>
      <c r="I4" s="9" t="s">
        <v>16</v>
      </c>
      <c r="J4" s="9" t="s">
        <v>0</v>
      </c>
      <c r="K4" s="26"/>
      <c r="L4" s="27">
        <f>IF(IF(IF(NOT(B4=B5),SUMPRODUCT(($B3:$F14=B4)*($F3:$F14)),0)&gt;=(6/24),1,0)=0,"",IF(IF(NOT(B4=B5),SUMPRODUCT(($B3:$F14=B4)*($F3:$F14)),0)&gt;=(6/24),1,0))</f>
        <v>1</v>
      </c>
      <c r="M4" s="36"/>
    </row>
    <row r="5" spans="1:13" x14ac:dyDescent="0.25">
      <c r="A5" s="11">
        <f t="shared" si="0"/>
        <v>38</v>
      </c>
      <c r="B5" s="5">
        <v>43725</v>
      </c>
      <c r="C5" s="6" t="s">
        <v>14</v>
      </c>
      <c r="D5" s="7">
        <v>0.33333333333333331</v>
      </c>
      <c r="E5" s="7">
        <v>0.5</v>
      </c>
      <c r="F5" s="8">
        <f t="shared" si="1"/>
        <v>0.16666666666666669</v>
      </c>
      <c r="G5" s="8"/>
      <c r="H5" s="9"/>
      <c r="I5" s="9" t="s">
        <v>17</v>
      </c>
      <c r="J5" s="9" t="s">
        <v>0</v>
      </c>
      <c r="K5" s="26"/>
      <c r="L5" s="27" t="str">
        <f>IF(IF(IF(NOT(B5=B6),SUMPRODUCT(($B3:$F14=B5)*($F3:$F14)),0)&gt;=(6/24),1,0)=0,"",IF(IF(NOT(B5=B6),SUMPRODUCT(($B3:$F14=B5)*($F3:$F14)),0)&gt;=(6/24),1,0))</f>
        <v/>
      </c>
      <c r="M5" s="36"/>
    </row>
    <row r="6" spans="1:13" x14ac:dyDescent="0.25">
      <c r="A6" s="11">
        <f t="shared" si="0"/>
        <v>38</v>
      </c>
      <c r="B6" s="5">
        <v>43725</v>
      </c>
      <c r="C6" s="6" t="s">
        <v>14</v>
      </c>
      <c r="D6" s="7">
        <v>0.5</v>
      </c>
      <c r="E6" s="7">
        <v>0.69791666666666663</v>
      </c>
      <c r="F6" s="8">
        <f t="shared" si="1"/>
        <v>0.16666666666666663</v>
      </c>
      <c r="G6" s="8">
        <v>3.125E-2</v>
      </c>
      <c r="H6" s="9"/>
      <c r="I6" s="9" t="s">
        <v>17</v>
      </c>
      <c r="J6" s="9" t="s">
        <v>0</v>
      </c>
      <c r="K6" s="26"/>
      <c r="L6" s="27">
        <f>IF(IF(IF(NOT(B6=B7),SUMPRODUCT(($B3:$F14=B6)*($F3:$F14)),0)&gt;=(6/24),1,0)=0,"",IF(IF(NOT(B6=B7),SUMPRODUCT(($B3:$F14=B6)*($F3:$F14)),0)&gt;=(6/24),1,0))</f>
        <v>1</v>
      </c>
      <c r="M6" s="36"/>
    </row>
    <row r="7" spans="1:13" x14ac:dyDescent="0.25">
      <c r="A7" s="11">
        <f t="shared" si="0"/>
        <v>38</v>
      </c>
      <c r="B7" s="5">
        <v>43726</v>
      </c>
      <c r="C7" s="6" t="s">
        <v>14</v>
      </c>
      <c r="D7" s="7">
        <v>0.33333333333333331</v>
      </c>
      <c r="E7" s="7">
        <v>0.5</v>
      </c>
      <c r="F7" s="8">
        <f t="shared" si="1"/>
        <v>0.16666666666666669</v>
      </c>
      <c r="G7" s="8"/>
      <c r="H7" s="9"/>
      <c r="I7" s="9" t="s">
        <v>18</v>
      </c>
      <c r="J7" s="9" t="s">
        <v>0</v>
      </c>
      <c r="K7" s="26"/>
      <c r="L7" s="27" t="str">
        <f>IF(IF(IF(NOT(B7=B8),SUMPRODUCT(($B3:$F14=B7)*($F3:$F14)),0)&gt;=(6/24),1,0)=0,"",IF(IF(NOT(B7=B8),SUMPRODUCT(($B3:$F14=B7)*($F3:$F14)),0)&gt;=(6/24),1,0))</f>
        <v/>
      </c>
      <c r="M7" s="36"/>
    </row>
    <row r="8" spans="1:13" x14ac:dyDescent="0.25">
      <c r="A8" s="11">
        <f t="shared" si="0"/>
        <v>38</v>
      </c>
      <c r="B8" s="5">
        <v>43726</v>
      </c>
      <c r="C8" s="6" t="s">
        <v>14</v>
      </c>
      <c r="D8" s="7">
        <v>0.5</v>
      </c>
      <c r="E8" s="7">
        <v>0.69791666666666663</v>
      </c>
      <c r="F8" s="8">
        <f t="shared" si="1"/>
        <v>0.16666666666666663</v>
      </c>
      <c r="G8" s="8">
        <v>3.125E-2</v>
      </c>
      <c r="H8" s="9"/>
      <c r="I8" s="9" t="s">
        <v>18</v>
      </c>
      <c r="J8" s="9" t="s">
        <v>0</v>
      </c>
      <c r="K8" s="26"/>
      <c r="L8" s="27">
        <f>IF(IF(IF(NOT(B8=B9),SUMPRODUCT(($B3:$F14=B8)*($F3:$F14)),0)&gt;=(6/24),1,0)=0,"",IF(IF(NOT(B8=B9),SUMPRODUCT(($B3:$F14=B8)*($F3:$F14)),0)&gt;=(6/24),1,0))</f>
        <v>1</v>
      </c>
      <c r="M8" s="36"/>
    </row>
    <row r="9" spans="1:13" x14ac:dyDescent="0.25">
      <c r="A9" s="11">
        <f t="shared" si="0"/>
        <v>38</v>
      </c>
      <c r="B9" s="5">
        <v>43727</v>
      </c>
      <c r="C9" s="6" t="s">
        <v>14</v>
      </c>
      <c r="D9" s="7">
        <v>0.33333333333333331</v>
      </c>
      <c r="E9" s="7">
        <v>0.69791666666666663</v>
      </c>
      <c r="F9" s="8">
        <f t="shared" si="1"/>
        <v>0.33333333333333331</v>
      </c>
      <c r="G9" s="8">
        <v>3.125E-2</v>
      </c>
      <c r="H9" s="9"/>
      <c r="I9" s="9" t="s">
        <v>19</v>
      </c>
      <c r="J9" s="9" t="s">
        <v>0</v>
      </c>
      <c r="K9" s="26"/>
      <c r="L9" s="27" t="str">
        <f>IF(IF(IF(NOT(B9=B10),SUMPRODUCT(($C25:$G41=B9)*($G25:$G41)),0)&gt;=(6/24),1,0)=0,"",IF(IF(NOT(B9=B10),SUMPRODUCT(($C25:$G41=B9)*($G25:$G41)),0)&gt;=(6/24),1,0))</f>
        <v/>
      </c>
      <c r="M9" s="36"/>
    </row>
    <row r="10" spans="1:13" x14ac:dyDescent="0.25">
      <c r="A10" s="11">
        <f t="shared" si="0"/>
        <v>38</v>
      </c>
      <c r="B10" s="5">
        <v>43728</v>
      </c>
      <c r="C10" s="6" t="s">
        <v>14</v>
      </c>
      <c r="D10" s="7">
        <v>0.33333333333333331</v>
      </c>
      <c r="E10" s="7">
        <v>0.5</v>
      </c>
      <c r="F10" s="8">
        <f t="shared" si="1"/>
        <v>0.16666666666666669</v>
      </c>
      <c r="G10" s="8"/>
      <c r="H10" s="9"/>
      <c r="I10" s="9" t="s">
        <v>20</v>
      </c>
      <c r="J10" s="9" t="s">
        <v>0</v>
      </c>
      <c r="K10" s="26"/>
      <c r="L10" s="27" t="str">
        <f>IF(IF(IF(NOT(B10=B11),SUMPRODUCT(($B3:$F14=B10)*($F3:$F14)),0)&gt;=(6/24),1,0)=0,"",IF(IF(NOT(B10=B11),SUMPRODUCT(($B3:$F14=B10)*($F3:$F14)),0)&gt;=(6/24),1,0))</f>
        <v/>
      </c>
      <c r="M10" s="36"/>
    </row>
    <row r="11" spans="1:13" x14ac:dyDescent="0.25">
      <c r="A11" s="11">
        <f t="shared" si="0"/>
        <v>1</v>
      </c>
      <c r="B11" s="5"/>
      <c r="C11" s="6"/>
      <c r="D11" s="7"/>
      <c r="E11" s="7"/>
      <c r="F11" s="8">
        <f t="shared" si="1"/>
        <v>0</v>
      </c>
      <c r="G11" s="8"/>
      <c r="H11" s="9"/>
      <c r="I11" s="9"/>
      <c r="J11" s="9"/>
      <c r="K11" s="26"/>
      <c r="L11" s="27" t="str">
        <f>IF(IF(IF(NOT(B11=B12),SUMPRODUCT(($B3:$F14=B11)*($F3:$F14)),0)&gt;=(6/24),1,0)=0,"",IF(IF(NOT(B11=B12),SUMPRODUCT(($B3:$F14=B11)*($F3:$F14)),0)&gt;=(6/24),1,0))</f>
        <v/>
      </c>
      <c r="M11" s="36"/>
    </row>
    <row r="12" spans="1:13" x14ac:dyDescent="0.25">
      <c r="A12" s="11">
        <f t="shared" si="0"/>
        <v>1</v>
      </c>
      <c r="B12" s="5"/>
      <c r="C12" s="6"/>
      <c r="D12" s="7"/>
      <c r="E12" s="7"/>
      <c r="F12" s="8">
        <f t="shared" si="1"/>
        <v>0</v>
      </c>
      <c r="G12" s="8"/>
      <c r="H12" s="9"/>
      <c r="I12" s="9"/>
      <c r="J12" s="9"/>
      <c r="K12" s="26"/>
      <c r="L12" s="27" t="str">
        <f>IF(IF(IF(NOT(B12=B13),SUMPRODUCT(($C28:$G44=B12)*($G28:$G44)),0)&gt;=(6/24),1,0)=0,"",IF(IF(NOT(B12=B13),SUMPRODUCT(($C28:$G44=B12)*($G28:$G44)),0)&gt;=(6/24),1,0))</f>
        <v/>
      </c>
      <c r="M12" s="36"/>
    </row>
    <row r="13" spans="1:13" ht="15.75" thickBot="1" x14ac:dyDescent="0.3">
      <c r="A13" s="11">
        <f t="shared" si="0"/>
        <v>1</v>
      </c>
      <c r="B13" s="12"/>
      <c r="C13" s="13"/>
      <c r="D13" s="14"/>
      <c r="E13" s="14"/>
      <c r="F13" s="8">
        <f t="shared" si="1"/>
        <v>0</v>
      </c>
      <c r="G13" s="8"/>
      <c r="H13" s="14"/>
      <c r="I13" s="14"/>
      <c r="J13" s="15"/>
      <c r="K13" s="28"/>
      <c r="L13" s="29" t="str">
        <f>IF(IF(IF(NOT(B13=B14),SUMPRODUCT(($B3:$F14=B13)*($F3:$F14)),0)&gt;=(6/24),1,0)=0,"",IF(IF(NOT(B13=B14),SUMPRODUCT(($B3:$F14=B13)*($F3:$F14)),0)&gt;=(6/24),1,0))</f>
        <v/>
      </c>
      <c r="M13" s="37"/>
    </row>
    <row r="14" spans="1:13" ht="15.75" thickBot="1" x14ac:dyDescent="0.3">
      <c r="A14" s="16">
        <f t="shared" si="0"/>
        <v>1</v>
      </c>
      <c r="B14" s="17"/>
      <c r="C14" s="18"/>
      <c r="D14" s="19"/>
      <c r="E14" s="19"/>
      <c r="F14" s="20">
        <f t="shared" si="1"/>
        <v>0</v>
      </c>
      <c r="G14" s="20"/>
      <c r="H14" s="19"/>
      <c r="I14" s="19"/>
      <c r="J14" s="38"/>
      <c r="K14" s="30">
        <f>SUM(F3:F14)</f>
        <v>1.5</v>
      </c>
      <c r="L14" s="31" t="str">
        <f>IF(IF(IF(NOT(B14=C32),SUMPRODUCT(($B3:$F14=B14)*($F3:$F14)),0)&gt;=(6/24),1,0)=0,"",IF(IF(NOT(B14=C32),SUMPRODUCT(($B3:$F14=B14)*($F3:$F14)),0)&gt;=(6/24),1,0))</f>
        <v/>
      </c>
      <c r="M14" s="32">
        <f t="shared" ref="M14" si="2">SUM(L3:L14)</f>
        <v>3</v>
      </c>
    </row>
    <row r="15" spans="1:13" x14ac:dyDescent="0.25">
      <c r="A15" s="10">
        <f t="shared" ref="A15:A26" si="3">WEEKNUM(B15,2)</f>
        <v>38</v>
      </c>
      <c r="B15" s="1">
        <v>43724</v>
      </c>
      <c r="C15" s="39" t="s">
        <v>15</v>
      </c>
      <c r="D15" s="2">
        <v>0.33333333333333331</v>
      </c>
      <c r="E15" s="2">
        <v>0.5</v>
      </c>
      <c r="F15" s="3">
        <f t="shared" ref="F15:F26" si="4">E15-D15-G15</f>
        <v>0.16666666666666669</v>
      </c>
      <c r="G15" s="3"/>
      <c r="H15" s="4"/>
      <c r="I15" s="4" t="s">
        <v>16</v>
      </c>
      <c r="J15" s="4" t="s">
        <v>0</v>
      </c>
      <c r="K15" s="33"/>
      <c r="L15" s="34" t="str">
        <f>IF(IF(IF(NOT(B15=B16),SUMPRODUCT(($B15:$F26=B15)*($F15:$F26)),0)&gt;=(6/24),1,0)=0,"",IF(IF(NOT(B15=B16),SUMPRODUCT(($B15:$F26=B15)*($F15:$F26)),0)&gt;=(6/24),1,0))</f>
        <v/>
      </c>
      <c r="M15" s="35"/>
    </row>
    <row r="16" spans="1:13" x14ac:dyDescent="0.25">
      <c r="A16" s="11">
        <f t="shared" si="3"/>
        <v>38</v>
      </c>
      <c r="B16" s="5">
        <v>43724</v>
      </c>
      <c r="C16" s="6" t="s">
        <v>15</v>
      </c>
      <c r="D16" s="7">
        <v>0.5</v>
      </c>
      <c r="E16" s="7">
        <v>0.69791666666666663</v>
      </c>
      <c r="F16" s="8">
        <f t="shared" si="4"/>
        <v>0.16666666666666663</v>
      </c>
      <c r="G16" s="8">
        <v>3.125E-2</v>
      </c>
      <c r="H16" s="9"/>
      <c r="I16" s="9" t="s">
        <v>16</v>
      </c>
      <c r="J16" s="9" t="s">
        <v>0</v>
      </c>
      <c r="K16" s="26"/>
      <c r="L16" s="27">
        <f>IF(IF(IF(NOT(B16=B17),SUMPRODUCT(($B15:$F26=B16)*($F15:$F26)),0)&gt;=(6/24),1,0)=0,"",IF(IF(NOT(B16=B17),SUMPRODUCT(($B15:$F26=B16)*($F15:$F26)),0)&gt;=(6/24),1,0))</f>
        <v>1</v>
      </c>
      <c r="M16" s="36"/>
    </row>
    <row r="17" spans="1:13" x14ac:dyDescent="0.25">
      <c r="A17" s="11">
        <f t="shared" si="3"/>
        <v>38</v>
      </c>
      <c r="B17" s="5">
        <v>43725</v>
      </c>
      <c r="C17" s="6" t="s">
        <v>15</v>
      </c>
      <c r="D17" s="7">
        <v>0.33333333333333331</v>
      </c>
      <c r="E17" s="7">
        <v>0.5</v>
      </c>
      <c r="F17" s="8">
        <f t="shared" si="4"/>
        <v>0.16666666666666669</v>
      </c>
      <c r="G17" s="8"/>
      <c r="H17" s="9"/>
      <c r="I17" s="9" t="s">
        <v>17</v>
      </c>
      <c r="J17" s="9" t="s">
        <v>0</v>
      </c>
      <c r="K17" s="26"/>
      <c r="L17" s="27" t="str">
        <f>IF(IF(IF(NOT(B17=B18),SUMPRODUCT(($B15:$F26=B17)*($F15:$F26)),0)&gt;=(6/24),1,0)=0,"",IF(IF(NOT(B17=B18),SUMPRODUCT(($B15:$F26=B17)*($F15:$F26)),0)&gt;=(6/24),1,0))</f>
        <v/>
      </c>
      <c r="M17" s="36"/>
    </row>
    <row r="18" spans="1:13" x14ac:dyDescent="0.25">
      <c r="A18" s="11">
        <f t="shared" si="3"/>
        <v>38</v>
      </c>
      <c r="B18" s="5">
        <v>43725</v>
      </c>
      <c r="C18" s="6" t="s">
        <v>15</v>
      </c>
      <c r="D18" s="7">
        <v>0.5</v>
      </c>
      <c r="E18" s="7">
        <v>0.69791666666666663</v>
      </c>
      <c r="F18" s="8">
        <f t="shared" si="4"/>
        <v>0.16666666666666663</v>
      </c>
      <c r="G18" s="8">
        <v>3.125E-2</v>
      </c>
      <c r="H18" s="9"/>
      <c r="I18" s="9" t="s">
        <v>17</v>
      </c>
      <c r="J18" s="9" t="s">
        <v>0</v>
      </c>
      <c r="K18" s="26"/>
      <c r="L18" s="27">
        <f>IF(IF(IF(NOT(B18=B19),SUMPRODUCT(($B15:$F26=B18)*($F15:$F26)),0)&gt;=(6/24),1,0)=0,"",IF(IF(NOT(B18=B19),SUMPRODUCT(($B15:$F26=B18)*($F15:$F26)),0)&gt;=(6/24),1,0))</f>
        <v>1</v>
      </c>
      <c r="M18" s="36"/>
    </row>
    <row r="19" spans="1:13" x14ac:dyDescent="0.25">
      <c r="A19" s="11">
        <f t="shared" si="3"/>
        <v>38</v>
      </c>
      <c r="B19" s="5">
        <v>43726</v>
      </c>
      <c r="C19" s="6" t="s">
        <v>15</v>
      </c>
      <c r="D19" s="7">
        <v>0.33333333333333331</v>
      </c>
      <c r="E19" s="7">
        <v>0.5</v>
      </c>
      <c r="F19" s="8">
        <f t="shared" si="4"/>
        <v>0.16666666666666669</v>
      </c>
      <c r="G19" s="8"/>
      <c r="H19" s="9"/>
      <c r="I19" s="9" t="s">
        <v>18</v>
      </c>
      <c r="J19" s="9" t="s">
        <v>0</v>
      </c>
      <c r="K19" s="26"/>
      <c r="L19" s="27" t="str">
        <f>IF(IF(IF(NOT(B19=B20),SUMPRODUCT(($B15:$F26=B19)*($F15:$F26)),0)&gt;=(6/24),1,0)=0,"",IF(IF(NOT(B19=B20),SUMPRODUCT(($B15:$F26=B19)*($F15:$F26)),0)&gt;=(6/24),1,0))</f>
        <v/>
      </c>
      <c r="M19" s="36"/>
    </row>
    <row r="20" spans="1:13" x14ac:dyDescent="0.25">
      <c r="A20" s="11">
        <f t="shared" si="3"/>
        <v>38</v>
      </c>
      <c r="B20" s="5">
        <v>43726</v>
      </c>
      <c r="C20" s="6" t="s">
        <v>15</v>
      </c>
      <c r="D20" s="7">
        <v>0.5</v>
      </c>
      <c r="E20" s="7">
        <v>0.69791666666666663</v>
      </c>
      <c r="F20" s="8">
        <f t="shared" si="4"/>
        <v>0.16666666666666663</v>
      </c>
      <c r="G20" s="8">
        <v>3.125E-2</v>
      </c>
      <c r="H20" s="9"/>
      <c r="I20" s="9" t="s">
        <v>18</v>
      </c>
      <c r="J20" s="9" t="s">
        <v>0</v>
      </c>
      <c r="K20" s="26"/>
      <c r="L20" s="27">
        <f>IF(IF(IF(NOT(B20=B21),SUMPRODUCT(($B15:$F26=B20)*($F15:$F26)),0)&gt;=(6/24),1,0)=0,"",IF(IF(NOT(B20=B21),SUMPRODUCT(($B15:$F26=B20)*($F15:$F26)),0)&gt;=(6/24),1,0))</f>
        <v>1</v>
      </c>
      <c r="M20" s="36"/>
    </row>
    <row r="21" spans="1:13" x14ac:dyDescent="0.25">
      <c r="A21" s="11">
        <f t="shared" si="3"/>
        <v>38</v>
      </c>
      <c r="B21" s="5">
        <v>43727</v>
      </c>
      <c r="C21" s="6" t="s">
        <v>15</v>
      </c>
      <c r="D21" s="7">
        <v>0.33333333333333331</v>
      </c>
      <c r="E21" s="7">
        <v>0.69791666666666663</v>
      </c>
      <c r="F21" s="8">
        <f t="shared" si="4"/>
        <v>0.33333333333333331</v>
      </c>
      <c r="G21" s="8">
        <v>3.125E-2</v>
      </c>
      <c r="H21" s="9"/>
      <c r="I21" s="9" t="s">
        <v>19</v>
      </c>
      <c r="J21" s="9" t="s">
        <v>0</v>
      </c>
      <c r="K21" s="26"/>
      <c r="L21" s="27" t="str">
        <f>IF(IF(IF(NOT(B21=B22),SUMPRODUCT(($C37:$G53=B21)*($G37:$G53)),0)&gt;=(6/24),1,0)=0,"",IF(IF(NOT(B21=B22),SUMPRODUCT(($C37:$G53=B21)*($G37:$G53)),0)&gt;=(6/24),1,0))</f>
        <v/>
      </c>
      <c r="M21" s="36"/>
    </row>
    <row r="22" spans="1:13" x14ac:dyDescent="0.25">
      <c r="A22" s="11">
        <f t="shared" si="3"/>
        <v>38</v>
      </c>
      <c r="B22" s="5">
        <v>43728</v>
      </c>
      <c r="C22" s="6" t="s">
        <v>15</v>
      </c>
      <c r="D22" s="7">
        <v>0.33333333333333331</v>
      </c>
      <c r="E22" s="7">
        <v>0.5</v>
      </c>
      <c r="F22" s="8">
        <f t="shared" si="4"/>
        <v>0.16666666666666669</v>
      </c>
      <c r="G22" s="8"/>
      <c r="H22" s="9"/>
      <c r="I22" s="9" t="s">
        <v>20</v>
      </c>
      <c r="J22" s="9" t="s">
        <v>0</v>
      </c>
      <c r="K22" s="26"/>
      <c r="L22" s="27" t="str">
        <f>IF(IF(IF(NOT(B22=B23),SUMPRODUCT(($B15:$F26=B22)*($F15:$F26)),0)&gt;=(6/24),1,0)=0,"",IF(IF(NOT(B22=B23),SUMPRODUCT(($B15:$F26=B22)*($F15:$F26)),0)&gt;=(6/24),1,0))</f>
        <v/>
      </c>
      <c r="M22" s="36"/>
    </row>
    <row r="23" spans="1:13" x14ac:dyDescent="0.25">
      <c r="A23" s="11">
        <f t="shared" si="3"/>
        <v>1</v>
      </c>
      <c r="B23" s="5"/>
      <c r="C23" s="6"/>
      <c r="D23" s="7"/>
      <c r="E23" s="7"/>
      <c r="F23" s="8">
        <f t="shared" si="4"/>
        <v>0</v>
      </c>
      <c r="G23" s="8"/>
      <c r="H23" s="9"/>
      <c r="I23" s="9"/>
      <c r="J23" s="9"/>
      <c r="K23" s="26"/>
      <c r="L23" s="27" t="str">
        <f>IF(IF(IF(NOT(B23=B24),SUMPRODUCT(($B15:$F26=B23)*($F15:$F26)),0)&gt;=(6/24),1,0)=0,"",IF(IF(NOT(B23=B24),SUMPRODUCT(($B15:$F26=B23)*($F15:$F26)),0)&gt;=(6/24),1,0))</f>
        <v/>
      </c>
      <c r="M23" s="36"/>
    </row>
    <row r="24" spans="1:13" x14ac:dyDescent="0.25">
      <c r="A24" s="11">
        <f t="shared" si="3"/>
        <v>1</v>
      </c>
      <c r="B24" s="5"/>
      <c r="C24" s="6"/>
      <c r="D24" s="7"/>
      <c r="E24" s="7"/>
      <c r="F24" s="8">
        <f t="shared" si="4"/>
        <v>0</v>
      </c>
      <c r="G24" s="8"/>
      <c r="H24" s="9"/>
      <c r="I24" s="9"/>
      <c r="J24" s="9"/>
      <c r="K24" s="26"/>
      <c r="L24" s="27" t="str">
        <f>IF(IF(IF(NOT(B24=B25),SUMPRODUCT(($C40:$G56=B24)*($G40:$G56)),0)&gt;=(6/24),1,0)=0,"",IF(IF(NOT(B24=B25),SUMPRODUCT(($C40:$G56=B24)*($G40:$G56)),0)&gt;=(6/24),1,0))</f>
        <v/>
      </c>
      <c r="M24" s="36"/>
    </row>
    <row r="25" spans="1:13" ht="15.75" thickBot="1" x14ac:dyDescent="0.3">
      <c r="A25" s="11">
        <f t="shared" si="3"/>
        <v>1</v>
      </c>
      <c r="B25" s="12"/>
      <c r="C25" s="13"/>
      <c r="D25" s="14"/>
      <c r="E25" s="14"/>
      <c r="F25" s="8">
        <f t="shared" si="4"/>
        <v>0</v>
      </c>
      <c r="G25" s="8"/>
      <c r="H25" s="14"/>
      <c r="I25" s="14"/>
      <c r="J25" s="15"/>
      <c r="K25" s="28"/>
      <c r="L25" s="29" t="str">
        <f>IF(IF(IF(NOT(B25=B26),SUMPRODUCT(($B15:$F26=B25)*($F15:$F26)),0)&gt;=(6/24),1,0)=0,"",IF(IF(NOT(B25=B26),SUMPRODUCT(($B15:$F26=B25)*($F15:$F26)),0)&gt;=(6/24),1,0))</f>
        <v/>
      </c>
      <c r="M25" s="37"/>
    </row>
    <row r="26" spans="1:13" ht="15.75" thickBot="1" x14ac:dyDescent="0.3">
      <c r="A26" s="16">
        <f t="shared" si="3"/>
        <v>1</v>
      </c>
      <c r="B26" s="17"/>
      <c r="C26" s="18"/>
      <c r="D26" s="19"/>
      <c r="E26" s="19"/>
      <c r="F26" s="20">
        <f t="shared" si="4"/>
        <v>0</v>
      </c>
      <c r="G26" s="20"/>
      <c r="H26" s="19"/>
      <c r="I26" s="19"/>
      <c r="J26" s="38"/>
      <c r="K26" s="30">
        <f>SUM(F15:F26)</f>
        <v>1.5</v>
      </c>
      <c r="L26" s="31" t="str">
        <f>IF(IF(IF(NOT(B26=C44),SUMPRODUCT(($B15:$F26=B26)*($F15:$F26)),0)&gt;=(6/24),1,0)=0,"",IF(IF(NOT(B26=C44),SUMPRODUCT(($B15:$F26=B26)*($F15:$F26)),0)&gt;=(6/24),1,0))</f>
        <v/>
      </c>
      <c r="M26" s="32">
        <f t="shared" ref="M26" si="5">SUM(L15:L26)</f>
        <v>3</v>
      </c>
    </row>
  </sheetData>
  <protectedRanges>
    <protectedRange algorithmName="SHA-512" hashValue="gDHtYWyThYRAscXHd7kMKtRYf7cO5WOpzXbjb/lhgr3kyPc3so83u6AWnnYAZS+9prHXtqRiOwjpBn/BXmK6yg==" saltValue="geOa8zJLzveJNSAq8rkIcQ==" spinCount="100000" sqref="A3:A26" name="Semaine"/>
  </protectedRanges>
  <conditionalFormatting sqref="A1">
    <cfRule type="colorScale" priority="1">
      <colorScale>
        <cfvo type="min"/>
        <cfvo type="num" val="26"/>
        <cfvo type="max"/>
        <color rgb="FFF8696B"/>
        <color theme="7"/>
        <color rgb="FF5A8AC6"/>
      </colorScale>
    </cfRule>
  </conditionalFormatting>
  <dataValidations count="2">
    <dataValidation type="list" allowBlank="1" showInputMessage="1" sqref="C25:C26" xr:uid="{3FBBB7ED-1F59-4250-9E05-8DB494AA38FF}">
      <formula1>IF(C25&lt;&gt;"",OFFSET(F_Nom,MATCH(C25&amp;"*",F_Nom,0)-1,,COUNTIF(F_Nom,C25&amp;"*"),1),F_Nom)</formula1>
    </dataValidation>
    <dataValidation type="list" allowBlank="1" showInputMessage="1" sqref="J3:J26" xr:uid="{3EF464D7-B23C-4ED9-AADC-FABF10282A52}">
      <formula1>IF(J3&lt;&gt;"",OFFSET(F_Familles,MATCH(J3&amp;"*",F_Familles,0)-1,,COUNTIF(F_Familles,J3&amp;"*"),1),F_Familles)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LESUR</dc:creator>
  <cp:lastModifiedBy>Ludovic LESUR</cp:lastModifiedBy>
  <dcterms:created xsi:type="dcterms:W3CDTF">2019-09-25T14:06:41Z</dcterms:created>
  <dcterms:modified xsi:type="dcterms:W3CDTF">2019-09-25T14:26:56Z</dcterms:modified>
</cp:coreProperties>
</file>